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390" windowWidth="8115" xWindow="480" yWindow="30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Factbook!$A$1:$P$67</definedName>
  </definedNames>
  <calcPr calcId="162913"/>
</workbook>
</file>

<file path=xl/calcChain.xml><?xml version="1.0" encoding="utf-8"?>
<calcChain xmlns="http://schemas.openxmlformats.org/spreadsheetml/2006/main">
  <c i="1" l="1" r="A39"/>
  <c i="1" r="G39" s="1"/>
  <c i="1" r="A38"/>
  <c i="1" r="I38" s="1"/>
  <c i="1" r="A37"/>
  <c i="1" r="K37" s="1"/>
  <c i="1" r="A36"/>
  <c i="1" r="E36" s="1"/>
  <c i="1" r="A35"/>
  <c i="1" r="G35" s="1"/>
  <c i="1" r="A34"/>
  <c i="1" r="I34" s="1"/>
  <c i="1" r="A33"/>
  <c i="1" r="K33" s="1"/>
  <c i="1" r="A32"/>
  <c i="1" r="E32" s="1"/>
  <c i="1" l="1" r="C36"/>
  <c i="1" r="C32"/>
  <c i="1" r="E39"/>
  <c i="1" r="E35"/>
  <c i="1" r="G38"/>
  <c i="1" r="G34"/>
  <c i="1" r="I37"/>
  <c i="1" r="I33"/>
  <c i="1" r="K36"/>
  <c i="1" r="K32"/>
  <c i="1" r="C39"/>
  <c i="1" r="C35"/>
  <c i="1" r="E38"/>
  <c i="1" r="E34"/>
  <c i="1" r="G37"/>
  <c i="1" r="G33"/>
  <c i="1" r="I36"/>
  <c i="1" r="I32"/>
  <c i="1" r="K39"/>
  <c i="1" r="K35"/>
  <c i="1" r="C38"/>
  <c i="1" r="C34"/>
  <c i="1" r="E37"/>
  <c i="1" r="E33"/>
  <c i="1" r="G36"/>
  <c i="1" r="G32"/>
  <c i="1" r="I39"/>
  <c i="1" r="I35"/>
  <c i="1" r="K38"/>
  <c i="1" r="K34"/>
  <c i="1" r="C37"/>
  <c i="1" r="C33"/>
</calcChain>
</file>

<file path=xl/sharedStrings.xml><?xml version="1.0" encoding="utf-8"?>
<sst xmlns="http://schemas.openxmlformats.org/spreadsheetml/2006/main" count="42" uniqueCount="39">
  <si>
    <t>Calendar</t>
  </si>
  <si>
    <t>Primary</t>
  </si>
  <si>
    <t>Farm-to-Mkt.</t>
  </si>
  <si>
    <t>Municipal</t>
  </si>
  <si>
    <t>Railroad</t>
  </si>
  <si>
    <t xml:space="preserve">   Year   </t>
  </si>
  <si>
    <t xml:space="preserve">    Miles    </t>
  </si>
  <si>
    <t xml:space="preserve">       Miles      </t>
  </si>
  <si>
    <t xml:space="preserve">   Miles   </t>
  </si>
  <si>
    <t>Other Secondary Miles</t>
  </si>
  <si>
    <t>Farm-to-Mkt. Miles</t>
  </si>
  <si>
    <t>Municipal Miles</t>
  </si>
  <si>
    <t>Primary Miles</t>
  </si>
  <si>
    <t>3)  There are approximately 38 miles of road for every 1,000 people in Iowa.</t>
  </si>
  <si>
    <t>2)  Iowa ranks 14th in the nation in number of miles of roadway.</t>
  </si>
  <si>
    <t>4)  Primary highways make up 8.2% of the total Iowa road system.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</si>
  <si>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</si>
  <si>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</si>
  <si>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</si>
  <si>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</si>
  <si>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</si>
  <si>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</si>
  <si>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</si>
  <si>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</si>
  <si>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</si>
  <si>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PrimaryMiles</t>
  </si>
  <si>
    <t>SecondaryMiles</t>
  </si>
  <si>
    <t>MunicipalMiles</t>
  </si>
  <si>
    <t>RailroadMiles</t>
  </si>
  <si>
    <t>FarmToMarketMiles</t>
  </si>
  <si>
    <t>Other Secondary</t>
  </si>
  <si>
    <t>1)  Railroad miles do not include trackage rights and reflect mileage recorded as of January 1 of each year.</t>
  </si>
  <si>
    <t xml:space="preserve">     </t>
  </si>
  <si>
    <t>5)  Approximately 91.9% of all semi-truck traffic is traveled on the primary highway system.</t>
  </si>
  <si>
    <t>Notes:</t>
  </si>
  <si>
    <t xml:space="preserve">All highway miles reflect January 1 status and do not contain proposed or legally closed road mileage.  </t>
  </si>
  <si>
    <t>Municipal miles do not contain Municipal Primary miles.</t>
  </si>
  <si>
    <t xml:space="preserve">Iowa Highway and Railroad Miles    </t>
  </si>
  <si>
    <t>6)  Primary road miles increased in 2017 due to how ramps are measured at interchanges.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</si>
</sst>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5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82">
    <xf borderId="0" fillId="0" fontId="0" numFmtId="0" xfId="0"/>
    <xf applyNumberFormat="1" borderId="0" fillId="0" fontId="0" numFmtId="3" xfId="0"/>
    <xf applyProtection="1" borderId="0" fillId="0" fontId="0" numFmtId="0" xfId="0">
      <protection locked="0"/>
    </xf>
    <xf applyFont="1" borderId="0" fillId="0" fontId="1" numFmtId="0" xfId="0"/>
    <xf applyFont="1" borderId="0" fillId="0" fontId="2" numFmtId="0" xfId="0"/>
    <xf applyFont="1" applyNumberFormat="1" borderId="0" fillId="0" fontId="2" numFmtId="3" xfId="0"/>
    <xf applyFont="1" applyProtection="1" borderId="0" fillId="0" fontId="2" numFmtId="0" xfId="0">
      <protection locked="0"/>
    </xf>
    <xf applyAlignment="1" applyBorder="1" applyFill="1" applyFont="1" applyNumberFormat="1" applyProtection="1" borderId="0" fillId="0" fontId="2" numFmtId="3" xfId="0">
      <alignment horizontal="center"/>
      <protection locked="0"/>
    </xf>
    <xf applyAlignment="1" applyFont="1" applyProtection="1" borderId="0" fillId="0" fontId="2" numFmtId="0" xfId="0">
      <alignment horizontal="center"/>
      <protection locked="0"/>
    </xf>
    <xf applyAlignment="1" applyFont="1" borderId="0" fillId="0" fontId="2" numFmtId="0" xfId="0">
      <alignment horizontal="center"/>
    </xf>
    <xf applyAlignment="1" applyFont="1" applyNumberFormat="1" applyProtection="1" borderId="0" fillId="0" fontId="2" numFmtId="3" xfId="0">
      <alignment horizontal="center"/>
      <protection locked="0"/>
    </xf>
    <xf applyAlignment="1" applyFont="1" borderId="0" fillId="0" fontId="3" numFmtId="0" xfId="0"/>
    <xf applyAlignment="1" applyFont="1" applyNumberFormat="1" borderId="0" fillId="0" fontId="3" numFmtId="3" xfId="0"/>
    <xf applyAlignment="1" applyFont="1" applyNumberFormat="1" applyProtection="1" borderId="0" fillId="0" fontId="3" numFmtId="3" xfId="0">
      <protection locked="0"/>
    </xf>
    <xf applyAlignment="1" applyFont="1" applyProtection="1" borderId="0" fillId="0" fontId="3" numFmtId="0" xfId="0">
      <protection locked="0"/>
    </xf>
    <xf applyAlignment="1" applyFont="1" borderId="0" fillId="0" fontId="3" numFmtId="0" xfId="0">
      <alignment horizontal="left"/>
    </xf>
    <xf applyFont="1" borderId="0" fillId="0" fontId="3" numFmtId="0" xfId="0"/>
    <xf applyFont="1" applyNumberFormat="1" borderId="0" fillId="0" fontId="3" numFmtId="3" xfId="0"/>
    <xf applyFont="1" applyProtection="1" borderId="0" fillId="0" fontId="3" numFmtId="0" xfId="0">
      <protection locked="0"/>
    </xf>
    <xf applyAlignment="1" applyBorder="1" applyFill="1" applyFont="1" applyProtection="1" borderId="0" fillId="0" fontId="3" numFmtId="0" xfId="0">
      <alignment horizontal="center"/>
      <protection locked="0"/>
    </xf>
    <xf applyAlignment="1" applyBorder="1" applyFill="1" applyFont="1" applyNumberFormat="1" applyProtection="1" borderId="0" fillId="0" fontId="3" numFmtId="3" xfId="0">
      <alignment horizontal="center"/>
      <protection locked="0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3" numFmtId="3" xfId="0">
      <alignment horizontal="center"/>
    </xf>
    <xf applyAlignment="1" applyFont="1" borderId="0" fillId="0" fontId="2" numFmtId="0" xfId="0"/>
    <xf applyAlignment="1" applyFont="1" applyNumberFormat="1" borderId="0" fillId="0" fontId="1" numFmtId="3" xfId="0">
      <alignment horizontal="center"/>
    </xf>
    <xf applyAlignment="1" applyFont="1" borderId="0" fillId="0" fontId="0" numFmtId="0" xfId="0">
      <alignment horizontal="left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Border="1" applyFont="1" applyNumberFormat="1" borderId="0" fillId="0" fontId="2" numFmtId="1" xfId="0">
      <alignment horizontal="right"/>
    </xf>
    <xf applyAlignment="1" applyBorder="1" applyFill="1" applyFont="1" applyNumberFormat="1" applyProtection="1" borderId="0" fillId="0" fontId="2" numFmtId="1" xfId="0">
      <alignment horizontal="right"/>
      <protection locked="0"/>
    </xf>
    <xf applyAlignment="1" applyBorder="1" applyFont="1" applyNumberFormat="1" applyProtection="1" borderId="0" fillId="0" fontId="2" numFmtId="1" xfId="0">
      <alignment horizontal="right"/>
      <protection locked="0"/>
    </xf>
    <xf applyAlignment="1" applyBorder="1" applyFont="1" borderId="0" fillId="0" fontId="2" numFmtId="0" xfId="0">
      <alignment horizontal="left"/>
    </xf>
    <xf applyAlignment="1" applyBorder="1" applyFont="1" borderId="0" fillId="0" fontId="2" numFmtId="0" xfId="0"/>
    <xf applyBorder="1" applyFont="1" borderId="0" fillId="0" fontId="2" numFmtId="0" xfId="0"/>
    <xf applyAlignment="1" applyBorder="1" applyFont="1" borderId="0" fillId="0" fontId="3" numFmtId="0" xfId="0"/>
    <xf applyAlignment="1" applyBorder="1" applyNumberFormat="1" borderId="0" fillId="0" fontId="0" numFmtId="1" xfId="0">
      <alignment horizontal="right"/>
    </xf>
    <xf applyBorder="1" borderId="0" fillId="0" fontId="0" numFmtId="0" xfId="0"/>
    <xf applyAlignment="1" applyBorder="1" applyFont="1" applyNumberFormat="1" borderId="0" fillId="0" fontId="2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ont="1" applyNumberFormat="1" applyProtection="1" borderId="0" fillId="0" fontId="2" numFmtId="3" xfId="0">
      <alignment horizontal="right"/>
      <protection locked="0"/>
    </xf>
    <xf applyAlignment="1" applyBorder="1" applyFont="1" applyProtection="1" borderId="0" fillId="0" fontId="2" numFmtId="0" xfId="0">
      <alignment horizontal="right"/>
      <protection locked="0"/>
    </xf>
    <xf applyAlignment="1" applyBorder="1" applyFill="1" applyFont="1" applyNumberFormat="1" applyProtection="1" borderId="0" fillId="0" fontId="2" numFmtId="3" xfId="0">
      <alignment horizontal="right"/>
      <protection locked="0"/>
    </xf>
    <xf applyAlignment="1" applyBorder="1" applyFont="1" applyProtection="1" borderId="0" fillId="0" fontId="3" numFmtId="0" xfId="0">
      <alignment horizontal="right"/>
      <protection locked="0"/>
    </xf>
    <xf applyAlignment="1" applyBorder="1" applyNumberFormat="1" borderId="0" fillId="0" fontId="0" numFmtId="3" xfId="0">
      <alignment horizontal="right"/>
    </xf>
    <xf applyAlignment="1" applyBorder="1" borderId="0" fillId="0" fontId="0" numFmtId="0" xfId="0">
      <alignment horizontal="right"/>
    </xf>
    <xf applyAlignment="1" applyFont="1" applyProtection="1" borderId="0" fillId="0" fontId="2" numFmtId="0" xfId="0">
      <alignment horizontal="center"/>
      <protection locked="0"/>
    </xf>
    <xf applyAlignment="1" applyBorder="1" applyFill="1" applyFont="1" applyNumberFormat="1" applyProtection="1" borderId="0" fillId="0" fontId="2" numFmtId="3" xfId="0">
      <alignment horizontal="center"/>
      <protection locked="0"/>
    </xf>
    <xf applyAlignment="1" applyFont="1" borderId="0" fillId="0" fontId="2" numFmtId="0" xfId="0"/>
    <xf applyAlignment="1" applyFont="1" applyNumberFormat="1" borderId="0" fillId="0" fontId="2" numFmtId="3" xfId="0"/>
    <xf applyAlignment="1" applyFont="1" borderId="0" fillId="0" fontId="0" numFmtId="0" xfId="0">
      <alignment horizontal="left"/>
    </xf>
    <xf applyAlignment="1" applyFill="1" applyFont="1" borderId="0" fillId="0" fontId="2" numFmtId="0" xfId="0">
      <alignment horizontal="center"/>
    </xf>
    <xf applyAlignment="1" applyFill="1" applyFont="1" applyNumberFormat="1" applyProtection="1" borderId="0" fillId="0" fontId="2" numFmtId="3" xfId="0">
      <alignment horizontal="center"/>
      <protection locked="0"/>
    </xf>
    <xf applyAlignment="1" applyBorder="1" applyFill="1" applyFont="1" borderId="0" fillId="0" fontId="3" numFmtId="0" xfId="0"/>
    <xf applyAlignment="1" applyFill="1" applyFont="1" borderId="0" fillId="0" fontId="0" numFmtId="0" xfId="0">
      <alignment horizontal="left"/>
    </xf>
    <xf applyAlignment="1" applyFill="1" applyFont="1" borderId="0" fillId="0" fontId="2" numFmtId="0" xfId="0"/>
    <xf applyAlignment="1" applyFill="1" applyFont="1" applyNumberFormat="1" borderId="0" fillId="0" fontId="2" numFmtId="3" xfId="0"/>
    <xf applyAlignment="1" applyFont="1" applyNumberFormat="1" borderId="0" fillId="0" fontId="1" numFmtId="3" xfId="0"/>
    <xf applyAlignment="1" applyFont="1" borderId="0" fillId="0" fontId="0" numFmtId="0" xfId="0">
      <alignment horizontal="left"/>
    </xf>
    <xf applyAlignment="1" applyFont="1" borderId="0" fillId="0" fontId="0" numFmtId="0" xfId="0">
      <alignment horizontal="left" indent="2" vertical="top" wrapText="1"/>
    </xf>
    <xf applyAlignment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0" fillId="2" fontId="2" numFmtId="0" xfId="0">
      <alignment horizontal="center"/>
      <protection hidden="1"/>
    </xf>
    <xf applyAlignment="1" applyBorder="1" applyFill="1" applyFont="1" applyNumberFormat="1" applyProtection="1" borderId="0" fillId="2" fontId="2" numFmtId="3" xfId="0">
      <alignment horizontal="center"/>
      <protection hidden="1"/>
    </xf>
    <xf applyAlignment="1" applyBorder="1" applyFill="1" applyFont="1" applyNumberFormat="1" applyProtection="1" borderId="0" fillId="2" fontId="2" numFmtId="3" xfId="0">
      <alignment horizontal="left"/>
      <protection hidden="1"/>
    </xf>
    <xf applyAlignment="1" applyBorder="1" applyFill="1" applyFont="1" applyProtection="1" borderId="0" fillId="2" fontId="2" numFmtId="0" xfId="0">
      <alignment horizontal="left"/>
      <protection hidden="1"/>
    </xf>
    <xf applyAlignment="1" applyBorder="1" applyFill="1" applyFont="1" applyProtection="1" borderId="2" fillId="2" fontId="2" numFmtId="0" xfId="0">
      <alignment horizontal="center"/>
      <protection hidden="1"/>
    </xf>
    <xf applyAlignment="1" applyBorder="1" applyFill="1" applyFont="1" applyNumberFormat="1" applyProtection="1" borderId="2" fillId="2" fontId="2" numFmtId="3" xfId="0">
      <alignment horizontal="center"/>
      <protection hidden="1"/>
    </xf>
    <xf applyAlignment="1" applyBorder="1" applyFill="1" applyFont="1" applyNumberFormat="1" applyProtection="1" borderId="2" fillId="2" fontId="2" numFmtId="3" xfId="0">
      <alignment horizontal="left"/>
      <protection hidden="1"/>
    </xf>
    <xf applyAlignment="1" applyBorder="1" applyFill="1" applyFont="1" applyProtection="1" borderId="2" fillId="2" fontId="2" numFmtId="0" xfId="0">
      <alignment horizontal="left"/>
      <protection hidden="1"/>
    </xf>
    <xf applyAlignment="1" applyFill="1" applyFont="1" applyProtection="1" borderId="0" fillId="2" fontId="2" numFmtId="0" xfId="0">
      <alignment horizontal="center"/>
      <protection hidden="1"/>
    </xf>
    <xf applyAlignment="1" applyFill="1" applyFont="1" applyNumberFormat="1" applyProtection="1" borderId="0" fillId="2" fontId="2" numFmtId="3" xfId="0">
      <alignment horizontal="center"/>
      <protection hidden="1"/>
    </xf>
    <xf applyAlignment="1" applyFill="1" applyFont="1" borderId="0" fillId="3" fontId="2" numFmtId="0" xfId="0">
      <alignment horizontal="center"/>
    </xf>
    <xf applyAlignment="1" applyFill="1" applyFont="1" borderId="0" fillId="3" fontId="2" numFmtId="0" xfId="0"/>
    <xf applyAlignment="1" applyFill="1" applyFont="1" borderId="0" fillId="3" fontId="0" numFmtId="0" xfId="0">
      <alignment horizontal="center"/>
    </xf>
    <xf applyAlignment="1" applyFill="1" applyFont="1" applyProtection="1" borderId="0" fillId="3" fontId="2" numFmtId="0" xfId="0">
      <alignment horizontal="center"/>
      <protection locked="0"/>
    </xf>
    <xf applyAlignment="1" applyFill="1" applyFont="1" applyProtection="1" borderId="0" fillId="3" fontId="2" numFmtId="0" xfId="0">
      <protection locked="0"/>
    </xf>
    <xf applyAlignment="1" applyBorder="1" applyFill="1" applyFont="1" borderId="1" fillId="3" fontId="2" numFmtId="0" xfId="0">
      <alignment horizontal="center"/>
    </xf>
    <xf applyAlignment="1" applyBorder="1" applyFill="1" applyFont="1" applyNumberFormat="1" borderId="1" fillId="3" fontId="2" numFmtId="3" xfId="0">
      <alignment horizontal="center"/>
    </xf>
    <xf applyAlignment="1" applyBorder="1" applyFill="1" applyFont="1" applyNumberFormat="1" borderId="0" fillId="3" fontId="2" numFmtId="3" xfId="0">
      <alignment horizontal="center"/>
    </xf>
    <xf applyAlignment="1" applyBorder="1" applyFill="1" applyFont="1" borderId="1" fillId="3" fontId="0" numFmtId="0" xfId="0">
      <alignment horizontal="center"/>
    </xf>
    <xf applyAlignment="1" applyFont="1" borderId="0" fillId="0" fontId="4" numFmtId="0" xfId="0">
      <alignment horizontal="left"/>
    </xf>
    <xf applyAlignment="1" applyFont="1" borderId="0" fillId="0" fontId="4" numFmtId="0" xfId="0">
      <alignment horizontal="left" indent="2" vertical="top"/>
    </xf>
    <xf applyAlignment="1" applyFont="1"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1903439162456E-2"/>
          <c:y val="5.0925925925925923E-2"/>
          <c:w val="0.78188390823868437"/>
          <c:h val="0.78473714785651794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PrimaryMiles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Pt>
            <c:idx val="15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6E8-48DF-9D7D-74FBAA39EF6C}"/>
              </c:ext>
            </c:extLst>
          </c:dPt>
          <c:cat>
            <c:numRef>
              <c:f>Data!$A$2:$A$30</c:f>
              <c:numCache>
                <c:formatCode>0</c:formatCode>
                <c:ptCount val="2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Data!$B$2:$B$30</c:f>
              <c:numCache>
                <c:formatCode>#,##0</c:formatCode>
                <c:ptCount val="29"/>
                <c:pt idx="0">
                  <c:v>10158</c:v>
                </c:pt>
                <c:pt idx="1">
                  <c:v>10132</c:v>
                </c:pt>
                <c:pt idx="2">
                  <c:v>10096</c:v>
                </c:pt>
                <c:pt idx="3">
                  <c:v>10106</c:v>
                </c:pt>
                <c:pt idx="4">
                  <c:v>10065</c:v>
                </c:pt>
                <c:pt idx="5">
                  <c:v>10078</c:v>
                </c:pt>
                <c:pt idx="6">
                  <c:v>10067</c:v>
                </c:pt>
                <c:pt idx="7">
                  <c:v>10068</c:v>
                </c:pt>
                <c:pt idx="8">
                  <c:v>10037</c:v>
                </c:pt>
                <c:pt idx="9">
                  <c:v>10066</c:v>
                </c:pt>
                <c:pt idx="10">
                  <c:v>10085</c:v>
                </c:pt>
                <c:pt idx="11">
                  <c:v>10130</c:v>
                </c:pt>
                <c:pt idx="12">
                  <c:v>10156</c:v>
                </c:pt>
                <c:pt idx="13">
                  <c:v>10167</c:v>
                </c:pt>
                <c:pt idx="14">
                  <c:v>10190</c:v>
                </c:pt>
                <c:pt idx="15">
                  <c:v>9342</c:v>
                </c:pt>
                <c:pt idx="16">
                  <c:v>9355</c:v>
                </c:pt>
                <c:pt idx="17">
                  <c:v>9373</c:v>
                </c:pt>
                <c:pt idx="18">
                  <c:v>9400</c:v>
                </c:pt>
                <c:pt idx="19">
                  <c:v>9393</c:v>
                </c:pt>
                <c:pt idx="20">
                  <c:v>9404</c:v>
                </c:pt>
                <c:pt idx="21">
                  <c:v>9403</c:v>
                </c:pt>
                <c:pt idx="22">
                  <c:v>9401</c:v>
                </c:pt>
                <c:pt idx="23">
                  <c:v>9415</c:v>
                </c:pt>
                <c:pt idx="24">
                  <c:v>9420</c:v>
                </c:pt>
                <c:pt idx="25">
                  <c:v>9410</c:v>
                </c:pt>
                <c:pt idx="26">
                  <c:v>9403</c:v>
                </c:pt>
                <c:pt idx="27">
                  <c:v>9402</c:v>
                </c:pt>
                <c:pt idx="28">
                  <c:v>9574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E8-48DF-9D7D-74FBAA39EF6C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FarmToMarketMiles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Pt>
            <c:idx val="16"/>
            <c:bubble3D val="0"/>
            <c:spPr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E6E8-48DF-9D7D-74FBAA39EF6C}"/>
              </c:ext>
            </c:extLst>
          </c:dPt>
          <c:val>
            <c:numRef>
              <c:f>Data!$C$2:$C$30</c:f>
              <c:numCache>
                <c:formatCode>#,##0</c:formatCode>
                <c:ptCount val="29"/>
                <c:pt idx="0">
                  <c:v>29470</c:v>
                </c:pt>
                <c:pt idx="1">
                  <c:v>29500</c:v>
                </c:pt>
                <c:pt idx="2">
                  <c:v>29501</c:v>
                </c:pt>
                <c:pt idx="3">
                  <c:v>29514</c:v>
                </c:pt>
                <c:pt idx="4">
                  <c:v>29677</c:v>
                </c:pt>
                <c:pt idx="5">
                  <c:v>29686</c:v>
                </c:pt>
                <c:pt idx="6">
                  <c:v>29687</c:v>
                </c:pt>
                <c:pt idx="7">
                  <c:v>29685</c:v>
                </c:pt>
                <c:pt idx="8">
                  <c:v>29588</c:v>
                </c:pt>
                <c:pt idx="9">
                  <c:v>29671</c:v>
                </c:pt>
                <c:pt idx="10">
                  <c:v>29657</c:v>
                </c:pt>
                <c:pt idx="11">
                  <c:v>29651</c:v>
                </c:pt>
                <c:pt idx="12">
                  <c:v>29649</c:v>
                </c:pt>
                <c:pt idx="13">
                  <c:v>29642</c:v>
                </c:pt>
                <c:pt idx="14">
                  <c:v>29637</c:v>
                </c:pt>
                <c:pt idx="15">
                  <c:v>29680</c:v>
                </c:pt>
                <c:pt idx="16">
                  <c:v>30511</c:v>
                </c:pt>
                <c:pt idx="17">
                  <c:v>30504</c:v>
                </c:pt>
                <c:pt idx="18">
                  <c:v>30508</c:v>
                </c:pt>
                <c:pt idx="19">
                  <c:v>30490</c:v>
                </c:pt>
                <c:pt idx="20">
                  <c:v>30499</c:v>
                </c:pt>
                <c:pt idx="21">
                  <c:v>30485</c:v>
                </c:pt>
                <c:pt idx="22">
                  <c:v>30509</c:v>
                </c:pt>
                <c:pt idx="23">
                  <c:v>30501</c:v>
                </c:pt>
                <c:pt idx="24">
                  <c:v>30515</c:v>
                </c:pt>
                <c:pt idx="25">
                  <c:v>30518</c:v>
                </c:pt>
                <c:pt idx="26">
                  <c:v>30539</c:v>
                </c:pt>
                <c:pt idx="27">
                  <c:v>30530</c:v>
                </c:pt>
                <c:pt idx="28">
                  <c:v>30556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E8-48DF-9D7D-74FBAA39EF6C}"/>
            </c:ext>
          </c:extLst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SecondaryMiles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Pt>
            <c:idx val="15"/>
            <c:bubble3D val="0"/>
            <c:spPr>
              <a:ln w="28575"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E8-48DF-9D7D-74FBAA39EF6C}"/>
              </c:ext>
            </c:extLst>
          </c:dPt>
          <c:val>
            <c:numRef>
              <c:f>Data!$D$2:$D$30</c:f>
              <c:numCache>
                <c:formatCode>#,##0</c:formatCode>
                <c:ptCount val="29"/>
                <c:pt idx="0">
                  <c:v>60059</c:v>
                </c:pt>
                <c:pt idx="1">
                  <c:v>59993</c:v>
                </c:pt>
                <c:pt idx="2">
                  <c:v>59967</c:v>
                </c:pt>
                <c:pt idx="3">
                  <c:v>59938</c:v>
                </c:pt>
                <c:pt idx="4">
                  <c:v>59812</c:v>
                </c:pt>
                <c:pt idx="5">
                  <c:v>59768</c:v>
                </c:pt>
                <c:pt idx="6">
                  <c:v>59709</c:v>
                </c:pt>
                <c:pt idx="7">
                  <c:v>60195</c:v>
                </c:pt>
                <c:pt idx="8">
                  <c:v>59532</c:v>
                </c:pt>
                <c:pt idx="9">
                  <c:v>59646</c:v>
                </c:pt>
                <c:pt idx="10">
                  <c:v>59621</c:v>
                </c:pt>
                <c:pt idx="11">
                  <c:v>59558</c:v>
                </c:pt>
                <c:pt idx="12">
                  <c:v>59510</c:v>
                </c:pt>
                <c:pt idx="13">
                  <c:v>59495</c:v>
                </c:pt>
                <c:pt idx="14">
                  <c:v>59458</c:v>
                </c:pt>
                <c:pt idx="15">
                  <c:v>60165</c:v>
                </c:pt>
                <c:pt idx="16">
                  <c:v>59701</c:v>
                </c:pt>
                <c:pt idx="17">
                  <c:v>59571</c:v>
                </c:pt>
                <c:pt idx="18">
                  <c:v>59531</c:v>
                </c:pt>
                <c:pt idx="19">
                  <c:v>59514</c:v>
                </c:pt>
                <c:pt idx="20">
                  <c:v>59458</c:v>
                </c:pt>
                <c:pt idx="21">
                  <c:v>59425</c:v>
                </c:pt>
                <c:pt idx="22">
                  <c:v>59357</c:v>
                </c:pt>
                <c:pt idx="23">
                  <c:v>59341</c:v>
                </c:pt>
                <c:pt idx="24">
                  <c:v>59320</c:v>
                </c:pt>
                <c:pt idx="25">
                  <c:v>59306</c:v>
                </c:pt>
                <c:pt idx="26">
                  <c:v>59278</c:v>
                </c:pt>
                <c:pt idx="27">
                  <c:v>59253</c:v>
                </c:pt>
                <c:pt idx="28">
                  <c:v>59277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E8-48DF-9D7D-74FBAA39EF6C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MunicipalMiles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Pt>
            <c:idx val="15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6E8-48DF-9D7D-74FBAA39EF6C}"/>
              </c:ext>
            </c:extLst>
          </c:dPt>
          <c:val>
            <c:numRef>
              <c:f>Data!$E$2:$E$30</c:f>
              <c:numCache>
                <c:formatCode>#,##0</c:formatCode>
                <c:ptCount val="29"/>
                <c:pt idx="0">
                  <c:v>12688</c:v>
                </c:pt>
                <c:pt idx="1">
                  <c:v>12776</c:v>
                </c:pt>
                <c:pt idx="2">
                  <c:v>12818</c:v>
                </c:pt>
                <c:pt idx="3">
                  <c:v>12837</c:v>
                </c:pt>
                <c:pt idx="4">
                  <c:v>12896</c:v>
                </c:pt>
                <c:pt idx="5">
                  <c:v>12967</c:v>
                </c:pt>
                <c:pt idx="6">
                  <c:v>13075</c:v>
                </c:pt>
                <c:pt idx="7">
                  <c:v>13135</c:v>
                </c:pt>
                <c:pt idx="8">
                  <c:v>13120</c:v>
                </c:pt>
                <c:pt idx="9">
                  <c:v>13251</c:v>
                </c:pt>
                <c:pt idx="10">
                  <c:v>13271</c:v>
                </c:pt>
                <c:pt idx="11">
                  <c:v>13394</c:v>
                </c:pt>
                <c:pt idx="12">
                  <c:v>13484</c:v>
                </c:pt>
                <c:pt idx="13">
                  <c:v>13808</c:v>
                </c:pt>
                <c:pt idx="14">
                  <c:v>13987</c:v>
                </c:pt>
                <c:pt idx="15">
                  <c:v>14145</c:v>
                </c:pt>
                <c:pt idx="16">
                  <c:v>14097</c:v>
                </c:pt>
                <c:pt idx="17">
                  <c:v>14339</c:v>
                </c:pt>
                <c:pt idx="18">
                  <c:v>14469</c:v>
                </c:pt>
                <c:pt idx="19">
                  <c:v>14630</c:v>
                </c:pt>
                <c:pt idx="20">
                  <c:v>14702</c:v>
                </c:pt>
                <c:pt idx="21">
                  <c:v>14804</c:v>
                </c:pt>
                <c:pt idx="22">
                  <c:v>14887</c:v>
                </c:pt>
                <c:pt idx="23">
                  <c:v>14904</c:v>
                </c:pt>
                <c:pt idx="24">
                  <c:v>14953</c:v>
                </c:pt>
                <c:pt idx="25">
                  <c:v>14965</c:v>
                </c:pt>
                <c:pt idx="26">
                  <c:v>15037</c:v>
                </c:pt>
                <c:pt idx="27">
                  <c:v>15067</c:v>
                </c:pt>
                <c:pt idx="28">
                  <c:v>15102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E8-48DF-9D7D-74FBAA39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758848"/>
        <c:axId val="311760384"/>
      </c:lineChart>
      <c:catAx>
        <c:axId val="311758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11760384"/>
        <c:crosses val="autoZero"/>
        <c:auto val="1"/>
        <c:lblAlgn val="ctr"/>
        <c:lblOffset val="100"/>
        <c:tickLblSkip val="3"/>
        <c:noMultiLvlLbl val="0"/>
      </c:catAx>
      <c:valAx>
        <c:axId val="311760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11758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23811</xdr:colOff>
      <xdr:row>1</xdr:row>
      <xdr:rowOff>19049</xdr:rowOff>
    </xdr:from>
    <xdr:to>
      <xdr:col>15</xdr:col>
      <xdr:colOff>561974</xdr:colOff>
      <xdr:row>26</xdr:row>
      <xdr:rowOff>58615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0.8504</cdr:x>
      <cdr:y>0.12</cdr:y>
    </cdr:from>
    <cdr:to>
      <cdr:x>1</cdr:x>
      <cdr:y>0.23393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03991" y="376223"/>
          <a:ext cx="968247" cy="35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Other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Secondary </a:t>
          </a:r>
        </a:p>
        <a:p xmlns:a="http://schemas.openxmlformats.org/drawingml/2006/main"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Miles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0.8504</cdr:x>
      <cdr:y>0.45689</cdr:y>
    </cdr:from>
    <cdr:to>
      <cdr:x>1</cdr:x>
      <cdr:y>0.55022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76887" y="1631950"/>
          <a:ext cx="98107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Farm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-to-Market Miles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0.8504</cdr:x>
      <cdr:y>0.64089</cdr:y>
    </cdr:from>
    <cdr:to>
      <cdr:x>1</cdr:x>
      <cdr:y>0.70667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76887" y="2289175"/>
          <a:ext cx="981076" cy="234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Municipal Miles</a:t>
          </a:r>
        </a:p>
      </cdr:txBody>
    </cdr:sp>
  </cdr:relSizeAnchor>
  <cdr:relSizeAnchor xmlns:cdr="http://schemas.openxmlformats.org/drawingml/2006/chartDrawing">
    <cdr:from>
      <cdr:x>0.8504</cdr:x>
      <cdr:y>0.69956</cdr:y>
    </cdr:from>
    <cdr:to>
      <cdr:x>1</cdr:x>
      <cdr:y>0.76533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576887" y="2498725"/>
          <a:ext cx="981076" cy="234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Primary Miles</a:t>
          </a:r>
        </a:p>
      </cdr:txBody>
    </cdr:sp>
  </cdr:relSizeAnchor>
  <cdr:relSizeAnchor xmlns:cdr="http://schemas.openxmlformats.org/drawingml/2006/chartDrawing">
    <cdr:from>
      <cdr:x>0.08497</cdr:x>
      <cdr:y>0.93067</cdr:y>
    </cdr:from>
    <cdr:to>
      <cdr:x>0.1053</cdr:x>
      <cdr:y>0.952</cdr:y>
    </cdr:to>
    <cdr:sp macro="" textlink="">
      <cdr:nvSpPr>
        <cdr:cNvPr id="9" name="Rectangle 8"/>
        <cdr:cNvSpPr/>
      </cdr:nvSpPr>
      <cdr:spPr bwMode="auto">
        <a:xfrm xmlns:a="http://schemas.openxmlformats.org/drawingml/2006/main">
          <a:off x="557214" y="3324226"/>
          <a:ext cx="133350" cy="762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0.09659</cdr:x>
      <cdr:y>0.90933</cdr:y>
    </cdr:from>
    <cdr:to>
      <cdr:x>0.95788</cdr:x>
      <cdr:y>0.98667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33414" y="3248026"/>
          <a:ext cx="564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Over 600 miles of primary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miles were turned over to county or municipal governments under 2003 Iowa Acts, ch. 144.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161"/>
  <sheetViews>
    <sheetView tabSelected="1" view="pageLayout" workbookViewId="0" zoomScaleNormal="100">
      <selection activeCell="O32" sqref="O32"/>
    </sheetView>
  </sheetViews>
  <sheetFormatPr defaultRowHeight="12" x14ac:dyDescent="0.2"/>
  <cols>
    <col min="1" max="1" customWidth="true" width="7.28515625" collapsed="false"/>
    <col min="2" max="2" customWidth="true" width="1.7109375" collapsed="false"/>
    <col min="3" max="3" customWidth="true" style="1" width="6.5703125" collapsed="false"/>
    <col min="4" max="4" customWidth="true" style="1" width="1.7109375" collapsed="false"/>
    <col min="5" max="5" customWidth="true" style="1" width="10.5703125" collapsed="false"/>
    <col min="6" max="6" customWidth="true" style="1" width="1.7109375" collapsed="false"/>
    <col min="7" max="7" customWidth="true" style="1" width="15.28515625" collapsed="false"/>
    <col min="8" max="8" customWidth="true" width="1.7109375" collapsed="false"/>
    <col min="9" max="9" customWidth="true" style="1" width="8.28515625" collapsed="false"/>
    <col min="10" max="10" customWidth="true" width="1.7109375" collapsed="false"/>
    <col min="11" max="11" customWidth="true" width="7.28515625" collapsed="false"/>
    <col min="12" max="12" customWidth="true" style="2" width="2.28515625" collapsed="false"/>
    <col min="20" max="20" customWidth="true" width="11.42578125" collapsed="false"/>
  </cols>
  <sheetData>
    <row customFormat="1" ht="18" r="1" s="3" spans="1:13" x14ac:dyDescent="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customFormat="1" customHeight="1" ht="10.15" r="2" s="3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customFormat="1" customHeight="1" ht="10.15" r="3" s="3" spans="1:1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customFormat="1" customHeight="1" ht="10.15" r="4" s="3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customFormat="1" customHeight="1" ht="10.15" r="5" s="3" spans="1:13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customFormat="1" customHeight="1" ht="10.15" r="6" s="3" spans="1:13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customFormat="1" customHeight="1" ht="10.15" r="7" s="3" spans="1:13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customFormat="1" customHeight="1" ht="10.15" r="8" s="3" spans="1:13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customFormat="1" customHeight="1" ht="10.15" r="9" s="3" spans="1:13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customFormat="1" customHeight="1" ht="10.15" r="10" s="3" spans="1:13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customFormat="1" customHeight="1" ht="10.15" r="11" s="3" spans="1:13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customFormat="1" customHeight="1" ht="10.15" r="12" s="3" spans="1:13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customFormat="1" customHeight="1" ht="10.15" r="13" s="3" spans="1:13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customFormat="1" customHeight="1" ht="10.15" r="14" s="3" spans="1:13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customFormat="1" customHeight="1" ht="10.15" r="15" s="3" spans="1:13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customFormat="1" customHeight="1" ht="10.15" r="16" s="3" spans="1:1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customFormat="1" customHeight="1" ht="10.15" r="17" s="3" spans="1:18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customFormat="1" customHeight="1" ht="10.15" r="18" s="3" spans="1:18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customFormat="1" customHeight="1" ht="10.15" r="19" s="3" spans="1:18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customFormat="1" customHeight="1" ht="10.15" r="20" s="3" spans="1:18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customFormat="1" customHeight="1" ht="10.15" r="21" s="3" spans="1:18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customFormat="1" customHeight="1" ht="10.15" r="22" s="3" spans="1:18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customFormat="1" customHeight="1" ht="10.15" r="23" s="3" spans="1:18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customFormat="1" customHeight="1" ht="10.15" r="24" s="3" spans="1:18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customFormat="1" customHeight="1" ht="10.15" r="25" s="3" spans="1:18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customFormat="1" customHeight="1" ht="10.15" r="26" s="3" spans="1:18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customFormat="1" customHeight="1" ht="10.15" r="27" s="3" spans="1:18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customFormat="1" customHeight="1" ht="10.15" r="28" s="3" spans="1:18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customFormat="1" customHeight="1" ht="10.15" r="29" s="3" spans="1:18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customFormat="1" customHeight="1" ht="10.5" r="30" s="23" spans="1:18" x14ac:dyDescent="0.2">
      <c r="A30" s="70" t="s">
        <v>0</v>
      </c>
      <c r="B30" s="71"/>
      <c r="C30" s="70" t="s">
        <v>1</v>
      </c>
      <c r="D30" s="70"/>
      <c r="E30" s="70" t="s">
        <v>2</v>
      </c>
      <c r="F30" s="70"/>
      <c r="G30" s="72" t="s">
        <v>30</v>
      </c>
      <c r="H30" s="70"/>
      <c r="I30" s="72" t="s">
        <v>3</v>
      </c>
      <c r="J30" s="70"/>
      <c r="K30" s="73" t="s">
        <v>4</v>
      </c>
      <c r="L30" s="74"/>
    </row>
    <row customFormat="1" customHeight="1" ht="11.1" r="31" s="23" spans="1:18" x14ac:dyDescent="0.2">
      <c r="A31" s="75" t="s">
        <v>5</v>
      </c>
      <c r="B31" s="70"/>
      <c r="C31" s="76" t="s">
        <v>6</v>
      </c>
      <c r="D31" s="77"/>
      <c r="E31" s="76" t="s">
        <v>7</v>
      </c>
      <c r="F31" s="77"/>
      <c r="G31" s="76" t="s">
        <v>6</v>
      </c>
      <c r="H31" s="70"/>
      <c r="I31" s="78" t="s">
        <v>6</v>
      </c>
      <c r="J31" s="70"/>
      <c r="K31" s="76" t="s">
        <v>8</v>
      </c>
      <c r="L31" s="73"/>
      <c r="R31" s="81"/>
    </row>
    <row customFormat="1" customHeight="1" ht="12" r="32" s="23" spans="1:18" x14ac:dyDescent="0.2">
      <c r="A32" s="60">
        <f>LARGE(Data!$A$4:$A$97,8)</f>
        <v>2010</v>
      </c>
      <c r="B32" s="60"/>
      <c r="C32" s="61">
        <f>INDEX(Data!$A$4:$F$97,MATCH(Factbook!$A32,Data!$A$4:$A$97,0),2)</f>
        <v>9403</v>
      </c>
      <c r="D32" s="62"/>
      <c r="E32" s="61">
        <f>INDEX(Data!$A$4:$F$97,MATCH(Factbook!$A32,Data!$A$4:$A$97,0),3)</f>
        <v>30485</v>
      </c>
      <c r="F32" s="61"/>
      <c r="G32" s="61">
        <f>INDEX(Data!$A$4:$F$97,MATCH(Factbook!$A32,Data!$A$4:$A$97,0),4)</f>
        <v>59425</v>
      </c>
      <c r="H32" s="60"/>
      <c r="I32" s="61">
        <f>INDEX(Data!$A$4:$F$97,MATCH(Factbook!$A32,Data!$A$4:$A$97,0),5)</f>
        <v>14804</v>
      </c>
      <c r="J32" s="63"/>
      <c r="K32" s="61">
        <f>INDEX(Data!$A$4:$F$97,MATCH(Factbook!$A32,Data!$A$4:$A$97,0),6)</f>
        <v>3945</v>
      </c>
      <c r="L32" s="59"/>
    </row>
    <row customFormat="1" customHeight="1" ht="12" r="33" s="23" spans="1:12" x14ac:dyDescent="0.2">
      <c r="A33" s="64">
        <f>LARGE(Data!$A$4:$A$97,7)</f>
        <v>2011</v>
      </c>
      <c r="B33" s="64"/>
      <c r="C33" s="65">
        <f>INDEX(Data!$A$4:$F$97,MATCH(Factbook!$A33,Data!$A$4:$A$97,0),2)</f>
        <v>9401</v>
      </c>
      <c r="D33" s="66"/>
      <c r="E33" s="65">
        <f>INDEX(Data!$A$4:$F$97,MATCH(Factbook!$A33,Data!$A$4:$A$97,0),3)</f>
        <v>30509</v>
      </c>
      <c r="F33" s="65"/>
      <c r="G33" s="65">
        <f>INDEX(Data!$A$4:$F$97,MATCH(Factbook!$A33,Data!$A$4:$A$97,0),4)</f>
        <v>59357</v>
      </c>
      <c r="H33" s="64"/>
      <c r="I33" s="65">
        <f>INDEX(Data!$A$4:$F$97,MATCH(Factbook!$A33,Data!$A$4:$A$97,0),5)</f>
        <v>14887</v>
      </c>
      <c r="J33" s="67"/>
      <c r="K33" s="65">
        <f>INDEX(Data!$A$4:$F$97,MATCH(Factbook!$A33,Data!$A$4:$A$97,0),6)</f>
        <v>3905</v>
      </c>
      <c r="L33" s="59"/>
    </row>
    <row customFormat="1" customHeight="1" ht="12" r="34" s="23" spans="1:12" x14ac:dyDescent="0.2">
      <c r="A34" s="60">
        <f>LARGE(Data!$A$4:$A$97,6)</f>
        <v>2012</v>
      </c>
      <c r="B34" s="60"/>
      <c r="C34" s="61">
        <f>INDEX(Data!$A$4:$F$97,MATCH(Factbook!$A34,Data!$A$4:$A$97,0),2)</f>
        <v>9415</v>
      </c>
      <c r="D34" s="62"/>
      <c r="E34" s="61">
        <f>INDEX(Data!$A$4:$F$97,MATCH(Factbook!$A34,Data!$A$4:$A$97,0),3)</f>
        <v>30501</v>
      </c>
      <c r="F34" s="61"/>
      <c r="G34" s="61">
        <f>INDEX(Data!$A$4:$F$97,MATCH(Factbook!$A34,Data!$A$4:$A$97,0),4)</f>
        <v>59341</v>
      </c>
      <c r="H34" s="60"/>
      <c r="I34" s="61">
        <f>INDEX(Data!$A$4:$F$97,MATCH(Factbook!$A34,Data!$A$4:$A$97,0),5)</f>
        <v>14904</v>
      </c>
      <c r="J34" s="63"/>
      <c r="K34" s="61">
        <f>INDEX(Data!$A$4:$F$97,MATCH(Factbook!$A34,Data!$A$4:$A$97,0),6)</f>
        <v>3893</v>
      </c>
      <c r="L34" s="59"/>
    </row>
    <row customFormat="1" customHeight="1" ht="12" r="35" s="23" spans="1:12" x14ac:dyDescent="0.2">
      <c r="A35" s="60">
        <f>LARGE(Data!$A$4:$A$97,5)</f>
        <v>2013</v>
      </c>
      <c r="B35" s="60"/>
      <c r="C35" s="61">
        <f>INDEX(Data!$A$4:$F$97,MATCH(Factbook!$A35,Data!$A$4:$A$97,0),2)</f>
        <v>9420</v>
      </c>
      <c r="D35" s="61"/>
      <c r="E35" s="61">
        <f>INDEX(Data!$A$4:$F$97,MATCH(Factbook!$A35,Data!$A$4:$A$97,0),3)</f>
        <v>30515</v>
      </c>
      <c r="F35" s="61"/>
      <c r="G35" s="61">
        <f>INDEX(Data!$A$4:$F$97,MATCH(Factbook!$A35,Data!$A$4:$A$97,0),4)</f>
        <v>59320</v>
      </c>
      <c r="H35" s="60"/>
      <c r="I35" s="61">
        <f>INDEX(Data!$A$4:$F$97,MATCH(Factbook!$A35,Data!$A$4:$A$97,0),5)</f>
        <v>14953</v>
      </c>
      <c r="J35" s="60"/>
      <c r="K35" s="61">
        <f>INDEX(Data!$A$4:$F$97,MATCH(Factbook!$A35,Data!$A$4:$A$97,0),6)</f>
        <v>3894</v>
      </c>
      <c r="L35" s="59"/>
    </row>
    <row customFormat="1" customHeight="1" ht="12" r="36" s="23" spans="1:12" x14ac:dyDescent="0.2">
      <c r="A36" s="64">
        <f>LARGE(Data!$A$4:$A$97,4)</f>
        <v>2014</v>
      </c>
      <c r="B36" s="64"/>
      <c r="C36" s="65">
        <f>INDEX(Data!$A$4:$F$97,MATCH(Factbook!$A36,Data!$A$4:$A$97,0),2)</f>
        <v>9410</v>
      </c>
      <c r="D36" s="65"/>
      <c r="E36" s="65">
        <f>INDEX(Data!$A$4:$F$97,MATCH(Factbook!$A36,Data!$A$4:$A$97,0),3)</f>
        <v>30518</v>
      </c>
      <c r="F36" s="65"/>
      <c r="G36" s="65">
        <f>INDEX(Data!$A$4:$F$97,MATCH(Factbook!$A36,Data!$A$4:$A$97,0),4)</f>
        <v>59306</v>
      </c>
      <c r="H36" s="64"/>
      <c r="I36" s="65">
        <f>INDEX(Data!$A$4:$F$97,MATCH(Factbook!$A36,Data!$A$4:$A$97,0),5)</f>
        <v>14965</v>
      </c>
      <c r="J36" s="64"/>
      <c r="K36" s="65">
        <f>INDEX(Data!$A$4:$F$97,MATCH(Factbook!$A36,Data!$A$4:$A$97,0),6)</f>
        <v>3854</v>
      </c>
      <c r="L36" s="59"/>
    </row>
    <row customFormat="1" customHeight="1" ht="12" r="37" s="23" spans="1:12" x14ac:dyDescent="0.2">
      <c r="A37" s="60">
        <f>LARGE(Data!$A$4:$A$97,3)</f>
        <v>2015</v>
      </c>
      <c r="B37" s="68"/>
      <c r="C37" s="61">
        <f>INDEX(Data!$A$4:$F$97,MATCH(Factbook!$A37,Data!$A$4:$A$97,0),2)</f>
        <v>9403</v>
      </c>
      <c r="D37" s="69"/>
      <c r="E37" s="61">
        <f>INDEX(Data!$A$4:$F$97,MATCH(Factbook!$A37,Data!$A$4:$A$97,0),3)</f>
        <v>30539</v>
      </c>
      <c r="F37" s="69"/>
      <c r="G37" s="61">
        <f>INDEX(Data!$A$4:$F$97,MATCH(Factbook!$A37,Data!$A$4:$A$97,0),4)</f>
        <v>59278</v>
      </c>
      <c r="H37" s="68"/>
      <c r="I37" s="61">
        <f>INDEX(Data!$A$4:$F$97,MATCH(Factbook!$A37,Data!$A$4:$A$97,0),5)</f>
        <v>15037</v>
      </c>
      <c r="J37" s="68"/>
      <c r="K37" s="61">
        <f>INDEX(Data!$A$4:$F$97,MATCH(Factbook!$A37,Data!$A$4:$A$97,0),6)</f>
        <v>3825</v>
      </c>
      <c r="L37" s="59"/>
    </row>
    <row customFormat="1" customHeight="1" ht="12" r="38" s="23" spans="1:12" x14ac:dyDescent="0.2">
      <c r="A38" s="60">
        <f>LARGE(Data!$A$4:$A$97,2)</f>
        <v>2016</v>
      </c>
      <c r="B38" s="68"/>
      <c r="C38" s="61">
        <f>INDEX(Data!$A$4:$F$97,MATCH(Factbook!$A38,Data!$A$4:$A$97,0),2)</f>
        <v>9402</v>
      </c>
      <c r="D38" s="69"/>
      <c r="E38" s="61">
        <f>INDEX(Data!$A$4:$F$97,MATCH(Factbook!$A38,Data!$A$4:$A$97,0),3)</f>
        <v>30530</v>
      </c>
      <c r="F38" s="69"/>
      <c r="G38" s="61">
        <f>INDEX(Data!$A$4:$F$97,MATCH(Factbook!$A38,Data!$A$4:$A$97,0),4)</f>
        <v>59253</v>
      </c>
      <c r="H38" s="68"/>
      <c r="I38" s="61">
        <f>INDEX(Data!$A$4:$F$97,MATCH(Factbook!$A38,Data!$A$4:$A$97,0),5)</f>
        <v>15067</v>
      </c>
      <c r="J38" s="68"/>
      <c r="K38" s="61">
        <f>INDEX(Data!$A$4:$F$97,MATCH(Factbook!$A38,Data!$A$4:$A$97,0),6)</f>
        <v>3823</v>
      </c>
      <c r="L38" s="59"/>
    </row>
    <row customFormat="1" customHeight="1" ht="12" r="39" s="23" spans="1:12" x14ac:dyDescent="0.2">
      <c r="A39" s="60">
        <f>LARGE(Data!$A$4:$A$97,1)</f>
        <v>2017</v>
      </c>
      <c r="B39" s="68"/>
      <c r="C39" s="61">
        <f>INDEX(Data!$A$4:$F$97,MATCH(Factbook!$A39,Data!$A$4:$A$97,0),2)</f>
        <v>9574</v>
      </c>
      <c r="D39" s="69"/>
      <c r="E39" s="61">
        <f>INDEX(Data!$A$4:$F$97,MATCH(Factbook!$A39,Data!$A$4:$A$97,0),3)</f>
        <v>30556</v>
      </c>
      <c r="F39" s="69"/>
      <c r="G39" s="61">
        <f>INDEX(Data!$A$4:$F$97,MATCH(Factbook!$A39,Data!$A$4:$A$97,0),4)</f>
        <v>59277</v>
      </c>
      <c r="H39" s="68"/>
      <c r="I39" s="61">
        <f>INDEX(Data!$A$4:$F$97,MATCH(Factbook!$A39,Data!$A$4:$A$97,0),5)</f>
        <v>15102</v>
      </c>
      <c r="J39" s="68"/>
      <c r="K39" s="61">
        <f>INDEX(Data!$A$4:$F$97,MATCH(Factbook!$A39,Data!$A$4:$A$97,0),6)</f>
        <v>3838</v>
      </c>
      <c r="L39" s="59"/>
    </row>
    <row customFormat="1" customHeight="1" ht="12" r="40" s="4" spans="1:12" x14ac:dyDescent="0.2">
      <c r="A40" s="8"/>
      <c r="B40" s="9"/>
      <c r="C40" s="10"/>
      <c r="D40" s="10"/>
      <c r="E40" s="10"/>
      <c r="F40" s="10"/>
      <c r="G40" s="10"/>
      <c r="H40" s="9"/>
      <c r="I40" s="10"/>
      <c r="J40" s="9"/>
      <c r="K40" s="7"/>
      <c r="L40" s="6"/>
    </row>
    <row customFormat="1" customHeight="1" ht="12" r="41" s="4" spans="1:12" x14ac:dyDescent="0.2">
      <c r="A41" s="79" t="s">
        <v>34</v>
      </c>
      <c r="B41" s="11"/>
      <c r="C41" s="12"/>
      <c r="D41" s="12"/>
      <c r="E41" s="12"/>
      <c r="F41" s="12"/>
      <c r="G41" s="12"/>
      <c r="H41" s="11"/>
      <c r="I41" s="13"/>
      <c r="J41" s="11"/>
      <c r="K41" s="11"/>
      <c r="L41" s="6"/>
    </row>
    <row customFormat="1" customHeight="1" ht="12" r="42" s="4" spans="1:12" x14ac:dyDescent="0.2">
      <c r="A42" s="79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6"/>
    </row>
    <row customFormat="1" customHeight="1" ht="12" r="43" s="4" spans="1:12" x14ac:dyDescent="0.2">
      <c r="A43" s="80" t="s">
        <v>35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6"/>
    </row>
    <row customFormat="1" customHeight="1" ht="12" r="44" s="4" spans="1:12" x14ac:dyDescent="0.2">
      <c r="A44" s="80" t="s">
        <v>36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6"/>
    </row>
    <row customFormat="1" customHeight="1" ht="5.25" r="45" s="4" spans="1:12" x14ac:dyDescent="0.2">
      <c r="A45" s="79"/>
      <c r="B45" s="11"/>
      <c r="C45" s="11"/>
      <c r="D45" s="11"/>
      <c r="E45" s="11"/>
      <c r="F45" s="11"/>
      <c r="G45" s="11"/>
      <c r="H45" s="11"/>
      <c r="I45" s="12"/>
      <c r="J45" s="11"/>
      <c r="K45" s="11"/>
      <c r="L45" s="6"/>
    </row>
    <row customFormat="1" customHeight="1" ht="12" r="46" s="4" spans="1:12" x14ac:dyDescent="0.2">
      <c r="A46" s="79" t="s">
        <v>14</v>
      </c>
      <c r="B46" s="11"/>
      <c r="C46" s="11"/>
      <c r="D46" s="11"/>
      <c r="E46" s="11"/>
      <c r="F46" s="11"/>
      <c r="G46" s="11"/>
      <c r="H46" s="11"/>
      <c r="I46" s="12"/>
      <c r="J46" s="11"/>
      <c r="K46" s="11"/>
      <c r="L46" s="6"/>
    </row>
    <row customFormat="1" customHeight="1" ht="5.25" r="47" s="4" spans="1:12" x14ac:dyDescent="0.2">
      <c r="A47" s="79"/>
      <c r="B47" s="11"/>
      <c r="C47" s="11"/>
      <c r="D47" s="11"/>
      <c r="E47" s="11"/>
      <c r="F47" s="11"/>
      <c r="G47" s="11"/>
      <c r="H47" s="11"/>
      <c r="I47" s="12"/>
      <c r="J47" s="11"/>
      <c r="K47" s="11"/>
      <c r="L47" s="6"/>
    </row>
    <row customFormat="1" customHeight="1" ht="12" r="48" s="4" spans="1:12" x14ac:dyDescent="0.2">
      <c r="A48" s="79" t="s">
        <v>13</v>
      </c>
      <c r="B48" s="11"/>
      <c r="C48" s="11"/>
      <c r="D48" s="11"/>
      <c r="E48" s="11"/>
      <c r="F48" s="11"/>
      <c r="G48" s="11"/>
      <c r="H48" s="11"/>
      <c r="I48" s="12"/>
      <c r="J48" s="11"/>
      <c r="K48" s="11"/>
      <c r="L48" s="6"/>
    </row>
    <row customFormat="1" customHeight="1" ht="5.25" r="49" s="4" spans="1:20" x14ac:dyDescent="0.2">
      <c r="A49" s="79"/>
      <c r="B49" s="11"/>
      <c r="C49" s="11"/>
      <c r="D49" s="11"/>
      <c r="E49" s="11"/>
      <c r="F49" s="11"/>
      <c r="G49" s="11"/>
      <c r="H49" s="11"/>
      <c r="I49" s="12"/>
      <c r="J49" s="11"/>
      <c r="K49" s="11"/>
      <c r="L49" s="6"/>
    </row>
    <row customFormat="1" customHeight="1" ht="12" r="50" s="4" spans="1:20" x14ac:dyDescent="0.2">
      <c r="A50" s="79" t="s">
        <v>15</v>
      </c>
      <c r="B50" s="11"/>
      <c r="C50" s="11"/>
      <c r="D50" s="11"/>
      <c r="E50" s="11"/>
      <c r="F50" s="11"/>
      <c r="G50" s="11"/>
      <c r="H50" s="11"/>
      <c r="I50" s="12"/>
      <c r="J50" s="11"/>
      <c r="K50" s="11"/>
      <c r="L50" s="6"/>
    </row>
    <row customFormat="1" customHeight="1" ht="5.25" r="51" s="11" spans="1:20" x14ac:dyDescent="0.2">
      <c r="A51" s="79"/>
      <c r="I51" s="12"/>
      <c r="L51" s="14"/>
    </row>
    <row customFormat="1" customHeight="1" ht="12" r="52" s="11" spans="1:20" x14ac:dyDescent="0.2">
      <c r="A52" s="79" t="s">
        <v>33</v>
      </c>
      <c r="I52" s="12"/>
      <c r="L52" s="14"/>
    </row>
    <row customFormat="1" customHeight="1" ht="6" r="53" s="11" spans="1:20" x14ac:dyDescent="0.2">
      <c r="A53" s="25" t="s">
        <v>32</v>
      </c>
      <c r="I53" s="12"/>
      <c r="L53" s="14"/>
    </row>
    <row customFormat="1" customHeight="1" ht="12" r="54" s="11" spans="1:20" x14ac:dyDescent="0.2">
      <c r="A54" s="79" t="s">
        <v>38</v>
      </c>
      <c r="I54" s="12"/>
      <c r="L54" s="14"/>
    </row>
    <row customFormat="1" customHeight="1" ht="12" r="55" s="11" spans="1:20" x14ac:dyDescent="0.2">
      <c r="A55" s="25"/>
      <c r="I55" s="12"/>
      <c r="L55" s="14"/>
    </row>
    <row customFormat="1" customHeight="1" ht="12" r="56" s="11" spans="1:20" x14ac:dyDescent="0.2">
      <c r="A56" s="25"/>
      <c r="I56" s="12"/>
      <c r="L56" s="14"/>
    </row>
    <row customFormat="1" customHeight="1" ht="7.15" r="57" s="11" spans="1:20" x14ac:dyDescent="0.2">
      <c r="A57" s="25"/>
      <c r="I57" s="12"/>
      <c r="L57" s="14"/>
    </row>
    <row customFormat="1" customHeight="1" ht="12" r="58" s="11" spans="1:20" x14ac:dyDescent="0.2">
      <c r="A58" s="15"/>
      <c r="I58" s="12"/>
      <c r="L58" s="14"/>
    </row>
    <row customFormat="1" customHeight="1" ht="12" r="59" s="11" spans="1:20" x14ac:dyDescent="0.2">
      <c r="A59" s="15"/>
      <c r="I59" s="12"/>
      <c r="L59" s="57"/>
      <c r="M59" s="57"/>
      <c r="N59" s="57"/>
    </row>
    <row customFormat="1" customHeight="1" ht="14.1" r="60" s="11" spans="1:20" x14ac:dyDescent="0.2">
      <c r="A60" s="4"/>
      <c r="B60" s="4"/>
      <c r="C60" s="5"/>
      <c r="D60" s="5"/>
      <c r="E60" s="5"/>
      <c r="F60" s="5"/>
      <c r="G60" s="5"/>
      <c r="H60" s="4"/>
      <c r="I60" s="12"/>
      <c r="L60" s="58"/>
      <c r="M60" s="58"/>
      <c r="N60" s="58"/>
    </row>
    <row customFormat="1" customHeight="1" ht="3" r="61" s="16" spans="1:20" x14ac:dyDescent="0.2">
      <c r="I61" s="5"/>
      <c r="J61" s="4"/>
      <c r="K61" s="4"/>
      <c r="L61" s="18"/>
      <c r="Q61" s="20"/>
      <c r="R61" s="20"/>
      <c r="S61" s="20"/>
      <c r="T61" s="20"/>
    </row>
    <row customFormat="1" customHeight="1" ht="12" r="62" s="16" spans="1:20" x14ac:dyDescent="0.2">
      <c r="C62" s="17"/>
      <c r="D62" s="17"/>
      <c r="E62" s="17"/>
      <c r="F62" s="17"/>
      <c r="G62" s="17"/>
      <c r="I62" s="17"/>
      <c r="L62" s="18"/>
      <c r="Q62" s="20"/>
      <c r="R62" s="20"/>
      <c r="S62" s="20"/>
      <c r="T62" s="20"/>
    </row>
    <row customFormat="1" customHeight="1" ht="3" r="63" s="16" spans="1:20" x14ac:dyDescent="0.2">
      <c r="C63" s="17"/>
      <c r="D63" s="17"/>
      <c r="E63" s="17"/>
      <c r="F63" s="17"/>
      <c r="G63" s="17"/>
      <c r="I63" s="17"/>
      <c r="L63" s="18"/>
      <c r="Q63" s="20"/>
      <c r="R63" s="20"/>
      <c r="S63" s="20"/>
      <c r="T63" s="20"/>
    </row>
    <row customFormat="1" customHeight="1" ht="12" r="64" s="16" spans="1:20" x14ac:dyDescent="0.2">
      <c r="C64" s="17"/>
      <c r="D64" s="17"/>
      <c r="E64" s="17"/>
      <c r="F64" s="17"/>
      <c r="G64" s="17"/>
      <c r="I64" s="17"/>
      <c r="L64" s="18"/>
      <c r="Q64" s="20"/>
      <c r="R64" s="20"/>
      <c r="S64" s="20"/>
      <c r="T64" s="20"/>
    </row>
    <row customFormat="1" customHeight="1" ht="3" r="65" s="16" spans="3:20" x14ac:dyDescent="0.2">
      <c r="C65" s="17"/>
      <c r="D65" s="17"/>
      <c r="E65" s="17"/>
      <c r="F65" s="17"/>
      <c r="G65" s="17"/>
      <c r="I65" s="17"/>
      <c r="L65" s="18"/>
      <c r="Q65" s="20"/>
      <c r="R65" s="20"/>
      <c r="S65" s="20"/>
      <c r="T65" s="20"/>
    </row>
    <row customFormat="1" customHeight="1" ht="12" r="66" s="16" spans="3:20" x14ac:dyDescent="0.2">
      <c r="C66"/>
      <c r="D66" s="17"/>
      <c r="E66" s="17"/>
      <c r="F66" s="17"/>
      <c r="G66" s="17"/>
      <c r="I66" s="17"/>
      <c r="L66" s="18"/>
      <c r="Q66" s="20"/>
      <c r="R66" s="20"/>
      <c r="S66" s="20"/>
      <c r="T66" s="20"/>
    </row>
    <row customFormat="1" customHeight="1" ht="3" r="67" s="16" spans="3:20" x14ac:dyDescent="0.2">
      <c r="C67"/>
      <c r="D67" s="17"/>
      <c r="E67" s="17"/>
      <c r="F67" s="17"/>
      <c r="G67" s="17"/>
      <c r="I67" s="17"/>
      <c r="L67" s="18"/>
      <c r="Q67" s="20"/>
      <c r="R67" s="20"/>
      <c r="S67" s="20"/>
      <c r="T67" s="20"/>
    </row>
    <row customFormat="1" customHeight="1" ht="12" r="68" s="16" spans="3:20" x14ac:dyDescent="0.2">
      <c r="C68"/>
      <c r="D68" s="17"/>
      <c r="E68" s="17"/>
      <c r="F68" s="17"/>
      <c r="G68" s="17"/>
      <c r="I68" s="17"/>
      <c r="L68" s="18"/>
      <c r="Q68" s="20"/>
      <c r="R68" s="20"/>
      <c r="S68" s="20"/>
      <c r="T68" s="20"/>
    </row>
    <row customFormat="1" customHeight="1" ht="12" r="69" s="16" spans="3:20" x14ac:dyDescent="0.2">
      <c r="C69"/>
      <c r="D69" s="17"/>
      <c r="E69" s="17"/>
      <c r="F69" s="17"/>
      <c r="G69" s="17"/>
      <c r="I69" s="17"/>
      <c r="L69" s="18"/>
      <c r="Q69" s="20"/>
      <c r="R69" s="20"/>
      <c r="S69" s="20"/>
      <c r="T69" s="20"/>
    </row>
    <row customFormat="1" customHeight="1" ht="12" r="70" s="16" spans="3:20" x14ac:dyDescent="0.2">
      <c r="C70"/>
      <c r="D70" s="17"/>
      <c r="E70" s="17"/>
      <c r="F70" s="17"/>
      <c r="G70" s="17"/>
      <c r="I70" s="17"/>
      <c r="L70" s="18"/>
      <c r="Q70" s="20"/>
      <c r="R70" s="20"/>
      <c r="S70" s="20"/>
      <c r="T70" s="20"/>
    </row>
    <row customFormat="1" customHeight="1" ht="12" r="71" s="16" spans="3:20" x14ac:dyDescent="0.2">
      <c r="C71"/>
      <c r="D71" s="17"/>
      <c r="E71" s="17"/>
      <c r="F71" s="17"/>
      <c r="G71" s="17"/>
      <c r="I71" s="17"/>
      <c r="L71" s="18"/>
      <c r="Q71" s="20"/>
      <c r="R71" s="20"/>
      <c r="S71" s="20"/>
      <c r="T71" s="20"/>
    </row>
    <row customFormat="1" customHeight="1" ht="12" r="72" s="16" spans="3:20" x14ac:dyDescent="0.2">
      <c r="C72"/>
      <c r="D72" s="17"/>
      <c r="E72" s="17"/>
      <c r="F72" s="17"/>
      <c r="G72" s="17"/>
      <c r="I72" s="17"/>
      <c r="L72" s="18"/>
      <c r="Q72" s="20"/>
      <c r="R72" s="20"/>
      <c r="S72" s="20"/>
      <c r="T72" s="20"/>
    </row>
    <row customFormat="1" customHeight="1" ht="12" r="73" s="16" spans="3:20" x14ac:dyDescent="0.2">
      <c r="C73" s="17"/>
      <c r="D73" s="17"/>
      <c r="E73" s="17"/>
      <c r="F73" s="17"/>
      <c r="G73" s="17"/>
      <c r="I73" s="17"/>
      <c r="L73" s="18"/>
      <c r="Q73" s="20"/>
      <c r="R73" s="20"/>
      <c r="S73" s="20"/>
      <c r="T73" s="20"/>
    </row>
    <row customFormat="1" customHeight="1" ht="10.5" r="74" s="16" spans="3:20" x14ac:dyDescent="0.2">
      <c r="C74" s="17"/>
      <c r="D74" s="17"/>
      <c r="E74" s="17"/>
      <c r="F74" s="17"/>
      <c r="G74" s="17"/>
      <c r="I74" s="17"/>
      <c r="L74" s="18"/>
    </row>
    <row customFormat="1" customHeight="1" ht="9" r="75" s="16" spans="3:20" x14ac:dyDescent="0.2">
      <c r="C75" s="17"/>
      <c r="D75" s="17"/>
      <c r="E75" s="17"/>
      <c r="F75" s="17"/>
      <c r="G75" s="17"/>
      <c r="I75" s="17"/>
      <c r="L75" s="18"/>
    </row>
    <row customFormat="1" customHeight="1" ht="10.5" r="76" s="16" spans="3:20" x14ac:dyDescent="0.2">
      <c r="C76" s="17"/>
      <c r="D76" s="17"/>
      <c r="E76" s="17"/>
      <c r="F76" s="17"/>
      <c r="G76" s="17"/>
      <c r="I76" s="17"/>
      <c r="L76" s="18"/>
    </row>
    <row customFormat="1" r="77" s="16" spans="3:20" x14ac:dyDescent="0.2">
      <c r="C77" s="17"/>
      <c r="D77" s="17"/>
      <c r="E77" s="17"/>
      <c r="F77" s="17"/>
      <c r="G77" s="17"/>
      <c r="I77" s="17"/>
      <c r="L77" s="18"/>
    </row>
    <row customFormat="1" r="78" s="16" spans="3:20" x14ac:dyDescent="0.2">
      <c r="C78" s="17"/>
      <c r="D78" s="17"/>
      <c r="E78" s="17"/>
      <c r="F78" s="17"/>
      <c r="G78" s="17"/>
      <c r="I78" s="17"/>
      <c r="L78" s="18"/>
    </row>
    <row customFormat="1" r="79" s="16" spans="3:20" x14ac:dyDescent="0.2">
      <c r="C79" s="17"/>
      <c r="D79" s="17"/>
      <c r="E79" s="17"/>
      <c r="F79" s="17"/>
      <c r="G79" s="17"/>
      <c r="I79" s="17"/>
      <c r="L79" s="18"/>
    </row>
    <row customFormat="1" r="80" s="16" spans="3:20" x14ac:dyDescent="0.2">
      <c r="C80" s="17"/>
      <c r="D80" s="17"/>
      <c r="E80" s="17"/>
      <c r="F80" s="17"/>
      <c r="G80" s="17"/>
      <c r="I80" s="17"/>
      <c r="L80" s="18"/>
    </row>
    <row customFormat="1" r="81" s="16" spans="1:12" x14ac:dyDescent="0.2">
      <c r="C81" s="17"/>
      <c r="D81" s="17"/>
      <c r="E81" s="17"/>
      <c r="F81" s="17"/>
      <c r="G81" s="17"/>
      <c r="I81" s="17"/>
      <c r="L81" s="18"/>
    </row>
    <row customFormat="1" r="82" s="16" spans="1:12" x14ac:dyDescent="0.2">
      <c r="C82" s="17"/>
      <c r="D82" s="17"/>
      <c r="E82" s="17"/>
      <c r="F82" s="17"/>
      <c r="G82" s="17"/>
      <c r="I82" s="17"/>
      <c r="L82" s="18"/>
    </row>
    <row customFormat="1" r="83" s="16" spans="1:12" x14ac:dyDescent="0.2">
      <c r="C83" s="17"/>
      <c r="D83" s="17"/>
      <c r="E83" s="17"/>
      <c r="F83" s="17"/>
      <c r="G83" s="17"/>
      <c r="I83" s="17"/>
      <c r="L83" s="18"/>
    </row>
    <row customFormat="1" r="84" s="16" spans="1:12" x14ac:dyDescent="0.2">
      <c r="C84" s="17"/>
      <c r="D84" s="17"/>
      <c r="E84" s="17"/>
      <c r="F84" s="17"/>
      <c r="G84" s="17"/>
      <c r="I84" s="17"/>
      <c r="L84" s="18"/>
    </row>
    <row customFormat="1" r="85" s="16" spans="1:12" x14ac:dyDescent="0.2">
      <c r="C85" s="17"/>
      <c r="D85" s="17"/>
      <c r="E85" s="17"/>
      <c r="F85" s="17"/>
      <c r="G85" s="17"/>
      <c r="I85" s="17"/>
      <c r="L85" s="18"/>
    </row>
    <row customFormat="1" r="86" s="16" spans="1:12" x14ac:dyDescent="0.2">
      <c r="C86" s="17"/>
      <c r="D86" s="17"/>
      <c r="E86" s="17"/>
      <c r="F86" s="17"/>
      <c r="G86" s="17"/>
      <c r="I86" s="17"/>
      <c r="L86" s="18"/>
    </row>
    <row customFormat="1" r="87" s="16" spans="1:12" x14ac:dyDescent="0.2">
      <c r="C87" s="17"/>
      <c r="D87" s="17"/>
      <c r="E87" s="17"/>
      <c r="F87" s="17"/>
      <c r="G87" s="17"/>
      <c r="I87" s="17"/>
      <c r="L87" s="18"/>
    </row>
    <row customFormat="1" r="88" s="16" spans="1:12" x14ac:dyDescent="0.2">
      <c r="C88" s="17"/>
      <c r="D88" s="17"/>
      <c r="E88" s="17"/>
      <c r="F88" s="17"/>
      <c r="G88" s="17"/>
      <c r="I88" s="17"/>
      <c r="L88" s="18"/>
    </row>
    <row customFormat="1" r="89" s="16" spans="1:12" x14ac:dyDescent="0.2">
      <c r="C89" s="17"/>
      <c r="D89" s="17"/>
      <c r="E89" s="17"/>
      <c r="F89" s="17"/>
      <c r="G89" s="17"/>
      <c r="I89" s="17"/>
      <c r="L89" s="18"/>
    </row>
    <row customFormat="1" r="90" s="16" spans="1:12" x14ac:dyDescent="0.2">
      <c r="C90" s="17"/>
      <c r="D90" s="17"/>
      <c r="E90" s="17"/>
      <c r="F90" s="17"/>
      <c r="G90" s="17"/>
      <c r="I90" s="17"/>
      <c r="L90" s="18"/>
    </row>
    <row customFormat="1" r="91" s="16" spans="1:12" x14ac:dyDescent="0.2">
      <c r="C91" s="17"/>
      <c r="D91" s="17"/>
      <c r="E91" s="17"/>
      <c r="F91" s="17"/>
      <c r="G91" s="17"/>
      <c r="I91" s="17"/>
      <c r="L91" s="18"/>
    </row>
    <row customFormat="1" r="92" s="16" spans="1:12" x14ac:dyDescent="0.2">
      <c r="C92" s="17"/>
      <c r="D92" s="17"/>
      <c r="E92" s="17"/>
      <c r="F92" s="17"/>
      <c r="G92" s="17"/>
      <c r="I92" s="17"/>
      <c r="L92" s="18"/>
    </row>
    <row customFormat="1" r="93" s="16" spans="1:12" x14ac:dyDescent="0.2">
      <c r="B93" s="17" t="s">
        <v>9</v>
      </c>
      <c r="C93" s="16" t="s">
        <v>10</v>
      </c>
      <c r="D93" s="17" t="s">
        <v>11</v>
      </c>
      <c r="E93" s="16" t="s">
        <v>12</v>
      </c>
      <c r="G93" s="17"/>
      <c r="I93" s="17"/>
      <c r="L93" s="18"/>
    </row>
    <row customFormat="1" r="94" s="16" spans="1:12" x14ac:dyDescent="0.2">
      <c r="A94" s="19"/>
      <c r="B94" s="20">
        <v>59571</v>
      </c>
      <c r="C94" s="20">
        <v>30504</v>
      </c>
      <c r="D94" s="20">
        <v>14339</v>
      </c>
      <c r="E94" s="20">
        <v>9373</v>
      </c>
      <c r="H94" s="17"/>
      <c r="K94" s="18"/>
      <c r="L94" s="18"/>
    </row>
    <row customFormat="1" r="95" s="16" spans="1:12" x14ac:dyDescent="0.2">
      <c r="A95" s="21"/>
      <c r="B95" s="22"/>
      <c r="C95" s="22"/>
      <c r="D95" s="22"/>
      <c r="E95" s="22"/>
      <c r="K95" s="18"/>
      <c r="L95" s="18"/>
    </row>
    <row customFormat="1" r="96" s="16" spans="1:12" x14ac:dyDescent="0.2">
      <c r="A96" s="21"/>
      <c r="B96" s="22"/>
      <c r="C96" s="22"/>
      <c r="D96" s="22"/>
      <c r="E96" s="22"/>
      <c r="I96" s="22"/>
      <c r="L96" s="18"/>
    </row>
    <row customFormat="1" r="97" s="16" spans="1:12" x14ac:dyDescent="0.2">
      <c r="A97" s="21"/>
      <c r="B97" s="22"/>
      <c r="C97" s="22"/>
      <c r="D97" s="22"/>
      <c r="E97" s="22"/>
      <c r="I97" s="22"/>
      <c r="L97" s="18"/>
    </row>
    <row customFormat="1" r="98" s="16" spans="1:12" x14ac:dyDescent="0.2">
      <c r="A98" s="21"/>
      <c r="B98" s="22"/>
      <c r="C98" s="22"/>
      <c r="D98" s="22"/>
      <c r="E98" s="22"/>
      <c r="I98" s="22"/>
      <c r="L98" s="18"/>
    </row>
    <row customFormat="1" r="99" s="16" spans="1:12" x14ac:dyDescent="0.2">
      <c r="A99" s="21"/>
      <c r="B99" s="22"/>
      <c r="C99" s="22"/>
      <c r="D99" s="22"/>
      <c r="E99" s="22"/>
      <c r="I99" s="22"/>
      <c r="L99" s="18"/>
    </row>
    <row customFormat="1" r="100" s="16" spans="1:12" x14ac:dyDescent="0.2">
      <c r="A100" s="21"/>
      <c r="B100" s="22"/>
      <c r="C100" s="22"/>
      <c r="D100" s="22"/>
      <c r="E100" s="22"/>
      <c r="I100" s="22"/>
      <c r="L100" s="18"/>
    </row>
    <row customFormat="1" r="101" s="16" spans="1:12" x14ac:dyDescent="0.2">
      <c r="A101" s="19"/>
      <c r="B101" s="20"/>
      <c r="C101" s="20"/>
      <c r="D101" s="22"/>
      <c r="E101" s="20"/>
      <c r="I101" s="22"/>
      <c r="L101" s="18"/>
    </row>
    <row customFormat="1" r="102" s="16" spans="1:12" x14ac:dyDescent="0.2">
      <c r="A102" s="19"/>
      <c r="B102" s="20"/>
      <c r="C102" s="20"/>
      <c r="D102" s="20"/>
      <c r="E102" s="20"/>
      <c r="I102" s="22"/>
      <c r="L102" s="18"/>
    </row>
    <row customFormat="1" r="103" s="16" spans="1:12" x14ac:dyDescent="0.2">
      <c r="I103" s="22"/>
      <c r="L103" s="18"/>
    </row>
    <row customFormat="1" r="104" s="16" spans="1:12" x14ac:dyDescent="0.2">
      <c r="C104" s="17"/>
      <c r="D104" s="17"/>
      <c r="E104" s="17"/>
      <c r="I104" s="20"/>
      <c r="J104" s="18"/>
      <c r="L104" s="18"/>
    </row>
    <row customFormat="1" r="105" s="16" spans="1:12" x14ac:dyDescent="0.2">
      <c r="C105" s="17"/>
      <c r="D105" s="17"/>
      <c r="E105" s="17"/>
      <c r="I105" s="20"/>
      <c r="J105" s="18"/>
      <c r="L105" s="18"/>
    </row>
    <row customFormat="1" r="106" s="16" spans="1:12" x14ac:dyDescent="0.2">
      <c r="C106" s="17"/>
      <c r="D106" s="17"/>
      <c r="E106" s="17"/>
      <c r="F106" s="17"/>
      <c r="G106" s="17"/>
      <c r="I106" s="17"/>
      <c r="L106" s="18"/>
    </row>
    <row customFormat="1" r="107" s="16" spans="1:12" x14ac:dyDescent="0.2">
      <c r="C107" s="17"/>
      <c r="D107" s="17"/>
      <c r="E107" s="17"/>
      <c r="F107" s="17"/>
      <c r="G107" s="17"/>
      <c r="I107" s="17"/>
      <c r="L107" s="18"/>
    </row>
    <row customFormat="1" r="108" s="16" spans="1:12" x14ac:dyDescent="0.2">
      <c r="C108" s="17"/>
      <c r="D108" s="17"/>
      <c r="E108" s="17"/>
      <c r="F108" s="17"/>
      <c r="G108" s="17"/>
      <c r="I108" s="17"/>
      <c r="L108" s="18"/>
    </row>
    <row customFormat="1" r="109" s="16" spans="1:12" x14ac:dyDescent="0.2">
      <c r="C109" s="17"/>
      <c r="D109" s="17"/>
      <c r="E109" s="17"/>
      <c r="F109" s="17"/>
      <c r="G109" s="17"/>
      <c r="I109" s="17"/>
      <c r="L109" s="18"/>
    </row>
    <row customFormat="1" r="110" s="16" spans="1:12" x14ac:dyDescent="0.2">
      <c r="C110" s="17"/>
      <c r="D110" s="17"/>
      <c r="E110" s="17"/>
      <c r="F110" s="17"/>
      <c r="G110" s="17"/>
      <c r="I110" s="17"/>
      <c r="L110" s="18"/>
    </row>
    <row customFormat="1" r="111" s="16" spans="1:12" x14ac:dyDescent="0.2">
      <c r="C111" s="17"/>
      <c r="D111" s="17"/>
      <c r="E111" s="17"/>
      <c r="F111" s="17"/>
      <c r="G111" s="17"/>
      <c r="I111" s="17"/>
      <c r="L111" s="18"/>
    </row>
    <row customFormat="1" r="112" s="16" spans="1:12" x14ac:dyDescent="0.2">
      <c r="C112" s="17"/>
      <c r="D112" s="17"/>
      <c r="E112" s="17"/>
      <c r="F112" s="17"/>
      <c r="G112" s="17"/>
      <c r="I112" s="17"/>
      <c r="L112" s="18"/>
    </row>
    <row customFormat="1" r="113" s="16" spans="3:12" x14ac:dyDescent="0.2">
      <c r="C113" s="17"/>
      <c r="D113" s="17"/>
      <c r="E113" s="17"/>
      <c r="F113" s="17"/>
      <c r="G113" s="17"/>
      <c r="I113" s="17"/>
    </row>
    <row customFormat="1" r="114" s="16" spans="3:12" x14ac:dyDescent="0.2">
      <c r="C114" s="17"/>
      <c r="D114" s="17"/>
      <c r="E114" s="17"/>
      <c r="F114" s="17"/>
      <c r="G114" s="17"/>
      <c r="I114" s="17"/>
    </row>
    <row customFormat="1" r="115" s="16" spans="3:12" x14ac:dyDescent="0.2">
      <c r="C115" s="17"/>
      <c r="D115" s="17"/>
      <c r="E115" s="17"/>
      <c r="F115" s="17"/>
      <c r="G115" s="17"/>
      <c r="I115" s="17"/>
    </row>
    <row customFormat="1" r="116" s="16" spans="3:12" x14ac:dyDescent="0.2">
      <c r="C116" s="17"/>
      <c r="D116" s="17"/>
      <c r="E116" s="17"/>
      <c r="F116" s="17"/>
      <c r="G116" s="17"/>
      <c r="I116" s="17"/>
    </row>
    <row customFormat="1" r="117" s="16" spans="3:12" x14ac:dyDescent="0.2">
      <c r="C117" s="17"/>
      <c r="D117" s="17"/>
      <c r="E117" s="17"/>
      <c r="F117" s="17"/>
      <c r="G117" s="17"/>
      <c r="I117" s="17"/>
    </row>
    <row customFormat="1" r="118" s="16" spans="3:12" x14ac:dyDescent="0.2">
      <c r="C118" s="17"/>
      <c r="D118" s="17"/>
      <c r="E118" s="17"/>
      <c r="F118" s="17"/>
      <c r="G118" s="17"/>
      <c r="I118" s="17"/>
    </row>
    <row customFormat="1" r="119" s="16" spans="3:12" x14ac:dyDescent="0.2">
      <c r="C119" s="17"/>
      <c r="D119" s="17"/>
      <c r="E119" s="17"/>
      <c r="F119" s="17"/>
      <c r="G119" s="17"/>
      <c r="I119" s="17"/>
      <c r="L119" s="18"/>
    </row>
    <row customFormat="1" r="120" s="16" spans="3:12" x14ac:dyDescent="0.2">
      <c r="C120" s="17"/>
      <c r="D120" s="17"/>
      <c r="E120" s="17"/>
      <c r="F120" s="17"/>
      <c r="G120" s="17"/>
      <c r="I120" s="17"/>
      <c r="L120" s="18"/>
    </row>
    <row customFormat="1" r="121" s="16" spans="3:12" x14ac:dyDescent="0.2">
      <c r="C121" s="17"/>
      <c r="D121" s="17"/>
      <c r="E121" s="17"/>
      <c r="F121" s="17"/>
      <c r="G121" s="17"/>
      <c r="I121" s="17"/>
      <c r="L121" s="18"/>
    </row>
    <row customFormat="1" r="122" s="16" spans="3:12" x14ac:dyDescent="0.2">
      <c r="C122" s="17"/>
      <c r="D122" s="17"/>
      <c r="E122" s="17"/>
      <c r="F122" s="17"/>
      <c r="G122" s="17"/>
      <c r="I122" s="17"/>
      <c r="L122" s="18"/>
    </row>
    <row customFormat="1" r="123" s="16" spans="3:12" x14ac:dyDescent="0.2">
      <c r="C123" s="17"/>
      <c r="D123" s="17"/>
      <c r="E123" s="17"/>
      <c r="F123" s="17"/>
      <c r="G123" s="17"/>
      <c r="I123" s="17"/>
      <c r="L123" s="18"/>
    </row>
    <row customFormat="1" r="124" s="16" spans="3:12" x14ac:dyDescent="0.2">
      <c r="C124" s="17"/>
      <c r="D124" s="17"/>
      <c r="E124" s="17"/>
      <c r="F124" s="17"/>
      <c r="G124" s="17"/>
      <c r="I124" s="17"/>
      <c r="L124" s="18"/>
    </row>
    <row customFormat="1" r="125" s="16" spans="3:12" x14ac:dyDescent="0.2">
      <c r="C125" s="17"/>
      <c r="D125" s="17"/>
      <c r="E125" s="17"/>
      <c r="F125" s="17"/>
      <c r="G125" s="17"/>
      <c r="I125" s="17"/>
      <c r="L125" s="18"/>
    </row>
    <row customFormat="1" r="126" s="16" spans="3:12" x14ac:dyDescent="0.2">
      <c r="C126" s="17"/>
      <c r="D126" s="17"/>
      <c r="E126" s="17"/>
      <c r="F126" s="17"/>
      <c r="G126" s="17"/>
      <c r="I126" s="17"/>
      <c r="L126" s="18"/>
    </row>
    <row customFormat="1" r="127" s="16" spans="3:12" x14ac:dyDescent="0.2">
      <c r="C127" s="17"/>
      <c r="D127" s="17"/>
      <c r="E127" s="17"/>
      <c r="F127" s="17"/>
      <c r="G127" s="17"/>
      <c r="I127" s="17"/>
      <c r="L127" s="18"/>
    </row>
    <row customFormat="1" r="128" s="16" spans="3:12" x14ac:dyDescent="0.2">
      <c r="C128" s="17"/>
      <c r="D128" s="17"/>
      <c r="E128" s="17"/>
      <c r="F128" s="17"/>
      <c r="G128" s="17"/>
      <c r="I128" s="17"/>
      <c r="L128" s="18"/>
    </row>
    <row customFormat="1" r="129" s="16" spans="3:12" x14ac:dyDescent="0.2">
      <c r="C129" s="17"/>
      <c r="D129" s="17"/>
      <c r="E129" s="17"/>
      <c r="F129" s="17"/>
      <c r="G129" s="17"/>
      <c r="I129" s="17"/>
      <c r="L129" s="18"/>
    </row>
    <row customFormat="1" r="130" s="16" spans="3:12" x14ac:dyDescent="0.2">
      <c r="C130" s="17"/>
      <c r="D130" s="17"/>
      <c r="E130" s="17"/>
      <c r="F130" s="17"/>
      <c r="G130" s="17"/>
      <c r="I130" s="17"/>
      <c r="L130" s="18"/>
    </row>
    <row customFormat="1" r="131" s="16" spans="3:12" x14ac:dyDescent="0.2">
      <c r="C131" s="17"/>
      <c r="D131" s="17"/>
      <c r="E131" s="17"/>
      <c r="F131" s="17"/>
      <c r="G131" s="17"/>
      <c r="I131" s="17"/>
      <c r="L131" s="18"/>
    </row>
    <row customFormat="1" r="132" s="16" spans="3:12" x14ac:dyDescent="0.2">
      <c r="C132" s="17"/>
      <c r="D132" s="17"/>
      <c r="E132" s="17"/>
      <c r="F132" s="17"/>
      <c r="G132" s="17"/>
      <c r="I132" s="17"/>
      <c r="L132" s="18"/>
    </row>
    <row customFormat="1" r="133" s="16" spans="3:12" x14ac:dyDescent="0.2">
      <c r="C133" s="17"/>
      <c r="D133" s="17"/>
      <c r="E133" s="17"/>
      <c r="F133" s="17"/>
      <c r="G133" s="17"/>
      <c r="I133" s="17"/>
      <c r="L133" s="18"/>
    </row>
    <row customFormat="1" r="134" s="16" spans="3:12" x14ac:dyDescent="0.2">
      <c r="C134" s="17"/>
      <c r="D134" s="17"/>
      <c r="E134" s="17"/>
      <c r="F134" s="17"/>
      <c r="G134" s="17"/>
      <c r="I134" s="17"/>
      <c r="L134" s="18"/>
    </row>
    <row customFormat="1" r="135" s="16" spans="3:12" x14ac:dyDescent="0.2">
      <c r="C135" s="17"/>
      <c r="D135" s="17"/>
      <c r="E135" s="17"/>
      <c r="F135" s="17"/>
      <c r="G135" s="17"/>
      <c r="I135" s="17"/>
      <c r="L135" s="18"/>
    </row>
    <row customFormat="1" r="136" s="16" spans="3:12" x14ac:dyDescent="0.2">
      <c r="C136" s="17"/>
      <c r="D136" s="17"/>
      <c r="E136" s="17"/>
      <c r="F136" s="17"/>
      <c r="G136" s="17"/>
      <c r="I136" s="17"/>
      <c r="L136" s="18"/>
    </row>
    <row customFormat="1" r="137" s="16" spans="3:12" x14ac:dyDescent="0.2">
      <c r="C137" s="17"/>
      <c r="D137" s="17"/>
      <c r="E137" s="17"/>
      <c r="F137" s="17"/>
      <c r="G137" s="17"/>
      <c r="I137" s="17"/>
      <c r="L137" s="18"/>
    </row>
    <row customFormat="1" r="138" s="16" spans="3:12" x14ac:dyDescent="0.2">
      <c r="C138" s="17"/>
      <c r="D138" s="17"/>
      <c r="E138" s="17"/>
      <c r="F138" s="17"/>
      <c r="G138" s="17"/>
      <c r="I138" s="17"/>
      <c r="L138" s="18"/>
    </row>
    <row customFormat="1" r="139" s="16" spans="3:12" x14ac:dyDescent="0.2">
      <c r="C139" s="17"/>
      <c r="D139" s="17"/>
      <c r="E139" s="17"/>
      <c r="F139" s="17"/>
      <c r="G139" s="17"/>
      <c r="I139" s="17"/>
      <c r="L139" s="18"/>
    </row>
    <row customFormat="1" r="140" s="16" spans="3:12" x14ac:dyDescent="0.2">
      <c r="C140" s="17"/>
      <c r="D140" s="17"/>
      <c r="E140" s="17"/>
      <c r="F140" s="17"/>
      <c r="G140" s="17"/>
      <c r="I140" s="17"/>
      <c r="L140" s="18"/>
    </row>
    <row customFormat="1" r="141" s="16" spans="3:12" x14ac:dyDescent="0.2">
      <c r="C141" s="17"/>
      <c r="D141" s="17"/>
      <c r="E141" s="17"/>
      <c r="F141" s="17"/>
      <c r="G141" s="17"/>
      <c r="I141" s="17"/>
      <c r="L141" s="18"/>
    </row>
    <row customFormat="1" r="142" s="16" spans="3:12" x14ac:dyDescent="0.2">
      <c r="C142" s="17"/>
      <c r="D142" s="17"/>
      <c r="E142" s="17"/>
      <c r="F142" s="17"/>
      <c r="G142" s="17"/>
      <c r="I142" s="17"/>
      <c r="L142" s="18"/>
    </row>
    <row customFormat="1" r="143" s="16" spans="3:12" x14ac:dyDescent="0.2">
      <c r="C143" s="17"/>
      <c r="D143" s="17"/>
      <c r="E143" s="17"/>
      <c r="F143" s="17"/>
      <c r="G143" s="17"/>
      <c r="I143" s="17"/>
      <c r="L143" s="18"/>
    </row>
    <row customFormat="1" r="144" s="16" spans="3:12" x14ac:dyDescent="0.2">
      <c r="C144" s="17"/>
      <c r="D144" s="17"/>
      <c r="E144" s="17"/>
      <c r="F144" s="17"/>
      <c r="G144" s="17"/>
      <c r="I144" s="17"/>
      <c r="L144" s="18"/>
    </row>
    <row customFormat="1" r="145" s="16" spans="1:12" x14ac:dyDescent="0.2">
      <c r="C145" s="17"/>
      <c r="D145" s="17"/>
      <c r="E145" s="17"/>
      <c r="F145" s="17"/>
      <c r="G145" s="17"/>
      <c r="I145" s="17"/>
      <c r="L145" s="18"/>
    </row>
    <row customFormat="1" r="146" s="16" spans="1:12" x14ac:dyDescent="0.2">
      <c r="C146" s="17"/>
      <c r="D146" s="17"/>
      <c r="E146" s="17"/>
      <c r="F146" s="17"/>
      <c r="G146" s="17"/>
      <c r="I146" s="17"/>
      <c r="L146" s="18"/>
    </row>
    <row customFormat="1" r="147" s="16" spans="1:12" x14ac:dyDescent="0.2">
      <c r="A147"/>
      <c r="B147"/>
      <c r="C147" s="1"/>
      <c r="D147" s="1"/>
      <c r="E147" s="1"/>
      <c r="F147" s="1"/>
      <c r="G147" s="1"/>
      <c r="H147"/>
      <c r="I147" s="1"/>
      <c r="J147"/>
      <c r="K147"/>
      <c r="L147" s="18"/>
    </row>
    <row customFormat="1" r="148" s="16" spans="1:12" x14ac:dyDescent="0.2">
      <c r="A148"/>
      <c r="B148"/>
      <c r="C148" s="1"/>
      <c r="D148" s="1"/>
      <c r="E148" s="1"/>
      <c r="F148" s="1"/>
      <c r="G148" s="1"/>
      <c r="H148"/>
      <c r="I148" s="1"/>
      <c r="J148"/>
      <c r="K148"/>
      <c r="L148" s="18"/>
    </row>
    <row customFormat="1" r="149" s="16" spans="1:12" x14ac:dyDescent="0.2">
      <c r="A149"/>
      <c r="B149"/>
      <c r="C149" s="1"/>
      <c r="D149" s="1"/>
      <c r="E149" s="1"/>
      <c r="F149" s="1"/>
      <c r="G149" s="1"/>
      <c r="H149"/>
      <c r="I149" s="1"/>
      <c r="J149"/>
      <c r="K149"/>
      <c r="L149" s="18"/>
    </row>
    <row customFormat="1" r="150" s="16" spans="1:12" x14ac:dyDescent="0.2">
      <c r="A150"/>
      <c r="B150"/>
      <c r="C150" s="1"/>
      <c r="D150" s="1"/>
      <c r="E150" s="1"/>
      <c r="F150" s="1"/>
      <c r="G150" s="1"/>
      <c r="H150"/>
      <c r="I150" s="1"/>
      <c r="J150"/>
      <c r="K150"/>
      <c r="L150" s="18"/>
    </row>
    <row customFormat="1" r="151" s="16" spans="1:12" x14ac:dyDescent="0.2">
      <c r="A151"/>
      <c r="B151"/>
      <c r="C151" s="1"/>
      <c r="D151" s="1"/>
      <c r="E151" s="1"/>
      <c r="F151" s="1"/>
      <c r="G151" s="1"/>
      <c r="H151"/>
      <c r="I151" s="1"/>
      <c r="J151"/>
      <c r="K151"/>
      <c r="L151" s="18"/>
    </row>
    <row customFormat="1" r="152" s="16" spans="1:12" x14ac:dyDescent="0.2">
      <c r="A152"/>
      <c r="B152"/>
      <c r="C152" s="1"/>
      <c r="D152" s="1"/>
      <c r="E152" s="1"/>
      <c r="F152" s="1"/>
      <c r="G152" s="1"/>
      <c r="H152"/>
      <c r="I152" s="1"/>
      <c r="J152"/>
      <c r="K152"/>
      <c r="L152" s="18"/>
    </row>
    <row customFormat="1" r="153" s="16" spans="1:12" x14ac:dyDescent="0.2">
      <c r="A153"/>
      <c r="B153"/>
      <c r="C153" s="1"/>
      <c r="D153" s="1"/>
      <c r="E153" s="1"/>
      <c r="F153" s="1"/>
      <c r="G153" s="1"/>
      <c r="H153"/>
      <c r="I153" s="1"/>
      <c r="J153"/>
      <c r="K153"/>
      <c r="L153" s="18"/>
    </row>
    <row customFormat="1" r="154" s="16" spans="1:12" x14ac:dyDescent="0.2">
      <c r="A154"/>
      <c r="B154"/>
      <c r="C154" s="1"/>
      <c r="D154" s="1"/>
      <c r="E154" s="1"/>
      <c r="F154" s="1"/>
      <c r="G154" s="1"/>
      <c r="H154"/>
      <c r="I154" s="1"/>
      <c r="J154"/>
      <c r="K154"/>
      <c r="L154" s="18"/>
    </row>
    <row customFormat="1" r="155" s="16" spans="1:12" x14ac:dyDescent="0.2">
      <c r="A155"/>
      <c r="B155"/>
      <c r="C155" s="1"/>
      <c r="D155" s="1"/>
      <c r="E155" s="1"/>
      <c r="F155" s="1"/>
      <c r="G155" s="1"/>
      <c r="H155"/>
      <c r="I155" s="1"/>
      <c r="J155"/>
      <c r="K155"/>
      <c r="L155" s="18"/>
    </row>
    <row customFormat="1" r="156" s="16" spans="1:12" x14ac:dyDescent="0.2">
      <c r="A156"/>
      <c r="B156"/>
      <c r="C156" s="1"/>
      <c r="D156" s="1"/>
      <c r="E156" s="1"/>
      <c r="F156" s="1"/>
      <c r="G156" s="1"/>
      <c r="H156"/>
      <c r="I156" s="1"/>
      <c r="J156"/>
      <c r="K156"/>
      <c r="L156" s="18"/>
    </row>
    <row customFormat="1" r="157" s="16" spans="1:12" x14ac:dyDescent="0.2">
      <c r="A157"/>
      <c r="B157"/>
      <c r="C157" s="1"/>
      <c r="D157" s="1"/>
      <c r="E157" s="1"/>
      <c r="F157" s="1"/>
      <c r="G157" s="1"/>
      <c r="H157"/>
      <c r="I157" s="1"/>
      <c r="J157"/>
      <c r="K157"/>
      <c r="L157" s="18"/>
    </row>
    <row customFormat="1" r="158" s="16" spans="1:12" x14ac:dyDescent="0.2">
      <c r="A158"/>
      <c r="B158"/>
      <c r="C158" s="1"/>
      <c r="D158" s="1"/>
      <c r="E158" s="1"/>
      <c r="F158" s="1"/>
      <c r="G158" s="1"/>
      <c r="H158"/>
      <c r="I158" s="1"/>
      <c r="J158"/>
      <c r="K158"/>
      <c r="L158" s="18"/>
    </row>
    <row customFormat="1" r="159" s="16" spans="1:12" x14ac:dyDescent="0.2">
      <c r="A159"/>
      <c r="B159"/>
      <c r="C159" s="1"/>
      <c r="D159" s="1"/>
      <c r="E159" s="1"/>
      <c r="F159" s="1"/>
      <c r="G159" s="1"/>
      <c r="H159"/>
      <c r="I159" s="1"/>
      <c r="J159"/>
      <c r="K159"/>
      <c r="L159" s="18"/>
    </row>
    <row customFormat="1" r="160" s="16" spans="1:12" x14ac:dyDescent="0.2">
      <c r="A160"/>
      <c r="B160"/>
      <c r="C160" s="1"/>
      <c r="D160" s="1"/>
      <c r="E160" s="1"/>
      <c r="F160" s="1"/>
      <c r="G160" s="1"/>
      <c r="H160"/>
      <c r="I160" s="1"/>
      <c r="J160"/>
      <c r="K160"/>
      <c r="L160" s="18"/>
    </row>
    <row customFormat="1" r="161" s="16" spans="1:12" x14ac:dyDescent="0.2">
      <c r="A161"/>
      <c r="B161"/>
      <c r="C161" s="1"/>
      <c r="D161" s="1"/>
      <c r="E161" s="1"/>
      <c r="F161" s="1"/>
      <c r="G161" s="1"/>
      <c r="H161"/>
      <c r="I161" s="1"/>
      <c r="J161"/>
      <c r="K161"/>
      <c r="L161" s="18"/>
    </row>
  </sheetData>
  <phoneticPr fontId="0" type="noConversion"/>
  <pageMargins bottom="1" footer="0.25" header="0.5" left="0.5" right="0.5" top="0.7"/>
  <pageSetup cellComments="atEnd" orientation="portrait" r:id="rId1"/>
  <headerFooter>
    <oddFooter><![CDATA[&L&8Source:  Iowa Department of Transportation
LSA Staff Contact:  Michael Guanci (515.725.1286) &Umichael.guanci@legis.iowa.gov
&C&G
&R&G]]></oddFooter>
  </headerFooter>
  <ignoredErrors>
    <ignoredError sqref="A32:A39 C32:K39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V30"/>
  <sheetViews>
    <sheetView workbookViewId="0">
      <pane activePane="bottomLeft" state="frozen" topLeftCell="A2" ySplit="1"/>
      <selection activeCell="F30" pane="bottomLeft" sqref="F30"/>
    </sheetView>
  </sheetViews>
  <sheetFormatPr customHeight="1" defaultColWidth="9" defaultRowHeight="12" x14ac:dyDescent="0.2"/>
  <cols>
    <col min="1" max="1" bestFit="true" customWidth="true" style="35" width="11.85546875" collapsed="false"/>
    <col min="2" max="2" bestFit="true" customWidth="true" style="43" width="11.140625" collapsed="false"/>
    <col min="3" max="3" bestFit="true" customWidth="true" style="43" width="16.5703125" collapsed="false"/>
    <col min="4" max="4" bestFit="true" customWidth="true" style="43" width="13.5703125" collapsed="false"/>
    <col min="5" max="5" bestFit="true" customWidth="true" style="43" width="12.5703125" collapsed="false"/>
    <col min="6" max="6" bestFit="true" customWidth="true" style="43" width="11.85546875" collapsed="false"/>
    <col min="7" max="7" style="44" width="9.0" collapsed="false"/>
    <col min="8" max="16384" style="36" width="9.0" collapsed="false"/>
  </cols>
  <sheetData>
    <row customFormat="1" customHeight="1" ht="12" r="1" s="31" spans="1:7" x14ac:dyDescent="0.2">
      <c r="A1" s="28" t="s">
        <v>24</v>
      </c>
      <c r="B1" s="37" t="s">
        <v>25</v>
      </c>
      <c r="C1" s="38" t="s">
        <v>29</v>
      </c>
      <c r="D1" s="37" t="s">
        <v>26</v>
      </c>
      <c r="E1" s="37" t="s">
        <v>27</v>
      </c>
      <c r="F1" s="39" t="s">
        <v>28</v>
      </c>
      <c r="G1" s="40"/>
    </row>
    <row customFormat="1" customHeight="1" ht="12" r="2" s="32" spans="1:7" x14ac:dyDescent="0.2">
      <c r="A2" s="28">
        <v>1989</v>
      </c>
      <c r="B2" s="37">
        <v>10158</v>
      </c>
      <c r="C2" s="37">
        <v>29470</v>
      </c>
      <c r="D2" s="37">
        <v>60059</v>
      </c>
      <c r="E2" s="41">
        <v>12688</v>
      </c>
      <c r="F2" s="37">
        <v>4395</v>
      </c>
      <c r="G2" s="40"/>
    </row>
    <row customFormat="1" customHeight="1" ht="12" r="3" s="32" spans="1:7" x14ac:dyDescent="0.2">
      <c r="A3" s="28">
        <v>1990</v>
      </c>
      <c r="B3" s="37">
        <v>10132</v>
      </c>
      <c r="C3" s="37">
        <v>29500</v>
      </c>
      <c r="D3" s="37">
        <v>59993</v>
      </c>
      <c r="E3" s="41">
        <v>12776</v>
      </c>
      <c r="F3" s="37">
        <v>4384</v>
      </c>
      <c r="G3" s="40"/>
    </row>
    <row customFormat="1" customHeight="1" ht="12" r="4" s="32" spans="1:7" x14ac:dyDescent="0.2">
      <c r="A4" s="29">
        <v>1991</v>
      </c>
      <c r="B4" s="41">
        <v>10096</v>
      </c>
      <c r="C4" s="41">
        <v>29501</v>
      </c>
      <c r="D4" s="41">
        <v>59967</v>
      </c>
      <c r="E4" s="41">
        <v>12818</v>
      </c>
      <c r="F4" s="41">
        <v>4371</v>
      </c>
      <c r="G4" s="40"/>
    </row>
    <row customFormat="1" customHeight="1" ht="12" r="5" s="32" spans="1:7" x14ac:dyDescent="0.2">
      <c r="A5" s="28">
        <v>1992</v>
      </c>
      <c r="B5" s="37">
        <v>10106</v>
      </c>
      <c r="C5" s="37">
        <v>29514</v>
      </c>
      <c r="D5" s="37">
        <v>59938</v>
      </c>
      <c r="E5" s="41">
        <v>12837</v>
      </c>
      <c r="F5" s="37">
        <v>4337</v>
      </c>
      <c r="G5" s="40"/>
    </row>
    <row customFormat="1" customHeight="1" ht="12" r="6" s="32" spans="1:7" x14ac:dyDescent="0.2">
      <c r="A6" s="28">
        <v>1993</v>
      </c>
      <c r="B6" s="37">
        <v>10065</v>
      </c>
      <c r="C6" s="37">
        <v>29677</v>
      </c>
      <c r="D6" s="37">
        <v>59812</v>
      </c>
      <c r="E6" s="41">
        <v>12896</v>
      </c>
      <c r="F6" s="37">
        <v>4337</v>
      </c>
      <c r="G6" s="40"/>
    </row>
    <row customFormat="1" customHeight="1" ht="12" r="7" s="32" spans="1:7" x14ac:dyDescent="0.2">
      <c r="A7" s="29">
        <v>1994</v>
      </c>
      <c r="B7" s="41">
        <v>10078</v>
      </c>
      <c r="C7" s="41">
        <v>29686</v>
      </c>
      <c r="D7" s="41">
        <v>59768</v>
      </c>
      <c r="E7" s="41">
        <v>12967</v>
      </c>
      <c r="F7" s="41">
        <v>4320</v>
      </c>
      <c r="G7" s="40"/>
    </row>
    <row customFormat="1" customHeight="1" ht="12" r="8" s="32" spans="1:7" x14ac:dyDescent="0.2">
      <c r="A8" s="28">
        <v>1995</v>
      </c>
      <c r="B8" s="37">
        <v>10067</v>
      </c>
      <c r="C8" s="37">
        <v>29687</v>
      </c>
      <c r="D8" s="37">
        <v>59709</v>
      </c>
      <c r="E8" s="41">
        <v>13075</v>
      </c>
      <c r="F8" s="37">
        <v>4320</v>
      </c>
      <c r="G8" s="40"/>
    </row>
    <row customFormat="1" customHeight="1" ht="12" r="9" s="32" spans="1:7" x14ac:dyDescent="0.2">
      <c r="A9" s="28">
        <v>1996</v>
      </c>
      <c r="B9" s="37">
        <v>10068</v>
      </c>
      <c r="C9" s="37">
        <v>29685</v>
      </c>
      <c r="D9" s="37">
        <v>60195</v>
      </c>
      <c r="E9" s="41">
        <v>13135</v>
      </c>
      <c r="F9" s="37">
        <v>4270</v>
      </c>
      <c r="G9" s="40"/>
    </row>
    <row customFormat="1" customHeight="1" ht="12" r="10" s="32" spans="1:7" x14ac:dyDescent="0.2">
      <c r="A10" s="29">
        <v>1997</v>
      </c>
      <c r="B10" s="41">
        <v>10037</v>
      </c>
      <c r="C10" s="41">
        <v>29588</v>
      </c>
      <c r="D10" s="41">
        <v>59532</v>
      </c>
      <c r="E10" s="41">
        <v>13120</v>
      </c>
      <c r="F10" s="41">
        <v>4265</v>
      </c>
      <c r="G10" s="40"/>
    </row>
    <row customFormat="1" customHeight="1" ht="12" r="11" s="32" spans="1:7" x14ac:dyDescent="0.2">
      <c r="A11" s="28">
        <v>1998</v>
      </c>
      <c r="B11" s="37">
        <v>10066</v>
      </c>
      <c r="C11" s="37">
        <v>29671</v>
      </c>
      <c r="D11" s="37">
        <v>59646</v>
      </c>
      <c r="E11" s="41">
        <v>13251</v>
      </c>
      <c r="F11" s="37">
        <v>4296</v>
      </c>
      <c r="G11" s="40"/>
    </row>
    <row customFormat="1" customHeight="1" ht="12" r="12" s="33" spans="1:7" x14ac:dyDescent="0.2">
      <c r="A12" s="29">
        <v>1999</v>
      </c>
      <c r="B12" s="41">
        <v>10085</v>
      </c>
      <c r="C12" s="41">
        <v>29657</v>
      </c>
      <c r="D12" s="41">
        <v>59621</v>
      </c>
      <c r="E12" s="41">
        <v>13271</v>
      </c>
      <c r="F12" s="41">
        <v>4276</v>
      </c>
      <c r="G12" s="40"/>
    </row>
    <row customFormat="1" customHeight="1" ht="12" r="13" s="33" spans="1:7" x14ac:dyDescent="0.2">
      <c r="A13" s="29">
        <v>2000</v>
      </c>
      <c r="B13" s="41">
        <v>10130</v>
      </c>
      <c r="C13" s="41">
        <v>29651</v>
      </c>
      <c r="D13" s="41">
        <v>59558</v>
      </c>
      <c r="E13" s="41">
        <v>13394</v>
      </c>
      <c r="F13" s="41">
        <v>4227</v>
      </c>
      <c r="G13" s="40"/>
    </row>
    <row customFormat="1" customHeight="1" ht="12" r="14" s="33" spans="1:7" x14ac:dyDescent="0.2">
      <c r="A14" s="29">
        <v>2001</v>
      </c>
      <c r="B14" s="41">
        <v>10156</v>
      </c>
      <c r="C14" s="41">
        <v>29649</v>
      </c>
      <c r="D14" s="41">
        <v>59510</v>
      </c>
      <c r="E14" s="41">
        <v>13484</v>
      </c>
      <c r="F14" s="41">
        <v>4182</v>
      </c>
      <c r="G14" s="40"/>
    </row>
    <row customFormat="1" customHeight="1" ht="12" r="15" s="33" spans="1:7" x14ac:dyDescent="0.2">
      <c r="A15" s="29">
        <v>2002</v>
      </c>
      <c r="B15" s="41">
        <v>10167</v>
      </c>
      <c r="C15" s="41">
        <v>29642</v>
      </c>
      <c r="D15" s="41">
        <v>59495</v>
      </c>
      <c r="E15" s="41">
        <v>13808</v>
      </c>
      <c r="F15" s="41">
        <v>4163</v>
      </c>
      <c r="G15" s="40"/>
    </row>
    <row customFormat="1" customHeight="1" ht="12" r="16" s="33" spans="1:7" x14ac:dyDescent="0.2">
      <c r="A16" s="29">
        <v>2003</v>
      </c>
      <c r="B16" s="41">
        <v>10190</v>
      </c>
      <c r="C16" s="41">
        <v>29637</v>
      </c>
      <c r="D16" s="41">
        <v>59458</v>
      </c>
      <c r="E16" s="41">
        <v>13987</v>
      </c>
      <c r="F16" s="41">
        <v>4116</v>
      </c>
      <c r="G16" s="40"/>
    </row>
    <row customFormat="1" customHeight="1" ht="12" r="17" s="33" spans="1:21" x14ac:dyDescent="0.2">
      <c r="A17" s="29">
        <v>2004</v>
      </c>
      <c r="B17" s="41">
        <v>9342</v>
      </c>
      <c r="C17" s="41">
        <v>29680</v>
      </c>
      <c r="D17" s="41">
        <v>60165</v>
      </c>
      <c r="E17" s="41">
        <v>14145</v>
      </c>
      <c r="F17" s="41">
        <v>4057</v>
      </c>
      <c r="G17" s="40"/>
    </row>
    <row customFormat="1" customHeight="1" ht="12" r="18" s="33" spans="1:21" x14ac:dyDescent="0.2">
      <c r="A18" s="29">
        <v>2005</v>
      </c>
      <c r="B18" s="41">
        <v>9355</v>
      </c>
      <c r="C18" s="41">
        <v>30511</v>
      </c>
      <c r="D18" s="41">
        <v>59701</v>
      </c>
      <c r="E18" s="41">
        <v>14097</v>
      </c>
      <c r="F18" s="41">
        <v>4023</v>
      </c>
      <c r="G18" s="40"/>
    </row>
    <row customFormat="1" customHeight="1" ht="12" r="19" s="33" spans="1:21" x14ac:dyDescent="0.2">
      <c r="A19" s="29">
        <v>2006</v>
      </c>
      <c r="B19" s="41">
        <v>9373</v>
      </c>
      <c r="C19" s="41">
        <v>30504</v>
      </c>
      <c r="D19" s="41">
        <v>59571</v>
      </c>
      <c r="E19" s="41">
        <v>14339</v>
      </c>
      <c r="F19" s="41">
        <v>4005</v>
      </c>
      <c r="G19" s="40"/>
    </row>
    <row customFormat="1" customHeight="1" ht="12" r="20" s="33" spans="1:21" x14ac:dyDescent="0.2">
      <c r="A20" s="29">
        <v>2007</v>
      </c>
      <c r="B20" s="41">
        <v>9400</v>
      </c>
      <c r="C20" s="41">
        <v>30508</v>
      </c>
      <c r="D20" s="41">
        <v>59531</v>
      </c>
      <c r="E20" s="41">
        <v>14469</v>
      </c>
      <c r="F20" s="41">
        <v>3996</v>
      </c>
      <c r="G20" s="40"/>
    </row>
    <row customFormat="1" customHeight="1" ht="12" r="21" s="33" spans="1:21" x14ac:dyDescent="0.2">
      <c r="A21" s="29">
        <v>2008</v>
      </c>
      <c r="B21" s="41">
        <v>9393</v>
      </c>
      <c r="C21" s="41">
        <v>30490</v>
      </c>
      <c r="D21" s="41">
        <v>59514</v>
      </c>
      <c r="E21" s="41">
        <v>14630</v>
      </c>
      <c r="F21" s="41">
        <v>3969</v>
      </c>
      <c r="G21" s="40"/>
    </row>
    <row customFormat="1" customHeight="1" ht="12" r="22" s="34" spans="1:21" x14ac:dyDescent="0.2">
      <c r="A22" s="29">
        <v>2009</v>
      </c>
      <c r="B22" s="41">
        <v>9404</v>
      </c>
      <c r="C22" s="41">
        <v>30499</v>
      </c>
      <c r="D22" s="41">
        <v>59458</v>
      </c>
      <c r="E22" s="41">
        <v>14702</v>
      </c>
      <c r="F22" s="41">
        <v>3947</v>
      </c>
      <c r="G22" s="42"/>
    </row>
    <row customFormat="1" customHeight="1" ht="12" r="23" s="34" spans="1:21" x14ac:dyDescent="0.2">
      <c r="A23" s="30">
        <v>2010</v>
      </c>
      <c r="B23" s="39">
        <v>9403</v>
      </c>
      <c r="C23" s="39">
        <v>30485</v>
      </c>
      <c r="D23" s="39">
        <v>59425</v>
      </c>
      <c r="E23" s="39">
        <v>14804</v>
      </c>
      <c r="F23" s="41">
        <v>3945</v>
      </c>
      <c r="G23" s="42"/>
      <c r="K23" s="45"/>
      <c r="L23" s="50"/>
      <c r="M23" s="51"/>
      <c r="N23" s="51"/>
      <c r="O23" s="51"/>
      <c r="P23" s="51"/>
      <c r="Q23" s="51"/>
      <c r="R23" s="50"/>
      <c r="S23" s="51"/>
      <c r="T23" s="50"/>
      <c r="U23" s="46"/>
    </row>
    <row customFormat="1" customHeight="1" ht="12" r="24" s="34" spans="1:21" x14ac:dyDescent="0.2">
      <c r="A24" s="30">
        <v>2011</v>
      </c>
      <c r="B24" s="39">
        <v>9401</v>
      </c>
      <c r="C24" s="39">
        <v>30509</v>
      </c>
      <c r="D24" s="39">
        <v>59357</v>
      </c>
      <c r="E24" s="39">
        <v>14887</v>
      </c>
      <c r="F24" s="41">
        <v>3905</v>
      </c>
      <c r="G24" s="42"/>
      <c r="K24" s="45"/>
      <c r="L24" s="50"/>
      <c r="M24" s="51"/>
      <c r="N24" s="51"/>
      <c r="O24" s="51"/>
      <c r="P24" s="51"/>
      <c r="Q24" s="51"/>
      <c r="R24" s="50"/>
      <c r="S24" s="51"/>
      <c r="T24" s="50"/>
      <c r="U24" s="46"/>
    </row>
    <row customFormat="1" customHeight="1" ht="12" r="25" s="34" spans="1:21" x14ac:dyDescent="0.2">
      <c r="A25" s="30">
        <v>2012</v>
      </c>
      <c r="B25" s="39">
        <v>9415</v>
      </c>
      <c r="C25" s="39">
        <v>30501</v>
      </c>
      <c r="D25" s="39">
        <v>59341</v>
      </c>
      <c r="E25" s="39">
        <v>14904</v>
      </c>
      <c r="F25" s="41">
        <v>3893</v>
      </c>
      <c r="G25" s="4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customFormat="1" customHeight="1" ht="12" r="26" s="34" spans="1:21" x14ac:dyDescent="0.2">
      <c r="A26" s="30">
        <v>2013</v>
      </c>
      <c r="B26" s="39">
        <v>9420</v>
      </c>
      <c r="C26" s="39">
        <v>30515</v>
      </c>
      <c r="D26" s="39">
        <v>59320</v>
      </c>
      <c r="E26" s="39">
        <v>14953</v>
      </c>
      <c r="F26" s="41">
        <v>3894</v>
      </c>
      <c r="G26" s="4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customFormat="1" customHeight="1" ht="12" r="27" s="34" spans="1:21" x14ac:dyDescent="0.2">
      <c r="A27" s="30">
        <v>2014</v>
      </c>
      <c r="B27" s="39">
        <v>9410</v>
      </c>
      <c r="C27" s="39">
        <v>30518</v>
      </c>
      <c r="D27" s="39">
        <v>59306</v>
      </c>
      <c r="E27" s="39">
        <v>14965</v>
      </c>
      <c r="F27" s="41">
        <v>3854</v>
      </c>
      <c r="G27" s="4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customHeight="1" ht="12" r="28" spans="1:21" x14ac:dyDescent="0.2">
      <c r="A28" s="35">
        <v>2015</v>
      </c>
      <c r="B28" s="43">
        <v>9403</v>
      </c>
      <c r="C28" s="43">
        <v>30539</v>
      </c>
      <c r="D28" s="43">
        <v>59278</v>
      </c>
      <c r="E28" s="43">
        <v>15037</v>
      </c>
      <c r="F28" s="43">
        <v>3825</v>
      </c>
      <c r="L28" s="53"/>
      <c r="M28" s="54"/>
      <c r="N28" s="54"/>
      <c r="O28" s="54"/>
      <c r="P28" s="54"/>
      <c r="Q28" s="54"/>
      <c r="R28" s="54"/>
      <c r="S28" s="54"/>
      <c r="T28" s="55"/>
      <c r="U28" s="54"/>
    </row>
    <row customHeight="1" ht="12" r="29" spans="1:21" x14ac:dyDescent="0.2">
      <c r="A29" s="35">
        <v>2016</v>
      </c>
      <c r="B29" s="43">
        <v>9402</v>
      </c>
      <c r="C29" s="43">
        <v>30530</v>
      </c>
      <c r="D29" s="43">
        <v>59253</v>
      </c>
      <c r="E29" s="43">
        <v>15067</v>
      </c>
      <c r="F29" s="43">
        <v>3823</v>
      </c>
      <c r="L29" s="49"/>
      <c r="M29" s="47"/>
      <c r="N29" s="47"/>
      <c r="O29" s="47"/>
      <c r="P29" s="47"/>
      <c r="Q29" s="47"/>
      <c r="R29" s="47"/>
      <c r="S29" s="47"/>
      <c r="T29" s="48"/>
      <c r="U29" s="47"/>
    </row>
    <row customHeight="1" ht="12" r="30" spans="1:21" x14ac:dyDescent="0.2">
      <c r="A30" s="35">
        <v>2017</v>
      </c>
      <c r="B30" s="43">
        <v>9574</v>
      </c>
      <c r="C30" s="43">
        <v>30556</v>
      </c>
      <c r="D30" s="43">
        <v>59277</v>
      </c>
      <c r="E30" s="43">
        <v>15102</v>
      </c>
      <c r="F30" s="43">
        <v>3838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RowHeight="12" x14ac:dyDescent="0.2"/>
  <cols>
    <col min="1" max="1" bestFit="true" customWidth="true" width="34.28515625" collapsed="false"/>
    <col min="2" max="2" bestFit="true" customWidth="true" width="58.85546875" collapsed="false"/>
    <col min="5" max="5" customWidth="true" width="35.5703125" collapsed="false"/>
    <col min="9" max="9" customWidth="true" hidden="true" width="0.0" collapsed="false"/>
  </cols>
  <sheetData>
    <row r="1" spans="1:9" x14ac:dyDescent="0.2">
      <c r="A1" t="s">
        <v>16</v>
      </c>
      <c r="B1" s="26"/>
      <c r="I1" t="s">
        <v>17</v>
      </c>
    </row>
    <row r="2" spans="1:9" x14ac:dyDescent="0.2">
      <c r="A2" t="s">
        <v>18</v>
      </c>
      <c r="B2" s="26"/>
      <c r="I2" t="s">
        <v>19</v>
      </c>
    </row>
    <row r="3" spans="1:9" x14ac:dyDescent="0.2">
      <c r="A3" t="s">
        <v>20</v>
      </c>
      <c r="B3" t="s">
        <v>17</v>
      </c>
      <c r="I3" t="s">
        <v>21</v>
      </c>
    </row>
    <row r="4" spans="1:9" x14ac:dyDescent="0.2">
      <c r="A4" t="s">
        <v>22</v>
      </c>
      <c r="B4" s="27"/>
      <c r="I4" t="s">
        <v>23</v>
      </c>
    </row>
    <row r="5" spans="1:9" x14ac:dyDescent="0.2">
      <c r="E5" s="26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2007-01-12T16:17:11Z</dcterms:created>
  <dc:creator>Guanci, Michael [LEGIS]</dc:creator>
  <cp:lastModifiedBy>Broich, Adam [LEGIS]</cp:lastModifiedBy>
  <cp:lastPrinted>2018-07-31T14:54:51Z</cp:lastPrinted>
  <dcterms:modified xsi:type="dcterms:W3CDTF">2018-11-14T16:45:45Z</dcterms:modified>
</cp:coreProperties>
</file>