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4650" windowWidth="9315" xWindow="120" yWindow="15"/>
  </bookViews>
  <sheets>
    <sheet name="Factbook" r:id="rId1" sheetId="1" state="veryHidden"/>
    <sheet name="Data" r:id="rId2" sheetId="2"/>
    <sheet name="Notes" r:id="rId3" sheetId="3" state="veryHidden"/>
  </sheets>
  <definedNames>
    <definedName localSheetId="0" name="_xlnm.Print_Area">Factbook!$B$1:$L$36</definedName>
  </definedNames>
  <calcPr calcId="145621"/>
</workbook>
</file>

<file path=xl/calcChain.xml><?xml version="1.0" encoding="utf-8"?>
<calcChain xmlns="http://schemas.openxmlformats.org/spreadsheetml/2006/main">
  <c i="1" l="1" r="B7"/>
  <c i="1" r="J7" s="1"/>
  <c i="1" r="B8"/>
  <c i="1" r="J8" s="1"/>
  <c i="1" r="B9"/>
  <c i="1" r="D9" s="1"/>
  <c i="1" r="B10"/>
  <c i="1" r="H10" s="1"/>
  <c i="1" r="B11"/>
  <c i="1" r="J11" s="1"/>
  <c i="1" r="B12"/>
  <c i="1" r="J12" s="1"/>
  <c i="1" r="B13"/>
  <c i="1" r="D13" s="1"/>
  <c i="1" r="B14"/>
  <c i="1" r="H14" s="1"/>
  <c i="1" r="B15"/>
  <c i="1" r="J15" s="1"/>
  <c i="1" r="B16"/>
  <c i="1" r="J16" s="1"/>
  <c i="1" r="B17"/>
  <c i="1" r="D17" s="1"/>
  <c i="1" r="B18"/>
  <c i="1" r="H18" s="1"/>
  <c i="1" r="B19"/>
  <c i="1" r="J19" s="1"/>
  <c i="1" r="B20"/>
  <c i="1" r="J20" s="1"/>
  <c i="1" r="B21"/>
  <c i="1" r="D21" s="1"/>
  <c i="1" r="B22"/>
  <c i="1" r="H22" s="1"/>
  <c i="1" r="B23"/>
  <c i="1" r="J23" s="1"/>
  <c i="1" r="B24"/>
  <c i="1" r="J24" s="1"/>
  <c i="1" r="B25"/>
  <c i="1" r="B26"/>
  <c i="1" r="B27"/>
  <c i="1" r="B6"/>
  <c i="1" r="F6" s="1"/>
  <c i="1" l="1" r="H26"/>
  <c i="1" r="L26"/>
  <c i="1" r="D25"/>
  <c i="1" r="L25"/>
  <c i="1" r="J27"/>
  <c i="1" r="L27"/>
  <c i="1" r="D6"/>
  <c i="1" r="D24"/>
  <c i="1" r="D20"/>
  <c i="1" r="D16"/>
  <c i="1" r="D12"/>
  <c i="1" r="D8"/>
  <c i="1" r="F26"/>
  <c i="1" r="F22"/>
  <c i="1" r="F18"/>
  <c i="1" r="F14"/>
  <c i="1" r="F10"/>
  <c i="1" r="H6"/>
  <c i="1" r="H25"/>
  <c i="1" r="H21"/>
  <c i="1" r="H17"/>
  <c i="1" r="H13"/>
  <c i="1" r="H9"/>
  <c i="1" r="J26"/>
  <c i="1" r="J22"/>
  <c i="1" r="J18"/>
  <c i="1" r="J14"/>
  <c i="1" r="J10"/>
  <c i="1" r="D27"/>
  <c i="1" r="D23"/>
  <c i="1" r="D19"/>
  <c i="1" r="D15"/>
  <c i="1" r="D11"/>
  <c i="1" r="D7"/>
  <c i="1" r="F25"/>
  <c i="1" r="F21"/>
  <c i="1" r="F17"/>
  <c i="1" r="F13"/>
  <c i="1" r="F9"/>
  <c i="1" r="J6"/>
  <c i="1" r="H24"/>
  <c i="1" r="H20"/>
  <c i="1" r="H16"/>
  <c i="1" r="H12"/>
  <c i="1" r="H8"/>
  <c i="1" r="J25"/>
  <c i="1" r="J21"/>
  <c i="1" r="J17"/>
  <c i="1" r="J13"/>
  <c i="1" r="J9"/>
  <c i="1" r="D26"/>
  <c i="1" r="D22"/>
  <c i="1" r="D18"/>
  <c i="1" r="D14"/>
  <c i="1" r="D10"/>
  <c i="1" r="F24"/>
  <c i="1" r="F20"/>
  <c i="1" r="F16"/>
  <c i="1" r="F12"/>
  <c i="1" r="F8"/>
  <c i="1" r="H27"/>
  <c i="1" r="H23"/>
  <c i="1" r="H19"/>
  <c i="1" r="H15"/>
  <c i="1" r="H11"/>
  <c i="1" r="H7"/>
  <c i="1" r="F27"/>
  <c i="1" r="F23"/>
  <c i="1" r="F19"/>
  <c i="1" r="F15"/>
  <c i="1" r="F11"/>
  <c i="1" r="F7"/>
</calcChain>
</file>

<file path=xl/sharedStrings.xml><?xml version="1.0" encoding="utf-8"?>
<sst xmlns="http://schemas.openxmlformats.org/spreadsheetml/2006/main" count="34" uniqueCount="29">
  <si>
    <t xml:space="preserve"> Year </t>
  </si>
  <si>
    <t>Assessment</t>
  </si>
  <si>
    <t>Agricultural</t>
  </si>
  <si>
    <t>Residential</t>
  </si>
  <si>
    <t>Industrial</t>
  </si>
  <si>
    <t>Commercial</t>
  </si>
  <si>
    <t xml:space="preserve">         --</t>
  </si>
  <si>
    <t xml:space="preserve">       --</t>
  </si>
  <si>
    <t>2)  The residential rollback applies to farm dwellings.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</si>
  <si>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</si>
  <si>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</si>
  <si>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</si>
  <si>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</si>
  <si>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</si>
  <si>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</si>
  <si>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</si>
  <si>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</si>
  <si>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 xml:space="preserve">AgriculturalRollback </t>
  </si>
  <si>
    <t xml:space="preserve">ResidentialRollback </t>
  </si>
  <si>
    <t xml:space="preserve">CommercialRollback </t>
  </si>
  <si>
    <t xml:space="preserve">IndustrialRollback </t>
  </si>
  <si>
    <t xml:space="preserve">AssessmentYear </t>
  </si>
  <si>
    <t>MultiresidentialRollback</t>
  </si>
  <si>
    <t>Iowa Property Tax Rollback Adjustments</t>
  </si>
  <si>
    <t>Multiresidential</t>
  </si>
  <si>
    <t>Notes:</t>
  </si>
  <si>
    <t>1)  The rollback percentage is the portion of the assessed value of a property subject to taxation.</t>
  </si>
  <si>
    <t>For example, a residential home valued at $100,000 in assessment year 2018 (FY 2020) will be taxed on $56,918 of the value.  This example does not include the impact of exemptions or credits such as the Homestead Tax Credit.</t>
  </si>
  <si>
    <t>Rollback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</si>
</sst>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00\ \ \ ;"/>
    <numFmt numFmtId="165" formatCode="0.0000"/>
  </numFmts>
  <fonts count="7" x14ac:knownFonts="1"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1">
    <xf borderId="0" fillId="0" fontId="0" numFmtId="0"/>
  </cellStyleXfs>
  <cellXfs count="54">
    <xf borderId="0" fillId="0" fontId="0" numFmtId="0" xfId="0"/>
    <xf applyFont="1" applyNumberFormat="1" borderId="0" fillId="0" fontId="3" numFmtId="1" xfId="0"/>
    <xf applyFont="1" applyNumberFormat="1" borderId="0" fillId="0" fontId="4" numFmtId="1" xfId="0"/>
    <xf applyFont="1" borderId="0" fillId="0" fontId="5" numFmtId="0" xfId="0"/>
    <xf applyAlignment="1" applyBorder="1" applyFont="1" applyNumberFormat="1" borderId="0" fillId="0" fontId="1" numFmtId="1" xfId="0">
      <alignment horizontal="center"/>
    </xf>
    <xf applyBorder="1" applyFill="1" applyFont="1" applyNumberFormat="1" borderId="0" fillId="0" fontId="5" numFmtId="164" xfId="0"/>
    <xf applyAlignment="1" borderId="0" fillId="0" fontId="0" numFmtId="0" xfId="0">
      <alignment vertical="center"/>
    </xf>
    <xf applyAlignment="1" applyBorder="1" borderId="0" fillId="0" fontId="0" numFmtId="0" xfId="0">
      <alignment horizontal="center"/>
    </xf>
    <xf applyAlignment="1" applyBorder="1" applyFont="1" applyNumberFormat="1" borderId="0" fillId="0" fontId="3" numFmtId="1" xfId="0">
      <alignment horizontal="center"/>
    </xf>
    <xf applyAlignment="1" applyBorder="1" applyFont="1" applyNumberFormat="1" borderId="0" fillId="0" fontId="5" numFmtId="1" xfId="0">
      <alignment horizontal="center"/>
    </xf>
    <xf applyAlignment="1" applyBorder="1" applyFont="1" borderId="0" fillId="0" fontId="5" numFmtId="0" xfId="0">
      <alignment horizontal="center"/>
    </xf>
    <xf applyAlignment="1" applyFont="1" borderId="0" fillId="0" fontId="0" numFmtId="0" xfId="0">
      <alignment horizontal="center"/>
    </xf>
    <xf applyBorder="1" applyFill="1" applyFont="1" applyNumberFormat="1" borderId="0" fillId="0" fontId="0" numFmtId="164" xfId="0"/>
    <xf applyFont="1" borderId="0" fillId="0" fontId="0" numFmtId="0" xfId="0"/>
    <xf applyAlignment="1" applyFont="1" borderId="0" fillId="0" fontId="5" numFmtId="0" xfId="0">
      <alignment horizontal="left"/>
    </xf>
    <xf applyAlignment="1" applyFont="1" borderId="0" fillId="0" fontId="0" numFmtId="0" xfId="0">
      <alignment horizontal="left"/>
    </xf>
    <xf applyFont="1" borderId="0" fillId="0" fontId="6" numFmtId="0" xfId="0"/>
    <xf applyAlignment="1" applyFont="1" borderId="0" fillId="0" fontId="6" numFmtId="0" xfId="0">
      <alignment wrapText="1"/>
    </xf>
    <xf applyAlignment="1" applyBorder="1" applyFont="1" applyNumberFormat="1" borderId="0" fillId="0" fontId="6" numFmtId="1" xfId="0">
      <alignment horizontal="left" vertical="top" wrapText="1"/>
    </xf>
    <xf applyProtection="1" borderId="0" fillId="0" fontId="0" numFmtId="0" xfId="0">
      <protection hidden="1"/>
    </xf>
    <xf applyFont="1" applyProtection="1" borderId="0" fillId="0" fontId="5" numFmtId="0" xfId="0">
      <protection hidden="1"/>
    </xf>
    <xf applyAlignment="1" applyFont="1" applyNumberFormat="1" applyProtection="1" borderId="0" fillId="0" fontId="5" numFmtId="1" xfId="0">
      <alignment horizontal="center"/>
      <protection hidden="1"/>
    </xf>
    <xf applyAlignment="1" applyBorder="1" applyFont="1" applyNumberFormat="1" applyProtection="1" borderId="0" fillId="0" fontId="1" numFmtId="1" xfId="0">
      <alignment horizontal="center"/>
      <protection hidden="1"/>
    </xf>
    <xf applyAlignment="1" applyBorder="1" applyFont="1" applyNumberFormat="1" applyProtection="1" borderId="0" fillId="0" fontId="4" numFmtId="1" xfId="0">
      <alignment horizontal="center"/>
      <protection hidden="1"/>
    </xf>
    <xf applyAlignment="1" applyBorder="1" applyFont="1" applyNumberFormat="1" applyProtection="1" borderId="1" fillId="0" fontId="1" numFmtId="1" xfId="0">
      <alignment horizontal="center"/>
      <protection hidden="1"/>
    </xf>
    <xf applyAlignment="1" applyFont="1" applyNumberFormat="1" applyProtection="1" borderId="0" fillId="0" fontId="4" numFmtId="1" xfId="0">
      <alignment horizontal="center"/>
      <protection hidden="1"/>
    </xf>
    <xf applyAlignment="1" applyProtection="1" borderId="0" fillId="0" fontId="0" numFmtId="0" xfId="0">
      <alignment horizontal="center"/>
      <protection hidden="1"/>
    </xf>
    <xf applyAlignment="1" applyBorder="1" applyProtection="1" borderId="0" fillId="0" fontId="0" numFmtId="0" xfId="0">
      <alignment horizontal="center"/>
      <protection hidden="1"/>
    </xf>
    <xf applyAlignment="1" applyBorder="1" applyFont="1" applyNumberFormat="1" applyProtection="1" borderId="0" fillId="0" fontId="5" numFmtId="1" xfId="0">
      <alignment horizontal="left"/>
      <protection hidden="1"/>
    </xf>
    <xf applyBorder="1" applyFill="1" applyFont="1" applyNumberFormat="1" applyProtection="1" borderId="0" fillId="0" fontId="5" numFmtId="164" xfId="0">
      <protection hidden="1"/>
    </xf>
    <xf applyBorder="1" applyFont="1" applyProtection="1" borderId="0" fillId="0" fontId="5" numFmtId="0" xfId="0">
      <protection hidden="1"/>
    </xf>
    <xf applyAlignment="1" applyBorder="1" applyFill="1" applyFont="1" applyNumberFormat="1" applyProtection="1" borderId="0" fillId="0" fontId="5" numFmtId="1" xfId="0">
      <alignment horizontal="center"/>
      <protection hidden="1"/>
    </xf>
    <xf applyBorder="1" applyProtection="1" borderId="0" fillId="0" fontId="0" numFmtId="0" xfId="0">
      <protection hidden="1"/>
    </xf>
    <xf applyAlignment="1" applyBorder="1" applyProtection="1" borderId="2" fillId="0" fontId="0" numFmtId="0" xfId="0">
      <alignment horizontal="center"/>
      <protection hidden="1"/>
    </xf>
    <xf applyAlignment="1" applyBorder="1" applyFill="1" applyFont="1" applyNumberFormat="1" applyProtection="1" borderId="2" fillId="0" fontId="5" numFmtId="1" xfId="0">
      <alignment horizontal="left"/>
      <protection hidden="1"/>
    </xf>
    <xf applyBorder="1" applyFill="1" applyFont="1" applyNumberFormat="1" applyProtection="1" borderId="2" fillId="0" fontId="5" numFmtId="164" xfId="0">
      <protection hidden="1"/>
    </xf>
    <xf applyBorder="1" applyFont="1" applyProtection="1" borderId="2" fillId="0" fontId="5" numFmtId="0" xfId="0">
      <protection hidden="1"/>
    </xf>
    <xf applyBorder="1" applyProtection="1" borderId="2" fillId="0" fontId="0" numFmtId="0" xfId="0">
      <protection hidden="1"/>
    </xf>
    <xf applyAlignment="1" applyBorder="1" applyFill="1" applyFont="1" applyNumberFormat="1" borderId="0" fillId="0" fontId="0" numFmtId="165" xfId="0"/>
    <xf applyAlignment="1" applyBorder="1" applyFont="1" applyNumberFormat="1" borderId="0" fillId="0" fontId="0" numFmtId="1" xfId="0"/>
    <xf applyAlignment="1" applyBorder="1" applyFont="1" applyNumberFormat="1" borderId="0" fillId="0" fontId="0" numFmtId="165" xfId="0">
      <alignment horizontal="left"/>
    </xf>
    <xf applyAlignment="1" applyBorder="1" applyFont="1" applyNumberFormat="1" borderId="0" fillId="0" fontId="0" numFmtId="1" xfId="0">
      <alignment horizontal="left"/>
    </xf>
    <xf applyAlignment="1" applyBorder="1" applyFont="1" borderId="0" fillId="0" fontId="0" numFmtId="0" xfId="0">
      <alignment horizontal="left"/>
    </xf>
    <xf applyAlignment="1" applyBorder="1" applyFont="1" applyNumberFormat="1" borderId="0" fillId="0" fontId="0" numFmtId="165" xfId="0"/>
    <xf applyBorder="1" applyFont="1" borderId="0" fillId="0" fontId="0" numFmtId="0" xfId="0"/>
    <xf applyAlignment="1" applyFont="1" borderId="0" fillId="0" fontId="5" numFmtId="0" xfId="0">
      <alignment horizontal="left"/>
    </xf>
    <xf applyAlignment="1" borderId="0" fillId="0" fontId="0" numFmtId="0" xfId="0">
      <alignment horizontal="left"/>
    </xf>
    <xf applyAlignment="1" applyBorder="1" applyFont="1" applyNumberFormat="1" applyProtection="1" borderId="0" fillId="0" fontId="0" numFmtId="1" xfId="0">
      <alignment horizontal="center"/>
      <protection hidden="1"/>
    </xf>
    <xf applyAlignment="1" applyFont="1" borderId="0" fillId="0" fontId="0" numFmtId="0" xfId="0">
      <alignment horizontal="left"/>
    </xf>
    <xf applyAlignment="1" applyFont="1" borderId="0" fillId="0" fontId="0" numFmtId="0" xfId="0">
      <alignment horizontal="left" indent="2" vertical="top" wrapText="1"/>
    </xf>
    <xf applyAlignment="1" borderId="0" fillId="0" fontId="0" numFmtId="0" xfId="0">
      <alignment horizontal="left" indent="2" vertical="top" wrapText="1"/>
    </xf>
    <xf applyAlignment="1" applyFont="1" borderId="0" fillId="0" fontId="0" numFmtId="0" xfId="0">
      <alignment horizontal="left"/>
    </xf>
    <xf applyAlignment="1" applyFont="1" borderId="0" fillId="0" fontId="2" numFmtId="0" xfId="0">
      <alignment horizontal="left" vertical="center"/>
    </xf>
    <xf applyAlignment="1" applyBorder="1" applyFont="1" applyNumberFormat="1" applyProtection="1" borderId="1" fillId="0" fontId="0" numFmtId="1" xfId="0">
      <alignment horizontal="center"/>
      <protection hidden="1"/>
    </xf>
  </cellXfs>
  <cellStyles count="1"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R46"/>
  <sheetViews>
    <sheetView showGridLines="0" tabSelected="1" topLeftCell="B1" workbookViewId="0" zoomScaleNormal="100">
      <selection activeCell="J15" sqref="J15"/>
    </sheetView>
  </sheetViews>
  <sheetFormatPr defaultRowHeight="12" x14ac:dyDescent="0.2"/>
  <cols>
    <col min="1" max="1" customWidth="true" hidden="true" width="0.0" collapsed="false"/>
    <col min="2" max="2" customWidth="true" width="11.5703125" collapsed="false"/>
    <col min="3" max="3" customWidth="true" width="1.0" collapsed="false"/>
    <col min="4" max="4" customWidth="true" width="12.5703125" collapsed="false"/>
    <col min="5" max="5" customWidth="true" width="1.0" collapsed="false"/>
    <col min="6" max="6" customWidth="true" width="12.5703125" collapsed="false"/>
    <col min="7" max="7" customWidth="true" width="1.0" collapsed="false"/>
    <col min="8" max="8" customWidth="true" width="12.5703125" collapsed="false"/>
    <col min="9" max="9" customWidth="true" width="1.0" collapsed="false"/>
    <col min="10" max="10" customWidth="true" width="12.5703125" collapsed="false"/>
    <col min="11" max="11" customWidth="true" width="1.0" collapsed="false"/>
    <col min="12" max="12" bestFit="true" customWidth="true" width="12.85546875" collapsed="false"/>
  </cols>
  <sheetData>
    <row customFormat="1" ht="18" r="1" s="6" spans="1:17" x14ac:dyDescent="0.2">
      <c r="B1" s="52" t="s">
        <v>23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customHeight="1" ht="9.9499999999999993" r="2" spans="1:17" x14ac:dyDescent="0.2">
      <c r="B2" s="1"/>
      <c r="C2" s="1"/>
      <c r="E2" s="1"/>
      <c r="G2" s="2"/>
    </row>
    <row r="3" spans="1:17" x14ac:dyDescent="0.2">
      <c r="B3" s="1"/>
      <c r="C3" s="1"/>
      <c r="E3" s="1"/>
      <c r="G3" s="2"/>
    </row>
    <row r="4" spans="1:17" x14ac:dyDescent="0.2">
      <c r="A4" s="19"/>
      <c r="B4" s="21" t="s">
        <v>1</v>
      </c>
      <c r="C4" s="21"/>
      <c r="D4" s="47" t="s">
        <v>2</v>
      </c>
      <c r="E4" s="23"/>
      <c r="F4" s="22" t="s">
        <v>3</v>
      </c>
      <c r="G4" s="23"/>
      <c r="H4" s="22" t="s">
        <v>5</v>
      </c>
      <c r="I4" s="23"/>
      <c r="J4" s="22" t="s">
        <v>4</v>
      </c>
      <c r="K4" s="4"/>
      <c r="L4" s="47" t="s">
        <v>24</v>
      </c>
      <c r="M4" s="8"/>
      <c r="N4" s="9"/>
      <c r="O4" s="10"/>
      <c r="P4" s="7"/>
      <c r="Q4" s="7"/>
    </row>
    <row r="5" spans="1:17" x14ac:dyDescent="0.2">
      <c r="A5" s="19"/>
      <c r="B5" s="24" t="s">
        <v>0</v>
      </c>
      <c r="C5" s="25"/>
      <c r="D5" s="53" t="s">
        <v>28</v>
      </c>
      <c r="E5" s="25"/>
      <c r="F5" s="53" t="s">
        <v>28</v>
      </c>
      <c r="G5" s="21"/>
      <c r="H5" s="53" t="s">
        <v>28</v>
      </c>
      <c r="I5" s="26"/>
      <c r="J5" s="53" t="s">
        <v>28</v>
      </c>
      <c r="K5" s="4"/>
      <c r="L5" s="53" t="s">
        <v>28</v>
      </c>
    </row>
    <row customHeight="1" ht="14.1" r="6" spans="1:17" x14ac:dyDescent="0.2">
      <c r="A6" s="19">
        <v>22</v>
      </c>
      <c r="B6" s="27">
        <f>LARGE(Data!$A$2:$A$99,Factbook!A6)</f>
        <v>1997</v>
      </c>
      <c r="C6" s="28"/>
      <c r="D6" s="29">
        <f>INDEX(Data!$A$2:$E$99,MATCH($B6,Data!$A$2:$A$99,0),2)</f>
        <v>96.420599999999993</v>
      </c>
      <c r="E6" s="29"/>
      <c r="F6" s="29">
        <f>INDEX(Data!$A$2:$E$99,MATCH($B6,Data!$A$2:$A$99,0),3)</f>
        <v>54.908999999999999</v>
      </c>
      <c r="G6" s="29"/>
      <c r="H6" s="29">
        <f>INDEX(Data!$A$2:$E$99,MATCH($B6,Data!$A$2:$A$99,0),4)</f>
        <v>97.360600000000005</v>
      </c>
      <c r="I6" s="29"/>
      <c r="J6" s="29">
        <f>INDEX(Data!$A$2:$E$99,MATCH($B6,Data!$A$2:$A$99,0),5)</f>
        <v>100</v>
      </c>
      <c r="K6" s="5"/>
      <c r="L6" s="29"/>
    </row>
    <row customHeight="1" ht="14.1" r="7" spans="1:17" x14ac:dyDescent="0.2">
      <c r="A7" s="19">
        <v>21</v>
      </c>
      <c r="B7" s="33">
        <f>LARGE(Data!$A$2:$A$99,Factbook!A7)</f>
        <v>1998</v>
      </c>
      <c r="C7" s="34"/>
      <c r="D7" s="35">
        <f>INDEX(Data!$A$2:$E$99,MATCH($B7,Data!$A$2:$A$99,0),2)</f>
        <v>100</v>
      </c>
      <c r="E7" s="35"/>
      <c r="F7" s="35">
        <f>INDEX(Data!$A$2:$E$99,MATCH($B7,Data!$A$2:$A$99,0),3)</f>
        <v>56.478900000000003</v>
      </c>
      <c r="G7" s="35"/>
      <c r="H7" s="35">
        <f>INDEX(Data!$A$2:$E$99,MATCH($B7,Data!$A$2:$A$99,0),4)</f>
        <v>100</v>
      </c>
      <c r="I7" s="35"/>
      <c r="J7" s="35">
        <f>INDEX(Data!$A$2:$E$99,MATCH($B7,Data!$A$2:$A$99,0),5)</f>
        <v>100</v>
      </c>
      <c r="K7" s="5"/>
      <c r="L7" s="35"/>
    </row>
    <row customHeight="1" ht="14.1" r="8" spans="1:17" x14ac:dyDescent="0.2">
      <c r="A8" s="19">
        <v>20</v>
      </c>
      <c r="B8" s="27">
        <f>LARGE(Data!$A$2:$A$99,Factbook!A8)</f>
        <v>1999</v>
      </c>
      <c r="C8" s="30"/>
      <c r="D8" s="29">
        <f>INDEX(Data!$A$2:$E$99,MATCH($B8,Data!$A$2:$A$99,0),2)</f>
        <v>96.338099999999997</v>
      </c>
      <c r="E8" s="29"/>
      <c r="F8" s="29">
        <f>INDEX(Data!$A$2:$E$99,MATCH($B8,Data!$A$2:$A$99,0),3)</f>
        <v>54.852499999999999</v>
      </c>
      <c r="G8" s="29"/>
      <c r="H8" s="29">
        <f>INDEX(Data!$A$2:$E$99,MATCH($B8,Data!$A$2:$A$99,0),4)</f>
        <v>98.773200000000003</v>
      </c>
      <c r="I8" s="29"/>
      <c r="J8" s="29">
        <f>INDEX(Data!$A$2:$E$99,MATCH($B8,Data!$A$2:$A$99,0),5)</f>
        <v>100</v>
      </c>
      <c r="K8" s="5"/>
      <c r="L8" s="29"/>
    </row>
    <row customHeight="1" ht="14.1" r="9" spans="1:17" x14ac:dyDescent="0.2">
      <c r="A9" s="19">
        <v>19</v>
      </c>
      <c r="B9" s="27">
        <f>LARGE(Data!$A$2:$A$99,Factbook!A9)</f>
        <v>2000</v>
      </c>
      <c r="C9" s="31"/>
      <c r="D9" s="29">
        <f>INDEX(Data!$A$2:$E$99,MATCH($B9,Data!$A$2:$A$99,0),2)</f>
        <v>100</v>
      </c>
      <c r="E9" s="29"/>
      <c r="F9" s="29">
        <f>INDEX(Data!$A$2:$E$99,MATCH($B9,Data!$A$2:$A$99,0),3)</f>
        <v>56.265099999999997</v>
      </c>
      <c r="G9" s="29"/>
      <c r="H9" s="29">
        <f>INDEX(Data!$A$2:$E$99,MATCH($B9,Data!$A$2:$A$99,0),4)</f>
        <v>100</v>
      </c>
      <c r="I9" s="29"/>
      <c r="J9" s="29">
        <f>INDEX(Data!$A$2:$E$99,MATCH($B9,Data!$A$2:$A$99,0),5)</f>
        <v>100</v>
      </c>
      <c r="K9" s="5"/>
      <c r="L9" s="29"/>
    </row>
    <row customHeight="1" ht="14.1" r="10" spans="1:17" x14ac:dyDescent="0.2">
      <c r="A10" s="19">
        <v>18</v>
      </c>
      <c r="B10" s="33">
        <f>LARGE(Data!$A$2:$A$99,Factbook!A10)</f>
        <v>2001</v>
      </c>
      <c r="C10" s="36"/>
      <c r="D10" s="35">
        <f>INDEX(Data!$A$2:$E$99,MATCH($B10,Data!$A$2:$A$99,0),2)</f>
        <v>100</v>
      </c>
      <c r="E10" s="35"/>
      <c r="F10" s="35">
        <f>INDEX(Data!$A$2:$E$99,MATCH($B10,Data!$A$2:$A$99,0),3)</f>
        <v>51.6676</v>
      </c>
      <c r="G10" s="35"/>
      <c r="H10" s="35">
        <f>INDEX(Data!$A$2:$E$99,MATCH($B10,Data!$A$2:$A$99,0),4)</f>
        <v>97.770099999999999</v>
      </c>
      <c r="I10" s="35"/>
      <c r="J10" s="35">
        <f>INDEX(Data!$A$2:$E$99,MATCH($B10,Data!$A$2:$A$99,0),5)</f>
        <v>100</v>
      </c>
      <c r="K10" s="5"/>
      <c r="L10" s="35"/>
    </row>
    <row customHeight="1" ht="14.1" r="11" spans="1:17" x14ac:dyDescent="0.2">
      <c r="A11" s="19">
        <v>17</v>
      </c>
      <c r="B11" s="27">
        <f>LARGE(Data!$A$2:$A$99,Factbook!A11)</f>
        <v>2002</v>
      </c>
      <c r="C11" s="30"/>
      <c r="D11" s="29">
        <f>INDEX(Data!$A$2:$E$99,MATCH($B11,Data!$A$2:$A$99,0),2)</f>
        <v>100</v>
      </c>
      <c r="E11" s="30"/>
      <c r="F11" s="29">
        <f>INDEX(Data!$A$2:$E$99,MATCH($B11,Data!$A$2:$A$99,0),3)</f>
        <v>51.3874</v>
      </c>
      <c r="G11" s="30"/>
      <c r="H11" s="29">
        <f>INDEX(Data!$A$2:$E$99,MATCH($B11,Data!$A$2:$A$99,0),4)</f>
        <v>100</v>
      </c>
      <c r="I11" s="32"/>
      <c r="J11" s="29">
        <f>INDEX(Data!$A$2:$E$99,MATCH($B11,Data!$A$2:$A$99,0),5)</f>
        <v>100</v>
      </c>
      <c r="K11" s="5"/>
      <c r="L11" s="29"/>
    </row>
    <row customHeight="1" ht="14.1" r="12" spans="1:17" x14ac:dyDescent="0.2">
      <c r="A12" s="19">
        <v>16</v>
      </c>
      <c r="B12" s="27">
        <f>LARGE(Data!$A$2:$A$99,Factbook!A12)</f>
        <v>2003</v>
      </c>
      <c r="C12" s="30"/>
      <c r="D12" s="29">
        <f>INDEX(Data!$A$2:$E$99,MATCH($B12,Data!$A$2:$A$99,0),2)</f>
        <v>100</v>
      </c>
      <c r="E12" s="30"/>
      <c r="F12" s="29">
        <f>INDEX(Data!$A$2:$E$99,MATCH($B12,Data!$A$2:$A$99,0),3)</f>
        <v>48.455800000000004</v>
      </c>
      <c r="G12" s="30"/>
      <c r="H12" s="29">
        <f>INDEX(Data!$A$2:$E$99,MATCH($B12,Data!$A$2:$A$99,0),4)</f>
        <v>99.257000000000005</v>
      </c>
      <c r="I12" s="32"/>
      <c r="J12" s="29">
        <f>INDEX(Data!$A$2:$E$99,MATCH($B12,Data!$A$2:$A$99,0),5)</f>
        <v>100</v>
      </c>
      <c r="K12" s="5"/>
      <c r="L12" s="29"/>
    </row>
    <row customHeight="1" ht="14.1" r="13" spans="1:17" x14ac:dyDescent="0.2">
      <c r="A13" s="19">
        <v>15</v>
      </c>
      <c r="B13" s="33">
        <f>LARGE(Data!$A$2:$A$99,Factbook!A13)</f>
        <v>2004</v>
      </c>
      <c r="C13" s="36"/>
      <c r="D13" s="35">
        <f>INDEX(Data!$A$2:$E$99,MATCH($B13,Data!$A$2:$A$99,0),2)</f>
        <v>100</v>
      </c>
      <c r="E13" s="36"/>
      <c r="F13" s="35">
        <f>INDEX(Data!$A$2:$E$99,MATCH($B13,Data!$A$2:$A$99,0),3)</f>
        <v>47.964199999999998</v>
      </c>
      <c r="G13" s="36"/>
      <c r="H13" s="35">
        <f>INDEX(Data!$A$2:$E$99,MATCH($B13,Data!$A$2:$A$99,0),4)</f>
        <v>100</v>
      </c>
      <c r="I13" s="37"/>
      <c r="J13" s="35">
        <f>INDEX(Data!$A$2:$E$99,MATCH($B13,Data!$A$2:$A$99,0),5)</f>
        <v>100</v>
      </c>
      <c r="K13" s="5"/>
      <c r="L13" s="35"/>
    </row>
    <row customHeight="1" ht="14.1" r="14" spans="1:17" x14ac:dyDescent="0.2">
      <c r="A14" s="19">
        <v>14</v>
      </c>
      <c r="B14" s="27">
        <f>LARGE(Data!$A$2:$A$99,Factbook!A14)</f>
        <v>2005</v>
      </c>
      <c r="C14" s="30"/>
      <c r="D14" s="29">
        <f>INDEX(Data!$A$2:$E$99,MATCH($B14,Data!$A$2:$A$99,0),2)</f>
        <v>100</v>
      </c>
      <c r="E14" s="30"/>
      <c r="F14" s="29">
        <f>INDEX(Data!$A$2:$E$99,MATCH($B14,Data!$A$2:$A$99,0),3)</f>
        <v>45.996000000000002</v>
      </c>
      <c r="G14" s="30"/>
      <c r="H14" s="29">
        <f>INDEX(Data!$A$2:$E$99,MATCH($B14,Data!$A$2:$A$99,0),4)</f>
        <v>99.150899999999993</v>
      </c>
      <c r="I14" s="32"/>
      <c r="J14" s="29">
        <f>INDEX(Data!$A$2:$E$99,MATCH($B14,Data!$A$2:$A$99,0),5)</f>
        <v>100</v>
      </c>
      <c r="K14" s="5"/>
      <c r="L14" s="29"/>
    </row>
    <row customHeight="1" ht="14.1" r="15" spans="1:17" x14ac:dyDescent="0.2">
      <c r="A15" s="19">
        <v>13</v>
      </c>
      <c r="B15" s="27">
        <f>LARGE(Data!$A$2:$A$99,Factbook!A15)</f>
        <v>2006</v>
      </c>
      <c r="C15" s="30"/>
      <c r="D15" s="29">
        <f>INDEX(Data!$A$2:$E$99,MATCH($B15,Data!$A$2:$A$99,0),2)</f>
        <v>100</v>
      </c>
      <c r="E15" s="30"/>
      <c r="F15" s="29">
        <f>INDEX(Data!$A$2:$E$99,MATCH($B15,Data!$A$2:$A$99,0),3)</f>
        <v>45.559600000000003</v>
      </c>
      <c r="G15" s="30"/>
      <c r="H15" s="29">
        <f>INDEX(Data!$A$2:$E$99,MATCH($B15,Data!$A$2:$A$99,0),4)</f>
        <v>100</v>
      </c>
      <c r="I15" s="32"/>
      <c r="J15" s="29">
        <f>INDEX(Data!$A$2:$E$99,MATCH($B15,Data!$A$2:$A$99,0),5)</f>
        <v>100</v>
      </c>
      <c r="K15" s="5"/>
      <c r="L15" s="29"/>
    </row>
    <row customHeight="1" ht="14.1" r="16" spans="1:17" x14ac:dyDescent="0.2">
      <c r="A16" s="19">
        <v>12</v>
      </c>
      <c r="B16" s="33">
        <f>LARGE(Data!$A$2:$A$99,Factbook!A16)</f>
        <v>2007</v>
      </c>
      <c r="C16" s="36"/>
      <c r="D16" s="35">
        <f>INDEX(Data!$A$2:$E$99,MATCH($B16,Data!$A$2:$A$99,0),2)</f>
        <v>90.1023</v>
      </c>
      <c r="E16" s="36"/>
      <c r="F16" s="35">
        <f>INDEX(Data!$A$2:$E$99,MATCH($B16,Data!$A$2:$A$99,0),3)</f>
        <v>44.080300000000001</v>
      </c>
      <c r="G16" s="36"/>
      <c r="H16" s="35">
        <f>INDEX(Data!$A$2:$E$99,MATCH($B16,Data!$A$2:$A$99,0),4)</f>
        <v>99.731200000000001</v>
      </c>
      <c r="I16" s="37"/>
      <c r="J16" s="35">
        <f>INDEX(Data!$A$2:$E$99,MATCH($B16,Data!$A$2:$A$99,0),5)</f>
        <v>100</v>
      </c>
      <c r="K16" s="5"/>
      <c r="L16" s="35"/>
    </row>
    <row customHeight="1" ht="14.1" r="17" spans="1:12" x14ac:dyDescent="0.2">
      <c r="A17" s="19">
        <v>11</v>
      </c>
      <c r="B17" s="27">
        <f>LARGE(Data!$A$2:$A$99,Factbook!A17)</f>
        <v>2008</v>
      </c>
      <c r="C17" s="30"/>
      <c r="D17" s="29">
        <f>INDEX(Data!$A$2:$E$99,MATCH($B17,Data!$A$2:$A$99,0),2)</f>
        <v>93.856499999999997</v>
      </c>
      <c r="E17" s="30"/>
      <c r="F17" s="29">
        <f>INDEX(Data!$A$2:$E$99,MATCH($B17,Data!$A$2:$A$99,0),3)</f>
        <v>45.589300000000001</v>
      </c>
      <c r="G17" s="30"/>
      <c r="H17" s="29">
        <f>INDEX(Data!$A$2:$E$99,MATCH($B17,Data!$A$2:$A$99,0),4)</f>
        <v>100</v>
      </c>
      <c r="I17" s="32"/>
      <c r="J17" s="29">
        <f>INDEX(Data!$A$2:$E$99,MATCH($B17,Data!$A$2:$A$99,0),5)</f>
        <v>100</v>
      </c>
      <c r="K17" s="5"/>
      <c r="L17" s="29"/>
    </row>
    <row customHeight="1" ht="14.1" r="18" spans="1:12" x14ac:dyDescent="0.2">
      <c r="A18" s="19">
        <v>10</v>
      </c>
      <c r="B18" s="27">
        <f>LARGE(Data!$A$2:$A$99,Factbook!A18)</f>
        <v>2009</v>
      </c>
      <c r="C18" s="30"/>
      <c r="D18" s="29">
        <f>INDEX(Data!$A$2:$E$99,MATCH($B18,Data!$A$2:$A$99,0),2)</f>
        <v>66.271500000000003</v>
      </c>
      <c r="E18" s="30"/>
      <c r="F18" s="29">
        <f>INDEX(Data!$A$2:$E$99,MATCH($B18,Data!$A$2:$A$99,0),3)</f>
        <v>46.909399999999998</v>
      </c>
      <c r="G18" s="30"/>
      <c r="H18" s="29">
        <f>INDEX(Data!$A$2:$E$99,MATCH($B18,Data!$A$2:$A$99,0),4)</f>
        <v>100</v>
      </c>
      <c r="I18" s="32"/>
      <c r="J18" s="29">
        <f>INDEX(Data!$A$2:$E$99,MATCH($B18,Data!$A$2:$A$99,0),5)</f>
        <v>100</v>
      </c>
      <c r="K18" s="5"/>
      <c r="L18" s="29"/>
    </row>
    <row customHeight="1" ht="14.1" r="19" spans="1:12" x14ac:dyDescent="0.2">
      <c r="A19" s="19">
        <v>9</v>
      </c>
      <c r="B19" s="33">
        <f>LARGE(Data!$A$2:$A$99,Factbook!A19)</f>
        <v>2010</v>
      </c>
      <c r="C19" s="36"/>
      <c r="D19" s="35">
        <f>INDEX(Data!$A$2:$E$99,MATCH($B19,Data!$A$2:$A$99,0),2)</f>
        <v>69.015199999999993</v>
      </c>
      <c r="E19" s="36"/>
      <c r="F19" s="35">
        <f>INDEX(Data!$A$2:$E$99,MATCH($B19,Data!$A$2:$A$99,0),3)</f>
        <v>48.529899999999998</v>
      </c>
      <c r="G19" s="36"/>
      <c r="H19" s="35">
        <f>INDEX(Data!$A$2:$E$99,MATCH($B19,Data!$A$2:$A$99,0),4)</f>
        <v>100</v>
      </c>
      <c r="I19" s="37"/>
      <c r="J19" s="35">
        <f>INDEX(Data!$A$2:$E$99,MATCH($B19,Data!$A$2:$A$99,0),5)</f>
        <v>100</v>
      </c>
      <c r="K19" s="5"/>
      <c r="L19" s="35"/>
    </row>
    <row customHeight="1" ht="14.1" r="20" spans="1:12" x14ac:dyDescent="0.2">
      <c r="A20" s="19">
        <v>8</v>
      </c>
      <c r="B20" s="27">
        <f>LARGE(Data!$A$2:$A$99,Factbook!A20)</f>
        <v>2011</v>
      </c>
      <c r="C20" s="30"/>
      <c r="D20" s="29">
        <f>INDEX(Data!$A$2:$E$99,MATCH($B20,Data!$A$2:$A$99,0),2)</f>
        <v>57.5411</v>
      </c>
      <c r="E20" s="30"/>
      <c r="F20" s="29">
        <f>INDEX(Data!$A$2:$E$99,MATCH($B20,Data!$A$2:$A$99,0),3)</f>
        <v>50.751800000000003</v>
      </c>
      <c r="G20" s="30"/>
      <c r="H20" s="29">
        <f>INDEX(Data!$A$2:$E$99,MATCH($B20,Data!$A$2:$A$99,0),4)</f>
        <v>100</v>
      </c>
      <c r="I20" s="32"/>
      <c r="J20" s="29">
        <f>INDEX(Data!$A$2:$E$99,MATCH($B20,Data!$A$2:$A$99,0),5)</f>
        <v>100</v>
      </c>
      <c r="K20" s="5"/>
      <c r="L20" s="29"/>
    </row>
    <row customHeight="1" ht="14.1" r="21" spans="1:12" x14ac:dyDescent="0.2">
      <c r="A21" s="19">
        <v>7</v>
      </c>
      <c r="B21" s="27">
        <f>LARGE(Data!$A$2:$A$99,Factbook!A21)</f>
        <v>2012</v>
      </c>
      <c r="C21" s="32"/>
      <c r="D21" s="29">
        <f>INDEX(Data!$A$2:$E$99,MATCH($B21,Data!$A$2:$A$99,0),2)</f>
        <v>59.933399999999999</v>
      </c>
      <c r="E21" s="30"/>
      <c r="F21" s="29">
        <f>INDEX(Data!$A$2:$E$99,MATCH($B21,Data!$A$2:$A$99,0),3)</f>
        <v>52.816600000000001</v>
      </c>
      <c r="G21" s="30"/>
      <c r="H21" s="29">
        <f>INDEX(Data!$A$2:$E$99,MATCH($B21,Data!$A$2:$A$99,0),4)</f>
        <v>100</v>
      </c>
      <c r="I21" s="32"/>
      <c r="J21" s="29">
        <f>INDEX(Data!$A$2:$E$99,MATCH($B21,Data!$A$2:$A$99,0),5)</f>
        <v>100</v>
      </c>
      <c r="K21" s="5"/>
      <c r="L21" s="29"/>
    </row>
    <row customHeight="1" ht="14.1" r="22" spans="1:12" x14ac:dyDescent="0.2">
      <c r="A22" s="19">
        <v>6</v>
      </c>
      <c r="B22" s="33">
        <f>LARGE(Data!$A$2:$A$99,Factbook!A22)</f>
        <v>2013</v>
      </c>
      <c r="C22" s="37"/>
      <c r="D22" s="35">
        <f>INDEX(Data!$A$2:$E$99,MATCH($B22,Data!$A$2:$A$99,0),2)</f>
        <v>43.399700000000003</v>
      </c>
      <c r="E22" s="36"/>
      <c r="F22" s="35">
        <f>INDEX(Data!$A$2:$E$99,MATCH($B22,Data!$A$2:$A$99,0),3)</f>
        <v>54.400199999999998</v>
      </c>
      <c r="G22" s="36"/>
      <c r="H22" s="35">
        <f>INDEX(Data!$A$2:$E$99,MATCH($B22,Data!$A$2:$A$99,0),4)</f>
        <v>95</v>
      </c>
      <c r="I22" s="37"/>
      <c r="J22" s="35">
        <f>INDEX(Data!$A$2:$E$99,MATCH($B22,Data!$A$2:$A$99,0),5)</f>
        <v>95</v>
      </c>
      <c r="K22" s="5"/>
      <c r="L22" s="35"/>
    </row>
    <row customHeight="1" ht="14.1" r="23" spans="1:12" x14ac:dyDescent="0.2">
      <c r="A23" s="19">
        <v>5</v>
      </c>
      <c r="B23" s="27">
        <f>LARGE(Data!$A$2:$A$99,Factbook!A23)</f>
        <v>2014</v>
      </c>
      <c r="C23" s="30"/>
      <c r="D23" s="29">
        <f>INDEX(Data!$A$2:$E$99,MATCH($B23,Data!$A$2:$A$99,0),2)</f>
        <v>44.702100000000002</v>
      </c>
      <c r="E23" s="30"/>
      <c r="F23" s="29">
        <f>INDEX(Data!$A$2:$E$99,MATCH($B23,Data!$A$2:$A$99,0),3)</f>
        <v>55.733499999999999</v>
      </c>
      <c r="G23" s="30"/>
      <c r="H23" s="29">
        <f>INDEX(Data!$A$2:$E$99,MATCH($B23,Data!$A$2:$A$99,0),4)</f>
        <v>90</v>
      </c>
      <c r="I23" s="32"/>
      <c r="J23" s="29">
        <f>INDEX(Data!$A$2:$E$99,MATCH($B23,Data!$A$2:$A$99,0),5)</f>
        <v>90</v>
      </c>
      <c r="K23" s="5"/>
      <c r="L23" s="29"/>
    </row>
    <row customHeight="1" ht="14.1" r="24" spans="1:12" x14ac:dyDescent="0.2">
      <c r="A24" s="19">
        <v>4</v>
      </c>
      <c r="B24" s="27">
        <f>LARGE(Data!$A$2:$A$99,Factbook!A24)</f>
        <v>2015</v>
      </c>
      <c r="C24" s="30"/>
      <c r="D24" s="29">
        <f>INDEX(Data!$A$2:$E$99,MATCH($B24,Data!$A$2:$A$99,0),2)</f>
        <v>46.1068</v>
      </c>
      <c r="E24" s="30"/>
      <c r="F24" s="29">
        <f>INDEX(Data!$A$2:$E$99,MATCH($B24,Data!$A$2:$A$99,0),3)</f>
        <v>55.625900000000001</v>
      </c>
      <c r="G24" s="30"/>
      <c r="H24" s="29">
        <f>INDEX(Data!$A$2:$E$99,MATCH($B24,Data!$A$2:$A$99,0),4)</f>
        <v>90</v>
      </c>
      <c r="I24" s="32"/>
      <c r="J24" s="29">
        <f>INDEX(Data!$A$2:$E$99,MATCH($B24,Data!$A$2:$A$99,0),5)</f>
        <v>90</v>
      </c>
      <c r="L24" s="29"/>
    </row>
    <row customHeight="1" ht="14.1" r="25" spans="1:12" x14ac:dyDescent="0.2">
      <c r="A25" s="19">
        <v>3</v>
      </c>
      <c r="B25" s="33">
        <f>LARGE(Data!$A$2:$A$99,Factbook!A25)</f>
        <v>2016</v>
      </c>
      <c r="C25" s="36"/>
      <c r="D25" s="35">
        <f>INDEX(Data!$A$2:$E$99,MATCH($B25,Data!$A$2:$A$99,0),2)</f>
        <v>47.499600000000001</v>
      </c>
      <c r="E25" s="36"/>
      <c r="F25" s="35">
        <f>INDEX(Data!$A$2:$E$99,MATCH($B25,Data!$A$2:$A$99,0),3)</f>
        <v>56.939100000000003</v>
      </c>
      <c r="G25" s="36"/>
      <c r="H25" s="35">
        <f>INDEX(Data!$A$2:$E$99,MATCH($B25,Data!$A$2:$A$99,0),4)</f>
        <v>90</v>
      </c>
      <c r="I25" s="37"/>
      <c r="J25" s="35">
        <f>INDEX(Data!$A$2:$E$99,MATCH($B25,Data!$A$2:$A$99,0),5)</f>
        <v>90</v>
      </c>
      <c r="L25" s="35">
        <f>INDEX(Data!$A$2:$F$99,MATCH($B25,Data!$A$2:$A$99,0),6)</f>
        <v>83</v>
      </c>
    </row>
    <row customHeight="1" ht="14.1" r="26" spans="1:12" x14ac:dyDescent="0.2">
      <c r="A26" s="19">
        <v>2</v>
      </c>
      <c r="B26" s="27">
        <f>LARGE(Data!$A$2:$A$99,Factbook!A26)</f>
        <v>2017</v>
      </c>
      <c r="C26" s="20"/>
      <c r="D26" s="29">
        <f>INDEX(Data!$A$2:$E$99,MATCH($B26,Data!$A$2:$A$99,0),2)</f>
        <v>54.448</v>
      </c>
      <c r="E26" s="20"/>
      <c r="F26" s="29">
        <f>INDEX(Data!$A$2:$E$99,MATCH($B26,Data!$A$2:$A$99,0),3)</f>
        <v>55.620899999999999</v>
      </c>
      <c r="G26" s="20"/>
      <c r="H26" s="29">
        <f>INDEX(Data!$A$2:$E$99,MATCH($B26,Data!$A$2:$A$99,0),4)</f>
        <v>90</v>
      </c>
      <c r="I26" s="19"/>
      <c r="J26" s="29">
        <f>INDEX(Data!$A$2:$E$99,MATCH($B26,Data!$A$2:$A$99,0),5)</f>
        <v>90</v>
      </c>
      <c r="L26" s="29">
        <f>INDEX(Data!$A$2:$F$99,MATCH($B26,Data!$A$2:$A$99,0),6)</f>
        <v>78.75</v>
      </c>
    </row>
    <row customHeight="1" ht="14.1" r="27" spans="1:12" x14ac:dyDescent="0.2">
      <c r="A27" s="19">
        <v>1</v>
      </c>
      <c r="B27" s="27">
        <f>LARGE(Data!$A$2:$A$99,Factbook!A27)</f>
        <v>2018</v>
      </c>
      <c r="C27" s="20"/>
      <c r="D27" s="29">
        <f>INDEX(Data!$A$2:$E$99,MATCH($B27,Data!$A$2:$A$99,0),2)</f>
        <v>56.132399999999997</v>
      </c>
      <c r="E27" s="20"/>
      <c r="F27" s="29">
        <f>INDEX(Data!$A$2:$E$99,MATCH($B27,Data!$A$2:$A$99,0),3)</f>
        <v>56.917999999999999</v>
      </c>
      <c r="G27" s="20"/>
      <c r="H27" s="29">
        <f>INDEX(Data!$A$2:$E$99,MATCH($B27,Data!$A$2:$A$99,0),4)</f>
        <v>90</v>
      </c>
      <c r="I27" s="19"/>
      <c r="J27" s="29">
        <f>INDEX(Data!$A$2:$E$99,MATCH($B27,Data!$A$2:$A$99,0),5)</f>
        <v>90</v>
      </c>
      <c r="L27" s="29">
        <f>INDEX(Data!$A$2:$F$99,MATCH($B27,Data!$A$2:$A$99,0),6)</f>
        <v>75</v>
      </c>
    </row>
    <row customHeight="1" ht="9" r="28" spans="1:12" x14ac:dyDescent="0.2">
      <c r="B28" s="11"/>
      <c r="C28" s="3"/>
      <c r="D28" s="12"/>
      <c r="E28" s="3"/>
      <c r="F28" s="12"/>
      <c r="G28" s="3"/>
      <c r="H28" s="12"/>
      <c r="J28" s="12"/>
    </row>
    <row customHeight="1" ht="12" r="29" spans="1:12" x14ac:dyDescent="0.2">
      <c r="B29" s="13" t="s">
        <v>25</v>
      </c>
      <c r="C29" s="3"/>
      <c r="D29" s="3"/>
      <c r="E29" s="3"/>
      <c r="F29" s="3"/>
      <c r="G29" s="3"/>
      <c r="H29" s="3"/>
    </row>
    <row customHeight="1" ht="12.75" r="30" spans="1:12" x14ac:dyDescent="0.2">
      <c r="B30" s="48" t="s">
        <v>26</v>
      </c>
      <c r="C30" s="45"/>
      <c r="D30" s="45"/>
      <c r="E30" s="45"/>
      <c r="F30" s="45"/>
      <c r="G30" s="45"/>
      <c r="H30" s="45"/>
      <c r="I30" s="45"/>
      <c r="J30" s="45"/>
      <c r="K30" s="46"/>
      <c r="L30" s="46"/>
    </row>
    <row customHeight="1" ht="12.75" r="31" spans="1:12" x14ac:dyDescent="0.2">
      <c r="B31" s="49" t="s">
        <v>27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</row>
    <row customHeight="1" ht="24" r="32" spans="1:12" x14ac:dyDescent="0.2"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</row>
    <row customHeight="1" ht="3" r="33" spans="2:12" x14ac:dyDescent="0.2">
      <c r="B33" s="15"/>
      <c r="C33" s="14"/>
      <c r="D33" s="14"/>
      <c r="E33" s="14"/>
      <c r="F33" s="14"/>
      <c r="G33" s="14"/>
      <c r="H33" s="14"/>
      <c r="I33" s="14"/>
      <c r="J33" s="14"/>
    </row>
    <row customHeight="1" ht="12.75" r="34" spans="2:12" x14ac:dyDescent="0.2">
      <c r="B34" s="51" t="s">
        <v>8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customHeight="1" ht="3" r="35" spans="2:12" x14ac:dyDescent="0.2">
      <c r="B35" s="48"/>
      <c r="C35" s="45"/>
      <c r="D35" s="45"/>
      <c r="E35" s="45"/>
      <c r="F35" s="45"/>
      <c r="G35" s="45"/>
      <c r="H35" s="45"/>
      <c r="I35" s="45"/>
      <c r="J35" s="45"/>
    </row>
    <row r="36" spans="2:12" x14ac:dyDescent="0.2">
      <c r="B36" s="3"/>
      <c r="C36" s="3"/>
      <c r="D36" s="3"/>
      <c r="E36" s="3"/>
      <c r="F36" s="3"/>
      <c r="G36" s="3"/>
      <c r="H36" s="3"/>
    </row>
    <row r="37" spans="2:12" x14ac:dyDescent="0.2">
      <c r="B37" s="3"/>
      <c r="C37" s="3"/>
      <c r="D37" s="3"/>
      <c r="E37" s="3"/>
      <c r="F37" s="3"/>
      <c r="G37" s="3"/>
      <c r="H37" s="3"/>
    </row>
    <row r="38" spans="2:12" x14ac:dyDescent="0.2">
      <c r="B38" s="3"/>
      <c r="C38" s="3"/>
      <c r="D38" s="3"/>
      <c r="E38" s="3"/>
      <c r="F38" s="3"/>
      <c r="G38" s="3"/>
      <c r="H38" s="3"/>
    </row>
    <row r="39" spans="2:12" x14ac:dyDescent="0.2">
      <c r="B39" s="3"/>
      <c r="C39" s="3"/>
      <c r="D39" s="3"/>
      <c r="E39" s="3"/>
      <c r="F39" s="3"/>
      <c r="G39" s="3"/>
      <c r="H39" s="3"/>
    </row>
    <row r="40" spans="2:12" x14ac:dyDescent="0.2">
      <c r="B40" s="3"/>
      <c r="C40" s="3"/>
      <c r="D40" s="3"/>
      <c r="E40" s="3"/>
      <c r="F40" s="3"/>
      <c r="G40" s="3"/>
      <c r="H40" s="3"/>
    </row>
    <row r="41" spans="2:12" x14ac:dyDescent="0.2">
      <c r="B41" s="3"/>
      <c r="C41" s="3"/>
      <c r="D41" s="3"/>
      <c r="E41" s="3"/>
      <c r="F41" s="3"/>
      <c r="G41" s="3"/>
      <c r="H41" s="3"/>
    </row>
    <row r="42" spans="2:12" x14ac:dyDescent="0.2">
      <c r="B42" s="3"/>
      <c r="C42" s="3"/>
      <c r="D42" s="3"/>
      <c r="E42" s="3"/>
      <c r="F42" s="3"/>
      <c r="G42" s="3"/>
      <c r="H42" s="3"/>
    </row>
    <row r="43" spans="2:12" x14ac:dyDescent="0.2">
      <c r="B43" s="3"/>
      <c r="C43" s="3"/>
      <c r="D43" s="3"/>
      <c r="E43" s="3"/>
      <c r="F43" s="3"/>
      <c r="G43" s="3"/>
      <c r="H43" s="3"/>
    </row>
    <row r="44" spans="2:12" x14ac:dyDescent="0.2">
      <c r="B44" s="3"/>
      <c r="C44" s="3"/>
      <c r="D44" s="3"/>
      <c r="E44" s="3"/>
      <c r="F44" s="3"/>
      <c r="G44" s="3"/>
      <c r="H44" s="3"/>
    </row>
    <row r="45" spans="2:12" x14ac:dyDescent="0.2">
      <c r="B45" s="3"/>
      <c r="C45" s="3"/>
      <c r="D45" s="3"/>
      <c r="E45" s="3"/>
      <c r="F45" s="3"/>
      <c r="G45" s="3"/>
      <c r="H45" s="3"/>
    </row>
    <row r="46" spans="2:12" x14ac:dyDescent="0.2">
      <c r="B46" s="3"/>
      <c r="C46" s="3"/>
      <c r="D46" s="3"/>
      <c r="E46" s="3"/>
      <c r="F46" s="3"/>
      <c r="G46" s="3"/>
      <c r="H46" s="3"/>
    </row>
  </sheetData>
  <mergeCells count="3">
    <mergeCell ref="B31:L32"/>
    <mergeCell ref="B34:L34"/>
    <mergeCell ref="B1:L1"/>
  </mergeCells>
  <phoneticPr fontId="0" type="noConversion"/>
  <pageMargins bottom="1" footer="0.25" header="0.5" left="0.5" right="0.5" top="0.7"/>
  <pageSetup cellComments="atEnd" orientation="portrait" r:id="rId1"/>
  <headerFooter>
    <oddFooter><![CDATA[&L&8Source:  Department of Revenue
LSA Staff Contact:  Jeff Robinson (515.281.4614) &Ujeff.robinson@legis.iowa.gov
&C&G
&R&G]]></oddFooter>
  </headerFooter>
  <legacyDrawingHF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H41"/>
  <sheetViews>
    <sheetView workbookViewId="0">
      <pane activePane="bottomLeft" state="frozen" topLeftCell="A8" ySplit="1"/>
      <selection activeCell="F42" pane="bottomLeft" sqref="F42"/>
    </sheetView>
  </sheetViews>
  <sheetFormatPr customHeight="1" defaultRowHeight="12" x14ac:dyDescent="0.2"/>
  <cols>
    <col min="1" max="1" bestFit="true" customWidth="true" style="39" width="15.42578125" collapsed="false"/>
    <col min="2" max="3" bestFit="true" customWidth="true" style="43" width="17.5703125" collapsed="false"/>
    <col min="4" max="4" bestFit="true" customWidth="true" style="43" width="18.5703125" collapsed="false"/>
    <col min="5" max="5" bestFit="true" customWidth="true" style="43" width="15.7109375" collapsed="false"/>
    <col min="6" max="6" bestFit="true" customWidth="true" style="44" width="20.0" collapsed="false"/>
    <col min="7" max="16384" style="44" width="9.140625" collapsed="false"/>
  </cols>
  <sheetData>
    <row customFormat="1" customHeight="1" ht="12" r="1" s="42" spans="1:7" x14ac:dyDescent="0.2">
      <c r="A1" s="41" t="s">
        <v>21</v>
      </c>
      <c r="B1" s="40" t="s">
        <v>17</v>
      </c>
      <c r="C1" s="40" t="s">
        <v>18</v>
      </c>
      <c r="D1" s="40" t="s">
        <v>19</v>
      </c>
      <c r="E1" s="40" t="s">
        <v>20</v>
      </c>
      <c r="F1" s="41" t="s">
        <v>22</v>
      </c>
      <c r="G1" s="41"/>
    </row>
    <row customHeight="1" ht="12" r="2" spans="1:7" x14ac:dyDescent="0.2">
      <c r="A2" s="39">
        <v>1978</v>
      </c>
      <c r="B2" s="38">
        <v>0.96248</v>
      </c>
      <c r="C2" s="38">
        <v>0.78251599999999999</v>
      </c>
      <c r="D2" s="38" t="s">
        <v>6</v>
      </c>
      <c r="E2" s="43" t="s">
        <v>7</v>
      </c>
    </row>
    <row customHeight="1" ht="12" r="3" spans="1:7" x14ac:dyDescent="0.2">
      <c r="A3" s="39">
        <v>1979</v>
      </c>
      <c r="B3" s="38">
        <v>0.94670600000000005</v>
      </c>
      <c r="C3" s="38">
        <v>0.64380099999999996</v>
      </c>
      <c r="D3" s="43">
        <v>88.987200000000001</v>
      </c>
      <c r="E3" s="38">
        <v>100</v>
      </c>
    </row>
    <row customHeight="1" ht="12" r="4" spans="1:7" x14ac:dyDescent="0.2">
      <c r="A4" s="39">
        <v>1980</v>
      </c>
      <c r="B4" s="38">
        <v>0.99095100000000003</v>
      </c>
      <c r="C4" s="38">
        <v>0.66735500000000003</v>
      </c>
      <c r="D4" s="43">
        <v>93.185400000000001</v>
      </c>
      <c r="E4" s="38">
        <v>100</v>
      </c>
    </row>
    <row customHeight="1" ht="12" r="5" spans="1:7" x14ac:dyDescent="0.2">
      <c r="A5" s="39">
        <v>1981</v>
      </c>
      <c r="B5" s="38">
        <v>0.95703899999999997</v>
      </c>
      <c r="C5" s="38">
        <v>0.64779299999999995</v>
      </c>
      <c r="D5" s="43">
        <v>87.842299999999994</v>
      </c>
      <c r="E5" s="38">
        <v>96.9619</v>
      </c>
    </row>
    <row customHeight="1" ht="12" r="6" spans="1:7" x14ac:dyDescent="0.2">
      <c r="A6" s="39">
        <v>1982</v>
      </c>
      <c r="B6" s="38">
        <v>0.99571100000000001</v>
      </c>
      <c r="C6" s="38">
        <v>0.67222300000000001</v>
      </c>
      <c r="D6" s="43">
        <v>91.633099999999999</v>
      </c>
      <c r="E6" s="38">
        <v>100</v>
      </c>
    </row>
    <row customHeight="1" ht="12" r="7" spans="1:7" x14ac:dyDescent="0.2">
      <c r="A7" s="39">
        <v>1983</v>
      </c>
      <c r="B7" s="38">
        <v>0.86502400000000002</v>
      </c>
      <c r="C7" s="38">
        <v>0.69875399999999999</v>
      </c>
      <c r="D7" s="43">
        <v>91.722999999999999</v>
      </c>
      <c r="E7" s="38">
        <v>97.456699999999998</v>
      </c>
    </row>
    <row customHeight="1" ht="12" r="8" spans="1:7" x14ac:dyDescent="0.2">
      <c r="A8" s="39">
        <v>1984</v>
      </c>
      <c r="B8" s="38">
        <v>0.90005800000000002</v>
      </c>
      <c r="C8" s="38">
        <v>0.72483200000000003</v>
      </c>
      <c r="D8" s="43">
        <v>95.424199999999999</v>
      </c>
      <c r="E8" s="38">
        <v>100</v>
      </c>
    </row>
    <row customHeight="1" ht="12" r="9" spans="1:7" x14ac:dyDescent="0.2">
      <c r="A9" s="39">
        <v>1985</v>
      </c>
      <c r="B9" s="38">
        <v>0.93592200000000003</v>
      </c>
      <c r="C9" s="38">
        <v>0.75648099999999996</v>
      </c>
      <c r="D9" s="43">
        <v>98.794800000000009</v>
      </c>
      <c r="E9" s="38">
        <v>100</v>
      </c>
    </row>
    <row customHeight="1" ht="12" r="10" spans="1:7" x14ac:dyDescent="0.2">
      <c r="A10" s="39">
        <v>1986</v>
      </c>
      <c r="B10" s="38">
        <v>100</v>
      </c>
      <c r="C10" s="38">
        <v>77.360399999999998</v>
      </c>
      <c r="D10" s="38">
        <v>100</v>
      </c>
      <c r="E10" s="38">
        <v>100</v>
      </c>
    </row>
    <row customHeight="1" ht="12" r="11" spans="1:7" x14ac:dyDescent="0.2">
      <c r="A11" s="39">
        <v>1987</v>
      </c>
      <c r="B11" s="38">
        <v>100</v>
      </c>
      <c r="C11" s="38">
        <v>80.596599999999995</v>
      </c>
      <c r="D11" s="38">
        <v>100</v>
      </c>
      <c r="E11" s="38">
        <v>100</v>
      </c>
    </row>
    <row customHeight="1" ht="12" r="12" spans="1:7" x14ac:dyDescent="0.2">
      <c r="A12" s="39">
        <v>1988</v>
      </c>
      <c r="B12" s="38">
        <v>1</v>
      </c>
      <c r="C12" s="38">
        <v>0.80638399999999999</v>
      </c>
      <c r="D12" s="43">
        <v>100</v>
      </c>
      <c r="E12" s="38">
        <v>100</v>
      </c>
    </row>
    <row customHeight="1" ht="12" r="13" spans="1:7" x14ac:dyDescent="0.2">
      <c r="A13" s="39">
        <v>1989</v>
      </c>
      <c r="B13" s="38">
        <v>1</v>
      </c>
      <c r="C13" s="38">
        <v>79.847099999999998</v>
      </c>
      <c r="D13" s="38">
        <v>100</v>
      </c>
      <c r="E13" s="38">
        <v>100</v>
      </c>
    </row>
    <row customHeight="1" ht="12" r="14" spans="1:7" x14ac:dyDescent="0.2">
      <c r="A14" s="39">
        <v>1990</v>
      </c>
      <c r="B14" s="38">
        <v>1</v>
      </c>
      <c r="C14" s="38">
        <v>0.79463600000000001</v>
      </c>
      <c r="D14" s="43">
        <v>100</v>
      </c>
      <c r="E14" s="38">
        <v>100</v>
      </c>
    </row>
    <row customHeight="1" ht="12" r="15" spans="1:7" x14ac:dyDescent="0.2">
      <c r="A15" s="39">
        <v>1991</v>
      </c>
      <c r="B15" s="38">
        <v>1</v>
      </c>
      <c r="C15" s="38">
        <v>0.73060800000000004</v>
      </c>
      <c r="D15" s="43">
        <v>100</v>
      </c>
      <c r="E15" s="38">
        <v>100</v>
      </c>
    </row>
    <row customHeight="1" ht="12" r="16" spans="1:7" x14ac:dyDescent="0.2">
      <c r="A16" s="39">
        <v>1992</v>
      </c>
      <c r="B16" s="38">
        <v>1</v>
      </c>
      <c r="C16" s="38">
        <v>0.72698499999999999</v>
      </c>
      <c r="D16" s="43">
        <v>100</v>
      </c>
      <c r="E16" s="38">
        <v>100</v>
      </c>
    </row>
    <row customHeight="1" ht="12" r="17" spans="1:5" x14ac:dyDescent="0.2">
      <c r="A17" s="39">
        <v>1994</v>
      </c>
      <c r="B17" s="38">
        <v>100</v>
      </c>
      <c r="C17" s="38">
        <v>67.507400000000004</v>
      </c>
      <c r="D17" s="38">
        <v>100</v>
      </c>
      <c r="E17" s="38">
        <v>100</v>
      </c>
    </row>
    <row customHeight="1" ht="12" r="18" spans="1:5" x14ac:dyDescent="0.2">
      <c r="A18" s="39">
        <v>1995</v>
      </c>
      <c r="B18" s="38">
        <v>100</v>
      </c>
      <c r="C18" s="38">
        <v>59.317999999999998</v>
      </c>
      <c r="D18" s="38">
        <v>97.282399999999996</v>
      </c>
      <c r="E18" s="38">
        <v>100</v>
      </c>
    </row>
    <row customHeight="1" ht="12" r="19" spans="1:5" x14ac:dyDescent="0.2">
      <c r="A19" s="39">
        <v>1996</v>
      </c>
      <c r="B19" s="38">
        <v>100</v>
      </c>
      <c r="C19" s="38">
        <v>58.828400000000002</v>
      </c>
      <c r="D19" s="38">
        <v>100</v>
      </c>
      <c r="E19" s="38">
        <v>100</v>
      </c>
    </row>
    <row customHeight="1" ht="12" r="20" spans="1:5" x14ac:dyDescent="0.2">
      <c r="A20" s="39">
        <v>1997</v>
      </c>
      <c r="B20" s="38">
        <v>96.420599999999993</v>
      </c>
      <c r="C20" s="38">
        <v>54.908999999999999</v>
      </c>
      <c r="D20" s="38">
        <v>97.360600000000005</v>
      </c>
      <c r="E20" s="38">
        <v>100</v>
      </c>
    </row>
    <row customHeight="1" ht="12" r="21" spans="1:5" x14ac:dyDescent="0.2">
      <c r="A21" s="39">
        <v>1998</v>
      </c>
      <c r="B21" s="38">
        <v>100</v>
      </c>
      <c r="C21" s="38">
        <v>56.478900000000003</v>
      </c>
      <c r="D21" s="38">
        <v>100</v>
      </c>
      <c r="E21" s="38">
        <v>100</v>
      </c>
    </row>
    <row customHeight="1" ht="12" r="22" spans="1:5" x14ac:dyDescent="0.2">
      <c r="A22" s="39">
        <v>1999</v>
      </c>
      <c r="B22" s="38">
        <v>96.338099999999997</v>
      </c>
      <c r="C22" s="38">
        <v>54.852499999999999</v>
      </c>
      <c r="D22" s="38">
        <v>98.773200000000003</v>
      </c>
      <c r="E22" s="38">
        <v>100</v>
      </c>
    </row>
    <row customHeight="1" ht="12" r="23" spans="1:5" x14ac:dyDescent="0.2">
      <c r="A23" s="39">
        <v>2000</v>
      </c>
      <c r="B23" s="38">
        <v>100</v>
      </c>
      <c r="C23" s="38">
        <v>56.265099999999997</v>
      </c>
      <c r="D23" s="38">
        <v>100</v>
      </c>
      <c r="E23" s="38">
        <v>100</v>
      </c>
    </row>
    <row customHeight="1" ht="12" r="24" spans="1:5" x14ac:dyDescent="0.2">
      <c r="A24" s="39">
        <v>2001</v>
      </c>
      <c r="B24" s="38">
        <v>100</v>
      </c>
      <c r="C24" s="38">
        <v>51.6676</v>
      </c>
      <c r="D24" s="38">
        <v>97.770099999999999</v>
      </c>
      <c r="E24" s="38">
        <v>100</v>
      </c>
    </row>
    <row customHeight="1" ht="12" r="25" spans="1:5" x14ac:dyDescent="0.2">
      <c r="A25" s="39">
        <v>2002</v>
      </c>
      <c r="B25" s="38">
        <v>100</v>
      </c>
      <c r="C25" s="38">
        <v>51.3874</v>
      </c>
      <c r="D25" s="38">
        <v>100</v>
      </c>
      <c r="E25" s="38">
        <v>100</v>
      </c>
    </row>
    <row customHeight="1" ht="12" r="26" spans="1:5" x14ac:dyDescent="0.2">
      <c r="A26" s="39">
        <v>2003</v>
      </c>
      <c r="B26" s="38">
        <v>100</v>
      </c>
      <c r="C26" s="38">
        <v>48.455800000000004</v>
      </c>
      <c r="D26" s="38">
        <v>99.257000000000005</v>
      </c>
      <c r="E26" s="38">
        <v>100</v>
      </c>
    </row>
    <row customHeight="1" ht="12" r="27" spans="1:5" x14ac:dyDescent="0.2">
      <c r="A27" s="39">
        <v>2004</v>
      </c>
      <c r="B27" s="38">
        <v>100</v>
      </c>
      <c r="C27" s="38">
        <v>47.964199999999998</v>
      </c>
      <c r="D27" s="38">
        <v>100</v>
      </c>
      <c r="E27" s="38">
        <v>100</v>
      </c>
    </row>
    <row customHeight="1" ht="12" r="28" spans="1:5" x14ac:dyDescent="0.2">
      <c r="A28" s="39">
        <v>2005</v>
      </c>
      <c r="B28" s="38">
        <v>100</v>
      </c>
      <c r="C28" s="38">
        <v>45.996000000000002</v>
      </c>
      <c r="D28" s="38">
        <v>99.150899999999993</v>
      </c>
      <c r="E28" s="38">
        <v>100</v>
      </c>
    </row>
    <row customHeight="1" ht="12" r="29" spans="1:5" x14ac:dyDescent="0.2">
      <c r="A29" s="39">
        <v>2006</v>
      </c>
      <c r="B29" s="38">
        <v>100</v>
      </c>
      <c r="C29" s="38">
        <v>45.559600000000003</v>
      </c>
      <c r="D29" s="38">
        <v>100</v>
      </c>
      <c r="E29" s="38">
        <v>100</v>
      </c>
    </row>
    <row customHeight="1" ht="12" r="30" spans="1:5" x14ac:dyDescent="0.2">
      <c r="A30" s="39">
        <v>2007</v>
      </c>
      <c r="B30" s="38">
        <v>90.1023</v>
      </c>
      <c r="C30" s="38">
        <v>44.080300000000001</v>
      </c>
      <c r="D30" s="38">
        <v>99.731200000000001</v>
      </c>
      <c r="E30" s="38">
        <v>100</v>
      </c>
    </row>
    <row customHeight="1" ht="12" r="31" spans="1:5" x14ac:dyDescent="0.2">
      <c r="A31" s="39">
        <v>2008</v>
      </c>
      <c r="B31" s="38">
        <v>93.856499999999997</v>
      </c>
      <c r="C31" s="38">
        <v>45.589300000000001</v>
      </c>
      <c r="D31" s="38">
        <v>100</v>
      </c>
      <c r="E31" s="38">
        <v>100</v>
      </c>
    </row>
    <row customHeight="1" ht="12" r="32" spans="1:5" x14ac:dyDescent="0.2">
      <c r="A32" s="39">
        <v>2009</v>
      </c>
      <c r="B32" s="38">
        <v>66.271500000000003</v>
      </c>
      <c r="C32" s="38">
        <v>46.909399999999998</v>
      </c>
      <c r="D32" s="38">
        <v>100</v>
      </c>
      <c r="E32" s="38">
        <v>100</v>
      </c>
    </row>
    <row customHeight="1" ht="12" r="33" spans="1:6" x14ac:dyDescent="0.2">
      <c r="A33" s="39">
        <v>2010</v>
      </c>
      <c r="B33" s="38">
        <v>69.015199999999993</v>
      </c>
      <c r="C33" s="38">
        <v>48.529899999999998</v>
      </c>
      <c r="D33" s="38">
        <v>100</v>
      </c>
      <c r="E33" s="38">
        <v>100</v>
      </c>
    </row>
    <row customHeight="1" ht="12" r="34" spans="1:6" x14ac:dyDescent="0.2">
      <c r="A34" s="39">
        <v>2011</v>
      </c>
      <c r="B34" s="38">
        <v>57.5411</v>
      </c>
      <c r="C34" s="38">
        <v>50.751800000000003</v>
      </c>
      <c r="D34" s="38">
        <v>100</v>
      </c>
      <c r="E34" s="38">
        <v>100</v>
      </c>
    </row>
    <row customHeight="1" ht="12" r="35" spans="1:6" x14ac:dyDescent="0.2">
      <c r="A35" s="39">
        <v>2012</v>
      </c>
      <c r="B35" s="38">
        <v>59.933399999999999</v>
      </c>
      <c r="C35" s="38">
        <v>52.816600000000001</v>
      </c>
      <c r="D35" s="38">
        <v>100</v>
      </c>
      <c r="E35" s="38">
        <v>100</v>
      </c>
    </row>
    <row customHeight="1" ht="12" r="36" spans="1:6" x14ac:dyDescent="0.2">
      <c r="A36" s="39">
        <v>2013</v>
      </c>
      <c r="B36" s="38">
        <v>43.399700000000003</v>
      </c>
      <c r="C36" s="38">
        <v>54.400199999999998</v>
      </c>
      <c r="D36" s="38">
        <v>95</v>
      </c>
      <c r="E36" s="38">
        <v>95</v>
      </c>
    </row>
    <row customHeight="1" ht="12" r="37" spans="1:6" x14ac:dyDescent="0.2">
      <c r="A37" s="39">
        <v>2014</v>
      </c>
      <c r="B37" s="38">
        <v>44.702100000000002</v>
      </c>
      <c r="C37" s="38">
        <v>55.733499999999999</v>
      </c>
      <c r="D37" s="38">
        <v>90</v>
      </c>
      <c r="E37" s="38">
        <v>90</v>
      </c>
    </row>
    <row customHeight="1" ht="12" r="38" spans="1:6" x14ac:dyDescent="0.2">
      <c r="A38" s="39">
        <v>2015</v>
      </c>
      <c r="B38" s="38">
        <v>46.1068</v>
      </c>
      <c r="C38" s="38">
        <v>55.625900000000001</v>
      </c>
      <c r="D38" s="38">
        <v>90</v>
      </c>
      <c r="E38" s="38">
        <v>90</v>
      </c>
      <c r="F38" s="38">
        <v>86.25</v>
      </c>
    </row>
    <row customHeight="1" ht="12" r="39" spans="1:6" x14ac:dyDescent="0.2">
      <c r="A39" s="39">
        <v>2016</v>
      </c>
      <c r="B39" s="43">
        <v>47.499600000000001</v>
      </c>
      <c r="C39" s="43">
        <v>56.939100000000003</v>
      </c>
      <c r="D39" s="38">
        <v>90</v>
      </c>
      <c r="E39" s="38">
        <v>90</v>
      </c>
      <c r="F39" s="38">
        <v>83</v>
      </c>
    </row>
    <row customHeight="1" ht="12" r="40" spans="1:6" x14ac:dyDescent="0.2">
      <c r="A40" s="39">
        <v>2017</v>
      </c>
      <c r="B40" s="43">
        <v>54.448</v>
      </c>
      <c r="C40" s="43">
        <v>55.620899999999999</v>
      </c>
      <c r="D40" s="43">
        <v>90</v>
      </c>
      <c r="E40" s="43">
        <v>90</v>
      </c>
      <c r="F40" s="38">
        <v>78.75</v>
      </c>
    </row>
    <row customHeight="1" ht="12" r="41" spans="1:6" x14ac:dyDescent="0.2">
      <c r="A41" s="39">
        <v>2018</v>
      </c>
      <c r="B41" s="43">
        <v>56.132399999999997</v>
      </c>
      <c r="C41" s="43">
        <v>56.917999999999999</v>
      </c>
      <c r="D41" s="43">
        <v>90</v>
      </c>
      <c r="E41" s="43">
        <v>90</v>
      </c>
      <c r="F41" s="38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>
      <selection sqref="A1:IV65536"/>
    </sheetView>
  </sheetViews>
  <sheetFormatPr defaultColWidth="10.28515625" defaultRowHeight="12" x14ac:dyDescent="0.2"/>
  <cols>
    <col min="1" max="1" bestFit="true" customWidth="true" style="16" width="34.28515625" collapsed="false"/>
    <col min="2" max="2" bestFit="true" customWidth="true" style="16" width="58.85546875" collapsed="false"/>
    <col min="3" max="4" style="16" width="10.28515625" collapsed="false"/>
    <col min="5" max="5" customWidth="true" style="16" width="35.5703125" collapsed="false"/>
    <col min="6" max="8" style="16" width="10.28515625" collapsed="false"/>
    <col min="9" max="9" customWidth="true" hidden="true" style="16" width="10.28515625" collapsed="false"/>
    <col min="10" max="16384" style="16" width="10.28515625" collapsed="false"/>
  </cols>
  <sheetData>
    <row r="1" spans="1:9" x14ac:dyDescent="0.2">
      <c r="A1" s="16" t="s">
        <v>9</v>
      </c>
      <c r="B1" s="17"/>
      <c r="I1" s="16" t="s">
        <v>10</v>
      </c>
    </row>
    <row r="2" spans="1:9" x14ac:dyDescent="0.2">
      <c r="A2" s="16" t="s">
        <v>11</v>
      </c>
      <c r="B2" s="17"/>
      <c r="I2" s="16" t="s">
        <v>12</v>
      </c>
    </row>
    <row r="3" spans="1:9" x14ac:dyDescent="0.2">
      <c r="A3" s="16" t="s">
        <v>13</v>
      </c>
      <c r="B3" s="16" t="s">
        <v>10</v>
      </c>
      <c r="I3" s="16" t="s">
        <v>14</v>
      </c>
    </row>
    <row r="4" spans="1:9" x14ac:dyDescent="0.2">
      <c r="A4" s="16" t="s">
        <v>15</v>
      </c>
      <c r="B4" s="18"/>
      <c r="I4" s="16" t="s">
        <v>16</v>
      </c>
    </row>
    <row r="5" spans="1:9" x14ac:dyDescent="0.2">
      <c r="E5" s="17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2000-10-17T15:44:40Z</dcterms:created>
  <dc:creator>David L. Hinman</dc:creator>
  <cp:lastModifiedBy>Robinson, Jeff [LEGIS]</cp:lastModifiedBy>
  <cp:lastPrinted>2018-10-31T17:01:43Z</cp:lastPrinted>
  <dcterms:modified xsi:type="dcterms:W3CDTF">2018-10-31T17:50:29Z</dcterms:modified>
  <dc:subject>Chart Template</dc:subject>
  <dc:title>FactBook</dc:title>
</cp:coreProperties>
</file>