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codeName="ThisWorkbook"/>
  <mc:AlternateContent>
    <mc:Choice Requires="x15">
      <x15ac:absPath xmlns:x15ac="http://schemas.microsoft.com/office/spreadsheetml/2010/11/ac" url="\\legislature.intranet\prod\LINC\LINCCLIENT\users\temp\ADAM.BROICH\"/>
    </mc:Choice>
  </mc:AlternateContent>
  <bookViews>
    <workbookView windowHeight="3630" windowWidth="8355" xWindow="240" yWindow="60"/>
  </bookViews>
  <sheets>
    <sheet name="Factbook" r:id="rId1" sheetId="1" state="veryHidden"/>
    <sheet name="Data" r:id="rId2" sheetId="2"/>
    <sheet name="Notes" r:id="rId3" sheetId="3" state="veryHidden"/>
  </sheets>
  <definedNames>
    <definedName localSheetId="0" name="OLE_LINK1">Factbook!#REF!</definedName>
    <definedName localSheetId="0" name="_xlnm.Print_Area">Factbook!$A$1:$P$35</definedName>
  </definedNames>
  <calcPr calcId="162913"/>
</workbook>
</file>

<file path=xl/calcChain.xml><?xml version="1.0" encoding="utf-8"?>
<calcChain xmlns="http://schemas.openxmlformats.org/spreadsheetml/2006/main">
  <c i="2" l="1" r="K3"/>
  <c i="2" r="K4"/>
  <c i="2" r="K5"/>
  <c i="2" r="K6"/>
  <c i="2" r="K7"/>
  <c i="2" r="K8"/>
  <c i="2" r="K9"/>
  <c i="2" r="K10"/>
  <c i="2" r="K11"/>
  <c i="2" r="K12"/>
  <c i="2" r="K13"/>
  <c i="2" r="K14"/>
  <c i="2" r="K15"/>
  <c i="2" r="K16"/>
  <c i="2" r="K17"/>
  <c i="2" r="K18"/>
  <c i="2" r="K19"/>
  <c i="2" r="K20"/>
  <c i="2" r="K21"/>
  <c i="2" r="K22"/>
  <c i="2" r="K23"/>
  <c i="2" r="K24"/>
  <c i="2" r="K25"/>
  <c i="2" r="K26"/>
  <c i="2" r="K27"/>
  <c i="2" r="K28"/>
  <c i="2" r="K29"/>
  <c i="2" r="K30"/>
  <c i="2" r="K31"/>
  <c i="2" r="K32"/>
  <c i="2" r="K33"/>
  <c i="2" r="K34"/>
  <c i="2" r="K35"/>
  <c i="2" r="K36"/>
  <c i="2" r="K37"/>
  <c i="2" r="K38"/>
  <c i="2" r="K39"/>
  <c i="2" r="K40"/>
  <c i="2" r="K41"/>
  <c i="2" r="K42"/>
  <c i="2" r="K43"/>
  <c i="2" r="K44"/>
  <c i="2" r="K45"/>
  <c i="2" r="K46"/>
  <c i="2" r="K47"/>
  <c i="2" r="K48"/>
  <c i="2" r="K49"/>
  <c i="2" r="K50"/>
  <c i="2" r="K51"/>
  <c i="2" r="K52"/>
  <c i="2" r="K53"/>
  <c i="2" r="K54"/>
  <c i="2" r="K55"/>
  <c i="2" r="K56"/>
  <c i="2" r="K57"/>
  <c i="2" r="K58"/>
  <c i="2" r="K59"/>
  <c i="2" r="K60"/>
  <c i="2" r="K61"/>
  <c i="2" r="K62"/>
  <c i="2" r="K63"/>
  <c i="2" r="K64"/>
  <c i="2" r="K65"/>
  <c i="2" r="K66"/>
  <c i="2" r="K67"/>
  <c i="2" r="K68"/>
  <c i="2" r="K69"/>
  <c i="2" r="K70"/>
  <c i="2" r="K71"/>
  <c i="2" r="K72"/>
  <c i="2" r="K73"/>
  <c i="2" r="K74"/>
  <c i="2" r="K75"/>
  <c i="2" r="K76"/>
  <c i="2" r="K77"/>
  <c i="2" r="K78"/>
  <c i="2" r="K79"/>
  <c i="2" r="K80"/>
  <c i="2" r="K81"/>
  <c i="2" r="K82"/>
  <c i="2" r="K83"/>
  <c i="2" r="K84"/>
  <c i="2" r="K85"/>
  <c i="2" r="K86"/>
  <c i="2" r="K87"/>
  <c i="2" r="K88"/>
  <c i="2" r="K89"/>
  <c i="2" r="K90"/>
  <c i="2" r="K91"/>
  <c i="2" r="K92"/>
  <c i="2" r="K93"/>
  <c i="2" r="K94"/>
  <c i="2" r="K95"/>
  <c i="2" r="K96"/>
  <c i="2" r="K97"/>
  <c i="2" r="K98"/>
  <c i="2" r="K99"/>
  <c i="2" r="K100"/>
  <c i="2" r="K101"/>
  <c i="2" r="K102"/>
  <c i="2" r="K103"/>
  <c i="2" r="K104"/>
  <c i="2" r="K105"/>
  <c i="2" r="K106"/>
  <c i="2" r="K107"/>
  <c i="2" r="K108"/>
  <c i="2" r="K109"/>
  <c i="2" r="K110"/>
  <c i="2" r="K111"/>
  <c i="2" r="K112"/>
  <c i="2" r="K113"/>
  <c i="2" r="K114"/>
  <c i="2" r="K115"/>
  <c i="2" r="K116"/>
  <c i="2" r="K117"/>
  <c i="2" r="K118"/>
  <c i="2" r="K119"/>
  <c i="2" r="K120"/>
  <c i="2" r="K121"/>
  <c i="2" r="K122"/>
  <c i="2" r="K123"/>
  <c i="2" r="K124"/>
  <c i="2" r="K125"/>
  <c i="2" r="K126"/>
  <c i="2" r="K127"/>
  <c i="2" r="K128"/>
  <c i="2" r="K129"/>
  <c i="2" r="K130"/>
  <c i="2" r="K131"/>
  <c i="2" r="K132"/>
  <c i="2" r="K133"/>
  <c i="2" r="K134"/>
  <c i="2" r="K135"/>
  <c i="2" r="K136"/>
  <c i="2" r="K137"/>
  <c i="2" r="K138"/>
  <c i="2" r="K139"/>
  <c i="2" r="K140"/>
  <c i="2" r="K141"/>
  <c i="2" r="K142"/>
  <c i="2" r="K143"/>
  <c i="2" r="K144"/>
  <c i="2" r="K145"/>
  <c i="2" r="K146"/>
  <c i="2" r="K147"/>
  <c i="2" r="K148"/>
  <c i="2" r="K149"/>
  <c i="2" r="K150"/>
  <c i="2" r="K151"/>
  <c i="2" r="K152"/>
  <c i="2" r="K153"/>
  <c i="2" r="K154"/>
  <c i="2" r="K155"/>
  <c i="2" r="K156"/>
  <c i="2" r="K157"/>
  <c i="2" r="K158"/>
  <c i="2" r="K159"/>
  <c i="2" r="K160"/>
  <c i="2" r="K161"/>
  <c i="2" r="K162"/>
  <c i="2" r="K163"/>
  <c i="2" r="K164"/>
  <c i="2" r="K165"/>
  <c i="2" r="K166"/>
  <c i="2" r="K167"/>
  <c i="2" r="K168"/>
  <c i="2" r="K169"/>
  <c i="2" r="K170"/>
  <c i="2" r="K171"/>
  <c i="2" r="K172"/>
  <c i="2" r="K173"/>
  <c i="2" r="K174"/>
  <c i="2" r="K175"/>
  <c i="2" r="K176"/>
  <c i="2" r="K177"/>
  <c i="2" r="K178"/>
  <c i="2" r="K179"/>
  <c i="2" r="K180"/>
  <c i="2" r="K181"/>
  <c i="2" r="K182"/>
  <c i="2" r="K183"/>
  <c i="2" r="K184"/>
  <c i="2" r="K185"/>
  <c i="2" r="K186"/>
  <c i="2" r="K187"/>
  <c i="2" r="K188"/>
  <c i="2" r="K189"/>
  <c i="2" r="K190"/>
  <c i="2" r="K191"/>
  <c i="2" r="K192"/>
  <c i="2" r="K193"/>
  <c i="2" r="K194"/>
  <c i="2" r="K195"/>
  <c i="2" r="K196"/>
  <c i="2" r="K197"/>
  <c i="2" r="K198"/>
  <c i="2" r="K199"/>
  <c i="2" r="K200"/>
  <c i="2" r="K201"/>
  <c i="2" r="K202"/>
  <c i="2" r="K203"/>
  <c i="2" r="K204"/>
  <c i="2" r="K205"/>
  <c i="2" r="K206"/>
  <c i="2" r="K207"/>
  <c i="2" r="K208"/>
  <c i="2" r="K209"/>
  <c i="2" r="K210"/>
  <c i="2" r="K211"/>
  <c i="2" r="K212"/>
  <c i="2" r="K213"/>
  <c i="2" r="K214"/>
  <c i="2" r="K215"/>
  <c i="2" r="K216"/>
  <c i="2" r="K217"/>
  <c i="2" r="K218"/>
  <c i="2" r="K219"/>
  <c i="2" r="K220"/>
  <c i="2" r="K221"/>
  <c i="2" r="K222"/>
  <c i="2" r="K223"/>
  <c i="2" r="K224"/>
  <c i="2" r="K225"/>
  <c i="2" r="K226"/>
  <c i="2" r="K227"/>
  <c i="2" r="K228"/>
  <c i="2" r="K229"/>
  <c i="2" r="K230"/>
  <c i="2" r="K231"/>
  <c i="2" r="K232"/>
  <c i="2" r="K233"/>
  <c i="2" r="K234"/>
  <c i="2" r="K235"/>
  <c i="2" r="K236"/>
  <c i="2" r="K237"/>
  <c i="2" r="K238"/>
  <c i="2" r="K239"/>
  <c i="2" r="K240"/>
  <c i="2" r="K241"/>
  <c i="2" r="K242"/>
  <c i="2" r="K243"/>
  <c i="2" r="K244"/>
  <c i="2" r="K245"/>
  <c i="2" r="K246"/>
  <c i="2" r="K247"/>
  <c i="2" r="K248"/>
  <c i="2" r="K249"/>
  <c i="2" r="K250"/>
  <c i="2" r="K251"/>
  <c i="2" r="K252"/>
  <c i="2" r="K253"/>
  <c i="2" r="K254"/>
  <c i="2" r="K255"/>
  <c i="2" r="K256"/>
  <c i="2" r="K257"/>
  <c i="2" r="K258"/>
  <c i="2" r="K259"/>
  <c i="2" r="K260"/>
  <c i="2" r="K261"/>
  <c i="2" r="K262"/>
  <c i="2" r="K263"/>
  <c i="2" r="K264"/>
  <c i="2" r="K265"/>
  <c i="2" r="K266"/>
  <c i="2" r="K267"/>
  <c i="2" r="K268"/>
  <c i="2" r="K269"/>
  <c i="2" r="K270"/>
  <c i="2" r="K271"/>
  <c i="2" r="K272"/>
  <c i="2" r="K273"/>
  <c i="2" r="K274"/>
  <c i="2" r="K275"/>
  <c i="2" r="K276"/>
  <c i="2" r="K277"/>
  <c i="2" r="K278"/>
  <c i="2" r="K279"/>
  <c i="2" r="K280"/>
  <c i="2" r="K281"/>
  <c i="2" r="K282"/>
  <c i="2" r="K283"/>
  <c i="2" r="K284"/>
  <c i="2" r="K285"/>
  <c i="2" r="K286"/>
  <c i="2" r="K287"/>
  <c i="2" r="K288"/>
  <c i="2" r="K289"/>
  <c i="2" r="K290"/>
  <c i="2" r="K291"/>
  <c i="2" r="K292"/>
  <c i="2" r="K293"/>
  <c i="2" r="K294"/>
  <c i="2" r="K295"/>
  <c i="2" r="K296"/>
  <c i="2" r="K297"/>
  <c i="2" r="K298"/>
  <c i="2" r="K299"/>
  <c i="2" r="K300"/>
  <c i="2" r="K301"/>
  <c i="2" r="K302"/>
  <c i="2" r="K303"/>
  <c i="2" r="K304"/>
  <c i="2" r="K305"/>
  <c i="2" r="K306"/>
  <c i="2" r="K307"/>
  <c i="2" r="K308"/>
  <c i="2" r="K309"/>
  <c i="2" r="K310"/>
  <c i="2" r="K311"/>
  <c i="2" r="K312"/>
  <c i="2" r="K313"/>
  <c i="2" r="K314"/>
  <c i="2" r="K315"/>
  <c i="2" r="K316"/>
  <c i="2" r="K317"/>
  <c i="2" r="K318"/>
  <c i="2" r="K319"/>
  <c i="2" r="K320"/>
  <c i="2" r="K321"/>
  <c i="2" r="K322"/>
  <c i="2" r="K323"/>
  <c i="2" r="K324"/>
  <c i="2" r="K325"/>
  <c i="2" r="K326"/>
  <c i="2" r="K327"/>
  <c i="2" r="K328"/>
  <c i="2" r="K329"/>
  <c i="2" r="K330"/>
  <c i="2" r="K331"/>
  <c i="2" r="K332"/>
  <c i="2" r="K333"/>
  <c i="2" r="K334"/>
  <c i="2" r="K335"/>
  <c i="2" r="K336"/>
  <c i="2" r="K337"/>
  <c i="2" r="K338"/>
  <c i="2" r="K339"/>
  <c i="2" r="K340"/>
  <c i="2" r="K341"/>
  <c i="2" r="K342"/>
  <c i="2" r="K343"/>
  <c i="2" r="K344"/>
  <c i="2" r="K345"/>
  <c i="2" r="K346"/>
  <c i="2" r="K347"/>
  <c i="2" r="K348"/>
  <c i="2" r="K349"/>
  <c i="2" r="K350"/>
  <c i="2" r="K351"/>
  <c i="2" r="K352"/>
  <c i="2" r="K353"/>
  <c i="2" r="K354"/>
  <c i="2" r="K355"/>
  <c i="2" r="K356"/>
  <c i="2" r="K357"/>
  <c i="2" r="K358"/>
  <c i="2" r="K359"/>
  <c i="2" r="K360"/>
  <c i="2" r="K361"/>
  <c i="2" r="K362"/>
  <c i="2" r="K363"/>
  <c i="2" r="K364"/>
  <c i="2" r="K365"/>
  <c i="2" r="K366"/>
  <c i="2" r="K367"/>
  <c i="2" r="K368"/>
  <c i="2" r="K369"/>
  <c i="2" r="K370"/>
  <c i="2" r="K371"/>
  <c i="2" r="K372"/>
  <c i="2" r="K373"/>
  <c i="2" r="K374"/>
  <c i="2" r="K375"/>
  <c i="2" r="K376"/>
  <c i="2" r="K377"/>
  <c i="2" r="K378"/>
  <c i="2" r="K379"/>
  <c i="2" r="K380"/>
  <c i="2" r="K381"/>
  <c i="2" r="K382"/>
  <c i="2" r="K383"/>
  <c i="2" r="K384"/>
  <c i="2" r="K385"/>
  <c i="2" r="K386"/>
  <c i="2" r="K387"/>
  <c i="2" r="K388"/>
  <c i="2" r="K389"/>
  <c i="2" r="K390"/>
  <c i="2" r="K391"/>
  <c i="2" r="K392"/>
  <c i="2" r="K393"/>
  <c i="2" r="K394"/>
  <c i="2" r="K395"/>
  <c i="2" r="K396"/>
  <c i="2" r="K397"/>
  <c i="2" r="K398"/>
  <c i="2" r="K399"/>
  <c i="2" r="K400"/>
  <c i="2" r="K401"/>
  <c i="2" r="K402"/>
  <c i="2" r="K403"/>
  <c i="2" r="K404"/>
  <c i="2" r="K405"/>
  <c i="2" r="K406"/>
  <c i="2" r="K407"/>
  <c i="2" r="K408"/>
  <c i="2" r="K409"/>
  <c i="2" r="K410"/>
  <c i="2" r="K411"/>
  <c i="2" r="K412"/>
  <c i="2" r="K413"/>
  <c i="2" r="K414"/>
  <c i="2" r="K415"/>
  <c i="2" r="K416"/>
  <c i="2" r="K417"/>
  <c i="2" r="K418"/>
  <c i="2" r="K419"/>
  <c i="2" r="K420"/>
  <c i="2" r="K421"/>
  <c i="2" r="K422"/>
  <c i="2" r="K423"/>
  <c i="2" r="K424"/>
  <c i="2" r="K425"/>
  <c i="2" r="K426"/>
  <c i="2" r="K427"/>
  <c i="2" r="K428"/>
  <c i="2" r="K429"/>
  <c i="2" r="K430"/>
  <c i="2" r="K431"/>
  <c i="2" r="K432"/>
  <c i="2" r="K433"/>
  <c i="2" r="K434"/>
  <c i="2" r="K435"/>
  <c i="2" r="K436"/>
  <c i="2" r="K437"/>
  <c i="2" r="K438"/>
  <c i="2" r="K439"/>
  <c i="2" r="K440"/>
  <c i="2" r="K441"/>
  <c i="2" r="K442"/>
  <c i="2" r="K443"/>
  <c i="2" r="K444"/>
  <c i="2" r="K445"/>
  <c i="2" r="K446"/>
  <c i="2" r="K447"/>
  <c i="2" r="K448"/>
  <c i="2" r="K449"/>
  <c i="2" r="K450"/>
  <c i="2" r="K451"/>
  <c i="2" r="K452"/>
  <c i="2" r="K453"/>
  <c i="2" r="K454"/>
  <c i="2" r="K455"/>
  <c i="2" r="K456"/>
  <c i="2" r="K457"/>
  <c i="2" r="K458"/>
  <c i="2" r="K459"/>
  <c i="2" r="K460"/>
  <c i="2" r="K461"/>
  <c i="2" r="K462"/>
  <c i="2" r="K463"/>
  <c i="2" r="K464"/>
  <c i="2" r="K465"/>
  <c i="2" r="K466"/>
  <c i="2" r="K467"/>
  <c i="2" r="K468"/>
  <c i="2" r="K469"/>
  <c i="2" r="K470"/>
  <c i="2" r="K471"/>
  <c i="2" r="K472"/>
  <c i="2" r="K473"/>
  <c i="2" r="K474"/>
  <c i="2" r="K475"/>
  <c i="2" r="K476"/>
  <c i="2" r="K477"/>
  <c i="2" r="K478"/>
  <c i="2" r="K479"/>
  <c i="2" r="K480"/>
  <c i="2" r="K481"/>
  <c i="2" r="K482"/>
  <c i="2" r="K483"/>
  <c i="2" r="K484"/>
  <c i="2" r="K485"/>
  <c i="2" r="K486"/>
  <c i="2" r="K487"/>
  <c i="2" r="K488"/>
  <c i="2" r="K489"/>
  <c i="2" r="K490"/>
  <c i="2" r="K491"/>
  <c i="2" r="K492"/>
  <c i="2" r="K493"/>
  <c i="2" r="K494"/>
  <c i="2" r="K495"/>
  <c i="2" r="K496"/>
  <c i="2" r="K497"/>
  <c i="2" r="K498"/>
  <c i="2" r="K499"/>
  <c i="2" r="K500"/>
  <c i="2" r="K501"/>
  <c i="2" r="K502"/>
  <c i="2" r="K503"/>
  <c i="2" r="K504"/>
  <c i="2" r="K505"/>
  <c i="2" r="K506"/>
  <c i="2" r="K507"/>
  <c i="2" r="K508"/>
  <c i="2" r="K509"/>
  <c i="2" r="K510"/>
  <c i="2" r="K511"/>
  <c i="2" r="K512"/>
  <c i="2" r="K513"/>
  <c i="2" r="K514"/>
  <c i="2" r="K515"/>
  <c i="2" r="K516"/>
  <c i="2" r="K517"/>
  <c i="2" r="K518"/>
  <c i="2" r="K519"/>
  <c i="2" r="K520"/>
  <c i="2" r="K521"/>
  <c i="2" r="K522"/>
  <c i="2" r="K523"/>
  <c i="2" r="K524"/>
  <c i="2" r="K525"/>
  <c i="2" r="K526"/>
  <c i="2" r="K527"/>
  <c i="2" r="K528"/>
  <c i="2" r="K529"/>
  <c i="2" r="K530"/>
  <c i="2" r="K531"/>
  <c i="2" r="K532"/>
  <c i="2" r="K533"/>
  <c i="2" r="K534"/>
  <c i="2" r="K535"/>
  <c i="2" r="K536"/>
  <c i="2" r="K537"/>
  <c i="2" r="K538"/>
  <c i="2" r="K539"/>
  <c i="2" r="K540"/>
  <c i="2" r="K541"/>
  <c i="2" r="K542"/>
  <c i="2" r="K543"/>
  <c i="2" r="K544"/>
  <c i="2" r="K545"/>
  <c i="2" r="K546"/>
  <c i="2" r="K547"/>
  <c i="2" r="K548"/>
  <c i="2" r="K549"/>
  <c i="2" r="K550"/>
  <c i="2" r="K551"/>
  <c i="2" r="K552"/>
  <c i="2" r="K553"/>
  <c i="2" r="K554"/>
  <c i="2" r="K555"/>
  <c i="2" r="K556"/>
  <c i="2" r="K557"/>
  <c i="2" r="K558"/>
  <c i="2" r="K559"/>
  <c i="2" r="K560"/>
  <c i="2" r="K561"/>
  <c i="2" r="K562"/>
  <c i="2" r="K563"/>
  <c i="2" r="K564"/>
  <c i="2" r="K565"/>
  <c i="2" r="K566"/>
  <c i="2" r="K567"/>
  <c i="2" r="K568"/>
  <c i="2" r="K569"/>
  <c i="2" r="K570"/>
  <c i="2" r="K571"/>
  <c i="2" r="K572"/>
  <c i="2" r="K573"/>
  <c i="2" r="K574"/>
  <c i="2" r="K575"/>
  <c i="2" r="K576"/>
  <c i="2" r="K577"/>
  <c i="2" r="K578"/>
  <c i="2" r="K579"/>
  <c i="2" r="K580"/>
  <c i="2" r="K581"/>
  <c i="2" r="K582"/>
  <c i="2" r="K583"/>
  <c i="2" r="K584"/>
  <c i="2" r="K585"/>
  <c i="2" r="K586"/>
  <c i="2" r="K587"/>
  <c i="2" r="K588"/>
  <c i="2" r="K589"/>
  <c i="2" r="K590"/>
  <c i="2" r="K591"/>
  <c i="2" r="K592"/>
  <c i="2" r="K593"/>
  <c i="2" r="K594"/>
  <c i="2" r="K595"/>
  <c i="2" r="K596"/>
  <c i="2" r="K597"/>
  <c i="2" r="K598"/>
  <c i="2" r="K599"/>
  <c i="2" r="K600"/>
  <c i="2" r="K601"/>
  <c i="2" r="K602"/>
  <c i="2" r="K603"/>
  <c i="2" r="K604"/>
  <c i="2" r="K605"/>
  <c i="2" r="K606"/>
  <c i="2" r="K607"/>
  <c i="2" r="K608"/>
  <c i="2" r="K609"/>
  <c i="2" r="K610"/>
  <c i="2" r="K611"/>
  <c i="2" r="K612"/>
  <c i="2" r="K613"/>
  <c i="2" r="K614"/>
  <c i="2" r="K615"/>
  <c i="2" r="K2"/>
  <c i="1" r="P5"/>
  <c i="1" r="P15" s="1"/>
  <c i="1" r="N5"/>
  <c i="1" r="N12" s="1"/>
  <c i="1" r="L5"/>
  <c i="1" r="L13" s="1"/>
  <c i="1" r="J5"/>
  <c i="1" r="J14" s="1"/>
  <c i="1" r="H5"/>
  <c i="1" r="H15" s="1"/>
  <c i="1" r="F5"/>
  <c i="1" r="F12" s="1"/>
  <c i="1" r="E5"/>
  <c i="1" r="D5"/>
  <c i="1" r="D13" s="1"/>
  <c i="1" l="1" r="P6"/>
  <c i="1" r="H6"/>
  <c i="1" r="D9"/>
  <c i="1" r="D14"/>
  <c i="1" r="F9"/>
  <c i="1" r="F13"/>
  <c i="1" r="H8"/>
  <c i="1" r="H12"/>
  <c i="1" r="J7"/>
  <c i="1" r="J11"/>
  <c i="1" r="J15"/>
  <c i="1" r="L10"/>
  <c i="1" r="L14"/>
  <c i="1" r="N9"/>
  <c i="1" r="N13"/>
  <c i="1" r="P8"/>
  <c i="1" r="P12"/>
  <c i="1" r="N6"/>
  <c i="1" r="F6"/>
  <c i="1" r="D10"/>
  <c i="1" r="D15"/>
  <c i="1" r="F10"/>
  <c i="1" r="F14"/>
  <c i="1" r="H9"/>
  <c i="1" r="H13"/>
  <c i="1" r="J8"/>
  <c i="1" r="J12"/>
  <c i="1" r="L7"/>
  <c i="1" r="L11"/>
  <c i="1" r="L15"/>
  <c i="1" r="N10"/>
  <c i="1" r="N14"/>
  <c i="1" r="P9"/>
  <c i="1" r="P13"/>
  <c i="1" r="L6"/>
  <c i="1" r="D7"/>
  <c i="1" r="D11"/>
  <c i="1" r="D12"/>
  <c i="1" r="F7"/>
  <c i="1" r="F11"/>
  <c i="1" r="F15"/>
  <c i="1" r="H10"/>
  <c i="1" r="H14"/>
  <c i="1" r="J9"/>
  <c i="1" r="J13"/>
  <c i="1" r="L8"/>
  <c i="1" r="L12"/>
  <c i="1" r="N7"/>
  <c i="1" r="N11"/>
  <c i="1" r="N15"/>
  <c i="1" r="P10"/>
  <c i="1" r="P14"/>
  <c i="1" r="D6"/>
  <c i="1" r="J6"/>
  <c i="1" r="D8"/>
  <c i="1" r="F8"/>
  <c i="1" r="H7"/>
  <c i="1" r="H11"/>
  <c i="1" r="J10"/>
  <c i="1" r="L9"/>
  <c i="1" r="N8"/>
  <c i="1" r="P7"/>
  <c i="1" r="P11"/>
  <c i="1" l="1" r="P16"/>
  <c i="1" r="L16"/>
  <c i="1" r="J16"/>
  <c i="1" r="H16"/>
  <c i="1" r="F16"/>
  <c i="1" r="D16"/>
  <c i="1" r="N16"/>
</calcChain>
</file>

<file path=xl/sharedStrings.xml><?xml version="1.0" encoding="utf-8"?>
<sst xmlns="http://schemas.openxmlformats.org/spreadsheetml/2006/main" count="51" uniqueCount="43">
  <si>
    <t>Actual</t>
  </si>
  <si>
    <t>Fund</t>
  </si>
  <si>
    <t>General Fund</t>
  </si>
  <si>
    <t>Vision Iowa</t>
  </si>
  <si>
    <t>School Infrastructure</t>
  </si>
  <si>
    <t>Total</t>
  </si>
  <si>
    <t>Rebuild Iowa Infrastructure Fund</t>
  </si>
  <si>
    <t>Revenue Bonds Debt Service Fund</t>
  </si>
  <si>
    <t>Federal Subsidy Holdback Fund</t>
  </si>
  <si>
    <t>Endowment for Iowa’s Health Account</t>
  </si>
  <si>
    <t>Technology Reinvestment Fund</t>
  </si>
  <si>
    <t>Iowa Skilled Worker and Job Creation Fund</t>
  </si>
  <si>
    <t>Department/Source</t>
  </si>
  <si>
    <t>Annual</t>
  </si>
  <si>
    <t>Source if Website - URL</t>
  </si>
  <si>
    <t>Quarterly</t>
  </si>
  <si>
    <t>Frequency Released</t>
  </si>
  <si>
    <t>Monthly</t>
  </si>
  <si>
    <t>Notes</t>
  </si>
  <si>
    <t>Variable</t>
  </si>
  <si>
    <t>FiscalYear</t>
  </si>
  <si>
    <t>RevenueBondsDebtServiceFund</t>
  </si>
  <si>
    <t>FederalSubsidyHoldbackFund</t>
  </si>
  <si>
    <t>GeneralFund</t>
  </si>
  <si>
    <t>VisionIowa</t>
  </si>
  <si>
    <t>SchoolInfrastructure</t>
  </si>
  <si>
    <t>TechnologyReinvestmentFund</t>
  </si>
  <si>
    <t>RebuildIowaInfrastructureFund</t>
  </si>
  <si>
    <t>EndowmentforIowasHealthAccount</t>
  </si>
  <si>
    <t>IASkilledWorkerJobCreationFund</t>
  </si>
  <si>
    <t>State Gambling Wagering Tax Allocations</t>
  </si>
  <si>
    <t>deposited in the Technology Reinvestment Fund and $6.0 million in the RIIF.</t>
  </si>
  <si>
    <t>Infrastructure Bonds being defeased in November 2013.</t>
  </si>
  <si>
    <t>Notes:</t>
  </si>
  <si>
    <t>School Infrastructure Bonds debt service transfers back to the Rebuild Iowa Infrastructure Fund (RIIF) before the close of the fiscal year.  Those transfers are not included in the totals for the RIIF on the above table.</t>
  </si>
  <si>
    <t xml:space="preserve"> transferred to the Iowa Skilled Worker and Job Creation Fund.</t>
  </si>
  <si>
    <t>or to the State for tourism marketing and cultural grants.  The allocations do include casino license fees and pari-mutuel taxes.</t>
  </si>
  <si>
    <t xml:space="preserve">1)  The above allocations do not include wagering taxes paid to cities, counties, the County Endowment Fund, </t>
  </si>
  <si>
    <t>(Dollars in Millions)</t>
  </si>
  <si>
    <t>3)  For FY 2013, the allocation to the General Fund was decreased by $26.0 million.  Of that, $20.0 million was</t>
  </si>
  <si>
    <t>4)  Beginning in FY 2014, the annual allocation to the General Fund was eliminated and $66.0 million is now</t>
  </si>
  <si>
    <t xml:space="preserve">5)  The allocation to the School Infrastructure Fund was eliminated in FY 2015 as a result of the School </t>
  </si>
  <si>
    <t>2)  Any amount unneeded for the Revenue Bonds Debt Service Fund, the Federal Subsidy Holdback Fund,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</si>
</sst>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quot;$&quot;* #,##0.0;\(&quot;$&quot;#,##0\)"/>
    <numFmt numFmtId="167" formatCode="_(* #,##0.0_);_(* \(#,##0.0\);_(* &quot;-&quot;??_);_(@_)"/>
  </numFmts>
  <fonts count="9" x14ac:knownFonts="1">
    <font>
      <sz val="9"/>
      <name val="Arial"/>
      <family val="2"/>
    </font>
    <font>
      <sz val="14"/>
      <name val="Arial"/>
      <family val="2"/>
    </font>
    <font>
      <b/>
      <sz val="9"/>
      <name val="Arial"/>
      <family val="2"/>
    </font>
    <font>
      <sz val="9"/>
      <name val="Arial"/>
      <family val="2"/>
    </font>
    <font>
      <b/>
      <sz val="14"/>
      <name val="Arial"/>
      <family val="2"/>
    </font>
    <font>
      <sz val="9"/>
      <name val="Arial"/>
      <family val="2"/>
    </font>
    <font>
      <b/>
      <sz val="10"/>
      <name val="Arial"/>
      <family val="2"/>
    </font>
    <font>
      <sz val="9"/>
      <name val="Wingdings"/>
      <charset val="2"/>
    </font>
    <font>
      <sz val="9"/>
      <color indexed="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2">
    <xf borderId="0" fillId="0" fontId="0" numFmtId="0"/>
    <xf applyAlignment="0" applyBorder="0" applyFill="0" applyFont="0" applyProtection="0" borderId="0" fillId="0" fontId="3" numFmtId="43"/>
  </cellStyleXfs>
  <cellXfs count="58">
    <xf borderId="0" fillId="0" fontId="0" numFmtId="0" xfId="0"/>
    <xf applyFont="1" borderId="0" fillId="0" fontId="1" numFmtId="0" xfId="0"/>
    <xf applyFont="1" borderId="0" fillId="0" fontId="3" numFmtId="0" xfId="0"/>
    <xf applyAlignment="1" borderId="0" fillId="0" fontId="0" numFmtId="0" xfId="0">
      <alignment horizontal="centerContinuous"/>
    </xf>
    <xf applyAlignment="1" applyFont="1" borderId="0" fillId="0" fontId="3" numFmtId="0" xfId="0">
      <alignment vertical="top"/>
    </xf>
    <xf applyFont="1" borderId="0" fillId="0" fontId="5" numFmtId="0" xfId="0"/>
    <xf applyBorder="1" applyFill="1" applyFont="1" borderId="0" fillId="0" fontId="5" numFmtId="0" xfId="0"/>
    <xf applyFont="1" applyNumberFormat="1" borderId="0" fillId="0" fontId="5" numFmtId="164" xfId="0"/>
    <xf applyBorder="1" applyFont="1" borderId="0" fillId="0" fontId="3" numFmtId="0" xfId="0"/>
    <xf applyAlignment="1" applyFont="1" borderId="0" fillId="0" fontId="3" numFmtId="0" xfId="0">
      <alignment wrapText="1"/>
    </xf>
    <xf applyAlignment="1" applyBorder="1" applyFont="1" borderId="0" fillId="0" fontId="3" numFmtId="0" xfId="0">
      <alignment horizontal="left"/>
    </xf>
    <xf applyBorder="1" applyFont="1" borderId="0" fillId="0" fontId="5" numFmtId="0" xfId="0"/>
    <xf applyBorder="1" applyFont="1" applyNumberFormat="1" borderId="0" fillId="0" fontId="5" numFmtId="1" xfId="0"/>
    <xf applyAlignment="1" applyFont="1" borderId="0" fillId="0" fontId="6" numFmtId="0" xfId="0">
      <alignment horizontal="centerContinuous"/>
    </xf>
    <xf applyAlignment="1" applyFont="1" borderId="0" fillId="0" fontId="2" numFmtId="0" xfId="0">
      <alignment horizontal="centerContinuous"/>
    </xf>
    <xf applyAlignment="1" applyBorder="1" applyFont="1" borderId="0" fillId="0" fontId="3" numFmtId="0" xfId="0">
      <alignment horizontal="center"/>
    </xf>
    <xf applyAlignment="1" applyBorder="1" applyFont="1" applyNumberFormat="1" borderId="0" fillId="0" fontId="3" numFmtId="166" xfId="0">
      <alignment horizontal="right"/>
    </xf>
    <xf applyBorder="1" applyFont="1" applyNumberFormat="1" borderId="0" fillId="0" fontId="3" numFmtId="167" xfId="0"/>
    <xf applyAlignment="1" applyBorder="1" applyFont="1" applyNumberFormat="1" borderId="0" fillId="0" fontId="3" numFmtId="165" xfId="0">
      <alignment horizontal="right"/>
    </xf>
    <xf applyAlignment="1" applyFont="1" borderId="0" fillId="0" fontId="3" numFmtId="0" xfId="0">
      <alignment horizontal="center"/>
    </xf>
    <xf applyAlignment="1" applyBorder="1" applyFont="1" borderId="1" fillId="0" fontId="3" numFmtId="0" xfId="0">
      <alignment horizontal="center"/>
    </xf>
    <xf applyAlignment="1" applyBorder="1" applyFont="1" borderId="2" fillId="0" fontId="3" numFmtId="0" xfId="0">
      <alignment horizontal="left"/>
    </xf>
    <xf applyAlignment="1" applyBorder="1" applyFont="1" borderId="0" fillId="0" fontId="2" numFmtId="0" xfId="0">
      <alignment horizontal="centerContinuous"/>
    </xf>
    <xf applyBorder="1" borderId="0" fillId="0" fontId="0" numFmtId="0" xfId="0"/>
    <xf applyAlignment="1" applyBorder="1" borderId="0" fillId="0" fontId="0" numFmtId="0" xfId="0">
      <alignment horizontal="centerContinuous"/>
    </xf>
    <xf applyBorder="1" applyFont="1" applyNumberFormat="1" borderId="0" fillId="0" fontId="5" numFmtId="164" xfId="0"/>
    <xf applyBorder="1" applyFont="1" applyNumberFormat="1" borderId="3" fillId="0" fontId="3" numFmtId="166" xfId="0"/>
    <xf applyAlignment="1" applyFont="1" borderId="0" fillId="0" fontId="3" numFmtId="0" xfId="0">
      <alignment horizontal="center" vertical="top"/>
    </xf>
    <xf applyAlignment="1" applyFont="1" borderId="0" fillId="0" fontId="0" numFmtId="0" xfId="0">
      <alignment horizontal="center"/>
    </xf>
    <xf applyAlignment="1" applyFont="1" borderId="0" fillId="0" fontId="3" numFmtId="0" xfId="0">
      <alignment horizontal="left"/>
    </xf>
    <xf applyAlignment="1" applyBorder="1" applyFont="1" borderId="0" fillId="0" fontId="0" numFmtId="0" xfId="0">
      <alignment horizontal="left"/>
    </xf>
    <xf applyBorder="1" applyFont="1" applyNumberFormat="1" borderId="0" fillId="0" fontId="3" numFmtId="166" xfId="0"/>
    <xf applyFont="1" borderId="0" fillId="0" fontId="8" numFmtId="0" xfId="0"/>
    <xf applyAlignment="1" applyFont="1" borderId="0" fillId="0" fontId="8" numFmtId="0" xfId="0">
      <alignment wrapText="1"/>
    </xf>
    <xf applyAlignment="1" applyBorder="1" applyFont="1" applyNumberFormat="1" borderId="0" fillId="0" fontId="8" numFmtId="1" xfId="0">
      <alignment horizontal="left" vertical="top" wrapText="1"/>
    </xf>
    <xf applyBorder="1" applyNumberFormat="1" borderId="0" fillId="0" fontId="0" numFmtId="164" xfId="0"/>
    <xf applyAlignment="1" applyBorder="1" applyFont="1" applyNumberFormat="1" borderId="0" fillId="0" fontId="3" numFmtId="164" xfId="0">
      <alignment horizontal="left"/>
    </xf>
    <xf applyAlignment="1" applyBorder="1" applyFont="1" applyNumberFormat="1" borderId="0" fillId="0" fontId="0" numFmtId="164" xfId="0">
      <alignment horizontal="left"/>
    </xf>
    <xf applyAlignment="1" applyBorder="1" applyFont="1" applyNumberFormat="1" borderId="0" fillId="0" fontId="3" numFmtId="164" xfId="0">
      <alignment horizontal="right"/>
    </xf>
    <xf applyAlignment="1" applyBorder="1" applyFont="1" applyNumberFormat="1" borderId="0" fillId="0" fontId="0" numFmtId="1" xfId="0">
      <alignment horizontal="right"/>
    </xf>
    <xf applyAlignment="1" applyBorder="1" applyFont="1" applyNumberFormat="1" borderId="0" fillId="0" fontId="3" numFmtId="1" xfId="0">
      <alignment horizontal="right"/>
    </xf>
    <xf applyAlignment="1" applyBorder="1" applyNumberFormat="1" borderId="0" fillId="0" fontId="0" numFmtId="1" xfId="0">
      <alignment horizontal="right"/>
    </xf>
    <xf applyAlignment="1" applyFont="1" borderId="0" fillId="0" fontId="0" numFmtId="0" xfId="0">
      <alignment horizontal="left"/>
    </xf>
    <xf applyAlignment="1" borderId="0" fillId="0" fontId="0" numFmtId="0" xfId="0"/>
    <xf applyAlignment="1" applyFont="1" borderId="0" fillId="0" fontId="3" numFmtId="0" xfId="0">
      <alignment horizontal="justify"/>
    </xf>
    <xf applyAlignment="1" applyFont="1" borderId="0" fillId="0" fontId="0" numFmtId="0" xfId="0"/>
    <xf applyAlignment="1" applyFont="1" borderId="0" fillId="0" fontId="0" numFmtId="0" xfId="0">
      <alignment horizontal="left"/>
    </xf>
    <xf applyAlignment="1" applyFont="1" borderId="0" fillId="0" fontId="0" numFmtId="0" xfId="0">
      <alignment horizontal="left" indent="2" vertical="top" wrapText="1"/>
    </xf>
    <xf applyAlignment="1" borderId="0" fillId="0" fontId="0" numFmtId="0" xfId="0">
      <alignment horizontal="left" indent="2" vertical="top" wrapText="1"/>
    </xf>
    <xf applyAlignment="1" applyFont="1" borderId="0" fillId="0" fontId="4" numFmtId="0" xfId="0">
      <alignment horizontal="left" vertical="top"/>
    </xf>
    <xf applyAlignment="1" applyBorder="1" applyFont="1" borderId="0" fillId="0" fontId="3" numFmtId="0" xfId="0">
      <alignment horizontal="left"/>
    </xf>
    <xf applyAlignment="1" applyFont="1" borderId="0" fillId="0" fontId="7" numFmtId="0" xfId="0">
      <alignment horizontal="justify"/>
    </xf>
    <xf applyAlignment="1" borderId="0" fillId="0" fontId="0" numFmtId="0" xfId="0"/>
    <xf applyAlignment="1" applyFont="1" borderId="0" fillId="0" fontId="3" numFmtId="0" xfId="0">
      <alignment horizontal="justify"/>
    </xf>
    <xf applyAlignment="1" applyBorder="1" applyFont="1" applyNumberFormat="1" borderId="0" fillId="0" fontId="3" numFmtId="167" xfId="1">
      <alignment horizontal="right"/>
    </xf>
    <xf applyFont="1" applyNumberFormat="1" borderId="0" fillId="0" fontId="3" numFmtId="167" xfId="1"/>
    <xf applyBorder="1" applyFont="1" applyNumberFormat="1" borderId="0" fillId="0" fontId="3" numFmtId="167" xfId="1"/>
    <xf applyAlignment="1" applyBorder="1" applyFont="1" applyNumberFormat="1" borderId="1" fillId="0" fontId="3" numFmtId="167" xfId="1">
      <alignment horizontal="right"/>
    </xf>
  </cellXfs>
  <cellStyles count="2">
    <cellStyle builtinId="3" name="Comma" xfId="1"/>
    <cellStyle builtinId="0" name="Normal" xfId="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drawings/_rels/vmlDrawing1.vml.rels><?xml version="1.0" encoding="UTF-8" standalone="yes"?><Relationships xmlns="http://schemas.openxmlformats.org/package/2006/relationships"><Relationship Id="rId1" Target="../media/image1.jpeg" Type="http://schemas.openxmlformats.org/officeDocument/2006/relationships/image"/><Relationship Id="rId2" Target="../media/image2.png" Type="http://schemas.openxmlformats.org/officeDocument/2006/relationships/image"/></Relationships>
</file>

<file path=xl/drawings/drawing1.xml><?xml version="1.0" encoding="utf-8"?>
<xdr:wsDr xmlns:a="http://schemas.openxmlformats.org/drawingml/2006/main" xmlns:xdr="http://schemas.openxmlformats.org/drawingml/2006/spreadsheetDrawing">
  <xdr:twoCellAnchor>
    <xdr:from>
      <xdr:col>3</xdr:col>
      <xdr:colOff>0</xdr:colOff>
      <xdr:row>20</xdr:row>
      <xdr:rowOff>0</xdr:rowOff>
    </xdr:from>
    <xdr:to>
      <xdr:col>5</xdr:col>
      <xdr:colOff>38100</xdr:colOff>
      <xdr:row>20</xdr:row>
      <xdr:rowOff>0</xdr:rowOff>
    </xdr:to>
    <xdr:sp macro="" textlink="">
      <xdr:nvSpPr>
        <xdr:cNvPr id="1028" name="Text 4"/>
        <xdr:cNvSpPr txBox="1">
          <a:spLocks noChangeArrowheads="1"/>
        </xdr:cNvSpPr>
      </xdr:nvSpPr>
      <xdr:spPr bwMode="auto">
        <a:xfrm>
          <a:off x="4251960" y="3688080"/>
          <a:ext cx="571500" cy="0"/>
        </a:xfrm>
        <a:prstGeom prst="rect">
          <a:avLst/>
        </a:prstGeom>
        <a:solidFill>
          <a:srgbClr xmlns:a14="http://schemas.microsoft.com/office/drawing/2010/main" xmlns:mc="http://schemas.openxmlformats.org/markup-compatibility/2006" a14:legacySpreadsheetColorIndex="9" mc:Ignorable="a14" val="FFFFFF"/>
        </a:solidFill>
        <a:ln>
          <a:noFill/>
        </a:ln>
        <a:extLst>
          <a:ext uri="{91240B29-F687-4F45-9708-019B960494DF}">
            <a14:hiddenLine xmlns:a14="http://schemas.microsoft.com/office/drawing/2010/main" w="1">
              <a:solidFill>
                <a:srgbClr xmlns:mc="http://schemas.openxmlformats.org/markup-compatibility/2006" a14:legacySpreadsheetColorIndex="64" mc:Ignorable="a14" val="000000"/>
              </a:solidFill>
              <a:miter lim="800000"/>
              <a:headEnd/>
              <a:tailEnd/>
            </a14:hiddenLine>
          </a:ext>
        </a:extLst>
      </xdr:spPr>
      <xdr:txBody>
        <a:bodyPr anchor="t" bIns="0" lIns="27432" rIns="0" tIns="22860" upright="1" vertOverflow="clip" wrap="square"/>
        <a:lstStyle/>
        <a:p>
          <a:pPr algn="l" rtl="0">
            <a:defRPr sz="1000"/>
          </a:pPr>
          <a:r>
            <a:rPr b="0" baseline="0" i="0" lang="en-US" strike="noStrike" sz="900" u="none">
              <a:solidFill>
                <a:srgbClr val="000000"/>
              </a:solidFill>
              <a:latin typeface="Arial"/>
              <a:cs typeface="Arial"/>
            </a:rPr>
            <a:t>The Fee was removed in the Spring of </a:t>
          </a:r>
        </a:p>
        <a:p>
          <a:pPr algn="l" rtl="0">
            <a:defRPr sz="1000"/>
          </a:pPr>
          <a:endParaRPr b="0" baseline="0" i="0" lang="en-US" strike="noStrike" sz="900" u="none">
            <a:solidFill>
              <a:srgbClr val="000000"/>
            </a:solidFill>
            <a:latin typeface="Arial"/>
            <a:cs typeface="Arial"/>
          </a:endParaRPr>
        </a:p>
      </xdr:txBody>
    </xdr:sp>
    <xdr:clientData/>
  </xdr:twoCellAnchor>
  <xdr:twoCellAnchor>
    <xdr:from>
      <xdr:col>3</xdr:col>
      <xdr:colOff>0</xdr:colOff>
      <xdr:row>20</xdr:row>
      <xdr:rowOff>0</xdr:rowOff>
    </xdr:from>
    <xdr:to>
      <xdr:col>5</xdr:col>
      <xdr:colOff>194380</xdr:colOff>
      <xdr:row>20</xdr:row>
      <xdr:rowOff>0</xdr:rowOff>
    </xdr:to>
    <xdr:sp macro="" textlink="">
      <xdr:nvSpPr>
        <xdr:cNvPr id="1031" name="Text 7"/>
        <xdr:cNvSpPr txBox="1">
          <a:spLocks noChangeArrowheads="1"/>
        </xdr:cNvSpPr>
      </xdr:nvSpPr>
      <xdr:spPr bwMode="auto">
        <a:xfrm>
          <a:off x="4251960" y="3688080"/>
          <a:ext cx="731520" cy="0"/>
        </a:xfrm>
        <a:prstGeom prst="rect">
          <a:avLst/>
        </a:prstGeom>
        <a:solidFill>
          <a:srgbClr xmlns:a14="http://schemas.microsoft.com/office/drawing/2010/main" xmlns:mc="http://schemas.openxmlformats.org/markup-compatibility/2006" a14:legacySpreadsheetColorIndex="9" mc:Ignorable="a14" val="FFFFFF"/>
        </a:solidFill>
        <a:ln>
          <a:noFill/>
        </a:ln>
        <a:extLst>
          <a:ext uri="{91240B29-F687-4F45-9708-019B960494DF}">
            <a14:hiddenLine xmlns:a14="http://schemas.microsoft.com/office/drawing/2010/main" w="1">
              <a:solidFill>
                <a:srgbClr xmlns:mc="http://schemas.openxmlformats.org/markup-compatibility/2006" a14:legacySpreadsheetColorIndex="64" mc:Ignorable="a14" val="000000"/>
              </a:solidFill>
              <a:miter lim="800000"/>
              <a:headEnd/>
              <a:tailEnd/>
            </a14:hiddenLine>
          </a:ext>
        </a:extLst>
      </xdr:spPr>
      <xdr:txBody>
        <a:bodyPr anchor="t" bIns="0" lIns="27432" rIns="0" tIns="22860" upright="1" vertOverflow="clip" wrap="square"/>
        <a:lstStyle/>
        <a:p>
          <a:pPr algn="l" rtl="0">
            <a:defRPr sz="1000"/>
          </a:pPr>
          <a:r>
            <a:rPr b="0" baseline="0" i="0" lang="en-US" strike="noStrike" sz="900" u="none">
              <a:solidFill>
                <a:srgbClr val="000000"/>
              </a:solidFill>
              <a:latin typeface="Arial"/>
              <a:cs typeface="Arial"/>
            </a:rPr>
            <a:t>CY 1989.  The largest percentage increase in attendance occurred that year. </a:t>
          </a:r>
        </a:p>
        <a:p>
          <a:pPr algn="l" rtl="0">
            <a:defRPr sz="1000"/>
          </a:pPr>
          <a:endParaRPr b="0" baseline="0" i="0" lang="en-US" strike="noStrike" sz="900" u="none">
            <a:solidFill>
              <a:srgbClr val="000000"/>
            </a:solidFill>
            <a:latin typeface="Arial"/>
            <a:cs typeface="Arial"/>
          </a:endParaRPr>
        </a:p>
        <a:p>
          <a:pPr algn="l" rtl="0">
            <a:defRPr sz="1000"/>
          </a:pPr>
          <a:endParaRPr b="0" baseline="0" i="0" lang="en-US" strike="noStrike" sz="900" u="none">
            <a:solidFill>
              <a:srgbClr val="000000"/>
            </a:solidFill>
            <a:latin typeface="Arial"/>
            <a:cs typeface="Arial"/>
          </a:endParaRPr>
        </a:p>
      </xdr:txBody>
    </xdr:sp>
    <xdr:clientData/>
  </xdr:twoCellAnchor>
  <xdr:twoCellAnchor>
    <xdr:from>
      <xdr:col>3</xdr:col>
      <xdr:colOff>0</xdr:colOff>
      <xdr:row>20</xdr:row>
      <xdr:rowOff>0</xdr:rowOff>
    </xdr:from>
    <xdr:to>
      <xdr:col>5</xdr:col>
      <xdr:colOff>38100</xdr:colOff>
      <xdr:row>20</xdr:row>
      <xdr:rowOff>0</xdr:rowOff>
    </xdr:to>
    <xdr:sp macro="" textlink="">
      <xdr:nvSpPr>
        <xdr:cNvPr id="4" name="Text 4"/>
        <xdr:cNvSpPr txBox="1">
          <a:spLocks noChangeArrowheads="1"/>
        </xdr:cNvSpPr>
      </xdr:nvSpPr>
      <xdr:spPr bwMode="auto">
        <a:xfrm>
          <a:off x="2735580" y="3627120"/>
          <a:ext cx="525780" cy="0"/>
        </a:xfrm>
        <a:prstGeom prst="rect">
          <a:avLst/>
        </a:prstGeom>
        <a:solidFill>
          <a:srgbClr xmlns:a14="http://schemas.microsoft.com/office/drawing/2010/main" xmlns:mc="http://schemas.openxmlformats.org/markup-compatibility/2006" a14:legacySpreadsheetColorIndex="9" mc:Ignorable="a14" val="FFFFFF"/>
        </a:solidFill>
        <a:ln>
          <a:noFill/>
        </a:ln>
        <a:extLst>
          <a:ext uri="{91240B29-F687-4F45-9708-019B960494DF}">
            <a14:hiddenLine xmlns:a14="http://schemas.microsoft.com/office/drawing/2010/main" w="1">
              <a:solidFill>
                <a:srgbClr xmlns:mc="http://schemas.openxmlformats.org/markup-compatibility/2006" a14:legacySpreadsheetColorIndex="64" mc:Ignorable="a14" val="000000"/>
              </a:solidFill>
              <a:miter lim="800000"/>
              <a:headEnd/>
              <a:tailEnd/>
            </a14:hiddenLine>
          </a:ext>
        </a:extLst>
      </xdr:spPr>
      <xdr:txBody>
        <a:bodyPr anchor="t" bIns="0" lIns="27432" rIns="0" tIns="22860" upright="1" vertOverflow="clip" wrap="square"/>
        <a:lstStyle/>
        <a:p>
          <a:pPr algn="l" rtl="0">
            <a:defRPr sz="1000"/>
          </a:pPr>
          <a:r>
            <a:rPr b="0" baseline="0" i="0" lang="en-US" strike="noStrike" sz="900" u="none">
              <a:solidFill>
                <a:srgbClr val="000000"/>
              </a:solidFill>
              <a:latin typeface="Arial"/>
              <a:cs typeface="Arial"/>
            </a:rPr>
            <a:t>The Fee was removed in the Spring of </a:t>
          </a:r>
        </a:p>
        <a:p>
          <a:pPr algn="l" rtl="0">
            <a:defRPr sz="1000"/>
          </a:pPr>
          <a:endParaRPr b="0" baseline="0" i="0" lang="en-US" strike="noStrike" sz="900" u="none">
            <a:solidFill>
              <a:srgbClr val="000000"/>
            </a:solidFill>
            <a:latin typeface="Arial"/>
            <a:cs typeface="Arial"/>
          </a:endParaRPr>
        </a:p>
      </xdr:txBody>
    </xdr:sp>
    <xdr:clientData/>
  </xdr:twoCellAnchor>
  <xdr:twoCellAnchor>
    <xdr:from>
      <xdr:col>3</xdr:col>
      <xdr:colOff>0</xdr:colOff>
      <xdr:row>20</xdr:row>
      <xdr:rowOff>0</xdr:rowOff>
    </xdr:from>
    <xdr:to>
      <xdr:col>5</xdr:col>
      <xdr:colOff>194380</xdr:colOff>
      <xdr:row>20</xdr:row>
      <xdr:rowOff>0</xdr:rowOff>
    </xdr:to>
    <xdr:sp macro="" textlink="">
      <xdr:nvSpPr>
        <xdr:cNvPr id="5" name="Text 7"/>
        <xdr:cNvSpPr txBox="1">
          <a:spLocks noChangeArrowheads="1"/>
        </xdr:cNvSpPr>
      </xdr:nvSpPr>
      <xdr:spPr bwMode="auto">
        <a:xfrm>
          <a:off x="2735580" y="3627120"/>
          <a:ext cx="682060" cy="0"/>
        </a:xfrm>
        <a:prstGeom prst="rect">
          <a:avLst/>
        </a:prstGeom>
        <a:solidFill>
          <a:srgbClr xmlns:a14="http://schemas.microsoft.com/office/drawing/2010/main" xmlns:mc="http://schemas.openxmlformats.org/markup-compatibility/2006" a14:legacySpreadsheetColorIndex="9" mc:Ignorable="a14" val="FFFFFF"/>
        </a:solidFill>
        <a:ln>
          <a:noFill/>
        </a:ln>
        <a:extLst>
          <a:ext uri="{91240B29-F687-4F45-9708-019B960494DF}">
            <a14:hiddenLine xmlns:a14="http://schemas.microsoft.com/office/drawing/2010/main" w="1">
              <a:solidFill>
                <a:srgbClr xmlns:mc="http://schemas.openxmlformats.org/markup-compatibility/2006" a14:legacySpreadsheetColorIndex="64" mc:Ignorable="a14" val="000000"/>
              </a:solidFill>
              <a:miter lim="800000"/>
              <a:headEnd/>
              <a:tailEnd/>
            </a14:hiddenLine>
          </a:ext>
        </a:extLst>
      </xdr:spPr>
      <xdr:txBody>
        <a:bodyPr anchor="t" bIns="0" lIns="27432" rIns="0" tIns="22860" upright="1" vertOverflow="clip" wrap="square"/>
        <a:lstStyle/>
        <a:p>
          <a:pPr algn="l" rtl="0">
            <a:defRPr sz="1000"/>
          </a:pPr>
          <a:r>
            <a:rPr b="0" baseline="0" i="0" lang="en-US" strike="noStrike" sz="900" u="none">
              <a:solidFill>
                <a:srgbClr val="000000"/>
              </a:solidFill>
              <a:latin typeface="Arial"/>
              <a:cs typeface="Arial"/>
            </a:rPr>
            <a:t>CY 1989.  The largest percentage increase in attendance occurred that year. </a:t>
          </a:r>
        </a:p>
        <a:p>
          <a:pPr algn="l" rtl="0">
            <a:defRPr sz="1000"/>
          </a:pPr>
          <a:endParaRPr b="0" baseline="0" i="0" lang="en-US" strike="noStrike" sz="900" u="none">
            <a:solidFill>
              <a:srgbClr val="000000"/>
            </a:solidFill>
            <a:latin typeface="Arial"/>
            <a:cs typeface="Arial"/>
          </a:endParaRPr>
        </a:p>
        <a:p>
          <a:pPr algn="l" rtl="0">
            <a:defRPr sz="1000"/>
          </a:pPr>
          <a:endParaRPr b="0" baseline="0" i="0" lang="en-US" strike="noStrike" sz="900" u="non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spDef>
    <a:ln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dimension ref="A1:U101"/>
  <sheetViews>
    <sheetView showGridLines="0" tabSelected="1" topLeftCell="B1" workbookViewId="0" zoomScaleNormal="100">
      <selection activeCell="D8" sqref="D8:P15"/>
    </sheetView>
  </sheetViews>
  <sheetFormatPr defaultColWidth="9.140625" defaultRowHeight="12" x14ac:dyDescent="0.2"/>
  <cols>
    <col min="1" max="1" customWidth="true" hidden="true" width="1.42578125" collapsed="false"/>
    <col min="2" max="2" customWidth="true" width="35.0" collapsed="false"/>
    <col min="3" max="3" customWidth="true" style="23" width="1.5703125" collapsed="false"/>
    <col min="4" max="4" customWidth="true" width="7.5703125" collapsed="false"/>
    <col min="5" max="5" customWidth="true" style="23" width="1.42578125" collapsed="false"/>
    <col min="6" max="6" bestFit="true" customWidth="true" width="7.42578125" collapsed="false"/>
    <col min="7" max="7" customWidth="true" style="23" width="1.5703125" collapsed="false"/>
    <col min="8" max="8" bestFit="true" customWidth="true" width="7.42578125" collapsed="false"/>
    <col min="9" max="9" customWidth="true" style="23" width="1.5703125" collapsed="false"/>
    <col min="10" max="10" customWidth="true" width="7.42578125" collapsed="false"/>
    <col min="11" max="11" customWidth="true" style="23" width="1.5703125" collapsed="false"/>
    <col min="12" max="12" customWidth="true" width="7.5703125" collapsed="false"/>
    <col min="13" max="13" customWidth="true" width="1.5703125" collapsed="false"/>
    <col min="14" max="14" customWidth="true" width="7.42578125" collapsed="false"/>
    <col min="15" max="15" customWidth="true" width="1.5703125" collapsed="false"/>
    <col min="16" max="16" customWidth="true" width="7.5703125" collapsed="false"/>
  </cols>
  <sheetData>
    <row customFormat="1" customHeight="1" ht="18" r="1" s="1" spans="1:20" x14ac:dyDescent="0.25">
      <c r="A1" s="49" t="s">
        <v>30</v>
      </c>
      <c r="B1" s="49"/>
      <c r="C1" s="49"/>
      <c r="D1" s="49"/>
      <c r="E1" s="49"/>
      <c r="F1" s="49"/>
      <c r="G1" s="49"/>
      <c r="H1" s="49"/>
      <c r="I1" s="49"/>
      <c r="J1" s="49"/>
      <c r="K1" s="49"/>
      <c r="L1" s="49"/>
      <c r="M1" s="49"/>
      <c r="N1" s="49"/>
      <c r="O1" s="49"/>
      <c r="P1" s="49"/>
    </row>
    <row customFormat="1" r="2" s="2" spans="1:20" x14ac:dyDescent="0.2">
      <c r="A2" s="46" t="s">
        <v>38</v>
      </c>
      <c r="B2" s="46"/>
      <c r="C2" s="46"/>
      <c r="D2" s="46"/>
      <c r="E2" s="46"/>
      <c r="F2" s="46"/>
      <c r="G2" s="46"/>
      <c r="H2" s="46"/>
      <c r="I2" s="46"/>
      <c r="J2" s="46"/>
      <c r="K2" s="46"/>
      <c r="L2" s="46"/>
      <c r="M2" s="46"/>
      <c r="N2" s="46"/>
      <c r="O2" s="46"/>
      <c r="P2" s="46"/>
    </row>
    <row customFormat="1" customHeight="1" ht="7.9" r="3" s="2" spans="1:20" x14ac:dyDescent="0.2">
      <c r="A3" s="13"/>
      <c r="B3" s="14"/>
      <c r="C3" s="22"/>
      <c r="D3" s="3"/>
      <c r="E3" s="24"/>
      <c r="F3" s="3"/>
      <c r="G3" s="24"/>
      <c r="H3" s="3"/>
      <c r="I3" s="24"/>
      <c r="J3" s="19"/>
      <c r="K3" s="24"/>
      <c r="L3" s="19"/>
    </row>
    <row customFormat="1" customHeight="1" ht="12.75" r="4" s="2" spans="1:20" x14ac:dyDescent="0.2">
      <c r="A4"/>
      <c r="B4" s="15"/>
      <c r="C4" s="15"/>
      <c r="D4" s="19" t="s">
        <v>0</v>
      </c>
      <c r="E4" s="8"/>
      <c r="F4" s="19" t="s">
        <v>0</v>
      </c>
      <c r="G4" s="8"/>
      <c r="H4" s="28" t="s">
        <v>0</v>
      </c>
      <c r="I4" s="8"/>
      <c r="J4" s="28" t="s">
        <v>0</v>
      </c>
      <c r="L4" s="28" t="s">
        <v>0</v>
      </c>
      <c r="N4" s="28" t="s">
        <v>0</v>
      </c>
      <c r="O4" s="28"/>
      <c r="P4" s="28" t="s">
        <v>0</v>
      </c>
    </row>
    <row customFormat="1" customHeight="1" hidden="1" ht="12.75" r="5" s="2" spans="1:20" x14ac:dyDescent="0.2">
      <c r="A5"/>
      <c r="B5" s="15"/>
      <c r="C5" s="15"/>
      <c r="D5" s="19">
        <f>LARGE(Data!$A$2:$A$109,7)</f>
        <v>2012</v>
      </c>
      <c r="E5" s="19">
        <f>LARGE(Data!$A$2:$A$109,7)</f>
        <v>2012</v>
      </c>
      <c r="F5" s="19">
        <f>LARGE(Data!$A$2:$A$109,6)</f>
        <v>2013</v>
      </c>
      <c r="G5" s="19"/>
      <c r="H5" s="19">
        <f>LARGE(Data!$A$2:$A$109,5)</f>
        <v>2014</v>
      </c>
      <c r="I5" s="19"/>
      <c r="J5" s="19">
        <f>LARGE(Data!$A$2:$A$109,4)</f>
        <v>2015</v>
      </c>
      <c r="K5" s="19"/>
      <c r="L5" s="19">
        <f>LARGE(Data!$A$2:$A$109,3)</f>
        <v>2016</v>
      </c>
      <c r="M5" s="19"/>
      <c r="N5" s="19">
        <f>LARGE(Data!$A$2:$A$109,2)</f>
        <v>2017</v>
      </c>
      <c r="O5" s="19"/>
      <c r="P5" s="19">
        <f>LARGE(Data!$A$2:$A$109,1)</f>
        <v>2018</v>
      </c>
    </row>
    <row customFormat="1" customHeight="1" ht="12.75" r="6" s="2" spans="1:20" x14ac:dyDescent="0.2">
      <c r="A6"/>
      <c r="B6" s="50" t="s">
        <v>1</v>
      </c>
      <c r="C6" s="50"/>
      <c r="D6" s="20" t="str">
        <f>CONCATENATE("FY ",D5)</f>
        <v>FY 2012</v>
      </c>
      <c r="E6" s="20"/>
      <c r="F6" s="20" t="str">
        <f ref="F6:P6" si="0" t="shared">CONCATENATE("FY ",F5)</f>
        <v>FY 2013</v>
      </c>
      <c r="G6" s="20"/>
      <c r="H6" s="20" t="str">
        <f si="0" t="shared"/>
        <v>FY 2014</v>
      </c>
      <c r="I6" s="20"/>
      <c r="J6" s="20" t="str">
        <f si="0" t="shared"/>
        <v>FY 2015</v>
      </c>
      <c r="K6" s="20"/>
      <c r="L6" s="20" t="str">
        <f si="0" t="shared"/>
        <v>FY 2016</v>
      </c>
      <c r="M6" s="20"/>
      <c r="N6" s="20" t="str">
        <f si="0" t="shared"/>
        <v>FY 2017</v>
      </c>
      <c r="O6" s="20"/>
      <c r="P6" s="20" t="str">
        <f si="0" t="shared"/>
        <v>FY 2018</v>
      </c>
      <c r="T6" s="9"/>
    </row>
    <row customFormat="1" customHeight="1" ht="15.95" r="7" s="2" spans="1:20" x14ac:dyDescent="0.2">
      <c r="A7"/>
      <c r="B7" s="21" t="s">
        <v>7</v>
      </c>
      <c r="C7" s="15"/>
      <c r="D7" s="16">
        <f>INDEX(Data!$A$2:$K$109,MATCH(Factbook!D$5,Data!$A$2:$A$109,0),2)</f>
        <v>55</v>
      </c>
      <c r="E7" s="8"/>
      <c r="F7" s="16">
        <f>INDEX(Data!$A$2:$K$109,MATCH(Factbook!F$5,Data!$A$2:$A$109,0),2)</f>
        <v>55</v>
      </c>
      <c r="G7" s="8"/>
      <c r="H7" s="16">
        <f>INDEX(Data!$A$2:$K$109,MATCH(Factbook!H$5,Data!$A$2:$A$109,0),2)</f>
        <v>55</v>
      </c>
      <c r="I7" s="8"/>
      <c r="J7" s="16">
        <f>INDEX(Data!$A$2:$K$109,MATCH(Factbook!J$5,Data!$A$2:$A$109,0),2)</f>
        <v>55</v>
      </c>
      <c r="L7" s="16">
        <f>INDEX(Data!$A$2:$K$109,MATCH(Factbook!L$5,Data!$A$2:$A$109,0),2)</f>
        <v>55</v>
      </c>
      <c r="N7" s="16">
        <f>INDEX(Data!$A$2:$K$109,MATCH(Factbook!N$5,Data!$A$2:$A$109,0),2)</f>
        <v>55</v>
      </c>
      <c r="O7" s="16"/>
      <c r="P7" s="16">
        <f>INDEX(Data!$A$2:$K$109,MATCH(Factbook!P$5,Data!$A$2:$A$109,0),2)</f>
        <v>55</v>
      </c>
    </row>
    <row customFormat="1" customHeight="1" ht="15.95" r="8" s="2" spans="1:20" x14ac:dyDescent="0.2">
      <c r="A8"/>
      <c r="B8" s="10" t="s">
        <v>8</v>
      </c>
      <c r="C8" s="15"/>
      <c r="D8" s="54">
        <f>INDEX(Data!$A$2:$K$109,MATCH(Factbook!D$5,Data!$A$2:$A$109,0),3)</f>
        <v>3.8</v>
      </c>
      <c r="E8" s="54"/>
      <c r="F8" s="54">
        <f>INDEX(Data!$A$2:$K$109,MATCH(Factbook!F$5,Data!$A$2:$A$109,0),3)</f>
        <v>3.8</v>
      </c>
      <c r="G8" s="54"/>
      <c r="H8" s="54">
        <f>INDEX(Data!$A$2:$K$109,MATCH(Factbook!H$5,Data!$A$2:$A$109,0),3)</f>
        <v>3.8</v>
      </c>
      <c r="I8" s="54"/>
      <c r="J8" s="54">
        <f>INDEX(Data!$A$2:$K$109,MATCH(Factbook!J$5,Data!$A$2:$A$109,0),3)</f>
        <v>3.8</v>
      </c>
      <c r="K8" s="55"/>
      <c r="L8" s="54">
        <f>INDEX(Data!$A$2:$K$109,MATCH(Factbook!L$5,Data!$A$2:$A$109,0),3)</f>
        <v>3.8</v>
      </c>
      <c r="M8" s="55"/>
      <c r="N8" s="54">
        <f>INDEX(Data!$A$2:$K$109,MATCH(Factbook!N$5,Data!$A$2:$A$109,0),3)</f>
        <v>3.8</v>
      </c>
      <c r="O8" s="54"/>
      <c r="P8" s="54">
        <f>INDEX(Data!$A$2:$K$109,MATCH(Factbook!P$5,Data!$A$2:$A$109,0),3)</f>
        <v>3.8</v>
      </c>
    </row>
    <row customFormat="1" customHeight="1" ht="15.95" r="9" s="2" spans="1:20" x14ac:dyDescent="0.2">
      <c r="A9"/>
      <c r="B9" s="10" t="s">
        <v>2</v>
      </c>
      <c r="C9" s="15"/>
      <c r="D9" s="54">
        <f>INDEX(Data!$A$2:$K$109,MATCH(Factbook!D$5,Data!$A$2:$A$109,0),4)</f>
        <v>66</v>
      </c>
      <c r="E9" s="54"/>
      <c r="F9" s="54">
        <f>INDEX(Data!$A$2:$K$109,MATCH(Factbook!F$5,Data!$A$2:$A$109,0),4)</f>
        <v>40</v>
      </c>
      <c r="G9" s="54"/>
      <c r="H9" s="54">
        <f>INDEX(Data!$A$2:$K$109,MATCH(Factbook!H$5,Data!$A$2:$A$109,0),4)</f>
        <v>0</v>
      </c>
      <c r="I9" s="54"/>
      <c r="J9" s="54">
        <f>INDEX(Data!$A$2:$K$109,MATCH(Factbook!J$5,Data!$A$2:$A$109,0),4)</f>
        <v>0</v>
      </c>
      <c r="K9" s="55"/>
      <c r="L9" s="54">
        <f>INDEX(Data!$A$2:$K$109,MATCH(Factbook!L$5,Data!$A$2:$A$109,0),4)</f>
        <v>0</v>
      </c>
      <c r="M9" s="55"/>
      <c r="N9" s="54">
        <f>INDEX(Data!$A$2:$K$109,MATCH(Factbook!N$5,Data!$A$2:$A$109,0),4)</f>
        <v>0</v>
      </c>
      <c r="O9" s="54"/>
      <c r="P9" s="54">
        <f>INDEX(Data!$A$2:$K$109,MATCH(Factbook!P$5,Data!$A$2:$A$109,0),4)</f>
        <v>0</v>
      </c>
    </row>
    <row customFormat="1" customHeight="1" ht="15.95" r="10" s="2" spans="1:20" x14ac:dyDescent="0.2">
      <c r="B10" s="10" t="s">
        <v>3</v>
      </c>
      <c r="C10" s="15"/>
      <c r="D10" s="54">
        <f>INDEX(Data!$A$2:$K$109,MATCH(Factbook!D$5,Data!$A$2:$A$109,0),5)</f>
        <v>15</v>
      </c>
      <c r="E10" s="54"/>
      <c r="F10" s="54">
        <f>INDEX(Data!$A$2:$K$109,MATCH(Factbook!F$5,Data!$A$2:$A$109,0),5)</f>
        <v>15</v>
      </c>
      <c r="G10" s="54"/>
      <c r="H10" s="54">
        <f>INDEX(Data!$A$2:$K$109,MATCH(Factbook!H$5,Data!$A$2:$A$109,0),5)</f>
        <v>15</v>
      </c>
      <c r="I10" s="54"/>
      <c r="J10" s="54">
        <f>INDEX(Data!$A$2:$K$109,MATCH(Factbook!J$5,Data!$A$2:$A$109,0),5)</f>
        <v>15</v>
      </c>
      <c r="K10" s="55"/>
      <c r="L10" s="54">
        <f>INDEX(Data!$A$2:$K$109,MATCH(Factbook!L$5,Data!$A$2:$A$109,0),5)</f>
        <v>15</v>
      </c>
      <c r="M10" s="55"/>
      <c r="N10" s="54">
        <f>INDEX(Data!$A$2:$K$109,MATCH(Factbook!N$5,Data!$A$2:$A$109,0),5)</f>
        <v>15</v>
      </c>
      <c r="O10" s="54"/>
      <c r="P10" s="54">
        <f>INDEX(Data!$A$2:$K$109,MATCH(Factbook!P$5,Data!$A$2:$A$109,0),5)</f>
        <v>15</v>
      </c>
    </row>
    <row customFormat="1" customHeight="1" ht="15.95" r="11" s="2" spans="1:20" x14ac:dyDescent="0.2">
      <c r="A11"/>
      <c r="B11" s="10" t="s">
        <v>4</v>
      </c>
      <c r="C11" s="15"/>
      <c r="D11" s="54">
        <f>INDEX(Data!$A$2:$K$109,MATCH(Factbook!D$5,Data!$A$2:$A$109,0),6)</f>
        <v>5</v>
      </c>
      <c r="E11" s="56"/>
      <c r="F11" s="54">
        <f>INDEX(Data!$A$2:$K$109,MATCH(Factbook!F$5,Data!$A$2:$A$109,0),6)</f>
        <v>5</v>
      </c>
      <c r="G11" s="56"/>
      <c r="H11" s="54">
        <f>INDEX(Data!$A$2:$K$109,MATCH(Factbook!H$5,Data!$A$2:$A$109,0),6)</f>
        <v>5</v>
      </c>
      <c r="I11" s="56"/>
      <c r="J11" s="54">
        <f>INDEX(Data!$A$2:$K$109,MATCH(Factbook!J$5,Data!$A$2:$A$109,0),6)</f>
        <v>0</v>
      </c>
      <c r="K11" s="55"/>
      <c r="L11" s="54">
        <f>INDEX(Data!$A$2:$K$109,MATCH(Factbook!L$5,Data!$A$2:$A$109,0),6)</f>
        <v>0</v>
      </c>
      <c r="M11" s="55"/>
      <c r="N11" s="54">
        <f>INDEX(Data!$A$2:$K$109,MATCH(Factbook!N$5,Data!$A$2:$A$109,0),6)</f>
        <v>0</v>
      </c>
      <c r="O11" s="54"/>
      <c r="P11" s="54">
        <f>INDEX(Data!$A$2:$K$109,MATCH(Factbook!P$5,Data!$A$2:$A$109,0),6)</f>
        <v>0</v>
      </c>
    </row>
    <row customFormat="1" customHeight="1" hidden="1" ht="15.95" r="12" s="2" spans="1:20" x14ac:dyDescent="0.2">
      <c r="A12"/>
      <c r="B12" s="30" t="s">
        <v>9</v>
      </c>
      <c r="C12" s="15"/>
      <c r="D12" s="54">
        <f>INDEX(Data!$A$2:$K$109,MATCH(Factbook!D$5,Data!$A$2:$A$109,0),7)</f>
        <v>0</v>
      </c>
      <c r="E12" s="56"/>
      <c r="F12" s="54">
        <f>INDEX(Data!$A$2:$K$109,MATCH(Factbook!F$5,Data!$A$2:$A$109,0),7)</f>
        <v>0</v>
      </c>
      <c r="G12" s="56"/>
      <c r="H12" s="54">
        <f>INDEX(Data!$A$2:$K$109,MATCH(Factbook!H$5,Data!$A$2:$A$109,0),7)</f>
        <v>0</v>
      </c>
      <c r="I12" s="56"/>
      <c r="J12" s="54">
        <f>INDEX(Data!$A$2:$K$109,MATCH(Factbook!J$5,Data!$A$2:$A$109,0),7)</f>
        <v>0</v>
      </c>
      <c r="K12" s="55"/>
      <c r="L12" s="54">
        <f>INDEX(Data!$A$2:$K$109,MATCH(Factbook!L$5,Data!$A$2:$A$109,0),7)</f>
        <v>0</v>
      </c>
      <c r="M12" s="55"/>
      <c r="N12" s="54">
        <f>INDEX(Data!$A$2:$K$109,MATCH(Factbook!N$5,Data!$A$2:$A$109,0),7)</f>
        <v>0</v>
      </c>
      <c r="O12" s="54"/>
      <c r="P12" s="54">
        <f>INDEX(Data!$A$2:$K$109,MATCH(Factbook!P$5,Data!$A$2:$A$109,0),7)</f>
        <v>0</v>
      </c>
    </row>
    <row customFormat="1" customHeight="1" ht="15.95" r="13" s="2" spans="1:20" x14ac:dyDescent="0.2">
      <c r="A13"/>
      <c r="B13" s="30" t="s">
        <v>10</v>
      </c>
      <c r="C13" s="15"/>
      <c r="D13" s="54">
        <f>INDEX(Data!$A$2:$K$109,MATCH(Factbook!D$5,Data!$A$2:$A$109,0),8)</f>
        <v>0</v>
      </c>
      <c r="E13" s="56"/>
      <c r="F13" s="54">
        <f>INDEX(Data!$A$2:$K$109,MATCH(Factbook!F$5,Data!$A$2:$A$109,0),8)</f>
        <v>20</v>
      </c>
      <c r="G13" s="56"/>
      <c r="H13" s="54">
        <f>INDEX(Data!$A$2:$K$109,MATCH(Factbook!H$5,Data!$A$2:$A$109,0),8)</f>
        <v>0</v>
      </c>
      <c r="I13" s="56"/>
      <c r="J13" s="54">
        <f>INDEX(Data!$A$2:$K$109,MATCH(Factbook!J$5,Data!$A$2:$A$109,0),8)</f>
        <v>0</v>
      </c>
      <c r="K13" s="55"/>
      <c r="L13" s="54">
        <f>INDEX(Data!$A$2:$K$109,MATCH(Factbook!L$5,Data!$A$2:$A$109,0),8)</f>
        <v>0</v>
      </c>
      <c r="M13" s="55"/>
      <c r="N13" s="54">
        <f>INDEX(Data!$A$2:$K$109,MATCH(Factbook!N$5,Data!$A$2:$A$109,0),8)</f>
        <v>0</v>
      </c>
      <c r="O13" s="54"/>
      <c r="P13" s="54">
        <f>INDEX(Data!$A$2:$K$109,MATCH(Factbook!P$5,Data!$A$2:$A$109,0),8)</f>
        <v>0</v>
      </c>
    </row>
    <row customFormat="1" customHeight="1" ht="15.95" r="14" s="2" spans="1:20" x14ac:dyDescent="0.2">
      <c r="A14"/>
      <c r="B14" s="30" t="s">
        <v>11</v>
      </c>
      <c r="C14" s="15"/>
      <c r="D14" s="54">
        <f>INDEX(Data!$A$2:$K$109,MATCH(Factbook!D$5,Data!$A$2:$A$109,0),9)</f>
        <v>0</v>
      </c>
      <c r="E14" s="56"/>
      <c r="F14" s="54">
        <f>INDEX(Data!$A$2:$K$109,MATCH(Factbook!F$5,Data!$A$2:$A$109,0),9)</f>
        <v>0</v>
      </c>
      <c r="G14" s="56"/>
      <c r="H14" s="54">
        <f>INDEX(Data!$A$2:$K$109,MATCH(Factbook!H$5,Data!$A$2:$A$109,0),9)</f>
        <v>66</v>
      </c>
      <c r="I14" s="56"/>
      <c r="J14" s="54">
        <f>INDEX(Data!$A$2:$K$109,MATCH(Factbook!J$5,Data!$A$2:$A$109,0),9)</f>
        <v>66</v>
      </c>
      <c r="K14" s="55"/>
      <c r="L14" s="54">
        <f>INDEX(Data!$A$2:$K$109,MATCH(Factbook!L$5,Data!$A$2:$A$109,0),9)</f>
        <v>66</v>
      </c>
      <c r="M14" s="55"/>
      <c r="N14" s="54">
        <f>INDEX(Data!$A$2:$K$109,MATCH(Factbook!N$5,Data!$A$2:$A$109,0),9)</f>
        <v>66</v>
      </c>
      <c r="O14" s="54"/>
      <c r="P14" s="54">
        <f>INDEX(Data!$A$2:$K$109,MATCH(Factbook!P$5,Data!$A$2:$A$109,0),9)</f>
        <v>66</v>
      </c>
    </row>
    <row customFormat="1" customHeight="1" ht="15.95" r="15" s="2" spans="1:20" x14ac:dyDescent="0.2">
      <c r="A15"/>
      <c r="B15" s="10" t="s">
        <v>6</v>
      </c>
      <c r="C15" s="15"/>
      <c r="D15" s="54">
        <f>INDEX(Data!$A$2:$K$109,MATCH(Factbook!D$5,Data!$A$2:$A$109,0),10)</f>
        <v>140.9</v>
      </c>
      <c r="E15" s="56"/>
      <c r="F15" s="57">
        <f>INDEX(Data!$A$2:$K$109,MATCH(Factbook!F$5,Data!$A$2:$A$109,0),10)</f>
        <v>146.80000000000001</v>
      </c>
      <c r="G15" s="56"/>
      <c r="H15" s="57">
        <f>INDEX(Data!$A$2:$K$109,MATCH(Factbook!H$5,Data!$A$2:$A$109,0),10)</f>
        <v>135.30000000000001</v>
      </c>
      <c r="I15" s="56"/>
      <c r="J15" s="57">
        <f>INDEX(Data!$A$2:$K$109,MATCH(Factbook!J$5,Data!$A$2:$A$109,0),10)</f>
        <v>144.30000000000001</v>
      </c>
      <c r="K15" s="55"/>
      <c r="L15" s="57">
        <f>INDEX(Data!$A$2:$K$109,MATCH(Factbook!L$5,Data!$A$2:$A$109,0),10)</f>
        <v>153.5</v>
      </c>
      <c r="M15" s="55"/>
      <c r="N15" s="57">
        <f>INDEX(Data!$A$2:$K$109,MATCH(Factbook!N$5,Data!$A$2:$A$109,0),10)</f>
        <v>155.19999999999999</v>
      </c>
      <c r="O15" s="54"/>
      <c r="P15" s="57">
        <f>INDEX(Data!$A$2:$K$109,MATCH(Factbook!P$5,Data!$A$2:$A$109,0),10)</f>
        <v>154.6</v>
      </c>
    </row>
    <row customFormat="1" customHeight="1" ht="15.95" r="16" s="2" spans="1:20" thickBot="1" x14ac:dyDescent="0.25">
      <c r="A16"/>
      <c r="B16" s="10" t="s">
        <v>5</v>
      </c>
      <c r="C16" s="15"/>
      <c r="D16" s="26">
        <f>SUM(D7:D15)</f>
        <v>285.70000000000005</v>
      </c>
      <c r="E16" s="8"/>
      <c r="F16" s="26">
        <f>SUM(F7:F15)</f>
        <v>285.60000000000002</v>
      </c>
      <c r="G16" s="8"/>
      <c r="H16" s="26">
        <f>SUM(H7:H15)</f>
        <v>280.10000000000002</v>
      </c>
      <c r="I16" s="8"/>
      <c r="J16" s="26">
        <f>SUM(J7:J15)</f>
        <v>284.10000000000002</v>
      </c>
      <c r="K16" s="15"/>
      <c r="L16" s="26">
        <f>SUM(L7:L15)</f>
        <v>293.3</v>
      </c>
      <c r="M16" s="15"/>
      <c r="N16" s="26">
        <f>SUM(N7:N15)</f>
        <v>295</v>
      </c>
      <c r="O16" s="31"/>
      <c r="P16" s="26">
        <f>SUM(P7:P15)</f>
        <v>294.39999999999998</v>
      </c>
    </row>
    <row customFormat="1" customHeight="1" ht="12.75" r="17" s="2" spans="1:20" thickTop="1" x14ac:dyDescent="0.2">
      <c r="A17"/>
      <c r="B17" s="10"/>
      <c r="C17" s="15"/>
      <c r="D17" s="16"/>
      <c r="E17" s="17"/>
      <c r="F17" s="16"/>
      <c r="G17" s="8"/>
      <c r="H17" s="16"/>
      <c r="I17" s="8"/>
      <c r="K17" s="8"/>
      <c r="M17" s="15"/>
      <c r="Q17" s="4"/>
      <c r="R17" s="27"/>
      <c r="S17" s="4"/>
      <c r="T17" s="4"/>
    </row>
    <row customFormat="1" customHeight="1" ht="12.75" r="18" s="2" spans="1:20" x14ac:dyDescent="0.2">
      <c r="A18"/>
      <c r="B18" s="30" t="s">
        <v>33</v>
      </c>
      <c r="C18" s="15"/>
      <c r="D18" s="16"/>
      <c r="E18" s="17"/>
      <c r="F18" s="16"/>
      <c r="G18" s="17"/>
      <c r="H18" s="16"/>
      <c r="I18" s="8"/>
      <c r="J18" s="8"/>
      <c r="K18" s="8"/>
      <c r="L18" s="8"/>
      <c r="M18" s="18"/>
    </row>
    <row customFormat="1" customHeight="1" ht="12" r="19" s="2" spans="1:20" x14ac:dyDescent="0.2">
      <c r="A19"/>
      <c r="B19" s="46" t="s">
        <v>37</v>
      </c>
      <c r="C19" s="46"/>
      <c r="D19" s="46"/>
      <c r="E19" s="46"/>
      <c r="F19" s="46"/>
      <c r="G19" s="46"/>
      <c r="H19" s="46"/>
      <c r="I19" s="46"/>
      <c r="J19" s="46"/>
      <c r="K19" s="46"/>
      <c r="L19" s="46"/>
      <c r="M19" s="46"/>
      <c r="N19" s="46"/>
      <c r="O19" s="45"/>
      <c r="P19" s="45"/>
    </row>
    <row customFormat="1" customHeight="1" ht="24" r="20" s="2" spans="1:20" x14ac:dyDescent="0.2">
      <c r="A20"/>
      <c r="B20" s="47" t="s">
        <v>36</v>
      </c>
      <c r="C20" s="48"/>
      <c r="D20" s="48"/>
      <c r="E20" s="48"/>
      <c r="F20" s="48"/>
      <c r="G20" s="48"/>
      <c r="H20" s="48"/>
      <c r="I20" s="48"/>
      <c r="J20" s="48"/>
      <c r="K20" s="48"/>
      <c r="L20" s="48"/>
      <c r="M20" s="48"/>
      <c r="N20" s="48"/>
      <c r="O20" s="42"/>
      <c r="P20" s="42"/>
    </row>
    <row customFormat="1" customHeight="1" ht="3" r="21" s="5" spans="1:20" x14ac:dyDescent="0.2">
      <c r="B21" s="42"/>
      <c r="C21" s="29"/>
      <c r="D21" s="29"/>
      <c r="E21" s="29"/>
      <c r="F21" s="29"/>
      <c r="G21" s="29"/>
      <c r="H21" s="29"/>
      <c r="I21" s="29"/>
      <c r="J21" s="29"/>
      <c r="K21" s="29"/>
      <c r="L21" s="29"/>
      <c r="M21" s="2"/>
      <c r="N21" s="2"/>
      <c r="O21" s="2"/>
      <c r="P21" s="2"/>
    </row>
    <row customFormat="1" customHeight="1" ht="12" r="22" s="5" spans="1:20" x14ac:dyDescent="0.2">
      <c r="B22" s="46" t="s">
        <v>42</v>
      </c>
      <c r="C22" s="46"/>
      <c r="D22" s="46"/>
      <c r="E22" s="46"/>
      <c r="F22" s="46"/>
      <c r="G22" s="46"/>
      <c r="H22" s="46"/>
      <c r="I22" s="46"/>
      <c r="J22" s="46"/>
      <c r="K22" s="46"/>
      <c r="L22" s="46"/>
      <c r="M22" s="46"/>
      <c r="N22" s="46"/>
      <c r="O22" s="45"/>
      <c r="P22" s="45"/>
    </row>
    <row customFormat="1" customHeight="1" ht="24" r="23" s="5" spans="1:20" x14ac:dyDescent="0.2">
      <c r="B23" s="47" t="s">
        <v>34</v>
      </c>
      <c r="C23" s="48"/>
      <c r="D23" s="48"/>
      <c r="E23" s="48"/>
      <c r="F23" s="48"/>
      <c r="G23" s="48"/>
      <c r="H23" s="48"/>
      <c r="I23" s="48"/>
      <c r="J23" s="48"/>
      <c r="K23" s="48"/>
      <c r="L23" s="48"/>
      <c r="M23" s="48"/>
      <c r="N23" s="48"/>
      <c r="O23" s="45"/>
      <c r="P23" s="45"/>
    </row>
    <row customFormat="1" customHeight="1" ht="3" r="24" s="5" spans="1:20" x14ac:dyDescent="0.2">
      <c r="B24" s="44"/>
      <c r="C24" s="43"/>
      <c r="D24" s="43"/>
      <c r="E24" s="43"/>
      <c r="F24" s="43"/>
      <c r="G24" s="43"/>
      <c r="H24" s="43"/>
      <c r="I24" s="43"/>
      <c r="J24" s="43"/>
      <c r="K24" s="8"/>
      <c r="L24" s="2"/>
      <c r="M24" s="2"/>
      <c r="N24" s="2"/>
      <c r="O24" s="2"/>
      <c r="P24" s="2"/>
    </row>
    <row customFormat="1" customHeight="1" ht="12" r="25" s="5" spans="1:20" x14ac:dyDescent="0.2">
      <c r="B25" s="46" t="s">
        <v>39</v>
      </c>
      <c r="C25" s="46"/>
      <c r="D25" s="46"/>
      <c r="E25" s="46"/>
      <c r="F25" s="46"/>
      <c r="G25" s="46"/>
      <c r="H25" s="46"/>
      <c r="I25" s="46"/>
      <c r="J25" s="46"/>
      <c r="K25" s="46"/>
      <c r="L25" s="46"/>
      <c r="M25" s="46"/>
      <c r="N25" s="46"/>
      <c r="O25" s="45"/>
      <c r="P25" s="45"/>
    </row>
    <row customFormat="1" customHeight="1" ht="12" r="26" s="5" spans="1:20" x14ac:dyDescent="0.2">
      <c r="B26" s="47" t="s">
        <v>31</v>
      </c>
      <c r="C26" s="48"/>
      <c r="D26" s="48"/>
      <c r="E26" s="48"/>
      <c r="F26" s="48"/>
      <c r="G26" s="48"/>
      <c r="H26" s="48"/>
      <c r="I26" s="48"/>
      <c r="J26" s="48"/>
      <c r="K26" s="48"/>
      <c r="L26" s="48"/>
      <c r="M26" s="48"/>
      <c r="N26" s="48"/>
      <c r="O26" s="45"/>
      <c r="P26" s="45"/>
    </row>
    <row customFormat="1" customHeight="1" ht="3" r="27" s="5" spans="1:20" x14ac:dyDescent="0.2">
      <c r="B27" s="42"/>
      <c r="C27" s="42"/>
      <c r="D27" s="42"/>
      <c r="E27" s="42"/>
      <c r="F27" s="42"/>
      <c r="G27" s="42"/>
      <c r="H27" s="42"/>
      <c r="I27" s="42"/>
      <c r="J27" s="42"/>
      <c r="K27" s="42"/>
      <c r="L27" s="42"/>
      <c r="M27" s="2"/>
      <c r="N27" s="2"/>
      <c r="O27" s="2"/>
      <c r="P27" s="2"/>
    </row>
    <row customFormat="1" customHeight="1" ht="12" r="28" s="5" spans="1:20" x14ac:dyDescent="0.2">
      <c r="B28" s="46" t="s">
        <v>40</v>
      </c>
      <c r="C28" s="46"/>
      <c r="D28" s="46"/>
      <c r="E28" s="46"/>
      <c r="F28" s="46"/>
      <c r="G28" s="46"/>
      <c r="H28" s="46"/>
      <c r="I28" s="46"/>
      <c r="J28" s="46"/>
      <c r="K28" s="46"/>
      <c r="L28" s="46"/>
      <c r="M28" s="46"/>
      <c r="N28" s="46"/>
      <c r="O28" s="45"/>
      <c r="P28" s="45"/>
    </row>
    <row customFormat="1" customHeight="1" ht="12" r="29" s="5" spans="1:20" x14ac:dyDescent="0.2">
      <c r="B29" s="47" t="s">
        <v>35</v>
      </c>
      <c r="C29" s="48"/>
      <c r="D29" s="48"/>
      <c r="E29" s="48"/>
      <c r="F29" s="48"/>
      <c r="G29" s="48"/>
      <c r="H29" s="48"/>
      <c r="I29" s="48"/>
      <c r="J29" s="48"/>
      <c r="K29" s="48"/>
      <c r="L29" s="48"/>
      <c r="M29" s="48"/>
      <c r="N29" s="48"/>
      <c r="O29" s="45"/>
      <c r="P29" s="45"/>
    </row>
    <row customFormat="1" customHeight="1" ht="3" r="30" s="5" spans="1:20" x14ac:dyDescent="0.2">
      <c r="B30" s="42"/>
      <c r="C30" s="42"/>
      <c r="D30" s="42"/>
      <c r="E30" s="42"/>
      <c r="F30" s="42"/>
      <c r="G30" s="42"/>
      <c r="H30" s="42"/>
      <c r="I30" s="42"/>
      <c r="J30" s="42"/>
      <c r="K30" s="42"/>
      <c r="L30" s="42"/>
      <c r="M30" s="2"/>
      <c r="N30" s="2"/>
      <c r="O30" s="2"/>
      <c r="P30" s="2"/>
    </row>
    <row customFormat="1" customHeight="1" ht="12" r="31" s="5" spans="1:20" x14ac:dyDescent="0.2">
      <c r="B31" s="46" t="s">
        <v>41</v>
      </c>
      <c r="C31" s="46"/>
      <c r="D31" s="46"/>
      <c r="E31" s="46"/>
      <c r="F31" s="46"/>
      <c r="G31" s="46"/>
      <c r="H31" s="46"/>
      <c r="I31" s="46"/>
      <c r="J31" s="46"/>
      <c r="K31" s="46"/>
      <c r="L31" s="46"/>
      <c r="M31" s="46"/>
      <c r="N31" s="46"/>
      <c r="O31" s="45"/>
      <c r="P31" s="45"/>
    </row>
    <row customFormat="1" customHeight="1" ht="12" r="32" s="5" spans="1:20" x14ac:dyDescent="0.2">
      <c r="B32" s="47" t="s">
        <v>32</v>
      </c>
      <c r="C32" s="48"/>
      <c r="D32" s="48"/>
      <c r="E32" s="48"/>
      <c r="F32" s="48"/>
      <c r="G32" s="48"/>
      <c r="H32" s="48"/>
      <c r="I32" s="48"/>
      <c r="J32" s="48"/>
      <c r="K32" s="48"/>
      <c r="L32" s="48"/>
      <c r="M32" s="48"/>
      <c r="N32" s="48"/>
      <c r="O32" s="45"/>
      <c r="P32" s="45"/>
    </row>
    <row customFormat="1" customHeight="1" ht="3" r="33" s="5" spans="2:16" x14ac:dyDescent="0.2">
      <c r="B33" s="42"/>
      <c r="C33" s="42"/>
      <c r="D33" s="42"/>
      <c r="E33" s="42"/>
      <c r="F33" s="42"/>
      <c r="G33" s="42"/>
      <c r="H33" s="42"/>
      <c r="I33" s="42"/>
      <c r="J33" s="42"/>
      <c r="K33" s="42"/>
      <c r="L33" s="42"/>
      <c r="M33" s="42"/>
      <c r="N33" s="42"/>
      <c r="O33" s="2"/>
      <c r="P33" s="2"/>
    </row>
    <row customFormat="1" customHeight="1" ht="12.95" r="34" s="5" spans="2:16" x14ac:dyDescent="0.2">
      <c r="B34" s="53"/>
      <c r="C34" s="52"/>
      <c r="D34" s="52"/>
      <c r="E34" s="52"/>
      <c r="F34" s="52"/>
      <c r="G34" s="52"/>
      <c r="H34" s="52"/>
      <c r="I34" s="52"/>
      <c r="J34" s="52"/>
      <c r="K34" s="8"/>
      <c r="L34" s="2"/>
      <c r="M34" s="2"/>
      <c r="N34" s="2"/>
      <c r="O34" s="2"/>
      <c r="P34" s="2"/>
    </row>
    <row customFormat="1" customHeight="1" ht="12.95" r="35" s="5" spans="2:16" x14ac:dyDescent="0.2">
      <c r="B35" s="51"/>
      <c r="C35" s="52"/>
      <c r="D35" s="52"/>
      <c r="E35" s="52"/>
      <c r="F35" s="52"/>
      <c r="G35" s="52"/>
      <c r="H35" s="52"/>
      <c r="I35" s="52"/>
      <c r="J35" s="52"/>
      <c r="K35" s="11"/>
    </row>
    <row customFormat="1" customHeight="1" ht="12.95" r="36" s="5" spans="2:16" x14ac:dyDescent="0.2">
      <c r="B36" s="51"/>
      <c r="C36" s="52"/>
      <c r="D36" s="52"/>
      <c r="E36" s="52"/>
      <c r="F36" s="52"/>
      <c r="G36" s="52"/>
      <c r="H36" s="52"/>
      <c r="I36" s="52"/>
      <c r="J36" s="52"/>
      <c r="K36" s="11"/>
    </row>
    <row customFormat="1" customHeight="1" ht="11.1" r="37" s="5" spans="2:16" x14ac:dyDescent="0.2">
      <c r="B37" s="2"/>
      <c r="C37" s="2"/>
      <c r="D37" s="2"/>
      <c r="E37" s="2"/>
      <c r="F37" s="2"/>
      <c r="G37" s="6"/>
      <c r="I37" s="11"/>
      <c r="K37" s="11"/>
    </row>
    <row customFormat="1" customHeight="1" ht="11.1" r="38" s="5" spans="2:16" x14ac:dyDescent="0.2">
      <c r="B38" s="2"/>
      <c r="C38" s="2"/>
      <c r="D38" s="2"/>
      <c r="E38" s="2"/>
      <c r="F38" s="2"/>
      <c r="G38" s="11"/>
      <c r="I38" s="11"/>
      <c r="K38" s="11"/>
    </row>
    <row customFormat="1" customHeight="1" ht="11.1" r="39" s="5" spans="2:16" x14ac:dyDescent="0.2">
      <c r="B39" s="2"/>
      <c r="C39" s="2"/>
      <c r="D39" s="2"/>
      <c r="E39" s="2"/>
      <c r="F39" s="2"/>
      <c r="G39" s="11"/>
      <c r="I39" s="11"/>
      <c r="K39" s="11"/>
    </row>
    <row customFormat="1" r="40" s="5" spans="2:16" x14ac:dyDescent="0.2">
      <c r="C40" s="11"/>
      <c r="D40" s="12"/>
      <c r="E40" s="12"/>
      <c r="F40" s="12"/>
      <c r="G40" s="11"/>
      <c r="I40" s="11"/>
      <c r="K40" s="11"/>
    </row>
    <row customFormat="1" r="41" s="5" spans="2:16" x14ac:dyDescent="0.2">
      <c r="C41" s="11"/>
      <c r="D41" s="12"/>
      <c r="E41" s="12"/>
      <c r="F41" s="12"/>
      <c r="G41" s="11"/>
      <c r="I41" s="11"/>
      <c r="K41" s="11"/>
    </row>
    <row customFormat="1" r="42" s="5" spans="2:16" x14ac:dyDescent="0.2">
      <c r="C42" s="11"/>
      <c r="D42" s="11"/>
      <c r="E42" s="11"/>
      <c r="F42" s="12"/>
      <c r="G42" s="11"/>
      <c r="I42" s="11"/>
      <c r="K42" s="11"/>
    </row>
    <row customFormat="1" r="43" s="5" spans="2:16" x14ac:dyDescent="0.2">
      <c r="C43" s="11"/>
      <c r="D43" s="11"/>
      <c r="E43" s="11"/>
      <c r="F43" s="11"/>
      <c r="G43" s="11"/>
      <c r="I43" s="11"/>
      <c r="K43" s="11"/>
    </row>
    <row customFormat="1" r="44" s="5" spans="2:16" x14ac:dyDescent="0.2">
      <c r="C44" s="11"/>
      <c r="E44" s="11"/>
      <c r="G44" s="11"/>
      <c r="I44" s="11"/>
      <c r="K44" s="11"/>
    </row>
    <row customFormat="1" r="45" s="5" spans="2:16" x14ac:dyDescent="0.2">
      <c r="C45" s="11"/>
      <c r="E45" s="11"/>
      <c r="G45" s="11"/>
      <c r="I45" s="11"/>
      <c r="K45" s="11"/>
    </row>
    <row customFormat="1" r="46" s="5" spans="2:16" x14ac:dyDescent="0.2">
      <c r="C46" s="11"/>
      <c r="E46" s="11"/>
      <c r="G46" s="11"/>
      <c r="I46" s="11"/>
      <c r="K46" s="11"/>
    </row>
    <row customFormat="1" r="47" s="5" spans="2:16" x14ac:dyDescent="0.2">
      <c r="C47" s="11"/>
      <c r="E47" s="11"/>
      <c r="G47" s="11"/>
      <c r="I47" s="11"/>
      <c r="K47" s="11"/>
    </row>
    <row customFormat="1" r="48" s="5" spans="2:16" x14ac:dyDescent="0.2">
      <c r="C48" s="11"/>
      <c r="E48" s="11"/>
      <c r="G48" s="11"/>
      <c r="I48" s="11"/>
      <c r="K48" s="11"/>
    </row>
    <row customFormat="1" r="49" s="5" spans="3:11" x14ac:dyDescent="0.2">
      <c r="C49" s="11"/>
      <c r="E49" s="11"/>
      <c r="G49" s="11"/>
      <c r="I49" s="11"/>
      <c r="K49" s="11"/>
    </row>
    <row customFormat="1" r="50" s="5" spans="3:11" x14ac:dyDescent="0.2">
      <c r="C50" s="11"/>
      <c r="E50" s="11"/>
      <c r="G50" s="11"/>
      <c r="I50" s="11"/>
      <c r="K50" s="11"/>
    </row>
    <row customFormat="1" r="51" s="5" spans="3:11" x14ac:dyDescent="0.2">
      <c r="C51" s="11"/>
      <c r="E51" s="11"/>
      <c r="G51" s="11"/>
      <c r="I51" s="11"/>
      <c r="K51" s="11"/>
    </row>
    <row customFormat="1" r="52" s="5" spans="3:11" x14ac:dyDescent="0.2">
      <c r="C52" s="11"/>
      <c r="E52" s="11"/>
      <c r="G52" s="11"/>
      <c r="I52" s="11"/>
      <c r="K52" s="11"/>
    </row>
    <row customFormat="1" r="53" s="5" spans="3:11" x14ac:dyDescent="0.2">
      <c r="C53" s="11"/>
      <c r="E53" s="11"/>
      <c r="G53" s="11"/>
      <c r="I53" s="11"/>
      <c r="K53" s="11"/>
    </row>
    <row customFormat="1" r="54" s="5" spans="3:11" x14ac:dyDescent="0.2">
      <c r="C54" s="11"/>
      <c r="E54" s="11"/>
      <c r="G54" s="11"/>
      <c r="I54" s="11"/>
      <c r="K54" s="11"/>
    </row>
    <row customFormat="1" r="55" s="5" spans="3:11" x14ac:dyDescent="0.2">
      <c r="C55" s="11"/>
      <c r="E55" s="11"/>
      <c r="G55" s="11"/>
      <c r="I55" s="11"/>
      <c r="K55" s="11"/>
    </row>
    <row customFormat="1" r="56" s="5" spans="3:11" x14ac:dyDescent="0.2">
      <c r="C56" s="11"/>
      <c r="E56" s="11"/>
      <c r="G56" s="11"/>
      <c r="I56" s="11"/>
      <c r="K56" s="11"/>
    </row>
    <row customFormat="1" r="57" s="5" spans="3:11" x14ac:dyDescent="0.2">
      <c r="C57" s="11"/>
      <c r="E57" s="11"/>
      <c r="G57" s="11"/>
      <c r="I57" s="11"/>
      <c r="K57" s="11"/>
    </row>
    <row customFormat="1" r="58" s="5" spans="3:11" x14ac:dyDescent="0.2">
      <c r="C58" s="11"/>
      <c r="E58" s="11"/>
      <c r="G58" s="11"/>
      <c r="I58" s="11"/>
      <c r="K58" s="11"/>
    </row>
    <row customFormat="1" r="59" s="5" spans="3:11" x14ac:dyDescent="0.2">
      <c r="C59" s="11"/>
      <c r="E59" s="11"/>
      <c r="G59" s="11"/>
      <c r="I59" s="11"/>
      <c r="K59" s="11"/>
    </row>
    <row customFormat="1" r="60" s="5" spans="3:11" x14ac:dyDescent="0.2">
      <c r="C60" s="11"/>
      <c r="E60" s="11"/>
      <c r="G60" s="11"/>
      <c r="I60" s="11"/>
      <c r="K60" s="11"/>
    </row>
    <row customFormat="1" r="61" s="5" spans="3:11" x14ac:dyDescent="0.2">
      <c r="C61" s="11"/>
      <c r="E61" s="11"/>
      <c r="G61" s="11"/>
      <c r="I61" s="11"/>
      <c r="K61" s="11"/>
    </row>
    <row customFormat="1" r="62" s="5" spans="3:11" x14ac:dyDescent="0.2">
      <c r="C62" s="11"/>
      <c r="E62" s="11"/>
      <c r="G62" s="11"/>
      <c r="I62" s="11"/>
      <c r="K62" s="11"/>
    </row>
    <row customFormat="1" r="63" s="5" spans="3:11" x14ac:dyDescent="0.2">
      <c r="C63" s="11"/>
      <c r="E63" s="11"/>
      <c r="G63" s="11"/>
      <c r="I63" s="11"/>
      <c r="K63" s="11"/>
    </row>
    <row customFormat="1" r="64" s="5" spans="3:11" x14ac:dyDescent="0.2">
      <c r="C64" s="11"/>
      <c r="E64" s="11"/>
      <c r="G64" s="11"/>
      <c r="I64" s="11"/>
      <c r="K64" s="11"/>
    </row>
    <row customFormat="1" r="65" s="5" spans="3:11" x14ac:dyDescent="0.2">
      <c r="C65" s="11"/>
      <c r="E65" s="11"/>
      <c r="G65" s="11"/>
      <c r="I65" s="11"/>
      <c r="K65" s="11"/>
    </row>
    <row customFormat="1" r="66" s="5" spans="3:11" x14ac:dyDescent="0.2">
      <c r="C66" s="11"/>
      <c r="E66" s="11"/>
      <c r="G66" s="11"/>
      <c r="I66" s="11"/>
      <c r="K66" s="11"/>
    </row>
    <row customFormat="1" r="67" s="5" spans="3:11" x14ac:dyDescent="0.2">
      <c r="C67" s="11"/>
      <c r="E67" s="11"/>
      <c r="G67" s="11"/>
      <c r="I67" s="11"/>
      <c r="K67" s="11"/>
    </row>
    <row customFormat="1" r="68" s="5" spans="3:11" x14ac:dyDescent="0.2">
      <c r="C68" s="11"/>
      <c r="E68" s="11"/>
      <c r="G68" s="11"/>
      <c r="I68" s="11"/>
      <c r="K68" s="11"/>
    </row>
    <row customFormat="1" r="69" s="5" spans="3:11" x14ac:dyDescent="0.2">
      <c r="C69" s="11"/>
      <c r="E69" s="11"/>
      <c r="G69" s="11"/>
      <c r="I69" s="11"/>
      <c r="K69" s="11"/>
    </row>
    <row customFormat="1" r="70" s="5" spans="3:11" x14ac:dyDescent="0.2">
      <c r="C70" s="11"/>
      <c r="E70" s="11"/>
      <c r="G70" s="11"/>
      <c r="I70" s="11"/>
      <c r="K70" s="11"/>
    </row>
    <row customFormat="1" r="71" s="5" spans="3:11" x14ac:dyDescent="0.2">
      <c r="C71" s="11"/>
      <c r="E71" s="11"/>
      <c r="G71" s="11"/>
      <c r="I71" s="11"/>
      <c r="K71" s="11"/>
    </row>
    <row customFormat="1" r="72" s="5" spans="3:11" x14ac:dyDescent="0.2">
      <c r="C72" s="11"/>
      <c r="E72" s="11"/>
      <c r="G72" s="11"/>
      <c r="I72" s="11"/>
      <c r="K72" s="11"/>
    </row>
    <row customFormat="1" r="73" s="5" spans="3:11" x14ac:dyDescent="0.2">
      <c r="C73" s="11"/>
      <c r="D73" s="7">
        <v>14.929826</v>
      </c>
      <c r="E73" s="11"/>
      <c r="G73" s="11"/>
      <c r="I73" s="11"/>
      <c r="K73" s="11"/>
    </row>
    <row customFormat="1" r="74" s="5" spans="3:11" x14ac:dyDescent="0.2">
      <c r="C74" s="11"/>
      <c r="D74" s="7">
        <v>15.876887999999999</v>
      </c>
      <c r="E74" s="11"/>
      <c r="G74" s="11"/>
      <c r="I74" s="11"/>
      <c r="K74" s="11"/>
    </row>
    <row customFormat="1" r="75" s="5" spans="3:11" x14ac:dyDescent="0.2">
      <c r="C75" s="11"/>
      <c r="D75" s="7">
        <v>14.848513000000001</v>
      </c>
      <c r="E75" s="11"/>
      <c r="G75" s="11"/>
      <c r="I75" s="11"/>
      <c r="K75" s="11"/>
    </row>
    <row customFormat="1" r="76" s="5" spans="3:11" x14ac:dyDescent="0.2">
      <c r="C76" s="11"/>
      <c r="D76" s="7">
        <v>15.441121000000001</v>
      </c>
      <c r="E76" s="11"/>
      <c r="G76" s="11"/>
      <c r="I76" s="11"/>
      <c r="K76" s="11"/>
    </row>
    <row customFormat="1" r="77" s="5" spans="3:11" x14ac:dyDescent="0.2">
      <c r="C77" s="11"/>
      <c r="D77" s="7">
        <v>15.084877000000001</v>
      </c>
      <c r="E77" s="11"/>
      <c r="G77" s="11"/>
      <c r="I77" s="11"/>
      <c r="K77" s="11"/>
    </row>
    <row customFormat="1" r="78" s="5" spans="3:11" x14ac:dyDescent="0.2">
      <c r="C78" s="11"/>
      <c r="D78" s="7">
        <v>14.024747</v>
      </c>
      <c r="E78" s="25"/>
      <c r="G78" s="11"/>
      <c r="I78" s="11"/>
      <c r="K78" s="11"/>
    </row>
    <row customFormat="1" r="79" s="5" spans="3:11" x14ac:dyDescent="0.2">
      <c r="C79" s="11"/>
      <c r="D79" s="7">
        <v>13.812867000000001</v>
      </c>
      <c r="E79" s="25"/>
      <c r="G79" s="11"/>
      <c r="I79" s="11"/>
      <c r="K79" s="11"/>
    </row>
    <row customFormat="1" r="80" s="5" spans="3:11" x14ac:dyDescent="0.2">
      <c r="C80" s="11"/>
      <c r="D80" s="7">
        <v>14.226321</v>
      </c>
      <c r="E80" s="25"/>
      <c r="G80" s="11"/>
      <c r="I80" s="11"/>
      <c r="K80" s="11"/>
    </row>
    <row customFormat="1" r="81" s="5" spans="3:11" x14ac:dyDescent="0.2">
      <c r="C81" s="11"/>
      <c r="D81" s="7">
        <v>13.537929</v>
      </c>
      <c r="E81" s="25"/>
      <c r="G81" s="11"/>
      <c r="I81" s="11"/>
      <c r="K81" s="11"/>
    </row>
    <row customFormat="1" r="82" s="5" spans="3:11" x14ac:dyDescent="0.2">
      <c r="C82" s="11"/>
      <c r="D82" s="7">
        <v>9.8102389999999993</v>
      </c>
      <c r="E82" s="25"/>
      <c r="G82" s="11"/>
      <c r="I82" s="11"/>
      <c r="K82" s="11"/>
    </row>
    <row customFormat="1" r="83" s="5" spans="3:11" x14ac:dyDescent="0.2">
      <c r="C83" s="11"/>
      <c r="D83" s="7">
        <v>10.712102</v>
      </c>
      <c r="E83" s="25"/>
      <c r="G83" s="11"/>
      <c r="I83" s="11"/>
      <c r="K83" s="11"/>
    </row>
    <row customFormat="1" r="84" s="5" spans="3:11" x14ac:dyDescent="0.2">
      <c r="C84" s="11"/>
      <c r="D84" s="7">
        <v>11.195688000000001</v>
      </c>
      <c r="E84" s="25"/>
      <c r="G84" s="11"/>
      <c r="I84" s="11"/>
      <c r="K84" s="11"/>
    </row>
    <row customFormat="1" r="85" s="5" spans="3:11" x14ac:dyDescent="0.2">
      <c r="C85" s="11"/>
      <c r="D85" s="7">
        <v>12.502338</v>
      </c>
      <c r="E85" s="25"/>
      <c r="G85" s="11"/>
      <c r="I85" s="11"/>
      <c r="K85" s="11"/>
    </row>
    <row customFormat="1" r="86" s="5" spans="3:11" x14ac:dyDescent="0.2">
      <c r="C86" s="11"/>
      <c r="D86" s="7">
        <v>12.157226</v>
      </c>
      <c r="E86" s="25"/>
      <c r="G86" s="11"/>
      <c r="I86" s="11"/>
      <c r="K86" s="11"/>
    </row>
    <row customFormat="1" r="87" s="5" spans="3:11" x14ac:dyDescent="0.2">
      <c r="C87" s="11"/>
      <c r="D87" s="7">
        <v>12.232032999999999</v>
      </c>
      <c r="E87" s="25"/>
      <c r="G87" s="11"/>
      <c r="I87" s="11"/>
      <c r="K87" s="11"/>
    </row>
    <row customFormat="1" r="88" s="5" spans="3:11" x14ac:dyDescent="0.2">
      <c r="C88" s="11"/>
      <c r="D88" s="5">
        <v>11.4</v>
      </c>
      <c r="E88" s="11"/>
      <c r="G88" s="11"/>
      <c r="I88" s="11"/>
      <c r="K88" s="11"/>
    </row>
    <row customFormat="1" r="89" s="5" spans="3:11" x14ac:dyDescent="0.2">
      <c r="C89" s="11"/>
      <c r="D89" s="5">
        <v>9.8000000000000007</v>
      </c>
      <c r="E89" s="11"/>
      <c r="G89" s="11"/>
      <c r="I89" s="11"/>
      <c r="K89" s="11"/>
    </row>
    <row customFormat="1" r="90" s="5" spans="3:11" x14ac:dyDescent="0.2">
      <c r="C90" s="11"/>
      <c r="D90" s="5">
        <v>11.4</v>
      </c>
      <c r="E90" s="11"/>
      <c r="G90" s="11"/>
      <c r="I90" s="11"/>
      <c r="K90" s="11"/>
    </row>
    <row customFormat="1" r="91" s="5" spans="3:11" x14ac:dyDescent="0.2">
      <c r="C91" s="11"/>
      <c r="D91" s="5">
        <v>12.2</v>
      </c>
      <c r="E91" s="11"/>
      <c r="G91" s="11"/>
      <c r="I91" s="11"/>
      <c r="K91" s="11"/>
    </row>
    <row customFormat="1" r="92" s="5" spans="3:11" x14ac:dyDescent="0.2">
      <c r="C92" s="11"/>
      <c r="D92" s="7">
        <v>12.982936</v>
      </c>
      <c r="E92" s="11"/>
      <c r="G92" s="11"/>
      <c r="I92" s="11"/>
      <c r="K92" s="11"/>
    </row>
    <row customFormat="1" r="93" s="5" spans="3:11" x14ac:dyDescent="0.2">
      <c r="C93" s="11"/>
      <c r="D93" s="7">
        <v>13.119617999999999</v>
      </c>
      <c r="E93" s="11"/>
      <c r="G93" s="11"/>
      <c r="I93" s="11"/>
      <c r="K93" s="11"/>
    </row>
    <row customFormat="1" r="94" s="5" spans="3:11" x14ac:dyDescent="0.2">
      <c r="C94" s="11"/>
      <c r="D94" s="7">
        <v>14.396053</v>
      </c>
      <c r="E94" s="11"/>
      <c r="G94" s="11"/>
      <c r="I94" s="11"/>
      <c r="K94" s="11"/>
    </row>
    <row customFormat="1" r="95" s="5" spans="3:11" x14ac:dyDescent="0.2">
      <c r="C95" s="11"/>
      <c r="D95" s="7">
        <v>15.100027000000001</v>
      </c>
      <c r="E95" s="11"/>
      <c r="G95" s="11"/>
      <c r="I95" s="11"/>
      <c r="K95" s="11"/>
    </row>
    <row r="96" spans="3:11" x14ac:dyDescent="0.2">
      <c r="D96" s="7">
        <v>14.488733</v>
      </c>
      <c r="E96" s="11"/>
    </row>
    <row r="97" spans="4:4" x14ac:dyDescent="0.2">
      <c r="D97" s="7">
        <v>13.76525</v>
      </c>
    </row>
    <row r="98" spans="4:4" x14ac:dyDescent="0.2">
      <c r="D98" s="7">
        <v>14.505061</v>
      </c>
    </row>
    <row r="99" spans="4:4" x14ac:dyDescent="0.2">
      <c r="D99" s="7">
        <v>14.209384</v>
      </c>
    </row>
    <row r="100" spans="4:4" x14ac:dyDescent="0.2">
      <c r="D100" s="7">
        <v>14.085172999999999</v>
      </c>
    </row>
    <row r="101" spans="4:4" x14ac:dyDescent="0.2">
      <c r="D101" s="7">
        <v>13.6</v>
      </c>
    </row>
  </sheetData>
  <mergeCells count="16">
    <mergeCell ref="B36:J36"/>
    <mergeCell ref="B34:J34"/>
    <mergeCell ref="B35:J35"/>
    <mergeCell ref="B25:N25"/>
    <mergeCell ref="B26:N26"/>
    <mergeCell ref="B28:N28"/>
    <mergeCell ref="B29:N29"/>
    <mergeCell ref="B31:N31"/>
    <mergeCell ref="B32:N32"/>
    <mergeCell ref="B22:N22"/>
    <mergeCell ref="B23:N23"/>
    <mergeCell ref="A1:P1"/>
    <mergeCell ref="A2:P2"/>
    <mergeCell ref="B6:C6"/>
    <mergeCell ref="B19:N19"/>
    <mergeCell ref="B20:N20"/>
  </mergeCells>
  <phoneticPr fontId="0" type="noConversion"/>
  <pageMargins bottom="1" footer="0.25" header="0.5" left="0.5" right="0.5" top="0.7"/>
  <pageSetup cellComments="atEnd" orientation="portrait" r:id="rId1"/>
  <headerFooter>
    <oddFooter><![CDATA[&L&8Source:  Legislative Services Agency, Fiscal Services Division
LSA Staff Contact:  Dave Reynolds (515.281.6934) &Udave.reynolds@legis.iowa.gov
&C&G
&R&G]]></oddFooter>
  </headerFooter>
  <drawing r:id="rId2"/>
  <legacyDrawingHF r:id="rId3"/>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615"/>
  <sheetViews>
    <sheetView workbookViewId="0">
      <pane activePane="bottomRight" state="frozen" topLeftCell="B2" xSplit="1" ySplit="1"/>
      <selection activeCell="B1" pane="topRight" sqref="B1"/>
      <selection activeCell="A2" pane="bottomLeft" sqref="A2"/>
      <selection activeCell="J15" pane="bottomRight" sqref="J15"/>
    </sheetView>
  </sheetViews>
  <sheetFormatPr defaultColWidth="9" defaultRowHeight="12" x14ac:dyDescent="0.2"/>
  <cols>
    <col min="1" max="1" bestFit="true" customWidth="true" style="41" width="9.42578125" collapsed="false"/>
    <col min="2" max="2" bestFit="true" customWidth="true" style="35" width="28.140625" collapsed="false"/>
    <col min="3" max="3" bestFit="true" customWidth="true" style="35" width="25.7109375" collapsed="false"/>
    <col min="4" max="4" bestFit="true" customWidth="true" style="35" width="11.42578125" collapsed="false"/>
    <col min="5" max="5" bestFit="true" customWidth="true" style="35" width="9.5703125" collapsed="false"/>
    <col min="6" max="6" bestFit="true" customWidth="true" style="35" width="17.5703125" collapsed="false"/>
    <col min="7" max="7" bestFit="true" customWidth="true" style="35" width="30.0" collapsed="false"/>
    <col min="8" max="8" bestFit="true" customWidth="true" style="35" width="26.28515625" collapsed="false"/>
    <col min="9" max="9" bestFit="true" customWidth="true" style="35" width="28.140625" collapsed="false"/>
    <col min="10" max="10" bestFit="true" customWidth="true" style="35" width="26.28515625" collapsed="false"/>
    <col min="11" max="11" bestFit="true" customWidth="true" style="35" width="7.42578125" collapsed="false"/>
    <col min="12" max="16384" style="23" width="9.0" collapsed="false"/>
  </cols>
  <sheetData>
    <row r="1" spans="1:11" x14ac:dyDescent="0.2">
      <c r="A1" s="39" t="s">
        <v>20</v>
      </c>
      <c r="B1" s="36" t="s">
        <v>21</v>
      </c>
      <c r="C1" s="36" t="s">
        <v>22</v>
      </c>
      <c r="D1" s="36" t="s">
        <v>23</v>
      </c>
      <c r="E1" s="36" t="s">
        <v>24</v>
      </c>
      <c r="F1" s="36" t="s">
        <v>25</v>
      </c>
      <c r="G1" s="37" t="s">
        <v>28</v>
      </c>
      <c r="H1" s="37" t="s">
        <v>26</v>
      </c>
      <c r="I1" s="37" t="s">
        <v>29</v>
      </c>
      <c r="J1" s="36" t="s">
        <v>27</v>
      </c>
      <c r="K1" s="36" t="s">
        <v>5</v>
      </c>
    </row>
    <row r="2" spans="1:11" x14ac:dyDescent="0.2">
      <c r="A2" s="40">
        <v>2005</v>
      </c>
      <c r="B2" s="38">
        <v>0</v>
      </c>
      <c r="C2" s="38">
        <v>0</v>
      </c>
      <c r="D2" s="38">
        <v>60</v>
      </c>
      <c r="E2" s="38">
        <v>15</v>
      </c>
      <c r="F2" s="38">
        <v>5</v>
      </c>
      <c r="G2" s="38">
        <v>70</v>
      </c>
      <c r="H2" s="38"/>
      <c r="I2" s="38"/>
      <c r="J2" s="38">
        <v>107.2</v>
      </c>
      <c r="K2" s="38">
        <f>SUM(B2:J2)</f>
        <v>257.2</v>
      </c>
    </row>
    <row r="3" spans="1:11" x14ac:dyDescent="0.2">
      <c r="A3" s="40">
        <v>2006</v>
      </c>
      <c r="B3" s="38">
        <v>0</v>
      </c>
      <c r="C3" s="38">
        <v>0</v>
      </c>
      <c r="D3" s="38">
        <v>60</v>
      </c>
      <c r="E3" s="38">
        <v>15</v>
      </c>
      <c r="F3" s="38">
        <v>5</v>
      </c>
      <c r="G3" s="38">
        <v>70</v>
      </c>
      <c r="H3" s="38"/>
      <c r="I3" s="38"/>
      <c r="J3" s="38">
        <v>106.3</v>
      </c>
      <c r="K3" s="38">
        <f ref="K3:K65" si="0" t="shared">SUM(B3:J3)</f>
        <v>256.3</v>
      </c>
    </row>
    <row r="4" spans="1:11" x14ac:dyDescent="0.2">
      <c r="A4" s="40">
        <v>2008</v>
      </c>
      <c r="B4" s="38">
        <v>0</v>
      </c>
      <c r="C4" s="38">
        <v>0</v>
      </c>
      <c r="D4" s="38">
        <v>60</v>
      </c>
      <c r="E4" s="38">
        <v>15</v>
      </c>
      <c r="F4" s="38">
        <v>5</v>
      </c>
      <c r="G4" s="38">
        <v>0</v>
      </c>
      <c r="H4" s="38">
        <v>0</v>
      </c>
      <c r="I4" s="38">
        <v>0</v>
      </c>
      <c r="J4" s="38">
        <v>211.3</v>
      </c>
      <c r="K4" s="38">
        <f si="0" t="shared"/>
        <v>291.3</v>
      </c>
    </row>
    <row r="5" spans="1:11" x14ac:dyDescent="0.2">
      <c r="A5" s="40">
        <v>2009</v>
      </c>
      <c r="B5" s="38">
        <v>0</v>
      </c>
      <c r="C5" s="38">
        <v>0</v>
      </c>
      <c r="D5" s="38">
        <v>60</v>
      </c>
      <c r="E5" s="38">
        <v>15</v>
      </c>
      <c r="F5" s="38">
        <v>5</v>
      </c>
      <c r="G5" s="38">
        <v>0</v>
      </c>
      <c r="H5" s="38">
        <v>0</v>
      </c>
      <c r="I5" s="38">
        <v>0</v>
      </c>
      <c r="J5" s="38">
        <v>206.7</v>
      </c>
      <c r="K5" s="38">
        <f si="0" t="shared"/>
        <v>286.7</v>
      </c>
    </row>
    <row r="6" spans="1:11" x14ac:dyDescent="0.2">
      <c r="A6" s="40">
        <v>2010</v>
      </c>
      <c r="B6" s="38">
        <v>0</v>
      </c>
      <c r="C6" s="38">
        <v>0</v>
      </c>
      <c r="D6" s="38">
        <v>66</v>
      </c>
      <c r="E6" s="38">
        <v>15</v>
      </c>
      <c r="F6" s="38">
        <v>5</v>
      </c>
      <c r="G6" s="38">
        <v>0</v>
      </c>
      <c r="H6" s="38">
        <v>0</v>
      </c>
      <c r="I6" s="38">
        <v>0</v>
      </c>
      <c r="J6" s="38">
        <v>188.1</v>
      </c>
      <c r="K6" s="38">
        <f si="0" t="shared"/>
        <v>274.10000000000002</v>
      </c>
    </row>
    <row r="7" spans="1:11" x14ac:dyDescent="0.2">
      <c r="A7" s="40">
        <v>2011</v>
      </c>
      <c r="B7" s="38">
        <v>55</v>
      </c>
      <c r="C7" s="38">
        <v>3.8</v>
      </c>
      <c r="D7" s="38">
        <v>66</v>
      </c>
      <c r="E7" s="38">
        <v>15</v>
      </c>
      <c r="F7" s="38">
        <v>5</v>
      </c>
      <c r="G7" s="38">
        <v>0</v>
      </c>
      <c r="H7" s="38">
        <v>0</v>
      </c>
      <c r="I7" s="38">
        <v>0</v>
      </c>
      <c r="J7" s="38">
        <v>125.9</v>
      </c>
      <c r="K7" s="38">
        <f si="0" t="shared"/>
        <v>270.70000000000005</v>
      </c>
    </row>
    <row r="8" spans="1:11" x14ac:dyDescent="0.2">
      <c r="A8" s="40">
        <v>2012</v>
      </c>
      <c r="B8" s="38">
        <v>55</v>
      </c>
      <c r="C8" s="38">
        <v>3.8</v>
      </c>
      <c r="D8" s="38">
        <v>66</v>
      </c>
      <c r="E8" s="38">
        <v>15</v>
      </c>
      <c r="F8" s="38">
        <v>5</v>
      </c>
      <c r="G8" s="38">
        <v>0</v>
      </c>
      <c r="H8" s="38">
        <v>0</v>
      </c>
      <c r="I8" s="38">
        <v>0</v>
      </c>
      <c r="J8" s="38">
        <v>140.9</v>
      </c>
      <c r="K8" s="38">
        <f si="0" t="shared"/>
        <v>285.70000000000005</v>
      </c>
    </row>
    <row r="9" spans="1:11" x14ac:dyDescent="0.2">
      <c r="A9" s="40">
        <v>2013</v>
      </c>
      <c r="B9" s="38">
        <v>55</v>
      </c>
      <c r="C9" s="38">
        <v>3.8</v>
      </c>
      <c r="D9" s="38">
        <v>40</v>
      </c>
      <c r="E9" s="38">
        <v>15</v>
      </c>
      <c r="F9" s="38">
        <v>5</v>
      </c>
      <c r="G9" s="38">
        <v>0</v>
      </c>
      <c r="H9" s="38">
        <v>20</v>
      </c>
      <c r="I9" s="38">
        <v>0</v>
      </c>
      <c r="J9" s="38">
        <v>146.80000000000001</v>
      </c>
      <c r="K9" s="38">
        <f si="0" t="shared"/>
        <v>285.60000000000002</v>
      </c>
    </row>
    <row r="10" spans="1:11" x14ac:dyDescent="0.2">
      <c r="A10" s="40">
        <v>2014</v>
      </c>
      <c r="B10" s="38">
        <v>55</v>
      </c>
      <c r="C10" s="38">
        <v>3.8</v>
      </c>
      <c r="D10" s="38">
        <v>0</v>
      </c>
      <c r="E10" s="38">
        <v>15</v>
      </c>
      <c r="F10" s="38">
        <v>5</v>
      </c>
      <c r="G10" s="38">
        <v>0</v>
      </c>
      <c r="H10" s="38">
        <v>0</v>
      </c>
      <c r="I10" s="38">
        <v>66</v>
      </c>
      <c r="J10" s="38">
        <v>135.30000000000001</v>
      </c>
      <c r="K10" s="38">
        <f si="0" t="shared"/>
        <v>280.10000000000002</v>
      </c>
    </row>
    <row r="11" spans="1:11" x14ac:dyDescent="0.2">
      <c r="A11" s="40">
        <v>2015</v>
      </c>
      <c r="B11" s="38">
        <v>55</v>
      </c>
      <c r="C11" s="38">
        <v>3.8</v>
      </c>
      <c r="D11" s="38">
        <v>0</v>
      </c>
      <c r="E11" s="38">
        <v>15</v>
      </c>
      <c r="F11" s="38">
        <v>0</v>
      </c>
      <c r="G11" s="38">
        <v>0</v>
      </c>
      <c r="H11" s="38">
        <v>0</v>
      </c>
      <c r="I11" s="38">
        <v>66</v>
      </c>
      <c r="J11" s="38">
        <v>144.30000000000001</v>
      </c>
      <c r="K11" s="38">
        <f si="0" t="shared"/>
        <v>284.10000000000002</v>
      </c>
    </row>
    <row r="12" spans="1:11" x14ac:dyDescent="0.2">
      <c r="A12" s="40">
        <v>2016</v>
      </c>
      <c r="B12" s="38">
        <v>55</v>
      </c>
      <c r="C12" s="38">
        <v>3.8</v>
      </c>
      <c r="D12" s="35">
        <v>0</v>
      </c>
      <c r="E12" s="35">
        <v>15</v>
      </c>
      <c r="F12" s="35">
        <v>0</v>
      </c>
      <c r="G12" s="35">
        <v>0</v>
      </c>
      <c r="H12" s="35">
        <v>0</v>
      </c>
      <c r="I12" s="35">
        <v>66</v>
      </c>
      <c r="J12" s="35">
        <v>153.5</v>
      </c>
      <c r="K12" s="38">
        <f si="0" t="shared"/>
        <v>293.3</v>
      </c>
    </row>
    <row r="13" spans="1:11" x14ac:dyDescent="0.2">
      <c r="A13" s="41">
        <v>2017</v>
      </c>
      <c r="B13" s="35">
        <v>55</v>
      </c>
      <c r="C13" s="35">
        <v>3.8</v>
      </c>
      <c r="D13" s="35">
        <v>0</v>
      </c>
      <c r="E13" s="35">
        <v>15</v>
      </c>
      <c r="F13" s="35">
        <v>0</v>
      </c>
      <c r="G13" s="35">
        <v>0</v>
      </c>
      <c r="H13" s="35">
        <v>0</v>
      </c>
      <c r="I13" s="35">
        <v>66</v>
      </c>
      <c r="J13" s="35">
        <v>155.19999999999999</v>
      </c>
      <c r="K13" s="38">
        <f si="0" t="shared"/>
        <v>295</v>
      </c>
    </row>
    <row r="14" spans="1:11" x14ac:dyDescent="0.2">
      <c r="A14" s="40">
        <v>2018</v>
      </c>
      <c r="B14" s="35">
        <v>55</v>
      </c>
      <c r="C14" s="35">
        <v>3.8</v>
      </c>
      <c r="D14" s="35">
        <v>0</v>
      </c>
      <c r="E14" s="35">
        <v>15</v>
      </c>
      <c r="F14" s="35">
        <v>0</v>
      </c>
      <c r="G14" s="35">
        <v>0</v>
      </c>
      <c r="H14" s="35">
        <v>0</v>
      </c>
      <c r="I14" s="35">
        <v>66</v>
      </c>
      <c r="J14" s="35">
        <v>154.6</v>
      </c>
      <c r="K14" s="38">
        <f si="0" t="shared"/>
        <v>294.39999999999998</v>
      </c>
    </row>
    <row r="15" spans="1:11" x14ac:dyDescent="0.2">
      <c r="K15" s="38">
        <f si="0" t="shared"/>
        <v>0</v>
      </c>
    </row>
    <row r="16" spans="1:11" x14ac:dyDescent="0.2">
      <c r="K16" s="38">
        <f si="0" t="shared"/>
        <v>0</v>
      </c>
    </row>
    <row r="17" spans="11:11" x14ac:dyDescent="0.2">
      <c r="K17" s="38">
        <f si="0" t="shared"/>
        <v>0</v>
      </c>
    </row>
    <row r="18" spans="11:11" x14ac:dyDescent="0.2">
      <c r="K18" s="38">
        <f si="0" t="shared"/>
        <v>0</v>
      </c>
    </row>
    <row r="19" spans="11:11" x14ac:dyDescent="0.2">
      <c r="K19" s="38">
        <f si="0" t="shared"/>
        <v>0</v>
      </c>
    </row>
    <row r="20" spans="11:11" x14ac:dyDescent="0.2">
      <c r="K20" s="38">
        <f si="0" t="shared"/>
        <v>0</v>
      </c>
    </row>
    <row r="21" spans="11:11" x14ac:dyDescent="0.2">
      <c r="K21" s="38">
        <f si="0" t="shared"/>
        <v>0</v>
      </c>
    </row>
    <row r="22" spans="11:11" x14ac:dyDescent="0.2">
      <c r="K22" s="38">
        <f si="0" t="shared"/>
        <v>0</v>
      </c>
    </row>
    <row r="23" spans="11:11" x14ac:dyDescent="0.2">
      <c r="K23" s="38">
        <f si="0" t="shared"/>
        <v>0</v>
      </c>
    </row>
    <row r="24" spans="11:11" x14ac:dyDescent="0.2">
      <c r="K24" s="38">
        <f si="0" t="shared"/>
        <v>0</v>
      </c>
    </row>
    <row r="25" spans="11:11" x14ac:dyDescent="0.2">
      <c r="K25" s="38">
        <f si="0" t="shared"/>
        <v>0</v>
      </c>
    </row>
    <row r="26" spans="11:11" x14ac:dyDescent="0.2">
      <c r="K26" s="38">
        <f si="0" t="shared"/>
        <v>0</v>
      </c>
    </row>
    <row r="27" spans="11:11" x14ac:dyDescent="0.2">
      <c r="K27" s="38">
        <f si="0" t="shared"/>
        <v>0</v>
      </c>
    </row>
    <row r="28" spans="11:11" x14ac:dyDescent="0.2">
      <c r="K28" s="38">
        <f si="0" t="shared"/>
        <v>0</v>
      </c>
    </row>
    <row r="29" spans="11:11" x14ac:dyDescent="0.2">
      <c r="K29" s="38">
        <f si="0" t="shared"/>
        <v>0</v>
      </c>
    </row>
    <row r="30" spans="11:11" x14ac:dyDescent="0.2">
      <c r="K30" s="38">
        <f si="0" t="shared"/>
        <v>0</v>
      </c>
    </row>
    <row r="31" spans="11:11" x14ac:dyDescent="0.2">
      <c r="K31" s="38">
        <f si="0" t="shared"/>
        <v>0</v>
      </c>
    </row>
    <row r="32" spans="11:11" x14ac:dyDescent="0.2">
      <c r="K32" s="38">
        <f si="0" t="shared"/>
        <v>0</v>
      </c>
    </row>
    <row r="33" spans="11:11" x14ac:dyDescent="0.2">
      <c r="K33" s="38">
        <f si="0" t="shared"/>
        <v>0</v>
      </c>
    </row>
    <row r="34" spans="11:11" x14ac:dyDescent="0.2">
      <c r="K34" s="38">
        <f si="0" t="shared"/>
        <v>0</v>
      </c>
    </row>
    <row r="35" spans="11:11" x14ac:dyDescent="0.2">
      <c r="K35" s="38">
        <f si="0" t="shared"/>
        <v>0</v>
      </c>
    </row>
    <row r="36" spans="11:11" x14ac:dyDescent="0.2">
      <c r="K36" s="38">
        <f si="0" t="shared"/>
        <v>0</v>
      </c>
    </row>
    <row r="37" spans="11:11" x14ac:dyDescent="0.2">
      <c r="K37" s="38">
        <f si="0" t="shared"/>
        <v>0</v>
      </c>
    </row>
    <row r="38" spans="11:11" x14ac:dyDescent="0.2">
      <c r="K38" s="38">
        <f si="0" t="shared"/>
        <v>0</v>
      </c>
    </row>
    <row r="39" spans="11:11" x14ac:dyDescent="0.2">
      <c r="K39" s="38">
        <f si="0" t="shared"/>
        <v>0</v>
      </c>
    </row>
    <row r="40" spans="11:11" x14ac:dyDescent="0.2">
      <c r="K40" s="38">
        <f si="0" t="shared"/>
        <v>0</v>
      </c>
    </row>
    <row r="41" spans="11:11" x14ac:dyDescent="0.2">
      <c r="K41" s="38">
        <f si="0" t="shared"/>
        <v>0</v>
      </c>
    </row>
    <row r="42" spans="11:11" x14ac:dyDescent="0.2">
      <c r="K42" s="38">
        <f si="0" t="shared"/>
        <v>0</v>
      </c>
    </row>
    <row r="43" spans="11:11" x14ac:dyDescent="0.2">
      <c r="K43" s="38">
        <f si="0" t="shared"/>
        <v>0</v>
      </c>
    </row>
    <row r="44" spans="11:11" x14ac:dyDescent="0.2">
      <c r="K44" s="38">
        <f si="0" t="shared"/>
        <v>0</v>
      </c>
    </row>
    <row r="45" spans="11:11" x14ac:dyDescent="0.2">
      <c r="K45" s="38">
        <f si="0" t="shared"/>
        <v>0</v>
      </c>
    </row>
    <row r="46" spans="11:11" x14ac:dyDescent="0.2">
      <c r="K46" s="38">
        <f si="0" t="shared"/>
        <v>0</v>
      </c>
    </row>
    <row r="47" spans="11:11" x14ac:dyDescent="0.2">
      <c r="K47" s="38">
        <f si="0" t="shared"/>
        <v>0</v>
      </c>
    </row>
    <row r="48" spans="11:11" x14ac:dyDescent="0.2">
      <c r="K48" s="38">
        <f si="0" t="shared"/>
        <v>0</v>
      </c>
    </row>
    <row r="49" spans="11:11" x14ac:dyDescent="0.2">
      <c r="K49" s="38">
        <f si="0" t="shared"/>
        <v>0</v>
      </c>
    </row>
    <row r="50" spans="11:11" x14ac:dyDescent="0.2">
      <c r="K50" s="38">
        <f si="0" t="shared"/>
        <v>0</v>
      </c>
    </row>
    <row r="51" spans="11:11" x14ac:dyDescent="0.2">
      <c r="K51" s="38">
        <f si="0" t="shared"/>
        <v>0</v>
      </c>
    </row>
    <row r="52" spans="11:11" x14ac:dyDescent="0.2">
      <c r="K52" s="38">
        <f si="0" t="shared"/>
        <v>0</v>
      </c>
    </row>
    <row r="53" spans="11:11" x14ac:dyDescent="0.2">
      <c r="K53" s="38">
        <f si="0" t="shared"/>
        <v>0</v>
      </c>
    </row>
    <row r="54" spans="11:11" x14ac:dyDescent="0.2">
      <c r="K54" s="38">
        <f si="0" t="shared"/>
        <v>0</v>
      </c>
    </row>
    <row r="55" spans="11:11" x14ac:dyDescent="0.2">
      <c r="K55" s="38">
        <f si="0" t="shared"/>
        <v>0</v>
      </c>
    </row>
    <row r="56" spans="11:11" x14ac:dyDescent="0.2">
      <c r="K56" s="38">
        <f si="0" t="shared"/>
        <v>0</v>
      </c>
    </row>
    <row r="57" spans="11:11" x14ac:dyDescent="0.2">
      <c r="K57" s="38">
        <f si="0" t="shared"/>
        <v>0</v>
      </c>
    </row>
    <row r="58" spans="11:11" x14ac:dyDescent="0.2">
      <c r="K58" s="38">
        <f si="0" t="shared"/>
        <v>0</v>
      </c>
    </row>
    <row r="59" spans="11:11" x14ac:dyDescent="0.2">
      <c r="K59" s="38">
        <f si="0" t="shared"/>
        <v>0</v>
      </c>
    </row>
    <row r="60" spans="11:11" x14ac:dyDescent="0.2">
      <c r="K60" s="38">
        <f si="0" t="shared"/>
        <v>0</v>
      </c>
    </row>
    <row r="61" spans="11:11" x14ac:dyDescent="0.2">
      <c r="K61" s="38">
        <f si="0" t="shared"/>
        <v>0</v>
      </c>
    </row>
    <row r="62" spans="11:11" x14ac:dyDescent="0.2">
      <c r="K62" s="38">
        <f si="0" t="shared"/>
        <v>0</v>
      </c>
    </row>
    <row r="63" spans="11:11" x14ac:dyDescent="0.2">
      <c r="K63" s="38">
        <f si="0" t="shared"/>
        <v>0</v>
      </c>
    </row>
    <row r="64" spans="11:11" x14ac:dyDescent="0.2">
      <c r="K64" s="38">
        <f si="0" t="shared"/>
        <v>0</v>
      </c>
    </row>
    <row r="65" spans="11:11" x14ac:dyDescent="0.2">
      <c r="K65" s="38">
        <f si="0" t="shared"/>
        <v>0</v>
      </c>
    </row>
    <row r="66" spans="11:11" x14ac:dyDescent="0.2">
      <c r="K66" s="38">
        <f ref="K66:K129" si="1" t="shared">SUM(B66:J66)</f>
        <v>0</v>
      </c>
    </row>
    <row r="67" spans="11:11" x14ac:dyDescent="0.2">
      <c r="K67" s="38">
        <f si="1" t="shared"/>
        <v>0</v>
      </c>
    </row>
    <row r="68" spans="11:11" x14ac:dyDescent="0.2">
      <c r="K68" s="38">
        <f si="1" t="shared"/>
        <v>0</v>
      </c>
    </row>
    <row r="69" spans="11:11" x14ac:dyDescent="0.2">
      <c r="K69" s="38">
        <f si="1" t="shared"/>
        <v>0</v>
      </c>
    </row>
    <row r="70" spans="11:11" x14ac:dyDescent="0.2">
      <c r="K70" s="38">
        <f si="1" t="shared"/>
        <v>0</v>
      </c>
    </row>
    <row r="71" spans="11:11" x14ac:dyDescent="0.2">
      <c r="K71" s="38">
        <f si="1" t="shared"/>
        <v>0</v>
      </c>
    </row>
    <row r="72" spans="11:11" x14ac:dyDescent="0.2">
      <c r="K72" s="38">
        <f si="1" t="shared"/>
        <v>0</v>
      </c>
    </row>
    <row r="73" spans="11:11" x14ac:dyDescent="0.2">
      <c r="K73" s="38">
        <f si="1" t="shared"/>
        <v>0</v>
      </c>
    </row>
    <row r="74" spans="11:11" x14ac:dyDescent="0.2">
      <c r="K74" s="38">
        <f si="1" t="shared"/>
        <v>0</v>
      </c>
    </row>
    <row r="75" spans="11:11" x14ac:dyDescent="0.2">
      <c r="K75" s="38">
        <f si="1" t="shared"/>
        <v>0</v>
      </c>
    </row>
    <row r="76" spans="11:11" x14ac:dyDescent="0.2">
      <c r="K76" s="38">
        <f si="1" t="shared"/>
        <v>0</v>
      </c>
    </row>
    <row r="77" spans="11:11" x14ac:dyDescent="0.2">
      <c r="K77" s="38">
        <f si="1" t="shared"/>
        <v>0</v>
      </c>
    </row>
    <row r="78" spans="11:11" x14ac:dyDescent="0.2">
      <c r="K78" s="38">
        <f si="1" t="shared"/>
        <v>0</v>
      </c>
    </row>
    <row r="79" spans="11:11" x14ac:dyDescent="0.2">
      <c r="K79" s="38">
        <f si="1" t="shared"/>
        <v>0</v>
      </c>
    </row>
    <row r="80" spans="11:11" x14ac:dyDescent="0.2">
      <c r="K80" s="38">
        <f si="1" t="shared"/>
        <v>0</v>
      </c>
    </row>
    <row r="81" spans="11:11" x14ac:dyDescent="0.2">
      <c r="K81" s="38">
        <f si="1" t="shared"/>
        <v>0</v>
      </c>
    </row>
    <row r="82" spans="11:11" x14ac:dyDescent="0.2">
      <c r="K82" s="38">
        <f si="1" t="shared"/>
        <v>0</v>
      </c>
    </row>
    <row r="83" spans="11:11" x14ac:dyDescent="0.2">
      <c r="K83" s="38">
        <f si="1" t="shared"/>
        <v>0</v>
      </c>
    </row>
    <row r="84" spans="11:11" x14ac:dyDescent="0.2">
      <c r="K84" s="38">
        <f si="1" t="shared"/>
        <v>0</v>
      </c>
    </row>
    <row r="85" spans="11:11" x14ac:dyDescent="0.2">
      <c r="K85" s="38">
        <f si="1" t="shared"/>
        <v>0</v>
      </c>
    </row>
    <row r="86" spans="11:11" x14ac:dyDescent="0.2">
      <c r="K86" s="38">
        <f si="1" t="shared"/>
        <v>0</v>
      </c>
    </row>
    <row r="87" spans="11:11" x14ac:dyDescent="0.2">
      <c r="K87" s="38">
        <f si="1" t="shared"/>
        <v>0</v>
      </c>
    </row>
    <row r="88" spans="11:11" x14ac:dyDescent="0.2">
      <c r="K88" s="38">
        <f si="1" t="shared"/>
        <v>0</v>
      </c>
    </row>
    <row r="89" spans="11:11" x14ac:dyDescent="0.2">
      <c r="K89" s="38">
        <f si="1" t="shared"/>
        <v>0</v>
      </c>
    </row>
    <row r="90" spans="11:11" x14ac:dyDescent="0.2">
      <c r="K90" s="38">
        <f si="1" t="shared"/>
        <v>0</v>
      </c>
    </row>
    <row r="91" spans="11:11" x14ac:dyDescent="0.2">
      <c r="K91" s="38">
        <f si="1" t="shared"/>
        <v>0</v>
      </c>
    </row>
    <row r="92" spans="11:11" x14ac:dyDescent="0.2">
      <c r="K92" s="38">
        <f si="1" t="shared"/>
        <v>0</v>
      </c>
    </row>
    <row r="93" spans="11:11" x14ac:dyDescent="0.2">
      <c r="K93" s="38">
        <f si="1" t="shared"/>
        <v>0</v>
      </c>
    </row>
    <row r="94" spans="11:11" x14ac:dyDescent="0.2">
      <c r="K94" s="38">
        <f si="1" t="shared"/>
        <v>0</v>
      </c>
    </row>
    <row r="95" spans="11:11" x14ac:dyDescent="0.2">
      <c r="K95" s="38">
        <f si="1" t="shared"/>
        <v>0</v>
      </c>
    </row>
    <row r="96" spans="11:11" x14ac:dyDescent="0.2">
      <c r="K96" s="38">
        <f si="1" t="shared"/>
        <v>0</v>
      </c>
    </row>
    <row r="97" spans="11:11" x14ac:dyDescent="0.2">
      <c r="K97" s="38">
        <f si="1" t="shared"/>
        <v>0</v>
      </c>
    </row>
    <row r="98" spans="11:11" x14ac:dyDescent="0.2">
      <c r="K98" s="38">
        <f si="1" t="shared"/>
        <v>0</v>
      </c>
    </row>
    <row r="99" spans="11:11" x14ac:dyDescent="0.2">
      <c r="K99" s="38">
        <f si="1" t="shared"/>
        <v>0</v>
      </c>
    </row>
    <row r="100" spans="11:11" x14ac:dyDescent="0.2">
      <c r="K100" s="38">
        <f si="1" t="shared"/>
        <v>0</v>
      </c>
    </row>
    <row r="101" spans="11:11" x14ac:dyDescent="0.2">
      <c r="K101" s="38">
        <f si="1" t="shared"/>
        <v>0</v>
      </c>
    </row>
    <row r="102" spans="11:11" x14ac:dyDescent="0.2">
      <c r="K102" s="38">
        <f si="1" t="shared"/>
        <v>0</v>
      </c>
    </row>
    <row r="103" spans="11:11" x14ac:dyDescent="0.2">
      <c r="K103" s="38">
        <f si="1" t="shared"/>
        <v>0</v>
      </c>
    </row>
    <row r="104" spans="11:11" x14ac:dyDescent="0.2">
      <c r="K104" s="38">
        <f si="1" t="shared"/>
        <v>0</v>
      </c>
    </row>
    <row r="105" spans="11:11" x14ac:dyDescent="0.2">
      <c r="K105" s="38">
        <f si="1" t="shared"/>
        <v>0</v>
      </c>
    </row>
    <row r="106" spans="11:11" x14ac:dyDescent="0.2">
      <c r="K106" s="38">
        <f si="1" t="shared"/>
        <v>0</v>
      </c>
    </row>
    <row r="107" spans="11:11" x14ac:dyDescent="0.2">
      <c r="K107" s="38">
        <f si="1" t="shared"/>
        <v>0</v>
      </c>
    </row>
    <row r="108" spans="11:11" x14ac:dyDescent="0.2">
      <c r="K108" s="38">
        <f si="1" t="shared"/>
        <v>0</v>
      </c>
    </row>
    <row r="109" spans="11:11" x14ac:dyDescent="0.2">
      <c r="K109" s="38">
        <f si="1" t="shared"/>
        <v>0</v>
      </c>
    </row>
    <row r="110" spans="11:11" x14ac:dyDescent="0.2">
      <c r="K110" s="38">
        <f si="1" t="shared"/>
        <v>0</v>
      </c>
    </row>
    <row r="111" spans="11:11" x14ac:dyDescent="0.2">
      <c r="K111" s="38">
        <f si="1" t="shared"/>
        <v>0</v>
      </c>
    </row>
    <row r="112" spans="11:11" x14ac:dyDescent="0.2">
      <c r="K112" s="38">
        <f si="1" t="shared"/>
        <v>0</v>
      </c>
    </row>
    <row r="113" spans="11:11" x14ac:dyDescent="0.2">
      <c r="K113" s="38">
        <f si="1" t="shared"/>
        <v>0</v>
      </c>
    </row>
    <row r="114" spans="11:11" x14ac:dyDescent="0.2">
      <c r="K114" s="38">
        <f si="1" t="shared"/>
        <v>0</v>
      </c>
    </row>
    <row r="115" spans="11:11" x14ac:dyDescent="0.2">
      <c r="K115" s="38">
        <f si="1" t="shared"/>
        <v>0</v>
      </c>
    </row>
    <row r="116" spans="11:11" x14ac:dyDescent="0.2">
      <c r="K116" s="38">
        <f si="1" t="shared"/>
        <v>0</v>
      </c>
    </row>
    <row r="117" spans="11:11" x14ac:dyDescent="0.2">
      <c r="K117" s="38">
        <f si="1" t="shared"/>
        <v>0</v>
      </c>
    </row>
    <row r="118" spans="11:11" x14ac:dyDescent="0.2">
      <c r="K118" s="38">
        <f si="1" t="shared"/>
        <v>0</v>
      </c>
    </row>
    <row r="119" spans="11:11" x14ac:dyDescent="0.2">
      <c r="K119" s="38">
        <f si="1" t="shared"/>
        <v>0</v>
      </c>
    </row>
    <row r="120" spans="11:11" x14ac:dyDescent="0.2">
      <c r="K120" s="38">
        <f si="1" t="shared"/>
        <v>0</v>
      </c>
    </row>
    <row r="121" spans="11:11" x14ac:dyDescent="0.2">
      <c r="K121" s="38">
        <f si="1" t="shared"/>
        <v>0</v>
      </c>
    </row>
    <row r="122" spans="11:11" x14ac:dyDescent="0.2">
      <c r="K122" s="38">
        <f si="1" t="shared"/>
        <v>0</v>
      </c>
    </row>
    <row r="123" spans="11:11" x14ac:dyDescent="0.2">
      <c r="K123" s="38">
        <f si="1" t="shared"/>
        <v>0</v>
      </c>
    </row>
    <row r="124" spans="11:11" x14ac:dyDescent="0.2">
      <c r="K124" s="38">
        <f si="1" t="shared"/>
        <v>0</v>
      </c>
    </row>
    <row r="125" spans="11:11" x14ac:dyDescent="0.2">
      <c r="K125" s="38">
        <f si="1" t="shared"/>
        <v>0</v>
      </c>
    </row>
    <row r="126" spans="11:11" x14ac:dyDescent="0.2">
      <c r="K126" s="38">
        <f si="1" t="shared"/>
        <v>0</v>
      </c>
    </row>
    <row r="127" spans="11:11" x14ac:dyDescent="0.2">
      <c r="K127" s="38">
        <f si="1" t="shared"/>
        <v>0</v>
      </c>
    </row>
    <row r="128" spans="11:11" x14ac:dyDescent="0.2">
      <c r="K128" s="38">
        <f si="1" t="shared"/>
        <v>0</v>
      </c>
    </row>
    <row r="129" spans="11:11" x14ac:dyDescent="0.2">
      <c r="K129" s="38">
        <f si="1" t="shared"/>
        <v>0</v>
      </c>
    </row>
    <row r="130" spans="11:11" x14ac:dyDescent="0.2">
      <c r="K130" s="38">
        <f ref="K130:K193" si="2" t="shared">SUM(B130:J130)</f>
        <v>0</v>
      </c>
    </row>
    <row r="131" spans="11:11" x14ac:dyDescent="0.2">
      <c r="K131" s="38">
        <f si="2" t="shared"/>
        <v>0</v>
      </c>
    </row>
    <row r="132" spans="11:11" x14ac:dyDescent="0.2">
      <c r="K132" s="38">
        <f si="2" t="shared"/>
        <v>0</v>
      </c>
    </row>
    <row r="133" spans="11:11" x14ac:dyDescent="0.2">
      <c r="K133" s="38">
        <f si="2" t="shared"/>
        <v>0</v>
      </c>
    </row>
    <row r="134" spans="11:11" x14ac:dyDescent="0.2">
      <c r="K134" s="38">
        <f si="2" t="shared"/>
        <v>0</v>
      </c>
    </row>
    <row r="135" spans="11:11" x14ac:dyDescent="0.2">
      <c r="K135" s="38">
        <f si="2" t="shared"/>
        <v>0</v>
      </c>
    </row>
    <row r="136" spans="11:11" x14ac:dyDescent="0.2">
      <c r="K136" s="38">
        <f si="2" t="shared"/>
        <v>0</v>
      </c>
    </row>
    <row r="137" spans="11:11" x14ac:dyDescent="0.2">
      <c r="K137" s="38">
        <f si="2" t="shared"/>
        <v>0</v>
      </c>
    </row>
    <row r="138" spans="11:11" x14ac:dyDescent="0.2">
      <c r="K138" s="38">
        <f si="2" t="shared"/>
        <v>0</v>
      </c>
    </row>
    <row r="139" spans="11:11" x14ac:dyDescent="0.2">
      <c r="K139" s="38">
        <f si="2" t="shared"/>
        <v>0</v>
      </c>
    </row>
    <row r="140" spans="11:11" x14ac:dyDescent="0.2">
      <c r="K140" s="38">
        <f si="2" t="shared"/>
        <v>0</v>
      </c>
    </row>
    <row r="141" spans="11:11" x14ac:dyDescent="0.2">
      <c r="K141" s="38">
        <f si="2" t="shared"/>
        <v>0</v>
      </c>
    </row>
    <row r="142" spans="11:11" x14ac:dyDescent="0.2">
      <c r="K142" s="38">
        <f si="2" t="shared"/>
        <v>0</v>
      </c>
    </row>
    <row r="143" spans="11:11" x14ac:dyDescent="0.2">
      <c r="K143" s="38">
        <f si="2" t="shared"/>
        <v>0</v>
      </c>
    </row>
    <row r="144" spans="11:11" x14ac:dyDescent="0.2">
      <c r="K144" s="38">
        <f si="2" t="shared"/>
        <v>0</v>
      </c>
    </row>
    <row r="145" spans="11:11" x14ac:dyDescent="0.2">
      <c r="K145" s="38">
        <f si="2" t="shared"/>
        <v>0</v>
      </c>
    </row>
    <row r="146" spans="11:11" x14ac:dyDescent="0.2">
      <c r="K146" s="38">
        <f si="2" t="shared"/>
        <v>0</v>
      </c>
    </row>
    <row r="147" spans="11:11" x14ac:dyDescent="0.2">
      <c r="K147" s="38">
        <f si="2" t="shared"/>
        <v>0</v>
      </c>
    </row>
    <row r="148" spans="11:11" x14ac:dyDescent="0.2">
      <c r="K148" s="38">
        <f si="2" t="shared"/>
        <v>0</v>
      </c>
    </row>
    <row r="149" spans="11:11" x14ac:dyDescent="0.2">
      <c r="K149" s="38">
        <f si="2" t="shared"/>
        <v>0</v>
      </c>
    </row>
    <row r="150" spans="11:11" x14ac:dyDescent="0.2">
      <c r="K150" s="38">
        <f si="2" t="shared"/>
        <v>0</v>
      </c>
    </row>
    <row r="151" spans="11:11" x14ac:dyDescent="0.2">
      <c r="K151" s="38">
        <f si="2" t="shared"/>
        <v>0</v>
      </c>
    </row>
    <row r="152" spans="11:11" x14ac:dyDescent="0.2">
      <c r="K152" s="38">
        <f si="2" t="shared"/>
        <v>0</v>
      </c>
    </row>
    <row r="153" spans="11:11" x14ac:dyDescent="0.2">
      <c r="K153" s="38">
        <f si="2" t="shared"/>
        <v>0</v>
      </c>
    </row>
    <row r="154" spans="11:11" x14ac:dyDescent="0.2">
      <c r="K154" s="38">
        <f si="2" t="shared"/>
        <v>0</v>
      </c>
    </row>
    <row r="155" spans="11:11" x14ac:dyDescent="0.2">
      <c r="K155" s="38">
        <f si="2" t="shared"/>
        <v>0</v>
      </c>
    </row>
    <row r="156" spans="11:11" x14ac:dyDescent="0.2">
      <c r="K156" s="38">
        <f si="2" t="shared"/>
        <v>0</v>
      </c>
    </row>
    <row r="157" spans="11:11" x14ac:dyDescent="0.2">
      <c r="K157" s="38">
        <f si="2" t="shared"/>
        <v>0</v>
      </c>
    </row>
    <row r="158" spans="11:11" x14ac:dyDescent="0.2">
      <c r="K158" s="38">
        <f si="2" t="shared"/>
        <v>0</v>
      </c>
    </row>
    <row r="159" spans="11:11" x14ac:dyDescent="0.2">
      <c r="K159" s="38">
        <f si="2" t="shared"/>
        <v>0</v>
      </c>
    </row>
    <row r="160" spans="11:11" x14ac:dyDescent="0.2">
      <c r="K160" s="38">
        <f si="2" t="shared"/>
        <v>0</v>
      </c>
    </row>
    <row r="161" spans="11:11" x14ac:dyDescent="0.2">
      <c r="K161" s="38">
        <f si="2" t="shared"/>
        <v>0</v>
      </c>
    </row>
    <row r="162" spans="11:11" x14ac:dyDescent="0.2">
      <c r="K162" s="38">
        <f si="2" t="shared"/>
        <v>0</v>
      </c>
    </row>
    <row r="163" spans="11:11" x14ac:dyDescent="0.2">
      <c r="K163" s="38">
        <f si="2" t="shared"/>
        <v>0</v>
      </c>
    </row>
    <row r="164" spans="11:11" x14ac:dyDescent="0.2">
      <c r="K164" s="38">
        <f si="2" t="shared"/>
        <v>0</v>
      </c>
    </row>
    <row r="165" spans="11:11" x14ac:dyDescent="0.2">
      <c r="K165" s="38">
        <f si="2" t="shared"/>
        <v>0</v>
      </c>
    </row>
    <row r="166" spans="11:11" x14ac:dyDescent="0.2">
      <c r="K166" s="38">
        <f si="2" t="shared"/>
        <v>0</v>
      </c>
    </row>
    <row r="167" spans="11:11" x14ac:dyDescent="0.2">
      <c r="K167" s="38">
        <f si="2" t="shared"/>
        <v>0</v>
      </c>
    </row>
    <row r="168" spans="11:11" x14ac:dyDescent="0.2">
      <c r="K168" s="38">
        <f si="2" t="shared"/>
        <v>0</v>
      </c>
    </row>
    <row r="169" spans="11:11" x14ac:dyDescent="0.2">
      <c r="K169" s="38">
        <f si="2" t="shared"/>
        <v>0</v>
      </c>
    </row>
    <row r="170" spans="11:11" x14ac:dyDescent="0.2">
      <c r="K170" s="38">
        <f si="2" t="shared"/>
        <v>0</v>
      </c>
    </row>
    <row r="171" spans="11:11" x14ac:dyDescent="0.2">
      <c r="K171" s="38">
        <f si="2" t="shared"/>
        <v>0</v>
      </c>
    </row>
    <row r="172" spans="11:11" x14ac:dyDescent="0.2">
      <c r="K172" s="38">
        <f si="2" t="shared"/>
        <v>0</v>
      </c>
    </row>
    <row r="173" spans="11:11" x14ac:dyDescent="0.2">
      <c r="K173" s="38">
        <f si="2" t="shared"/>
        <v>0</v>
      </c>
    </row>
    <row r="174" spans="11:11" x14ac:dyDescent="0.2">
      <c r="K174" s="38">
        <f si="2" t="shared"/>
        <v>0</v>
      </c>
    </row>
    <row r="175" spans="11:11" x14ac:dyDescent="0.2">
      <c r="K175" s="38">
        <f si="2" t="shared"/>
        <v>0</v>
      </c>
    </row>
    <row r="176" spans="11:11" x14ac:dyDescent="0.2">
      <c r="K176" s="38">
        <f si="2" t="shared"/>
        <v>0</v>
      </c>
    </row>
    <row r="177" spans="11:11" x14ac:dyDescent="0.2">
      <c r="K177" s="38">
        <f si="2" t="shared"/>
        <v>0</v>
      </c>
    </row>
    <row r="178" spans="11:11" x14ac:dyDescent="0.2">
      <c r="K178" s="38">
        <f si="2" t="shared"/>
        <v>0</v>
      </c>
    </row>
    <row r="179" spans="11:11" x14ac:dyDescent="0.2">
      <c r="K179" s="38">
        <f si="2" t="shared"/>
        <v>0</v>
      </c>
    </row>
    <row r="180" spans="11:11" x14ac:dyDescent="0.2">
      <c r="K180" s="38">
        <f si="2" t="shared"/>
        <v>0</v>
      </c>
    </row>
    <row r="181" spans="11:11" x14ac:dyDescent="0.2">
      <c r="K181" s="38">
        <f si="2" t="shared"/>
        <v>0</v>
      </c>
    </row>
    <row r="182" spans="11:11" x14ac:dyDescent="0.2">
      <c r="K182" s="38">
        <f si="2" t="shared"/>
        <v>0</v>
      </c>
    </row>
    <row r="183" spans="11:11" x14ac:dyDescent="0.2">
      <c r="K183" s="38">
        <f si="2" t="shared"/>
        <v>0</v>
      </c>
    </row>
    <row r="184" spans="11:11" x14ac:dyDescent="0.2">
      <c r="K184" s="38">
        <f si="2" t="shared"/>
        <v>0</v>
      </c>
    </row>
    <row r="185" spans="11:11" x14ac:dyDescent="0.2">
      <c r="K185" s="38">
        <f si="2" t="shared"/>
        <v>0</v>
      </c>
    </row>
    <row r="186" spans="11:11" x14ac:dyDescent="0.2">
      <c r="K186" s="38">
        <f si="2" t="shared"/>
        <v>0</v>
      </c>
    </row>
    <row r="187" spans="11:11" x14ac:dyDescent="0.2">
      <c r="K187" s="38">
        <f si="2" t="shared"/>
        <v>0</v>
      </c>
    </row>
    <row r="188" spans="11:11" x14ac:dyDescent="0.2">
      <c r="K188" s="38">
        <f si="2" t="shared"/>
        <v>0</v>
      </c>
    </row>
    <row r="189" spans="11:11" x14ac:dyDescent="0.2">
      <c r="K189" s="38">
        <f si="2" t="shared"/>
        <v>0</v>
      </c>
    </row>
    <row r="190" spans="11:11" x14ac:dyDescent="0.2">
      <c r="K190" s="38">
        <f si="2" t="shared"/>
        <v>0</v>
      </c>
    </row>
    <row r="191" spans="11:11" x14ac:dyDescent="0.2">
      <c r="K191" s="38">
        <f si="2" t="shared"/>
        <v>0</v>
      </c>
    </row>
    <row r="192" spans="11:11" x14ac:dyDescent="0.2">
      <c r="K192" s="38">
        <f si="2" t="shared"/>
        <v>0</v>
      </c>
    </row>
    <row r="193" spans="11:11" x14ac:dyDescent="0.2">
      <c r="K193" s="38">
        <f si="2" t="shared"/>
        <v>0</v>
      </c>
    </row>
    <row r="194" spans="11:11" x14ac:dyDescent="0.2">
      <c r="K194" s="38">
        <f ref="K194:K257" si="3" t="shared">SUM(B194:J194)</f>
        <v>0</v>
      </c>
    </row>
    <row r="195" spans="11:11" x14ac:dyDescent="0.2">
      <c r="K195" s="38">
        <f si="3" t="shared"/>
        <v>0</v>
      </c>
    </row>
    <row r="196" spans="11:11" x14ac:dyDescent="0.2">
      <c r="K196" s="38">
        <f si="3" t="shared"/>
        <v>0</v>
      </c>
    </row>
    <row r="197" spans="11:11" x14ac:dyDescent="0.2">
      <c r="K197" s="38">
        <f si="3" t="shared"/>
        <v>0</v>
      </c>
    </row>
    <row r="198" spans="11:11" x14ac:dyDescent="0.2">
      <c r="K198" s="38">
        <f si="3" t="shared"/>
        <v>0</v>
      </c>
    </row>
    <row r="199" spans="11:11" x14ac:dyDescent="0.2">
      <c r="K199" s="38">
        <f si="3" t="shared"/>
        <v>0</v>
      </c>
    </row>
    <row r="200" spans="11:11" x14ac:dyDescent="0.2">
      <c r="K200" s="38">
        <f si="3" t="shared"/>
        <v>0</v>
      </c>
    </row>
    <row r="201" spans="11:11" x14ac:dyDescent="0.2">
      <c r="K201" s="38">
        <f si="3" t="shared"/>
        <v>0</v>
      </c>
    </row>
    <row r="202" spans="11:11" x14ac:dyDescent="0.2">
      <c r="K202" s="38">
        <f si="3" t="shared"/>
        <v>0</v>
      </c>
    </row>
    <row r="203" spans="11:11" x14ac:dyDescent="0.2">
      <c r="K203" s="38">
        <f si="3" t="shared"/>
        <v>0</v>
      </c>
    </row>
    <row r="204" spans="11:11" x14ac:dyDescent="0.2">
      <c r="K204" s="38">
        <f si="3" t="shared"/>
        <v>0</v>
      </c>
    </row>
    <row r="205" spans="11:11" x14ac:dyDescent="0.2">
      <c r="K205" s="38">
        <f si="3" t="shared"/>
        <v>0</v>
      </c>
    </row>
    <row r="206" spans="11:11" x14ac:dyDescent="0.2">
      <c r="K206" s="38">
        <f si="3" t="shared"/>
        <v>0</v>
      </c>
    </row>
    <row r="207" spans="11:11" x14ac:dyDescent="0.2">
      <c r="K207" s="38">
        <f si="3" t="shared"/>
        <v>0</v>
      </c>
    </row>
    <row r="208" spans="11:11" x14ac:dyDescent="0.2">
      <c r="K208" s="38">
        <f si="3" t="shared"/>
        <v>0</v>
      </c>
    </row>
    <row r="209" spans="11:11" x14ac:dyDescent="0.2">
      <c r="K209" s="38">
        <f si="3" t="shared"/>
        <v>0</v>
      </c>
    </row>
    <row r="210" spans="11:11" x14ac:dyDescent="0.2">
      <c r="K210" s="38">
        <f si="3" t="shared"/>
        <v>0</v>
      </c>
    </row>
    <row r="211" spans="11:11" x14ac:dyDescent="0.2">
      <c r="K211" s="38">
        <f si="3" t="shared"/>
        <v>0</v>
      </c>
    </row>
    <row r="212" spans="11:11" x14ac:dyDescent="0.2">
      <c r="K212" s="38">
        <f si="3" t="shared"/>
        <v>0</v>
      </c>
    </row>
    <row r="213" spans="11:11" x14ac:dyDescent="0.2">
      <c r="K213" s="38">
        <f si="3" t="shared"/>
        <v>0</v>
      </c>
    </row>
    <row r="214" spans="11:11" x14ac:dyDescent="0.2">
      <c r="K214" s="38">
        <f si="3" t="shared"/>
        <v>0</v>
      </c>
    </row>
    <row r="215" spans="11:11" x14ac:dyDescent="0.2">
      <c r="K215" s="38">
        <f si="3" t="shared"/>
        <v>0</v>
      </c>
    </row>
    <row r="216" spans="11:11" x14ac:dyDescent="0.2">
      <c r="K216" s="38">
        <f si="3" t="shared"/>
        <v>0</v>
      </c>
    </row>
    <row r="217" spans="11:11" x14ac:dyDescent="0.2">
      <c r="K217" s="38">
        <f si="3" t="shared"/>
        <v>0</v>
      </c>
    </row>
    <row r="218" spans="11:11" x14ac:dyDescent="0.2">
      <c r="K218" s="38">
        <f si="3" t="shared"/>
        <v>0</v>
      </c>
    </row>
    <row r="219" spans="11:11" x14ac:dyDescent="0.2">
      <c r="K219" s="38">
        <f si="3" t="shared"/>
        <v>0</v>
      </c>
    </row>
    <row r="220" spans="11:11" x14ac:dyDescent="0.2">
      <c r="K220" s="38">
        <f si="3" t="shared"/>
        <v>0</v>
      </c>
    </row>
    <row r="221" spans="11:11" x14ac:dyDescent="0.2">
      <c r="K221" s="38">
        <f si="3" t="shared"/>
        <v>0</v>
      </c>
    </row>
    <row r="222" spans="11:11" x14ac:dyDescent="0.2">
      <c r="K222" s="38">
        <f si="3" t="shared"/>
        <v>0</v>
      </c>
    </row>
    <row r="223" spans="11:11" x14ac:dyDescent="0.2">
      <c r="K223" s="38">
        <f si="3" t="shared"/>
        <v>0</v>
      </c>
    </row>
    <row r="224" spans="11:11" x14ac:dyDescent="0.2">
      <c r="K224" s="38">
        <f si="3" t="shared"/>
        <v>0</v>
      </c>
    </row>
    <row r="225" spans="11:11" x14ac:dyDescent="0.2">
      <c r="K225" s="38">
        <f si="3" t="shared"/>
        <v>0</v>
      </c>
    </row>
    <row r="226" spans="11:11" x14ac:dyDescent="0.2">
      <c r="K226" s="38">
        <f si="3" t="shared"/>
        <v>0</v>
      </c>
    </row>
    <row r="227" spans="11:11" x14ac:dyDescent="0.2">
      <c r="K227" s="38">
        <f si="3" t="shared"/>
        <v>0</v>
      </c>
    </row>
    <row r="228" spans="11:11" x14ac:dyDescent="0.2">
      <c r="K228" s="38">
        <f si="3" t="shared"/>
        <v>0</v>
      </c>
    </row>
    <row r="229" spans="11:11" x14ac:dyDescent="0.2">
      <c r="K229" s="38">
        <f si="3" t="shared"/>
        <v>0</v>
      </c>
    </row>
    <row r="230" spans="11:11" x14ac:dyDescent="0.2">
      <c r="K230" s="38">
        <f si="3" t="shared"/>
        <v>0</v>
      </c>
    </row>
    <row r="231" spans="11:11" x14ac:dyDescent="0.2">
      <c r="K231" s="38">
        <f si="3" t="shared"/>
        <v>0</v>
      </c>
    </row>
    <row r="232" spans="11:11" x14ac:dyDescent="0.2">
      <c r="K232" s="38">
        <f si="3" t="shared"/>
        <v>0</v>
      </c>
    </row>
    <row r="233" spans="11:11" x14ac:dyDescent="0.2">
      <c r="K233" s="38">
        <f si="3" t="shared"/>
        <v>0</v>
      </c>
    </row>
    <row r="234" spans="11:11" x14ac:dyDescent="0.2">
      <c r="K234" s="38">
        <f si="3" t="shared"/>
        <v>0</v>
      </c>
    </row>
    <row r="235" spans="11:11" x14ac:dyDescent="0.2">
      <c r="K235" s="38">
        <f si="3" t="shared"/>
        <v>0</v>
      </c>
    </row>
    <row r="236" spans="11:11" x14ac:dyDescent="0.2">
      <c r="K236" s="38">
        <f si="3" t="shared"/>
        <v>0</v>
      </c>
    </row>
    <row r="237" spans="11:11" x14ac:dyDescent="0.2">
      <c r="K237" s="38">
        <f si="3" t="shared"/>
        <v>0</v>
      </c>
    </row>
    <row r="238" spans="11:11" x14ac:dyDescent="0.2">
      <c r="K238" s="38">
        <f si="3" t="shared"/>
        <v>0</v>
      </c>
    </row>
    <row r="239" spans="11:11" x14ac:dyDescent="0.2">
      <c r="K239" s="38">
        <f si="3" t="shared"/>
        <v>0</v>
      </c>
    </row>
    <row r="240" spans="11:11" x14ac:dyDescent="0.2">
      <c r="K240" s="38">
        <f si="3" t="shared"/>
        <v>0</v>
      </c>
    </row>
    <row r="241" spans="11:11" x14ac:dyDescent="0.2">
      <c r="K241" s="38">
        <f si="3" t="shared"/>
        <v>0</v>
      </c>
    </row>
    <row r="242" spans="11:11" x14ac:dyDescent="0.2">
      <c r="K242" s="38">
        <f si="3" t="shared"/>
        <v>0</v>
      </c>
    </row>
    <row r="243" spans="11:11" x14ac:dyDescent="0.2">
      <c r="K243" s="38">
        <f si="3" t="shared"/>
        <v>0</v>
      </c>
    </row>
    <row r="244" spans="11:11" x14ac:dyDescent="0.2">
      <c r="K244" s="38">
        <f si="3" t="shared"/>
        <v>0</v>
      </c>
    </row>
    <row r="245" spans="11:11" x14ac:dyDescent="0.2">
      <c r="K245" s="38">
        <f si="3" t="shared"/>
        <v>0</v>
      </c>
    </row>
    <row r="246" spans="11:11" x14ac:dyDescent="0.2">
      <c r="K246" s="38">
        <f si="3" t="shared"/>
        <v>0</v>
      </c>
    </row>
    <row r="247" spans="11:11" x14ac:dyDescent="0.2">
      <c r="K247" s="38">
        <f si="3" t="shared"/>
        <v>0</v>
      </c>
    </row>
    <row r="248" spans="11:11" x14ac:dyDescent="0.2">
      <c r="K248" s="38">
        <f si="3" t="shared"/>
        <v>0</v>
      </c>
    </row>
    <row r="249" spans="11:11" x14ac:dyDescent="0.2">
      <c r="K249" s="38">
        <f si="3" t="shared"/>
        <v>0</v>
      </c>
    </row>
    <row r="250" spans="11:11" x14ac:dyDescent="0.2">
      <c r="K250" s="38">
        <f si="3" t="shared"/>
        <v>0</v>
      </c>
    </row>
    <row r="251" spans="11:11" x14ac:dyDescent="0.2">
      <c r="K251" s="38">
        <f si="3" t="shared"/>
        <v>0</v>
      </c>
    </row>
    <row r="252" spans="11:11" x14ac:dyDescent="0.2">
      <c r="K252" s="38">
        <f si="3" t="shared"/>
        <v>0</v>
      </c>
    </row>
    <row r="253" spans="11:11" x14ac:dyDescent="0.2">
      <c r="K253" s="38">
        <f si="3" t="shared"/>
        <v>0</v>
      </c>
    </row>
    <row r="254" spans="11:11" x14ac:dyDescent="0.2">
      <c r="K254" s="38">
        <f si="3" t="shared"/>
        <v>0</v>
      </c>
    </row>
    <row r="255" spans="11:11" x14ac:dyDescent="0.2">
      <c r="K255" s="38">
        <f si="3" t="shared"/>
        <v>0</v>
      </c>
    </row>
    <row r="256" spans="11:11" x14ac:dyDescent="0.2">
      <c r="K256" s="38">
        <f si="3" t="shared"/>
        <v>0</v>
      </c>
    </row>
    <row r="257" spans="11:11" x14ac:dyDescent="0.2">
      <c r="K257" s="38">
        <f si="3" t="shared"/>
        <v>0</v>
      </c>
    </row>
    <row r="258" spans="11:11" x14ac:dyDescent="0.2">
      <c r="K258" s="38">
        <f ref="K258:K321" si="4" t="shared">SUM(B258:J258)</f>
        <v>0</v>
      </c>
    </row>
    <row r="259" spans="11:11" x14ac:dyDescent="0.2">
      <c r="K259" s="38">
        <f si="4" t="shared"/>
        <v>0</v>
      </c>
    </row>
    <row r="260" spans="11:11" x14ac:dyDescent="0.2">
      <c r="K260" s="38">
        <f si="4" t="shared"/>
        <v>0</v>
      </c>
    </row>
    <row r="261" spans="11:11" x14ac:dyDescent="0.2">
      <c r="K261" s="38">
        <f si="4" t="shared"/>
        <v>0</v>
      </c>
    </row>
    <row r="262" spans="11:11" x14ac:dyDescent="0.2">
      <c r="K262" s="38">
        <f si="4" t="shared"/>
        <v>0</v>
      </c>
    </row>
    <row r="263" spans="11:11" x14ac:dyDescent="0.2">
      <c r="K263" s="38">
        <f si="4" t="shared"/>
        <v>0</v>
      </c>
    </row>
    <row r="264" spans="11:11" x14ac:dyDescent="0.2">
      <c r="K264" s="38">
        <f si="4" t="shared"/>
        <v>0</v>
      </c>
    </row>
    <row r="265" spans="11:11" x14ac:dyDescent="0.2">
      <c r="K265" s="38">
        <f si="4" t="shared"/>
        <v>0</v>
      </c>
    </row>
    <row r="266" spans="11:11" x14ac:dyDescent="0.2">
      <c r="K266" s="38">
        <f si="4" t="shared"/>
        <v>0</v>
      </c>
    </row>
    <row r="267" spans="11:11" x14ac:dyDescent="0.2">
      <c r="K267" s="38">
        <f si="4" t="shared"/>
        <v>0</v>
      </c>
    </row>
    <row r="268" spans="11:11" x14ac:dyDescent="0.2">
      <c r="K268" s="38">
        <f si="4" t="shared"/>
        <v>0</v>
      </c>
    </row>
    <row r="269" spans="11:11" x14ac:dyDescent="0.2">
      <c r="K269" s="38">
        <f si="4" t="shared"/>
        <v>0</v>
      </c>
    </row>
    <row r="270" spans="11:11" x14ac:dyDescent="0.2">
      <c r="K270" s="38">
        <f si="4" t="shared"/>
        <v>0</v>
      </c>
    </row>
    <row r="271" spans="11:11" x14ac:dyDescent="0.2">
      <c r="K271" s="38">
        <f si="4" t="shared"/>
        <v>0</v>
      </c>
    </row>
    <row r="272" spans="11:11" x14ac:dyDescent="0.2">
      <c r="K272" s="38">
        <f si="4" t="shared"/>
        <v>0</v>
      </c>
    </row>
    <row r="273" spans="11:11" x14ac:dyDescent="0.2">
      <c r="K273" s="38">
        <f si="4" t="shared"/>
        <v>0</v>
      </c>
    </row>
    <row r="274" spans="11:11" x14ac:dyDescent="0.2">
      <c r="K274" s="38">
        <f si="4" t="shared"/>
        <v>0</v>
      </c>
    </row>
    <row r="275" spans="11:11" x14ac:dyDescent="0.2">
      <c r="K275" s="38">
        <f si="4" t="shared"/>
        <v>0</v>
      </c>
    </row>
    <row r="276" spans="11:11" x14ac:dyDescent="0.2">
      <c r="K276" s="38">
        <f si="4" t="shared"/>
        <v>0</v>
      </c>
    </row>
    <row r="277" spans="11:11" x14ac:dyDescent="0.2">
      <c r="K277" s="38">
        <f si="4" t="shared"/>
        <v>0</v>
      </c>
    </row>
    <row r="278" spans="11:11" x14ac:dyDescent="0.2">
      <c r="K278" s="38">
        <f si="4" t="shared"/>
        <v>0</v>
      </c>
    </row>
    <row r="279" spans="11:11" x14ac:dyDescent="0.2">
      <c r="K279" s="38">
        <f si="4" t="shared"/>
        <v>0</v>
      </c>
    </row>
    <row r="280" spans="11:11" x14ac:dyDescent="0.2">
      <c r="K280" s="38">
        <f si="4" t="shared"/>
        <v>0</v>
      </c>
    </row>
    <row r="281" spans="11:11" x14ac:dyDescent="0.2">
      <c r="K281" s="38">
        <f si="4" t="shared"/>
        <v>0</v>
      </c>
    </row>
    <row r="282" spans="11:11" x14ac:dyDescent="0.2">
      <c r="K282" s="38">
        <f si="4" t="shared"/>
        <v>0</v>
      </c>
    </row>
    <row r="283" spans="11:11" x14ac:dyDescent="0.2">
      <c r="K283" s="38">
        <f si="4" t="shared"/>
        <v>0</v>
      </c>
    </row>
    <row r="284" spans="11:11" x14ac:dyDescent="0.2">
      <c r="K284" s="38">
        <f si="4" t="shared"/>
        <v>0</v>
      </c>
    </row>
    <row r="285" spans="11:11" x14ac:dyDescent="0.2">
      <c r="K285" s="38">
        <f si="4" t="shared"/>
        <v>0</v>
      </c>
    </row>
    <row r="286" spans="11:11" x14ac:dyDescent="0.2">
      <c r="K286" s="38">
        <f si="4" t="shared"/>
        <v>0</v>
      </c>
    </row>
    <row r="287" spans="11:11" x14ac:dyDescent="0.2">
      <c r="K287" s="38">
        <f si="4" t="shared"/>
        <v>0</v>
      </c>
    </row>
    <row r="288" spans="11:11" x14ac:dyDescent="0.2">
      <c r="K288" s="38">
        <f si="4" t="shared"/>
        <v>0</v>
      </c>
    </row>
    <row r="289" spans="11:11" x14ac:dyDescent="0.2">
      <c r="K289" s="38">
        <f si="4" t="shared"/>
        <v>0</v>
      </c>
    </row>
    <row r="290" spans="11:11" x14ac:dyDescent="0.2">
      <c r="K290" s="38">
        <f si="4" t="shared"/>
        <v>0</v>
      </c>
    </row>
    <row r="291" spans="11:11" x14ac:dyDescent="0.2">
      <c r="K291" s="38">
        <f si="4" t="shared"/>
        <v>0</v>
      </c>
    </row>
    <row r="292" spans="11:11" x14ac:dyDescent="0.2">
      <c r="K292" s="38">
        <f si="4" t="shared"/>
        <v>0</v>
      </c>
    </row>
    <row r="293" spans="11:11" x14ac:dyDescent="0.2">
      <c r="K293" s="38">
        <f si="4" t="shared"/>
        <v>0</v>
      </c>
    </row>
    <row r="294" spans="11:11" x14ac:dyDescent="0.2">
      <c r="K294" s="38">
        <f si="4" t="shared"/>
        <v>0</v>
      </c>
    </row>
    <row r="295" spans="11:11" x14ac:dyDescent="0.2">
      <c r="K295" s="38">
        <f si="4" t="shared"/>
        <v>0</v>
      </c>
    </row>
    <row r="296" spans="11:11" x14ac:dyDescent="0.2">
      <c r="K296" s="38">
        <f si="4" t="shared"/>
        <v>0</v>
      </c>
    </row>
    <row r="297" spans="11:11" x14ac:dyDescent="0.2">
      <c r="K297" s="38">
        <f si="4" t="shared"/>
        <v>0</v>
      </c>
    </row>
    <row r="298" spans="11:11" x14ac:dyDescent="0.2">
      <c r="K298" s="38">
        <f si="4" t="shared"/>
        <v>0</v>
      </c>
    </row>
    <row r="299" spans="11:11" x14ac:dyDescent="0.2">
      <c r="K299" s="38">
        <f si="4" t="shared"/>
        <v>0</v>
      </c>
    </row>
    <row r="300" spans="11:11" x14ac:dyDescent="0.2">
      <c r="K300" s="38">
        <f si="4" t="shared"/>
        <v>0</v>
      </c>
    </row>
    <row r="301" spans="11:11" x14ac:dyDescent="0.2">
      <c r="K301" s="38">
        <f si="4" t="shared"/>
        <v>0</v>
      </c>
    </row>
    <row r="302" spans="11:11" x14ac:dyDescent="0.2">
      <c r="K302" s="38">
        <f si="4" t="shared"/>
        <v>0</v>
      </c>
    </row>
    <row r="303" spans="11:11" x14ac:dyDescent="0.2">
      <c r="K303" s="38">
        <f si="4" t="shared"/>
        <v>0</v>
      </c>
    </row>
    <row r="304" spans="11:11" x14ac:dyDescent="0.2">
      <c r="K304" s="38">
        <f si="4" t="shared"/>
        <v>0</v>
      </c>
    </row>
    <row r="305" spans="11:11" x14ac:dyDescent="0.2">
      <c r="K305" s="38">
        <f si="4" t="shared"/>
        <v>0</v>
      </c>
    </row>
    <row r="306" spans="11:11" x14ac:dyDescent="0.2">
      <c r="K306" s="38">
        <f si="4" t="shared"/>
        <v>0</v>
      </c>
    </row>
    <row r="307" spans="11:11" x14ac:dyDescent="0.2">
      <c r="K307" s="38">
        <f si="4" t="shared"/>
        <v>0</v>
      </c>
    </row>
    <row r="308" spans="11:11" x14ac:dyDescent="0.2">
      <c r="K308" s="38">
        <f si="4" t="shared"/>
        <v>0</v>
      </c>
    </row>
    <row r="309" spans="11:11" x14ac:dyDescent="0.2">
      <c r="K309" s="38">
        <f si="4" t="shared"/>
        <v>0</v>
      </c>
    </row>
    <row r="310" spans="11:11" x14ac:dyDescent="0.2">
      <c r="K310" s="38">
        <f si="4" t="shared"/>
        <v>0</v>
      </c>
    </row>
    <row r="311" spans="11:11" x14ac:dyDescent="0.2">
      <c r="K311" s="38">
        <f si="4" t="shared"/>
        <v>0</v>
      </c>
    </row>
    <row r="312" spans="11:11" x14ac:dyDescent="0.2">
      <c r="K312" s="38">
        <f si="4" t="shared"/>
        <v>0</v>
      </c>
    </row>
    <row r="313" spans="11:11" x14ac:dyDescent="0.2">
      <c r="K313" s="38">
        <f si="4" t="shared"/>
        <v>0</v>
      </c>
    </row>
    <row r="314" spans="11:11" x14ac:dyDescent="0.2">
      <c r="K314" s="38">
        <f si="4" t="shared"/>
        <v>0</v>
      </c>
    </row>
    <row r="315" spans="11:11" x14ac:dyDescent="0.2">
      <c r="K315" s="38">
        <f si="4" t="shared"/>
        <v>0</v>
      </c>
    </row>
    <row r="316" spans="11:11" x14ac:dyDescent="0.2">
      <c r="K316" s="38">
        <f si="4" t="shared"/>
        <v>0</v>
      </c>
    </row>
    <row r="317" spans="11:11" x14ac:dyDescent="0.2">
      <c r="K317" s="38">
        <f si="4" t="shared"/>
        <v>0</v>
      </c>
    </row>
    <row r="318" spans="11:11" x14ac:dyDescent="0.2">
      <c r="K318" s="38">
        <f si="4" t="shared"/>
        <v>0</v>
      </c>
    </row>
    <row r="319" spans="11:11" x14ac:dyDescent="0.2">
      <c r="K319" s="38">
        <f si="4" t="shared"/>
        <v>0</v>
      </c>
    </row>
    <row r="320" spans="11:11" x14ac:dyDescent="0.2">
      <c r="K320" s="38">
        <f si="4" t="shared"/>
        <v>0</v>
      </c>
    </row>
    <row r="321" spans="11:11" x14ac:dyDescent="0.2">
      <c r="K321" s="38">
        <f si="4" t="shared"/>
        <v>0</v>
      </c>
    </row>
    <row r="322" spans="11:11" x14ac:dyDescent="0.2">
      <c r="K322" s="38">
        <f ref="K322:K385" si="5" t="shared">SUM(B322:J322)</f>
        <v>0</v>
      </c>
    </row>
    <row r="323" spans="11:11" x14ac:dyDescent="0.2">
      <c r="K323" s="38">
        <f si="5" t="shared"/>
        <v>0</v>
      </c>
    </row>
    <row r="324" spans="11:11" x14ac:dyDescent="0.2">
      <c r="K324" s="38">
        <f si="5" t="shared"/>
        <v>0</v>
      </c>
    </row>
    <row r="325" spans="11:11" x14ac:dyDescent="0.2">
      <c r="K325" s="38">
        <f si="5" t="shared"/>
        <v>0</v>
      </c>
    </row>
    <row r="326" spans="11:11" x14ac:dyDescent="0.2">
      <c r="K326" s="38">
        <f si="5" t="shared"/>
        <v>0</v>
      </c>
    </row>
    <row r="327" spans="11:11" x14ac:dyDescent="0.2">
      <c r="K327" s="38">
        <f si="5" t="shared"/>
        <v>0</v>
      </c>
    </row>
    <row r="328" spans="11:11" x14ac:dyDescent="0.2">
      <c r="K328" s="38">
        <f si="5" t="shared"/>
        <v>0</v>
      </c>
    </row>
    <row r="329" spans="11:11" x14ac:dyDescent="0.2">
      <c r="K329" s="38">
        <f si="5" t="shared"/>
        <v>0</v>
      </c>
    </row>
    <row r="330" spans="11:11" x14ac:dyDescent="0.2">
      <c r="K330" s="38">
        <f si="5" t="shared"/>
        <v>0</v>
      </c>
    </row>
    <row r="331" spans="11:11" x14ac:dyDescent="0.2">
      <c r="K331" s="38">
        <f si="5" t="shared"/>
        <v>0</v>
      </c>
    </row>
    <row r="332" spans="11:11" x14ac:dyDescent="0.2">
      <c r="K332" s="38">
        <f si="5" t="shared"/>
        <v>0</v>
      </c>
    </row>
    <row r="333" spans="11:11" x14ac:dyDescent="0.2">
      <c r="K333" s="38">
        <f si="5" t="shared"/>
        <v>0</v>
      </c>
    </row>
    <row r="334" spans="11:11" x14ac:dyDescent="0.2">
      <c r="K334" s="38">
        <f si="5" t="shared"/>
        <v>0</v>
      </c>
    </row>
    <row r="335" spans="11:11" x14ac:dyDescent="0.2">
      <c r="K335" s="38">
        <f si="5" t="shared"/>
        <v>0</v>
      </c>
    </row>
    <row r="336" spans="11:11" x14ac:dyDescent="0.2">
      <c r="K336" s="38">
        <f si="5" t="shared"/>
        <v>0</v>
      </c>
    </row>
    <row r="337" spans="11:11" x14ac:dyDescent="0.2">
      <c r="K337" s="38">
        <f si="5" t="shared"/>
        <v>0</v>
      </c>
    </row>
    <row r="338" spans="11:11" x14ac:dyDescent="0.2">
      <c r="K338" s="38">
        <f si="5" t="shared"/>
        <v>0</v>
      </c>
    </row>
    <row r="339" spans="11:11" x14ac:dyDescent="0.2">
      <c r="K339" s="38">
        <f si="5" t="shared"/>
        <v>0</v>
      </c>
    </row>
    <row r="340" spans="11:11" x14ac:dyDescent="0.2">
      <c r="K340" s="38">
        <f si="5" t="shared"/>
        <v>0</v>
      </c>
    </row>
    <row r="341" spans="11:11" x14ac:dyDescent="0.2">
      <c r="K341" s="38">
        <f si="5" t="shared"/>
        <v>0</v>
      </c>
    </row>
    <row r="342" spans="11:11" x14ac:dyDescent="0.2">
      <c r="K342" s="38">
        <f si="5" t="shared"/>
        <v>0</v>
      </c>
    </row>
    <row r="343" spans="11:11" x14ac:dyDescent="0.2">
      <c r="K343" s="38">
        <f si="5" t="shared"/>
        <v>0</v>
      </c>
    </row>
    <row r="344" spans="11:11" x14ac:dyDescent="0.2">
      <c r="K344" s="38">
        <f si="5" t="shared"/>
        <v>0</v>
      </c>
    </row>
    <row r="345" spans="11:11" x14ac:dyDescent="0.2">
      <c r="K345" s="38">
        <f si="5" t="shared"/>
        <v>0</v>
      </c>
    </row>
    <row r="346" spans="11:11" x14ac:dyDescent="0.2">
      <c r="K346" s="38">
        <f si="5" t="shared"/>
        <v>0</v>
      </c>
    </row>
    <row r="347" spans="11:11" x14ac:dyDescent="0.2">
      <c r="K347" s="38">
        <f si="5" t="shared"/>
        <v>0</v>
      </c>
    </row>
    <row r="348" spans="11:11" x14ac:dyDescent="0.2">
      <c r="K348" s="38">
        <f si="5" t="shared"/>
        <v>0</v>
      </c>
    </row>
    <row r="349" spans="11:11" x14ac:dyDescent="0.2">
      <c r="K349" s="38">
        <f si="5" t="shared"/>
        <v>0</v>
      </c>
    </row>
    <row r="350" spans="11:11" x14ac:dyDescent="0.2">
      <c r="K350" s="38">
        <f si="5" t="shared"/>
        <v>0</v>
      </c>
    </row>
    <row r="351" spans="11:11" x14ac:dyDescent="0.2">
      <c r="K351" s="38">
        <f si="5" t="shared"/>
        <v>0</v>
      </c>
    </row>
    <row r="352" spans="11:11" x14ac:dyDescent="0.2">
      <c r="K352" s="38">
        <f si="5" t="shared"/>
        <v>0</v>
      </c>
    </row>
    <row r="353" spans="11:11" x14ac:dyDescent="0.2">
      <c r="K353" s="38">
        <f si="5" t="shared"/>
        <v>0</v>
      </c>
    </row>
    <row r="354" spans="11:11" x14ac:dyDescent="0.2">
      <c r="K354" s="38">
        <f si="5" t="shared"/>
        <v>0</v>
      </c>
    </row>
    <row r="355" spans="11:11" x14ac:dyDescent="0.2">
      <c r="K355" s="38">
        <f si="5" t="shared"/>
        <v>0</v>
      </c>
    </row>
    <row r="356" spans="11:11" x14ac:dyDescent="0.2">
      <c r="K356" s="38">
        <f si="5" t="shared"/>
        <v>0</v>
      </c>
    </row>
    <row r="357" spans="11:11" x14ac:dyDescent="0.2">
      <c r="K357" s="38">
        <f si="5" t="shared"/>
        <v>0</v>
      </c>
    </row>
    <row r="358" spans="11:11" x14ac:dyDescent="0.2">
      <c r="K358" s="38">
        <f si="5" t="shared"/>
        <v>0</v>
      </c>
    </row>
    <row r="359" spans="11:11" x14ac:dyDescent="0.2">
      <c r="K359" s="38">
        <f si="5" t="shared"/>
        <v>0</v>
      </c>
    </row>
    <row r="360" spans="11:11" x14ac:dyDescent="0.2">
      <c r="K360" s="38">
        <f si="5" t="shared"/>
        <v>0</v>
      </c>
    </row>
    <row r="361" spans="11:11" x14ac:dyDescent="0.2">
      <c r="K361" s="38">
        <f si="5" t="shared"/>
        <v>0</v>
      </c>
    </row>
    <row r="362" spans="11:11" x14ac:dyDescent="0.2">
      <c r="K362" s="38">
        <f si="5" t="shared"/>
        <v>0</v>
      </c>
    </row>
    <row r="363" spans="11:11" x14ac:dyDescent="0.2">
      <c r="K363" s="38">
        <f si="5" t="shared"/>
        <v>0</v>
      </c>
    </row>
    <row r="364" spans="11:11" x14ac:dyDescent="0.2">
      <c r="K364" s="38">
        <f si="5" t="shared"/>
        <v>0</v>
      </c>
    </row>
    <row r="365" spans="11:11" x14ac:dyDescent="0.2">
      <c r="K365" s="38">
        <f si="5" t="shared"/>
        <v>0</v>
      </c>
    </row>
    <row r="366" spans="11:11" x14ac:dyDescent="0.2">
      <c r="K366" s="38">
        <f si="5" t="shared"/>
        <v>0</v>
      </c>
    </row>
    <row r="367" spans="11:11" x14ac:dyDescent="0.2">
      <c r="K367" s="38">
        <f si="5" t="shared"/>
        <v>0</v>
      </c>
    </row>
    <row r="368" spans="11:11" x14ac:dyDescent="0.2">
      <c r="K368" s="38">
        <f si="5" t="shared"/>
        <v>0</v>
      </c>
    </row>
    <row r="369" spans="11:11" x14ac:dyDescent="0.2">
      <c r="K369" s="38">
        <f si="5" t="shared"/>
        <v>0</v>
      </c>
    </row>
    <row r="370" spans="11:11" x14ac:dyDescent="0.2">
      <c r="K370" s="38">
        <f si="5" t="shared"/>
        <v>0</v>
      </c>
    </row>
    <row r="371" spans="11:11" x14ac:dyDescent="0.2">
      <c r="K371" s="38">
        <f si="5" t="shared"/>
        <v>0</v>
      </c>
    </row>
    <row r="372" spans="11:11" x14ac:dyDescent="0.2">
      <c r="K372" s="38">
        <f si="5" t="shared"/>
        <v>0</v>
      </c>
    </row>
    <row r="373" spans="11:11" x14ac:dyDescent="0.2">
      <c r="K373" s="38">
        <f si="5" t="shared"/>
        <v>0</v>
      </c>
    </row>
    <row r="374" spans="11:11" x14ac:dyDescent="0.2">
      <c r="K374" s="38">
        <f si="5" t="shared"/>
        <v>0</v>
      </c>
    </row>
    <row r="375" spans="11:11" x14ac:dyDescent="0.2">
      <c r="K375" s="38">
        <f si="5" t="shared"/>
        <v>0</v>
      </c>
    </row>
    <row r="376" spans="11:11" x14ac:dyDescent="0.2">
      <c r="K376" s="38">
        <f si="5" t="shared"/>
        <v>0</v>
      </c>
    </row>
    <row r="377" spans="11:11" x14ac:dyDescent="0.2">
      <c r="K377" s="38">
        <f si="5" t="shared"/>
        <v>0</v>
      </c>
    </row>
    <row r="378" spans="11:11" x14ac:dyDescent="0.2">
      <c r="K378" s="38">
        <f si="5" t="shared"/>
        <v>0</v>
      </c>
    </row>
    <row r="379" spans="11:11" x14ac:dyDescent="0.2">
      <c r="K379" s="38">
        <f si="5" t="shared"/>
        <v>0</v>
      </c>
    </row>
    <row r="380" spans="11:11" x14ac:dyDescent="0.2">
      <c r="K380" s="38">
        <f si="5" t="shared"/>
        <v>0</v>
      </c>
    </row>
    <row r="381" spans="11:11" x14ac:dyDescent="0.2">
      <c r="K381" s="38">
        <f si="5" t="shared"/>
        <v>0</v>
      </c>
    </row>
    <row r="382" spans="11:11" x14ac:dyDescent="0.2">
      <c r="K382" s="38">
        <f si="5" t="shared"/>
        <v>0</v>
      </c>
    </row>
    <row r="383" spans="11:11" x14ac:dyDescent="0.2">
      <c r="K383" s="38">
        <f si="5" t="shared"/>
        <v>0</v>
      </c>
    </row>
    <row r="384" spans="11:11" x14ac:dyDescent="0.2">
      <c r="K384" s="38">
        <f si="5" t="shared"/>
        <v>0</v>
      </c>
    </row>
    <row r="385" spans="11:11" x14ac:dyDescent="0.2">
      <c r="K385" s="38">
        <f si="5" t="shared"/>
        <v>0</v>
      </c>
    </row>
    <row r="386" spans="11:11" x14ac:dyDescent="0.2">
      <c r="K386" s="38">
        <f ref="K386:K449" si="6" t="shared">SUM(B386:J386)</f>
        <v>0</v>
      </c>
    </row>
    <row r="387" spans="11:11" x14ac:dyDescent="0.2">
      <c r="K387" s="38">
        <f si="6" t="shared"/>
        <v>0</v>
      </c>
    </row>
    <row r="388" spans="11:11" x14ac:dyDescent="0.2">
      <c r="K388" s="38">
        <f si="6" t="shared"/>
        <v>0</v>
      </c>
    </row>
    <row r="389" spans="11:11" x14ac:dyDescent="0.2">
      <c r="K389" s="38">
        <f si="6" t="shared"/>
        <v>0</v>
      </c>
    </row>
    <row r="390" spans="11:11" x14ac:dyDescent="0.2">
      <c r="K390" s="38">
        <f si="6" t="shared"/>
        <v>0</v>
      </c>
    </row>
    <row r="391" spans="11:11" x14ac:dyDescent="0.2">
      <c r="K391" s="38">
        <f si="6" t="shared"/>
        <v>0</v>
      </c>
    </row>
    <row r="392" spans="11:11" x14ac:dyDescent="0.2">
      <c r="K392" s="38">
        <f si="6" t="shared"/>
        <v>0</v>
      </c>
    </row>
    <row r="393" spans="11:11" x14ac:dyDescent="0.2">
      <c r="K393" s="38">
        <f si="6" t="shared"/>
        <v>0</v>
      </c>
    </row>
    <row r="394" spans="11:11" x14ac:dyDescent="0.2">
      <c r="K394" s="38">
        <f si="6" t="shared"/>
        <v>0</v>
      </c>
    </row>
    <row r="395" spans="11:11" x14ac:dyDescent="0.2">
      <c r="K395" s="38">
        <f si="6" t="shared"/>
        <v>0</v>
      </c>
    </row>
    <row r="396" spans="11:11" x14ac:dyDescent="0.2">
      <c r="K396" s="38">
        <f si="6" t="shared"/>
        <v>0</v>
      </c>
    </row>
    <row r="397" spans="11:11" x14ac:dyDescent="0.2">
      <c r="K397" s="38">
        <f si="6" t="shared"/>
        <v>0</v>
      </c>
    </row>
    <row r="398" spans="11:11" x14ac:dyDescent="0.2">
      <c r="K398" s="38">
        <f si="6" t="shared"/>
        <v>0</v>
      </c>
    </row>
    <row r="399" spans="11:11" x14ac:dyDescent="0.2">
      <c r="K399" s="38">
        <f si="6" t="shared"/>
        <v>0</v>
      </c>
    </row>
    <row r="400" spans="11:11" x14ac:dyDescent="0.2">
      <c r="K400" s="38">
        <f si="6" t="shared"/>
        <v>0</v>
      </c>
    </row>
    <row r="401" spans="11:11" x14ac:dyDescent="0.2">
      <c r="K401" s="38">
        <f si="6" t="shared"/>
        <v>0</v>
      </c>
    </row>
    <row r="402" spans="11:11" x14ac:dyDescent="0.2">
      <c r="K402" s="38">
        <f si="6" t="shared"/>
        <v>0</v>
      </c>
    </row>
    <row r="403" spans="11:11" x14ac:dyDescent="0.2">
      <c r="K403" s="38">
        <f si="6" t="shared"/>
        <v>0</v>
      </c>
    </row>
    <row r="404" spans="11:11" x14ac:dyDescent="0.2">
      <c r="K404" s="38">
        <f si="6" t="shared"/>
        <v>0</v>
      </c>
    </row>
    <row r="405" spans="11:11" x14ac:dyDescent="0.2">
      <c r="K405" s="38">
        <f si="6" t="shared"/>
        <v>0</v>
      </c>
    </row>
    <row r="406" spans="11:11" x14ac:dyDescent="0.2">
      <c r="K406" s="38">
        <f si="6" t="shared"/>
        <v>0</v>
      </c>
    </row>
    <row r="407" spans="11:11" x14ac:dyDescent="0.2">
      <c r="K407" s="38">
        <f si="6" t="shared"/>
        <v>0</v>
      </c>
    </row>
    <row r="408" spans="11:11" x14ac:dyDescent="0.2">
      <c r="K408" s="38">
        <f si="6" t="shared"/>
        <v>0</v>
      </c>
    </row>
    <row r="409" spans="11:11" x14ac:dyDescent="0.2">
      <c r="K409" s="38">
        <f si="6" t="shared"/>
        <v>0</v>
      </c>
    </row>
    <row r="410" spans="11:11" x14ac:dyDescent="0.2">
      <c r="K410" s="38">
        <f si="6" t="shared"/>
        <v>0</v>
      </c>
    </row>
    <row r="411" spans="11:11" x14ac:dyDescent="0.2">
      <c r="K411" s="38">
        <f si="6" t="shared"/>
        <v>0</v>
      </c>
    </row>
    <row r="412" spans="11:11" x14ac:dyDescent="0.2">
      <c r="K412" s="38">
        <f si="6" t="shared"/>
        <v>0</v>
      </c>
    </row>
    <row r="413" spans="11:11" x14ac:dyDescent="0.2">
      <c r="K413" s="38">
        <f si="6" t="shared"/>
        <v>0</v>
      </c>
    </row>
    <row r="414" spans="11:11" x14ac:dyDescent="0.2">
      <c r="K414" s="38">
        <f si="6" t="shared"/>
        <v>0</v>
      </c>
    </row>
    <row r="415" spans="11:11" x14ac:dyDescent="0.2">
      <c r="K415" s="38">
        <f si="6" t="shared"/>
        <v>0</v>
      </c>
    </row>
    <row r="416" spans="11:11" x14ac:dyDescent="0.2">
      <c r="K416" s="38">
        <f si="6" t="shared"/>
        <v>0</v>
      </c>
    </row>
    <row r="417" spans="11:11" x14ac:dyDescent="0.2">
      <c r="K417" s="38">
        <f si="6" t="shared"/>
        <v>0</v>
      </c>
    </row>
    <row r="418" spans="11:11" x14ac:dyDescent="0.2">
      <c r="K418" s="38">
        <f si="6" t="shared"/>
        <v>0</v>
      </c>
    </row>
    <row r="419" spans="11:11" x14ac:dyDescent="0.2">
      <c r="K419" s="38">
        <f si="6" t="shared"/>
        <v>0</v>
      </c>
    </row>
    <row r="420" spans="11:11" x14ac:dyDescent="0.2">
      <c r="K420" s="38">
        <f si="6" t="shared"/>
        <v>0</v>
      </c>
    </row>
    <row r="421" spans="11:11" x14ac:dyDescent="0.2">
      <c r="K421" s="38">
        <f si="6" t="shared"/>
        <v>0</v>
      </c>
    </row>
    <row r="422" spans="11:11" x14ac:dyDescent="0.2">
      <c r="K422" s="38">
        <f si="6" t="shared"/>
        <v>0</v>
      </c>
    </row>
    <row r="423" spans="11:11" x14ac:dyDescent="0.2">
      <c r="K423" s="38">
        <f si="6" t="shared"/>
        <v>0</v>
      </c>
    </row>
    <row r="424" spans="11:11" x14ac:dyDescent="0.2">
      <c r="K424" s="38">
        <f si="6" t="shared"/>
        <v>0</v>
      </c>
    </row>
    <row r="425" spans="11:11" x14ac:dyDescent="0.2">
      <c r="K425" s="38">
        <f si="6" t="shared"/>
        <v>0</v>
      </c>
    </row>
    <row r="426" spans="11:11" x14ac:dyDescent="0.2">
      <c r="K426" s="38">
        <f si="6" t="shared"/>
        <v>0</v>
      </c>
    </row>
    <row r="427" spans="11:11" x14ac:dyDescent="0.2">
      <c r="K427" s="38">
        <f si="6" t="shared"/>
        <v>0</v>
      </c>
    </row>
    <row r="428" spans="11:11" x14ac:dyDescent="0.2">
      <c r="K428" s="38">
        <f si="6" t="shared"/>
        <v>0</v>
      </c>
    </row>
    <row r="429" spans="11:11" x14ac:dyDescent="0.2">
      <c r="K429" s="38">
        <f si="6" t="shared"/>
        <v>0</v>
      </c>
    </row>
    <row r="430" spans="11:11" x14ac:dyDescent="0.2">
      <c r="K430" s="38">
        <f si="6" t="shared"/>
        <v>0</v>
      </c>
    </row>
    <row r="431" spans="11:11" x14ac:dyDescent="0.2">
      <c r="K431" s="38">
        <f si="6" t="shared"/>
        <v>0</v>
      </c>
    </row>
    <row r="432" spans="11:11" x14ac:dyDescent="0.2">
      <c r="K432" s="38">
        <f si="6" t="shared"/>
        <v>0</v>
      </c>
    </row>
    <row r="433" spans="11:11" x14ac:dyDescent="0.2">
      <c r="K433" s="38">
        <f si="6" t="shared"/>
        <v>0</v>
      </c>
    </row>
    <row r="434" spans="11:11" x14ac:dyDescent="0.2">
      <c r="K434" s="38">
        <f si="6" t="shared"/>
        <v>0</v>
      </c>
    </row>
    <row r="435" spans="11:11" x14ac:dyDescent="0.2">
      <c r="K435" s="38">
        <f si="6" t="shared"/>
        <v>0</v>
      </c>
    </row>
    <row r="436" spans="11:11" x14ac:dyDescent="0.2">
      <c r="K436" s="38">
        <f si="6" t="shared"/>
        <v>0</v>
      </c>
    </row>
    <row r="437" spans="11:11" x14ac:dyDescent="0.2">
      <c r="K437" s="38">
        <f si="6" t="shared"/>
        <v>0</v>
      </c>
    </row>
    <row r="438" spans="11:11" x14ac:dyDescent="0.2">
      <c r="K438" s="38">
        <f si="6" t="shared"/>
        <v>0</v>
      </c>
    </row>
    <row r="439" spans="11:11" x14ac:dyDescent="0.2">
      <c r="K439" s="38">
        <f si="6" t="shared"/>
        <v>0</v>
      </c>
    </row>
    <row r="440" spans="11:11" x14ac:dyDescent="0.2">
      <c r="K440" s="38">
        <f si="6" t="shared"/>
        <v>0</v>
      </c>
    </row>
    <row r="441" spans="11:11" x14ac:dyDescent="0.2">
      <c r="K441" s="38">
        <f si="6" t="shared"/>
        <v>0</v>
      </c>
    </row>
    <row r="442" spans="11:11" x14ac:dyDescent="0.2">
      <c r="K442" s="38">
        <f si="6" t="shared"/>
        <v>0</v>
      </c>
    </row>
    <row r="443" spans="11:11" x14ac:dyDescent="0.2">
      <c r="K443" s="38">
        <f si="6" t="shared"/>
        <v>0</v>
      </c>
    </row>
    <row r="444" spans="11:11" x14ac:dyDescent="0.2">
      <c r="K444" s="38">
        <f si="6" t="shared"/>
        <v>0</v>
      </c>
    </row>
    <row r="445" spans="11:11" x14ac:dyDescent="0.2">
      <c r="K445" s="38">
        <f si="6" t="shared"/>
        <v>0</v>
      </c>
    </row>
    <row r="446" spans="11:11" x14ac:dyDescent="0.2">
      <c r="K446" s="38">
        <f si="6" t="shared"/>
        <v>0</v>
      </c>
    </row>
    <row r="447" spans="11:11" x14ac:dyDescent="0.2">
      <c r="K447" s="38">
        <f si="6" t="shared"/>
        <v>0</v>
      </c>
    </row>
    <row r="448" spans="11:11" x14ac:dyDescent="0.2">
      <c r="K448" s="38">
        <f si="6" t="shared"/>
        <v>0</v>
      </c>
    </row>
    <row r="449" spans="11:11" x14ac:dyDescent="0.2">
      <c r="K449" s="38">
        <f si="6" t="shared"/>
        <v>0</v>
      </c>
    </row>
    <row r="450" spans="11:11" x14ac:dyDescent="0.2">
      <c r="K450" s="38">
        <f ref="K450:K513" si="7" t="shared">SUM(B450:J450)</f>
        <v>0</v>
      </c>
    </row>
    <row r="451" spans="11:11" x14ac:dyDescent="0.2">
      <c r="K451" s="38">
        <f si="7" t="shared"/>
        <v>0</v>
      </c>
    </row>
    <row r="452" spans="11:11" x14ac:dyDescent="0.2">
      <c r="K452" s="38">
        <f si="7" t="shared"/>
        <v>0</v>
      </c>
    </row>
    <row r="453" spans="11:11" x14ac:dyDescent="0.2">
      <c r="K453" s="38">
        <f si="7" t="shared"/>
        <v>0</v>
      </c>
    </row>
    <row r="454" spans="11:11" x14ac:dyDescent="0.2">
      <c r="K454" s="38">
        <f si="7" t="shared"/>
        <v>0</v>
      </c>
    </row>
    <row r="455" spans="11:11" x14ac:dyDescent="0.2">
      <c r="K455" s="38">
        <f si="7" t="shared"/>
        <v>0</v>
      </c>
    </row>
    <row r="456" spans="11:11" x14ac:dyDescent="0.2">
      <c r="K456" s="38">
        <f si="7" t="shared"/>
        <v>0</v>
      </c>
    </row>
    <row r="457" spans="11:11" x14ac:dyDescent="0.2">
      <c r="K457" s="38">
        <f si="7" t="shared"/>
        <v>0</v>
      </c>
    </row>
    <row r="458" spans="11:11" x14ac:dyDescent="0.2">
      <c r="K458" s="38">
        <f si="7" t="shared"/>
        <v>0</v>
      </c>
    </row>
    <row r="459" spans="11:11" x14ac:dyDescent="0.2">
      <c r="K459" s="38">
        <f si="7" t="shared"/>
        <v>0</v>
      </c>
    </row>
    <row r="460" spans="11:11" x14ac:dyDescent="0.2">
      <c r="K460" s="38">
        <f si="7" t="shared"/>
        <v>0</v>
      </c>
    </row>
    <row r="461" spans="11:11" x14ac:dyDescent="0.2">
      <c r="K461" s="38">
        <f si="7" t="shared"/>
        <v>0</v>
      </c>
    </row>
    <row r="462" spans="11:11" x14ac:dyDescent="0.2">
      <c r="K462" s="38">
        <f si="7" t="shared"/>
        <v>0</v>
      </c>
    </row>
    <row r="463" spans="11:11" x14ac:dyDescent="0.2">
      <c r="K463" s="38">
        <f si="7" t="shared"/>
        <v>0</v>
      </c>
    </row>
    <row r="464" spans="11:11" x14ac:dyDescent="0.2">
      <c r="K464" s="38">
        <f si="7" t="shared"/>
        <v>0</v>
      </c>
    </row>
    <row r="465" spans="11:11" x14ac:dyDescent="0.2">
      <c r="K465" s="38">
        <f si="7" t="shared"/>
        <v>0</v>
      </c>
    </row>
    <row r="466" spans="11:11" x14ac:dyDescent="0.2">
      <c r="K466" s="38">
        <f si="7" t="shared"/>
        <v>0</v>
      </c>
    </row>
    <row r="467" spans="11:11" x14ac:dyDescent="0.2">
      <c r="K467" s="38">
        <f si="7" t="shared"/>
        <v>0</v>
      </c>
    </row>
    <row r="468" spans="11:11" x14ac:dyDescent="0.2">
      <c r="K468" s="38">
        <f si="7" t="shared"/>
        <v>0</v>
      </c>
    </row>
    <row r="469" spans="11:11" x14ac:dyDescent="0.2">
      <c r="K469" s="38">
        <f si="7" t="shared"/>
        <v>0</v>
      </c>
    </row>
    <row r="470" spans="11:11" x14ac:dyDescent="0.2">
      <c r="K470" s="38">
        <f si="7" t="shared"/>
        <v>0</v>
      </c>
    </row>
    <row r="471" spans="11:11" x14ac:dyDescent="0.2">
      <c r="K471" s="38">
        <f si="7" t="shared"/>
        <v>0</v>
      </c>
    </row>
    <row r="472" spans="11:11" x14ac:dyDescent="0.2">
      <c r="K472" s="38">
        <f si="7" t="shared"/>
        <v>0</v>
      </c>
    </row>
    <row r="473" spans="11:11" x14ac:dyDescent="0.2">
      <c r="K473" s="38">
        <f si="7" t="shared"/>
        <v>0</v>
      </c>
    </row>
    <row r="474" spans="11:11" x14ac:dyDescent="0.2">
      <c r="K474" s="38">
        <f si="7" t="shared"/>
        <v>0</v>
      </c>
    </row>
    <row r="475" spans="11:11" x14ac:dyDescent="0.2">
      <c r="K475" s="38">
        <f si="7" t="shared"/>
        <v>0</v>
      </c>
    </row>
    <row r="476" spans="11:11" x14ac:dyDescent="0.2">
      <c r="K476" s="38">
        <f si="7" t="shared"/>
        <v>0</v>
      </c>
    </row>
    <row r="477" spans="11:11" x14ac:dyDescent="0.2">
      <c r="K477" s="38">
        <f si="7" t="shared"/>
        <v>0</v>
      </c>
    </row>
    <row r="478" spans="11:11" x14ac:dyDescent="0.2">
      <c r="K478" s="38">
        <f si="7" t="shared"/>
        <v>0</v>
      </c>
    </row>
    <row r="479" spans="11:11" x14ac:dyDescent="0.2">
      <c r="K479" s="38">
        <f si="7" t="shared"/>
        <v>0</v>
      </c>
    </row>
    <row r="480" spans="11:11" x14ac:dyDescent="0.2">
      <c r="K480" s="38">
        <f si="7" t="shared"/>
        <v>0</v>
      </c>
    </row>
    <row r="481" spans="11:11" x14ac:dyDescent="0.2">
      <c r="K481" s="38">
        <f si="7" t="shared"/>
        <v>0</v>
      </c>
    </row>
    <row r="482" spans="11:11" x14ac:dyDescent="0.2">
      <c r="K482" s="38">
        <f si="7" t="shared"/>
        <v>0</v>
      </c>
    </row>
    <row r="483" spans="11:11" x14ac:dyDescent="0.2">
      <c r="K483" s="38">
        <f si="7" t="shared"/>
        <v>0</v>
      </c>
    </row>
    <row r="484" spans="11:11" x14ac:dyDescent="0.2">
      <c r="K484" s="38">
        <f si="7" t="shared"/>
        <v>0</v>
      </c>
    </row>
    <row r="485" spans="11:11" x14ac:dyDescent="0.2">
      <c r="K485" s="38">
        <f si="7" t="shared"/>
        <v>0</v>
      </c>
    </row>
    <row r="486" spans="11:11" x14ac:dyDescent="0.2">
      <c r="K486" s="38">
        <f si="7" t="shared"/>
        <v>0</v>
      </c>
    </row>
    <row r="487" spans="11:11" x14ac:dyDescent="0.2">
      <c r="K487" s="38">
        <f si="7" t="shared"/>
        <v>0</v>
      </c>
    </row>
    <row r="488" spans="11:11" x14ac:dyDescent="0.2">
      <c r="K488" s="38">
        <f si="7" t="shared"/>
        <v>0</v>
      </c>
    </row>
    <row r="489" spans="11:11" x14ac:dyDescent="0.2">
      <c r="K489" s="38">
        <f si="7" t="shared"/>
        <v>0</v>
      </c>
    </row>
    <row r="490" spans="11:11" x14ac:dyDescent="0.2">
      <c r="K490" s="38">
        <f si="7" t="shared"/>
        <v>0</v>
      </c>
    </row>
    <row r="491" spans="11:11" x14ac:dyDescent="0.2">
      <c r="K491" s="38">
        <f si="7" t="shared"/>
        <v>0</v>
      </c>
    </row>
    <row r="492" spans="11:11" x14ac:dyDescent="0.2">
      <c r="K492" s="38">
        <f si="7" t="shared"/>
        <v>0</v>
      </c>
    </row>
    <row r="493" spans="11:11" x14ac:dyDescent="0.2">
      <c r="K493" s="38">
        <f si="7" t="shared"/>
        <v>0</v>
      </c>
    </row>
    <row r="494" spans="11:11" x14ac:dyDescent="0.2">
      <c r="K494" s="38">
        <f si="7" t="shared"/>
        <v>0</v>
      </c>
    </row>
    <row r="495" spans="11:11" x14ac:dyDescent="0.2">
      <c r="K495" s="38">
        <f si="7" t="shared"/>
        <v>0</v>
      </c>
    </row>
    <row r="496" spans="11:11" x14ac:dyDescent="0.2">
      <c r="K496" s="38">
        <f si="7" t="shared"/>
        <v>0</v>
      </c>
    </row>
    <row r="497" spans="11:11" x14ac:dyDescent="0.2">
      <c r="K497" s="38">
        <f si="7" t="shared"/>
        <v>0</v>
      </c>
    </row>
    <row r="498" spans="11:11" x14ac:dyDescent="0.2">
      <c r="K498" s="38">
        <f si="7" t="shared"/>
        <v>0</v>
      </c>
    </row>
    <row r="499" spans="11:11" x14ac:dyDescent="0.2">
      <c r="K499" s="38">
        <f si="7" t="shared"/>
        <v>0</v>
      </c>
    </row>
    <row r="500" spans="11:11" x14ac:dyDescent="0.2">
      <c r="K500" s="38">
        <f si="7" t="shared"/>
        <v>0</v>
      </c>
    </row>
    <row r="501" spans="11:11" x14ac:dyDescent="0.2">
      <c r="K501" s="38">
        <f si="7" t="shared"/>
        <v>0</v>
      </c>
    </row>
    <row r="502" spans="11:11" x14ac:dyDescent="0.2">
      <c r="K502" s="38">
        <f si="7" t="shared"/>
        <v>0</v>
      </c>
    </row>
    <row r="503" spans="11:11" x14ac:dyDescent="0.2">
      <c r="K503" s="38">
        <f si="7" t="shared"/>
        <v>0</v>
      </c>
    </row>
    <row r="504" spans="11:11" x14ac:dyDescent="0.2">
      <c r="K504" s="38">
        <f si="7" t="shared"/>
        <v>0</v>
      </c>
    </row>
    <row r="505" spans="11:11" x14ac:dyDescent="0.2">
      <c r="K505" s="38">
        <f si="7" t="shared"/>
        <v>0</v>
      </c>
    </row>
    <row r="506" spans="11:11" x14ac:dyDescent="0.2">
      <c r="K506" s="38">
        <f si="7" t="shared"/>
        <v>0</v>
      </c>
    </row>
    <row r="507" spans="11:11" x14ac:dyDescent="0.2">
      <c r="K507" s="38">
        <f si="7" t="shared"/>
        <v>0</v>
      </c>
    </row>
    <row r="508" spans="11:11" x14ac:dyDescent="0.2">
      <c r="K508" s="38">
        <f si="7" t="shared"/>
        <v>0</v>
      </c>
    </row>
    <row r="509" spans="11:11" x14ac:dyDescent="0.2">
      <c r="K509" s="38">
        <f si="7" t="shared"/>
        <v>0</v>
      </c>
    </row>
    <row r="510" spans="11:11" x14ac:dyDescent="0.2">
      <c r="K510" s="38">
        <f si="7" t="shared"/>
        <v>0</v>
      </c>
    </row>
    <row r="511" spans="11:11" x14ac:dyDescent="0.2">
      <c r="K511" s="38">
        <f si="7" t="shared"/>
        <v>0</v>
      </c>
    </row>
    <row r="512" spans="11:11" x14ac:dyDescent="0.2">
      <c r="K512" s="38">
        <f si="7" t="shared"/>
        <v>0</v>
      </c>
    </row>
    <row r="513" spans="11:11" x14ac:dyDescent="0.2">
      <c r="K513" s="38">
        <f si="7" t="shared"/>
        <v>0</v>
      </c>
    </row>
    <row r="514" spans="11:11" x14ac:dyDescent="0.2">
      <c r="K514" s="38">
        <f ref="K514:K577" si="8" t="shared">SUM(B514:J514)</f>
        <v>0</v>
      </c>
    </row>
    <row r="515" spans="11:11" x14ac:dyDescent="0.2">
      <c r="K515" s="38">
        <f si="8" t="shared"/>
        <v>0</v>
      </c>
    </row>
    <row r="516" spans="11:11" x14ac:dyDescent="0.2">
      <c r="K516" s="38">
        <f si="8" t="shared"/>
        <v>0</v>
      </c>
    </row>
    <row r="517" spans="11:11" x14ac:dyDescent="0.2">
      <c r="K517" s="38">
        <f si="8" t="shared"/>
        <v>0</v>
      </c>
    </row>
    <row r="518" spans="11:11" x14ac:dyDescent="0.2">
      <c r="K518" s="38">
        <f si="8" t="shared"/>
        <v>0</v>
      </c>
    </row>
    <row r="519" spans="11:11" x14ac:dyDescent="0.2">
      <c r="K519" s="38">
        <f si="8" t="shared"/>
        <v>0</v>
      </c>
    </row>
    <row r="520" spans="11:11" x14ac:dyDescent="0.2">
      <c r="K520" s="38">
        <f si="8" t="shared"/>
        <v>0</v>
      </c>
    </row>
    <row r="521" spans="11:11" x14ac:dyDescent="0.2">
      <c r="K521" s="38">
        <f si="8" t="shared"/>
        <v>0</v>
      </c>
    </row>
    <row r="522" spans="11:11" x14ac:dyDescent="0.2">
      <c r="K522" s="38">
        <f si="8" t="shared"/>
        <v>0</v>
      </c>
    </row>
    <row r="523" spans="11:11" x14ac:dyDescent="0.2">
      <c r="K523" s="38">
        <f si="8" t="shared"/>
        <v>0</v>
      </c>
    </row>
    <row r="524" spans="11:11" x14ac:dyDescent="0.2">
      <c r="K524" s="38">
        <f si="8" t="shared"/>
        <v>0</v>
      </c>
    </row>
    <row r="525" spans="11:11" x14ac:dyDescent="0.2">
      <c r="K525" s="38">
        <f si="8" t="shared"/>
        <v>0</v>
      </c>
    </row>
    <row r="526" spans="11:11" x14ac:dyDescent="0.2">
      <c r="K526" s="38">
        <f si="8" t="shared"/>
        <v>0</v>
      </c>
    </row>
    <row r="527" spans="11:11" x14ac:dyDescent="0.2">
      <c r="K527" s="38">
        <f si="8" t="shared"/>
        <v>0</v>
      </c>
    </row>
    <row r="528" spans="11:11" x14ac:dyDescent="0.2">
      <c r="K528" s="38">
        <f si="8" t="shared"/>
        <v>0</v>
      </c>
    </row>
    <row r="529" spans="11:11" x14ac:dyDescent="0.2">
      <c r="K529" s="38">
        <f si="8" t="shared"/>
        <v>0</v>
      </c>
    </row>
    <row r="530" spans="11:11" x14ac:dyDescent="0.2">
      <c r="K530" s="38">
        <f si="8" t="shared"/>
        <v>0</v>
      </c>
    </row>
    <row r="531" spans="11:11" x14ac:dyDescent="0.2">
      <c r="K531" s="38">
        <f si="8" t="shared"/>
        <v>0</v>
      </c>
    </row>
    <row r="532" spans="11:11" x14ac:dyDescent="0.2">
      <c r="K532" s="38">
        <f si="8" t="shared"/>
        <v>0</v>
      </c>
    </row>
    <row r="533" spans="11:11" x14ac:dyDescent="0.2">
      <c r="K533" s="38">
        <f si="8" t="shared"/>
        <v>0</v>
      </c>
    </row>
    <row r="534" spans="11:11" x14ac:dyDescent="0.2">
      <c r="K534" s="38">
        <f si="8" t="shared"/>
        <v>0</v>
      </c>
    </row>
    <row r="535" spans="11:11" x14ac:dyDescent="0.2">
      <c r="K535" s="38">
        <f si="8" t="shared"/>
        <v>0</v>
      </c>
    </row>
    <row r="536" spans="11:11" x14ac:dyDescent="0.2">
      <c r="K536" s="38">
        <f si="8" t="shared"/>
        <v>0</v>
      </c>
    </row>
    <row r="537" spans="11:11" x14ac:dyDescent="0.2">
      <c r="K537" s="38">
        <f si="8" t="shared"/>
        <v>0</v>
      </c>
    </row>
    <row r="538" spans="11:11" x14ac:dyDescent="0.2">
      <c r="K538" s="38">
        <f si="8" t="shared"/>
        <v>0</v>
      </c>
    </row>
    <row r="539" spans="11:11" x14ac:dyDescent="0.2">
      <c r="K539" s="38">
        <f si="8" t="shared"/>
        <v>0</v>
      </c>
    </row>
    <row r="540" spans="11:11" x14ac:dyDescent="0.2">
      <c r="K540" s="38">
        <f si="8" t="shared"/>
        <v>0</v>
      </c>
    </row>
    <row r="541" spans="11:11" x14ac:dyDescent="0.2">
      <c r="K541" s="38">
        <f si="8" t="shared"/>
        <v>0</v>
      </c>
    </row>
    <row r="542" spans="11:11" x14ac:dyDescent="0.2">
      <c r="K542" s="38">
        <f si="8" t="shared"/>
        <v>0</v>
      </c>
    </row>
    <row r="543" spans="11:11" x14ac:dyDescent="0.2">
      <c r="K543" s="38">
        <f si="8" t="shared"/>
        <v>0</v>
      </c>
    </row>
    <row r="544" spans="11:11" x14ac:dyDescent="0.2">
      <c r="K544" s="38">
        <f si="8" t="shared"/>
        <v>0</v>
      </c>
    </row>
    <row r="545" spans="11:11" x14ac:dyDescent="0.2">
      <c r="K545" s="38">
        <f si="8" t="shared"/>
        <v>0</v>
      </c>
    </row>
    <row r="546" spans="11:11" x14ac:dyDescent="0.2">
      <c r="K546" s="38">
        <f si="8" t="shared"/>
        <v>0</v>
      </c>
    </row>
    <row r="547" spans="11:11" x14ac:dyDescent="0.2">
      <c r="K547" s="38">
        <f si="8" t="shared"/>
        <v>0</v>
      </c>
    </row>
    <row r="548" spans="11:11" x14ac:dyDescent="0.2">
      <c r="K548" s="38">
        <f si="8" t="shared"/>
        <v>0</v>
      </c>
    </row>
    <row r="549" spans="11:11" x14ac:dyDescent="0.2">
      <c r="K549" s="38">
        <f si="8" t="shared"/>
        <v>0</v>
      </c>
    </row>
    <row r="550" spans="11:11" x14ac:dyDescent="0.2">
      <c r="K550" s="38">
        <f si="8" t="shared"/>
        <v>0</v>
      </c>
    </row>
    <row r="551" spans="11:11" x14ac:dyDescent="0.2">
      <c r="K551" s="38">
        <f si="8" t="shared"/>
        <v>0</v>
      </c>
    </row>
    <row r="552" spans="11:11" x14ac:dyDescent="0.2">
      <c r="K552" s="38">
        <f si="8" t="shared"/>
        <v>0</v>
      </c>
    </row>
    <row r="553" spans="11:11" x14ac:dyDescent="0.2">
      <c r="K553" s="38">
        <f si="8" t="shared"/>
        <v>0</v>
      </c>
    </row>
    <row r="554" spans="11:11" x14ac:dyDescent="0.2">
      <c r="K554" s="38">
        <f si="8" t="shared"/>
        <v>0</v>
      </c>
    </row>
    <row r="555" spans="11:11" x14ac:dyDescent="0.2">
      <c r="K555" s="38">
        <f si="8" t="shared"/>
        <v>0</v>
      </c>
    </row>
    <row r="556" spans="11:11" x14ac:dyDescent="0.2">
      <c r="K556" s="38">
        <f si="8" t="shared"/>
        <v>0</v>
      </c>
    </row>
    <row r="557" spans="11:11" x14ac:dyDescent="0.2">
      <c r="K557" s="38">
        <f si="8" t="shared"/>
        <v>0</v>
      </c>
    </row>
    <row r="558" spans="11:11" x14ac:dyDescent="0.2">
      <c r="K558" s="38">
        <f si="8" t="shared"/>
        <v>0</v>
      </c>
    </row>
    <row r="559" spans="11:11" x14ac:dyDescent="0.2">
      <c r="K559" s="38">
        <f si="8" t="shared"/>
        <v>0</v>
      </c>
    </row>
    <row r="560" spans="11:11" x14ac:dyDescent="0.2">
      <c r="K560" s="38">
        <f si="8" t="shared"/>
        <v>0</v>
      </c>
    </row>
    <row r="561" spans="11:11" x14ac:dyDescent="0.2">
      <c r="K561" s="38">
        <f si="8" t="shared"/>
        <v>0</v>
      </c>
    </row>
    <row r="562" spans="11:11" x14ac:dyDescent="0.2">
      <c r="K562" s="38">
        <f si="8" t="shared"/>
        <v>0</v>
      </c>
    </row>
    <row r="563" spans="11:11" x14ac:dyDescent="0.2">
      <c r="K563" s="38">
        <f si="8" t="shared"/>
        <v>0</v>
      </c>
    </row>
    <row r="564" spans="11:11" x14ac:dyDescent="0.2">
      <c r="K564" s="38">
        <f si="8" t="shared"/>
        <v>0</v>
      </c>
    </row>
    <row r="565" spans="11:11" x14ac:dyDescent="0.2">
      <c r="K565" s="38">
        <f si="8" t="shared"/>
        <v>0</v>
      </c>
    </row>
    <row r="566" spans="11:11" x14ac:dyDescent="0.2">
      <c r="K566" s="38">
        <f si="8" t="shared"/>
        <v>0</v>
      </c>
    </row>
    <row r="567" spans="11:11" x14ac:dyDescent="0.2">
      <c r="K567" s="38">
        <f si="8" t="shared"/>
        <v>0</v>
      </c>
    </row>
    <row r="568" spans="11:11" x14ac:dyDescent="0.2">
      <c r="K568" s="38">
        <f si="8" t="shared"/>
        <v>0</v>
      </c>
    </row>
    <row r="569" spans="11:11" x14ac:dyDescent="0.2">
      <c r="K569" s="38">
        <f si="8" t="shared"/>
        <v>0</v>
      </c>
    </row>
    <row r="570" spans="11:11" x14ac:dyDescent="0.2">
      <c r="K570" s="38">
        <f si="8" t="shared"/>
        <v>0</v>
      </c>
    </row>
    <row r="571" spans="11:11" x14ac:dyDescent="0.2">
      <c r="K571" s="38">
        <f si="8" t="shared"/>
        <v>0</v>
      </c>
    </row>
    <row r="572" spans="11:11" x14ac:dyDescent="0.2">
      <c r="K572" s="38">
        <f si="8" t="shared"/>
        <v>0</v>
      </c>
    </row>
    <row r="573" spans="11:11" x14ac:dyDescent="0.2">
      <c r="K573" s="38">
        <f si="8" t="shared"/>
        <v>0</v>
      </c>
    </row>
    <row r="574" spans="11:11" x14ac:dyDescent="0.2">
      <c r="K574" s="38">
        <f si="8" t="shared"/>
        <v>0</v>
      </c>
    </row>
    <row r="575" spans="11:11" x14ac:dyDescent="0.2">
      <c r="K575" s="38">
        <f si="8" t="shared"/>
        <v>0</v>
      </c>
    </row>
    <row r="576" spans="11:11" x14ac:dyDescent="0.2">
      <c r="K576" s="38">
        <f si="8" t="shared"/>
        <v>0</v>
      </c>
    </row>
    <row r="577" spans="11:11" x14ac:dyDescent="0.2">
      <c r="K577" s="38">
        <f si="8" t="shared"/>
        <v>0</v>
      </c>
    </row>
    <row r="578" spans="11:11" x14ac:dyDescent="0.2">
      <c r="K578" s="38">
        <f ref="K578:K615" si="9" t="shared">SUM(B578:J578)</f>
        <v>0</v>
      </c>
    </row>
    <row r="579" spans="11:11" x14ac:dyDescent="0.2">
      <c r="K579" s="38">
        <f si="9" t="shared"/>
        <v>0</v>
      </c>
    </row>
    <row r="580" spans="11:11" x14ac:dyDescent="0.2">
      <c r="K580" s="38">
        <f si="9" t="shared"/>
        <v>0</v>
      </c>
    </row>
    <row r="581" spans="11:11" x14ac:dyDescent="0.2">
      <c r="K581" s="38">
        <f si="9" t="shared"/>
        <v>0</v>
      </c>
    </row>
    <row r="582" spans="11:11" x14ac:dyDescent="0.2">
      <c r="K582" s="38">
        <f si="9" t="shared"/>
        <v>0</v>
      </c>
    </row>
    <row r="583" spans="11:11" x14ac:dyDescent="0.2">
      <c r="K583" s="38">
        <f si="9" t="shared"/>
        <v>0</v>
      </c>
    </row>
    <row r="584" spans="11:11" x14ac:dyDescent="0.2">
      <c r="K584" s="38">
        <f si="9" t="shared"/>
        <v>0</v>
      </c>
    </row>
    <row r="585" spans="11:11" x14ac:dyDescent="0.2">
      <c r="K585" s="38">
        <f si="9" t="shared"/>
        <v>0</v>
      </c>
    </row>
    <row r="586" spans="11:11" x14ac:dyDescent="0.2">
      <c r="K586" s="38">
        <f si="9" t="shared"/>
        <v>0</v>
      </c>
    </row>
    <row r="587" spans="11:11" x14ac:dyDescent="0.2">
      <c r="K587" s="38">
        <f si="9" t="shared"/>
        <v>0</v>
      </c>
    </row>
    <row r="588" spans="11:11" x14ac:dyDescent="0.2">
      <c r="K588" s="38">
        <f si="9" t="shared"/>
        <v>0</v>
      </c>
    </row>
    <row r="589" spans="11:11" x14ac:dyDescent="0.2">
      <c r="K589" s="38">
        <f si="9" t="shared"/>
        <v>0</v>
      </c>
    </row>
    <row r="590" spans="11:11" x14ac:dyDescent="0.2">
      <c r="K590" s="38">
        <f si="9" t="shared"/>
        <v>0</v>
      </c>
    </row>
    <row r="591" spans="11:11" x14ac:dyDescent="0.2">
      <c r="K591" s="38">
        <f si="9" t="shared"/>
        <v>0</v>
      </c>
    </row>
    <row r="592" spans="11:11" x14ac:dyDescent="0.2">
      <c r="K592" s="38">
        <f si="9" t="shared"/>
        <v>0</v>
      </c>
    </row>
    <row r="593" spans="11:11" x14ac:dyDescent="0.2">
      <c r="K593" s="38">
        <f si="9" t="shared"/>
        <v>0</v>
      </c>
    </row>
    <row r="594" spans="11:11" x14ac:dyDescent="0.2">
      <c r="K594" s="38">
        <f si="9" t="shared"/>
        <v>0</v>
      </c>
    </row>
    <row r="595" spans="11:11" x14ac:dyDescent="0.2">
      <c r="K595" s="38">
        <f si="9" t="shared"/>
        <v>0</v>
      </c>
    </row>
    <row r="596" spans="11:11" x14ac:dyDescent="0.2">
      <c r="K596" s="38">
        <f si="9" t="shared"/>
        <v>0</v>
      </c>
    </row>
    <row r="597" spans="11:11" x14ac:dyDescent="0.2">
      <c r="K597" s="38">
        <f si="9" t="shared"/>
        <v>0</v>
      </c>
    </row>
    <row r="598" spans="11:11" x14ac:dyDescent="0.2">
      <c r="K598" s="38">
        <f si="9" t="shared"/>
        <v>0</v>
      </c>
    </row>
    <row r="599" spans="11:11" x14ac:dyDescent="0.2">
      <c r="K599" s="38">
        <f si="9" t="shared"/>
        <v>0</v>
      </c>
    </row>
    <row r="600" spans="11:11" x14ac:dyDescent="0.2">
      <c r="K600" s="38">
        <f si="9" t="shared"/>
        <v>0</v>
      </c>
    </row>
    <row r="601" spans="11:11" x14ac:dyDescent="0.2">
      <c r="K601" s="38">
        <f si="9" t="shared"/>
        <v>0</v>
      </c>
    </row>
    <row r="602" spans="11:11" x14ac:dyDescent="0.2">
      <c r="K602" s="38">
        <f si="9" t="shared"/>
        <v>0</v>
      </c>
    </row>
    <row r="603" spans="11:11" x14ac:dyDescent="0.2">
      <c r="K603" s="38">
        <f si="9" t="shared"/>
        <v>0</v>
      </c>
    </row>
    <row r="604" spans="11:11" x14ac:dyDescent="0.2">
      <c r="K604" s="38">
        <f si="9" t="shared"/>
        <v>0</v>
      </c>
    </row>
    <row r="605" spans="11:11" x14ac:dyDescent="0.2">
      <c r="K605" s="38">
        <f si="9" t="shared"/>
        <v>0</v>
      </c>
    </row>
    <row r="606" spans="11:11" x14ac:dyDescent="0.2">
      <c r="K606" s="38">
        <f si="9" t="shared"/>
        <v>0</v>
      </c>
    </row>
    <row r="607" spans="11:11" x14ac:dyDescent="0.2">
      <c r="K607" s="38">
        <f si="9" t="shared"/>
        <v>0</v>
      </c>
    </row>
    <row r="608" spans="11:11" x14ac:dyDescent="0.2">
      <c r="K608" s="38">
        <f si="9" t="shared"/>
        <v>0</v>
      </c>
    </row>
    <row r="609" spans="11:11" x14ac:dyDescent="0.2">
      <c r="K609" s="38">
        <f si="9" t="shared"/>
        <v>0</v>
      </c>
    </row>
    <row r="610" spans="11:11" x14ac:dyDescent="0.2">
      <c r="K610" s="38">
        <f si="9" t="shared"/>
        <v>0</v>
      </c>
    </row>
    <row r="611" spans="11:11" x14ac:dyDescent="0.2">
      <c r="K611" s="38">
        <f si="9" t="shared"/>
        <v>0</v>
      </c>
    </row>
    <row r="612" spans="11:11" x14ac:dyDescent="0.2">
      <c r="K612" s="38">
        <f si="9" t="shared"/>
        <v>0</v>
      </c>
    </row>
    <row r="613" spans="11:11" x14ac:dyDescent="0.2">
      <c r="K613" s="38">
        <f si="9" t="shared"/>
        <v>0</v>
      </c>
    </row>
    <row r="614" spans="11:11" x14ac:dyDescent="0.2">
      <c r="K614" s="38">
        <f si="9" t="shared"/>
        <v>0</v>
      </c>
    </row>
    <row r="615" spans="11:11" x14ac:dyDescent="0.2">
      <c r="K615" s="38">
        <f si="9" t="shared"/>
        <v>0</v>
      </c>
    </row>
  </sheetData>
  <pageMargins bottom="0.75" footer="0.3" header="0.3" left="0.7" right="0.7" top="0.75"/>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J5"/>
  <sheetViews>
    <sheetView workbookViewId="0"/>
  </sheetViews>
  <sheetFormatPr defaultColWidth="10.28515625" defaultRowHeight="12" x14ac:dyDescent="0.2"/>
  <cols>
    <col min="1" max="1" bestFit="true" customWidth="true" style="32" width="34.28515625" collapsed="false"/>
    <col min="2" max="2" bestFit="true" customWidth="true" style="32" width="58.85546875" collapsed="false"/>
    <col min="3" max="4" style="32" width="10.28515625" collapsed="false"/>
    <col min="5" max="5" customWidth="true" style="32" width="35.5703125" collapsed="false"/>
    <col min="6" max="8" style="32" width="10.28515625" collapsed="false"/>
    <col min="9" max="9" customWidth="true" hidden="true" style="32" width="0.0" collapsed="false"/>
    <col min="10" max="16384" style="32" width="10.28515625" collapsed="false"/>
  </cols>
  <sheetData>
    <row r="1" spans="1:9" x14ac:dyDescent="0.2">
      <c r="A1" s="32" t="s">
        <v>12</v>
      </c>
      <c r="B1" s="33"/>
      <c r="I1" s="32" t="s">
        <v>13</v>
      </c>
    </row>
    <row r="2" spans="1:9" x14ac:dyDescent="0.2">
      <c r="A2" s="32" t="s">
        <v>14</v>
      </c>
      <c r="B2" s="33"/>
      <c r="I2" s="32" t="s">
        <v>15</v>
      </c>
    </row>
    <row r="3" spans="1:9" x14ac:dyDescent="0.2">
      <c r="A3" s="32" t="s">
        <v>16</v>
      </c>
      <c r="B3" s="32" t="s">
        <v>13</v>
      </c>
      <c r="I3" s="32" t="s">
        <v>17</v>
      </c>
    </row>
    <row r="4" spans="1:9" x14ac:dyDescent="0.2">
      <c r="A4" s="32" t="s">
        <v>18</v>
      </c>
      <c r="B4" s="34"/>
      <c r="I4" s="32" t="s">
        <v>19</v>
      </c>
    </row>
    <row r="5" spans="1:9" x14ac:dyDescent="0.2">
      <c r="E5" s="33"/>
    </row>
  </sheetData>
  <dataValidations count="1">
    <dataValidation allowBlank="1" showErrorMessage="1" showInputMessage="1" sqref="B3" type="list">
      <formula1>$I$1:$I$4</formula1>
    </dataValidation>
  </dataValidations>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2007-01-16T16:30:33Z</dcterms:created>
  <dc:creator>Guanci, Michael [LEGIS]</dc:creator>
  <cp:lastModifiedBy>Broich, Adam [LEGIS]</cp:lastModifiedBy>
  <cp:lastPrinted>2018-08-13T20:40:49Z</cp:lastPrinted>
  <dcterms:modified xsi:type="dcterms:W3CDTF">2018-08-31T16:04:59Z</dcterms:modified>
</cp:coreProperties>
</file>