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410" windowWidth="12000" windowHeight="6525" tabRatio="907"/>
  </bookViews>
  <sheets>
    <sheet name="Summary" sheetId="8" r:id="rId1"/>
    <sheet name="FY16_StateCats_Detail" sheetId="34" r:id="rId2"/>
    <sheet name="C_6_%" sheetId="19" state="hidden" r:id="rId3"/>
    <sheet name="C_5_%" sheetId="26" state="hidden" r:id="rId4"/>
    <sheet name="C_4_%" sheetId="27" state="hidden" r:id="rId5"/>
    <sheet name="C_3_%" sheetId="28" state="hidden" r:id="rId6"/>
    <sheet name="C_2_%" sheetId="29" state="hidden" r:id="rId7"/>
    <sheet name="C_1_%" sheetId="30" state="hidden" r:id="rId8"/>
    <sheet name="C_0_%" sheetId="31" state="hidden" r:id="rId9"/>
    <sheet name="State_Cats_data" sheetId="32" state="hidden" r:id="rId10"/>
  </sheets>
  <definedNames>
    <definedName name="_xlnm.Print_Area" localSheetId="0">Summary!$C$5:$AC$389</definedName>
    <definedName name="_xlnm.Print_Titles" localSheetId="1">FY16_StateCats_Detail!$4:$7</definedName>
    <definedName name="_xlnm.Print_Titles" localSheetId="0">Summary!$5:$9</definedName>
  </definedNames>
  <calcPr calcId="145621"/>
</workbook>
</file>

<file path=xl/calcChain.xml><?xml version="1.0" encoding="utf-8"?>
<calcChain xmlns="http://schemas.openxmlformats.org/spreadsheetml/2006/main">
  <c r="H4" i="34" l="1"/>
  <c r="A9" i="34"/>
  <c r="B9" i="34" s="1"/>
  <c r="A10" i="34"/>
  <c r="A11" i="34"/>
  <c r="B11" i="34" s="1"/>
  <c r="A12" i="34"/>
  <c r="A13" i="34"/>
  <c r="B13" i="34" s="1"/>
  <c r="A14" i="34"/>
  <c r="A15" i="34"/>
  <c r="B15" i="34" s="1"/>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B72" i="34" s="1"/>
  <c r="A73" i="34"/>
  <c r="A74" i="34"/>
  <c r="A75" i="34"/>
  <c r="A76" i="34"/>
  <c r="A77" i="34"/>
  <c r="A78" i="34"/>
  <c r="A79" i="34"/>
  <c r="A80" i="34"/>
  <c r="A81" i="34"/>
  <c r="A82" i="34"/>
  <c r="A83" i="34"/>
  <c r="A84" i="34"/>
  <c r="A85" i="34"/>
  <c r="A86" i="34"/>
  <c r="A87" i="34"/>
  <c r="A88" i="34"/>
  <c r="A89" i="34"/>
  <c r="A90" i="34"/>
  <c r="B90" i="34" s="1"/>
  <c r="A91" i="34"/>
  <c r="B91" i="34" s="1"/>
  <c r="A92" i="34"/>
  <c r="A93" i="34"/>
  <c r="A94" i="34"/>
  <c r="A95" i="34"/>
  <c r="A96" i="34"/>
  <c r="A97" i="34"/>
  <c r="A98" i="34"/>
  <c r="A99" i="34"/>
  <c r="A100" i="34"/>
  <c r="A101" i="34"/>
  <c r="A102" i="34"/>
  <c r="A103" i="34"/>
  <c r="A104" i="34"/>
  <c r="A105" i="34"/>
  <c r="B105" i="34" s="1"/>
  <c r="A106" i="34"/>
  <c r="A107" i="34"/>
  <c r="A108" i="34"/>
  <c r="A109" i="34"/>
  <c r="A110" i="34"/>
  <c r="A111" i="34"/>
  <c r="A112" i="34"/>
  <c r="B112" i="34" s="1"/>
  <c r="A113" i="34"/>
  <c r="B113" i="34" s="1"/>
  <c r="A114" i="34"/>
  <c r="A115" i="34"/>
  <c r="A116" i="34"/>
  <c r="B116" i="34" s="1"/>
  <c r="A117" i="34"/>
  <c r="A118" i="34"/>
  <c r="A119" i="34"/>
  <c r="A120" i="34"/>
  <c r="A121" i="34"/>
  <c r="B121" i="34" s="1"/>
  <c r="A122" i="34"/>
  <c r="A123" i="34"/>
  <c r="A124" i="34"/>
  <c r="A125" i="34"/>
  <c r="A126" i="34"/>
  <c r="A127" i="34"/>
  <c r="A128" i="34"/>
  <c r="A129" i="34"/>
  <c r="A130" i="34"/>
  <c r="A131" i="34"/>
  <c r="A132" i="34"/>
  <c r="A133" i="34"/>
  <c r="A134" i="34"/>
  <c r="A135" i="34"/>
  <c r="A136" i="34"/>
  <c r="A137" i="34"/>
  <c r="A138" i="34"/>
  <c r="A139" i="34"/>
  <c r="A140" i="34"/>
  <c r="A141" i="34"/>
  <c r="B141" i="34" s="1"/>
  <c r="A142" i="34"/>
  <c r="A143" i="34"/>
  <c r="A144" i="34"/>
  <c r="B144" i="34" s="1"/>
  <c r="A145" i="34"/>
  <c r="A146" i="34"/>
  <c r="A147" i="34"/>
  <c r="B147" i="34" s="1"/>
  <c r="A148" i="34"/>
  <c r="A149" i="34"/>
  <c r="A150" i="34"/>
  <c r="A151" i="34"/>
  <c r="A152" i="34"/>
  <c r="A153" i="34"/>
  <c r="A154" i="34"/>
  <c r="A155" i="34"/>
  <c r="A156" i="34"/>
  <c r="A157" i="34"/>
  <c r="A158" i="34"/>
  <c r="B158" i="34" s="1"/>
  <c r="A159" i="34"/>
  <c r="A160" i="34"/>
  <c r="A161" i="34"/>
  <c r="A162" i="34"/>
  <c r="B162" i="34" s="1"/>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B217" i="34" s="1"/>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B241" i="34" s="1"/>
  <c r="A242" i="34"/>
  <c r="A243" i="34"/>
  <c r="A244" i="34"/>
  <c r="B244" i="34" s="1"/>
  <c r="A245" i="34"/>
  <c r="A246" i="34"/>
  <c r="A247" i="34"/>
  <c r="A248" i="34"/>
  <c r="A249" i="34"/>
  <c r="A250" i="34"/>
  <c r="A251" i="34"/>
  <c r="A252" i="34"/>
  <c r="B252" i="34" s="1"/>
  <c r="A253" i="34"/>
  <c r="A254" i="34"/>
  <c r="A255" i="34"/>
  <c r="A256" i="34"/>
  <c r="B256" i="34" s="1"/>
  <c r="A257" i="34"/>
  <c r="A258" i="34"/>
  <c r="A259" i="34"/>
  <c r="A260" i="34"/>
  <c r="B260" i="34" s="1"/>
  <c r="A261" i="34"/>
  <c r="A262" i="34"/>
  <c r="A263" i="34"/>
  <c r="A264" i="34"/>
  <c r="B264" i="34" s="1"/>
  <c r="A265" i="34"/>
  <c r="A266" i="34"/>
  <c r="A267" i="34"/>
  <c r="B267" i="34" s="1"/>
  <c r="A268" i="34"/>
  <c r="A269" i="34"/>
  <c r="A270" i="34"/>
  <c r="A271" i="34"/>
  <c r="A272" i="34"/>
  <c r="A273" i="34"/>
  <c r="B273" i="34" s="1"/>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B305" i="34" s="1"/>
  <c r="A306" i="34"/>
  <c r="A307" i="34"/>
  <c r="A308" i="34"/>
  <c r="A309" i="34"/>
  <c r="B309" i="34" s="1"/>
  <c r="A310" i="34"/>
  <c r="A311" i="34"/>
  <c r="B311" i="34" s="1"/>
  <c r="A312" i="34"/>
  <c r="B312" i="34" s="1"/>
  <c r="A313" i="34"/>
  <c r="B313" i="34" s="1"/>
  <c r="A314" i="34"/>
  <c r="B314" i="34" s="1"/>
  <c r="A315" i="34"/>
  <c r="B315" i="34" s="1"/>
  <c r="A316" i="34"/>
  <c r="A317" i="34"/>
  <c r="B317" i="34" s="1"/>
  <c r="A318" i="34"/>
  <c r="B318" i="34" s="1"/>
  <c r="A319" i="34"/>
  <c r="B319" i="34" s="1"/>
  <c r="A320" i="34"/>
  <c r="B320" i="34" s="1"/>
  <c r="A321" i="34"/>
  <c r="B321" i="34" s="1"/>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8" i="34"/>
  <c r="AI14" i="32"/>
  <c r="AJ14" i="32" s="1"/>
  <c r="AK14" i="32" s="1"/>
  <c r="AL14" i="32" s="1"/>
  <c r="AI15" i="32"/>
  <c r="AJ15" i="32" s="1"/>
  <c r="AK15" i="32" s="1"/>
  <c r="AL15" i="32" s="1"/>
  <c r="AI16" i="32"/>
  <c r="AJ16" i="32" s="1"/>
  <c r="AK16" i="32" s="1"/>
  <c r="AL16" i="32" s="1"/>
  <c r="AI17" i="32"/>
  <c r="AI18" i="32"/>
  <c r="AJ18" i="32" s="1"/>
  <c r="AK18" i="32" s="1"/>
  <c r="AL18" i="32" s="1"/>
  <c r="AI19" i="32"/>
  <c r="AJ19" i="32" s="1"/>
  <c r="AK19" i="32" s="1"/>
  <c r="AL19" i="32" s="1"/>
  <c r="AI20" i="32"/>
  <c r="AJ20" i="32" s="1"/>
  <c r="AK20" i="32" s="1"/>
  <c r="AL20" i="32" s="1"/>
  <c r="AI21" i="32"/>
  <c r="AI22" i="32"/>
  <c r="AJ22" i="32" s="1"/>
  <c r="AK22" i="32" s="1"/>
  <c r="AL22" i="32" s="1"/>
  <c r="AI23" i="32"/>
  <c r="AI24" i="32"/>
  <c r="AJ24" i="32" s="1"/>
  <c r="AK24" i="32" s="1"/>
  <c r="AL24" i="32" s="1"/>
  <c r="AI25" i="32"/>
  <c r="AI26" i="32"/>
  <c r="AJ26" i="32" s="1"/>
  <c r="AK26" i="32" s="1"/>
  <c r="AL26" i="32" s="1"/>
  <c r="AI27" i="32"/>
  <c r="AJ27" i="32" s="1"/>
  <c r="AK27" i="32" s="1"/>
  <c r="AL27" i="32" s="1"/>
  <c r="AI28" i="32"/>
  <c r="AJ28" i="32" s="1"/>
  <c r="AK28" i="32" s="1"/>
  <c r="AL28" i="32" s="1"/>
  <c r="AI29" i="32"/>
  <c r="AI30" i="32"/>
  <c r="AJ30" i="32" s="1"/>
  <c r="AK30" i="32" s="1"/>
  <c r="AL30" i="32" s="1"/>
  <c r="AI31" i="32"/>
  <c r="AI32" i="32"/>
  <c r="AJ32" i="32" s="1"/>
  <c r="AK32" i="32" s="1"/>
  <c r="AL32" i="32" s="1"/>
  <c r="AI33" i="32"/>
  <c r="AI34" i="32"/>
  <c r="AJ34" i="32" s="1"/>
  <c r="AK34" i="32" s="1"/>
  <c r="AL34" i="32" s="1"/>
  <c r="AI35" i="32"/>
  <c r="AJ35" i="32" s="1"/>
  <c r="AK35" i="32" s="1"/>
  <c r="AL35" i="32" s="1"/>
  <c r="AI36" i="32"/>
  <c r="AJ36" i="32" s="1"/>
  <c r="AK36" i="32" s="1"/>
  <c r="AL36" i="32" s="1"/>
  <c r="AI37" i="32"/>
  <c r="AI38" i="32"/>
  <c r="AJ38" i="32" s="1"/>
  <c r="AK38" i="32" s="1"/>
  <c r="AL38" i="32" s="1"/>
  <c r="AI39" i="32"/>
  <c r="AJ39" i="32" s="1"/>
  <c r="AK39" i="32" s="1"/>
  <c r="AL39" i="32" s="1"/>
  <c r="AI40" i="32"/>
  <c r="AJ40" i="32" s="1"/>
  <c r="AK40" i="32" s="1"/>
  <c r="AL40" i="32" s="1"/>
  <c r="AI41" i="32"/>
  <c r="AI42" i="32"/>
  <c r="AI45" i="32"/>
  <c r="AJ45" i="32" s="1"/>
  <c r="AK45" i="32" s="1"/>
  <c r="AL45" i="32" s="1"/>
  <c r="AI46" i="32"/>
  <c r="AJ46" i="32" s="1"/>
  <c r="AK46" i="32" s="1"/>
  <c r="AL46" i="32" s="1"/>
  <c r="AI47" i="32"/>
  <c r="AI48" i="32"/>
  <c r="AJ48" i="32" s="1"/>
  <c r="AK48" i="32" s="1"/>
  <c r="AL48" i="32" s="1"/>
  <c r="AI49" i="32"/>
  <c r="AJ49" i="32" s="1"/>
  <c r="AK49" i="32" s="1"/>
  <c r="AL49" i="32" s="1"/>
  <c r="AI51" i="32"/>
  <c r="AJ51" i="32" s="1"/>
  <c r="AK51" i="32" s="1"/>
  <c r="AL51" i="32" s="1"/>
  <c r="AI52" i="32"/>
  <c r="AI53" i="32"/>
  <c r="AJ53" i="32" s="1"/>
  <c r="AK53" i="32" s="1"/>
  <c r="AL53" i="32" s="1"/>
  <c r="AI54" i="32"/>
  <c r="AJ54" i="32" s="1"/>
  <c r="AK54" i="32" s="1"/>
  <c r="AL54" i="32" s="1"/>
  <c r="AI55" i="32"/>
  <c r="AJ55" i="32" s="1"/>
  <c r="AK55" i="32" s="1"/>
  <c r="AL55" i="32" s="1"/>
  <c r="AI56" i="32"/>
  <c r="AI57" i="32"/>
  <c r="AI58" i="32"/>
  <c r="AI60" i="32"/>
  <c r="AJ60" i="32" s="1"/>
  <c r="AK60" i="32" s="1"/>
  <c r="AL60" i="32" s="1"/>
  <c r="AI61" i="32"/>
  <c r="AI62" i="32"/>
  <c r="AJ62" i="32" s="1"/>
  <c r="AK62" i="32" s="1"/>
  <c r="AL62" i="32" s="1"/>
  <c r="AI63" i="32"/>
  <c r="AJ63" i="32" s="1"/>
  <c r="AK63" i="32" s="1"/>
  <c r="AL63" i="32" s="1"/>
  <c r="AI64" i="32"/>
  <c r="AJ64" i="32" s="1"/>
  <c r="AK64" i="32" s="1"/>
  <c r="AL64" i="32" s="1"/>
  <c r="AI65" i="32"/>
  <c r="AI66" i="32"/>
  <c r="AJ66" i="32" s="1"/>
  <c r="AK66" i="32" s="1"/>
  <c r="AL66" i="32" s="1"/>
  <c r="AI67" i="32"/>
  <c r="AJ67" i="32" s="1"/>
  <c r="AK67" i="32" s="1"/>
  <c r="AL67" i="32" s="1"/>
  <c r="AI68" i="32"/>
  <c r="AJ68" i="32" s="1"/>
  <c r="AK68" i="32" s="1"/>
  <c r="AL68" i="32" s="1"/>
  <c r="AI69" i="32"/>
  <c r="AI70" i="32"/>
  <c r="AJ70" i="32" s="1"/>
  <c r="AK70" i="32" s="1"/>
  <c r="AL70" i="32" s="1"/>
  <c r="AI71" i="32"/>
  <c r="AJ71" i="32" s="1"/>
  <c r="AK71" i="32" s="1"/>
  <c r="AL71" i="32" s="1"/>
  <c r="AI72" i="32"/>
  <c r="AJ72" i="32" s="1"/>
  <c r="AK72" i="32" s="1"/>
  <c r="AL72" i="32" s="1"/>
  <c r="AI73" i="32"/>
  <c r="AI74" i="32"/>
  <c r="AJ74" i="32" s="1"/>
  <c r="AK74" i="32" s="1"/>
  <c r="AL74" i="32" s="1"/>
  <c r="AI75" i="32"/>
  <c r="AJ75" i="32" s="1"/>
  <c r="AK75" i="32" s="1"/>
  <c r="AL75" i="32" s="1"/>
  <c r="AI76" i="32"/>
  <c r="AJ76" i="32" s="1"/>
  <c r="AK76" i="32" s="1"/>
  <c r="AL76" i="32" s="1"/>
  <c r="AI77" i="32"/>
  <c r="AI78" i="32"/>
  <c r="AJ78" i="32" s="1"/>
  <c r="AK78" i="32" s="1"/>
  <c r="AL78" i="32" s="1"/>
  <c r="AI79" i="32"/>
  <c r="AJ79" i="32" s="1"/>
  <c r="AK79" i="32" s="1"/>
  <c r="AL79" i="32" s="1"/>
  <c r="AI80" i="32"/>
  <c r="AJ80" i="32" s="1"/>
  <c r="AK80" i="32" s="1"/>
  <c r="AL80" i="32" s="1"/>
  <c r="AI81" i="32"/>
  <c r="AI82" i="32"/>
  <c r="AJ82" i="32" s="1"/>
  <c r="AK82" i="32" s="1"/>
  <c r="AL82" i="32" s="1"/>
  <c r="AI83" i="32"/>
  <c r="AJ83" i="32" s="1"/>
  <c r="AK83" i="32" s="1"/>
  <c r="AL83" i="32" s="1"/>
  <c r="AI84" i="32"/>
  <c r="AJ84" i="32" s="1"/>
  <c r="AK84" i="32" s="1"/>
  <c r="AL84" i="32" s="1"/>
  <c r="AI86" i="32"/>
  <c r="AI87" i="32"/>
  <c r="AJ87" i="32" s="1"/>
  <c r="AK87" i="32" s="1"/>
  <c r="AL87" i="32" s="1"/>
  <c r="AI88" i="32"/>
  <c r="AJ88" i="32" s="1"/>
  <c r="AK88" i="32" s="1"/>
  <c r="AL88" i="32" s="1"/>
  <c r="AI89" i="32"/>
  <c r="AJ89" i="32" s="1"/>
  <c r="AK89" i="32" s="1"/>
  <c r="AL89" i="32" s="1"/>
  <c r="AI91" i="32"/>
  <c r="AI92" i="32"/>
  <c r="AJ92" i="32" s="1"/>
  <c r="AK92" i="32" s="1"/>
  <c r="AL92" i="32" s="1"/>
  <c r="AI93" i="32"/>
  <c r="AJ93" i="32" s="1"/>
  <c r="AK93" i="32" s="1"/>
  <c r="AL93" i="32" s="1"/>
  <c r="AI95" i="32"/>
  <c r="AJ95" i="32" s="1"/>
  <c r="AK95" i="32" s="1"/>
  <c r="AL95" i="32" s="1"/>
  <c r="AI96" i="32"/>
  <c r="AI98" i="32"/>
  <c r="AI99" i="32"/>
  <c r="AJ99" i="32" s="1"/>
  <c r="AK99" i="32" s="1"/>
  <c r="AL99" i="32" s="1"/>
  <c r="AI100" i="32"/>
  <c r="AJ100" i="32" s="1"/>
  <c r="AK100" i="32" s="1"/>
  <c r="AL100" i="32" s="1"/>
  <c r="AI101" i="32"/>
  <c r="AI102" i="32"/>
  <c r="AJ102" i="32" s="1"/>
  <c r="AK102" i="32" s="1"/>
  <c r="AL102" i="32" s="1"/>
  <c r="AI104" i="32"/>
  <c r="AJ104" i="32" s="1"/>
  <c r="AK104" i="32" s="1"/>
  <c r="AL104" i="32" s="1"/>
  <c r="AI105" i="32"/>
  <c r="AJ105" i="32" s="1"/>
  <c r="AK105" i="32" s="1"/>
  <c r="AL105" i="32" s="1"/>
  <c r="AI106" i="32"/>
  <c r="AI108" i="32"/>
  <c r="AJ108" i="32" s="1"/>
  <c r="AK108" i="32" s="1"/>
  <c r="AL108" i="32" s="1"/>
  <c r="AI110" i="32"/>
  <c r="AJ110" i="32" s="1"/>
  <c r="AK110" i="32" s="1"/>
  <c r="AL110" i="32" s="1"/>
  <c r="AI111" i="32"/>
  <c r="AJ111" i="32" s="1"/>
  <c r="AK111" i="32" s="1"/>
  <c r="AL111" i="32" s="1"/>
  <c r="AI113" i="32"/>
  <c r="AI114" i="32"/>
  <c r="AJ114" i="32" s="1"/>
  <c r="AK114" i="32" s="1"/>
  <c r="AL114" i="32" s="1"/>
  <c r="AI115" i="32"/>
  <c r="AJ115" i="32" s="1"/>
  <c r="AK115" i="32" s="1"/>
  <c r="AL115" i="32" s="1"/>
  <c r="AI116" i="32"/>
  <c r="AJ116" i="32" s="1"/>
  <c r="AK116" i="32" s="1"/>
  <c r="AL116" i="32" s="1"/>
  <c r="AI117" i="32"/>
  <c r="AI118" i="32"/>
  <c r="AJ118" i="32" s="1"/>
  <c r="AK118" i="32" s="1"/>
  <c r="AL118" i="32" s="1"/>
  <c r="AI119" i="32"/>
  <c r="AJ119" i="32" s="1"/>
  <c r="AK119" i="32" s="1"/>
  <c r="AL119" i="32" s="1"/>
  <c r="AI120" i="32"/>
  <c r="AJ120" i="32" s="1"/>
  <c r="AK120" i="32" s="1"/>
  <c r="AL120" i="32" s="1"/>
  <c r="AI121" i="32"/>
  <c r="AI122" i="32"/>
  <c r="AJ122" i="32" s="1"/>
  <c r="AK122" i="32" s="1"/>
  <c r="AL122" i="32" s="1"/>
  <c r="AI123" i="32"/>
  <c r="AJ123" i="32" s="1"/>
  <c r="AK123" i="32" s="1"/>
  <c r="AL123" i="32" s="1"/>
  <c r="AI124" i="32"/>
  <c r="AJ124" i="32" s="1"/>
  <c r="AK124" i="32" s="1"/>
  <c r="AL124" i="32" s="1"/>
  <c r="AI125" i="32"/>
  <c r="AI126" i="32"/>
  <c r="AJ126" i="32" s="1"/>
  <c r="AK126" i="32" s="1"/>
  <c r="AL126" i="32" s="1"/>
  <c r="AI127" i="32"/>
  <c r="AJ127" i="32" s="1"/>
  <c r="AK127" i="32" s="1"/>
  <c r="AL127" i="32" s="1"/>
  <c r="AI128" i="32"/>
  <c r="AJ128" i="32" s="1"/>
  <c r="AK128" i="32" s="1"/>
  <c r="AL128" i="32" s="1"/>
  <c r="AI129" i="32"/>
  <c r="AI130" i="32"/>
  <c r="AJ130" i="32" s="1"/>
  <c r="AK130" i="32" s="1"/>
  <c r="AL130" i="32" s="1"/>
  <c r="AI131" i="32"/>
  <c r="AJ131" i="32" s="1"/>
  <c r="AK131" i="32" s="1"/>
  <c r="AL131" i="32" s="1"/>
  <c r="AI132" i="32"/>
  <c r="AJ132" i="32" s="1"/>
  <c r="AK132" i="32" s="1"/>
  <c r="AL132" i="32" s="1"/>
  <c r="AI134" i="32"/>
  <c r="AI135" i="32"/>
  <c r="AI136" i="32"/>
  <c r="AJ136" i="32" s="1"/>
  <c r="AK136" i="32" s="1"/>
  <c r="AL136" i="32" s="1"/>
  <c r="AI137" i="32"/>
  <c r="AJ137" i="32" s="1"/>
  <c r="AK137" i="32" s="1"/>
  <c r="AL137" i="32" s="1"/>
  <c r="AI138" i="32"/>
  <c r="AI140" i="32"/>
  <c r="AI141" i="32"/>
  <c r="AJ141" i="32" s="1"/>
  <c r="AK141" i="32" s="1"/>
  <c r="AL141" i="32" s="1"/>
  <c r="AI142" i="32"/>
  <c r="AJ142" i="32" s="1"/>
  <c r="AK142" i="32" s="1"/>
  <c r="AL142" i="32" s="1"/>
  <c r="AI143" i="32"/>
  <c r="AI144" i="32"/>
  <c r="AI145" i="32"/>
  <c r="AJ145" i="32" s="1"/>
  <c r="AK145" i="32" s="1"/>
  <c r="AL145" i="32" s="1"/>
  <c r="AI146" i="32"/>
  <c r="AJ146" i="32" s="1"/>
  <c r="AK146" i="32" s="1"/>
  <c r="AL146" i="32" s="1"/>
  <c r="AI147" i="32"/>
  <c r="AI148" i="32"/>
  <c r="AI149" i="32"/>
  <c r="AJ149" i="32" s="1"/>
  <c r="AK149" i="32" s="1"/>
  <c r="AL149" i="32" s="1"/>
  <c r="AI150" i="32"/>
  <c r="AJ150" i="32" s="1"/>
  <c r="AK150" i="32" s="1"/>
  <c r="AL150" i="32" s="1"/>
  <c r="AI151" i="32"/>
  <c r="AI152" i="32"/>
  <c r="AJ152" i="32" s="1"/>
  <c r="AK152" i="32" s="1"/>
  <c r="AL152" i="32" s="1"/>
  <c r="AI153" i="32"/>
  <c r="AJ153" i="32" s="1"/>
  <c r="AK153" i="32" s="1"/>
  <c r="AL153" i="32" s="1"/>
  <c r="AI154" i="32"/>
  <c r="AJ154" i="32" s="1"/>
  <c r="AK154" i="32" s="1"/>
  <c r="AL154" i="32" s="1"/>
  <c r="AI157" i="32"/>
  <c r="AI158" i="32"/>
  <c r="AJ158" i="32" s="1"/>
  <c r="AK158" i="32" s="1"/>
  <c r="AL158" i="32" s="1"/>
  <c r="AI159" i="32"/>
  <c r="AJ159" i="32" s="1"/>
  <c r="AK159" i="32" s="1"/>
  <c r="AL159" i="32" s="1"/>
  <c r="AI160" i="32"/>
  <c r="AJ160" i="32" s="1"/>
  <c r="AK160" i="32" s="1"/>
  <c r="AL160" i="32" s="1"/>
  <c r="AI161" i="32"/>
  <c r="AI162" i="32"/>
  <c r="AJ162" i="32" s="1"/>
  <c r="AK162" i="32" s="1"/>
  <c r="AL162" i="32" s="1"/>
  <c r="AI163" i="32"/>
  <c r="AJ163" i="32" s="1"/>
  <c r="AK163" i="32" s="1"/>
  <c r="AL163" i="32" s="1"/>
  <c r="AI164" i="32"/>
  <c r="AJ164" i="32" s="1"/>
  <c r="AK164" i="32" s="1"/>
  <c r="AL164" i="32" s="1"/>
  <c r="AI165" i="32"/>
  <c r="AI167" i="32"/>
  <c r="AJ167" i="32" s="1"/>
  <c r="AK167" i="32" s="1"/>
  <c r="AL167" i="32" s="1"/>
  <c r="AI168" i="32"/>
  <c r="AJ168" i="32" s="1"/>
  <c r="AK168" i="32" s="1"/>
  <c r="AL168" i="32" s="1"/>
  <c r="AI169" i="32"/>
  <c r="AJ169" i="32" s="1"/>
  <c r="AK169" i="32" s="1"/>
  <c r="AL169" i="32" s="1"/>
  <c r="AI170" i="32"/>
  <c r="AI171" i="32"/>
  <c r="AJ171" i="32" s="1"/>
  <c r="AK171" i="32" s="1"/>
  <c r="AL171" i="32" s="1"/>
  <c r="AI172" i="32"/>
  <c r="AJ172" i="32" s="1"/>
  <c r="AK172" i="32" s="1"/>
  <c r="AL172" i="32" s="1"/>
  <c r="AI173" i="32"/>
  <c r="AJ173" i="32" s="1"/>
  <c r="AK173" i="32" s="1"/>
  <c r="AL173" i="32" s="1"/>
  <c r="AI174" i="32"/>
  <c r="AI176" i="32"/>
  <c r="AJ176" i="32" s="1"/>
  <c r="AK176" i="32" s="1"/>
  <c r="AL176" i="32" s="1"/>
  <c r="AI177" i="32"/>
  <c r="AJ177" i="32" s="1"/>
  <c r="AK177" i="32" s="1"/>
  <c r="AL177" i="32" s="1"/>
  <c r="AI179" i="32"/>
  <c r="AJ179" i="32" s="1"/>
  <c r="AK179" i="32" s="1"/>
  <c r="AL179" i="32" s="1"/>
  <c r="AI180" i="32"/>
  <c r="AI181" i="32"/>
  <c r="AJ181" i="32" s="1"/>
  <c r="AK181" i="32" s="1"/>
  <c r="AL181" i="32" s="1"/>
  <c r="AI182" i="32"/>
  <c r="AI183" i="32"/>
  <c r="AJ183" i="32" s="1"/>
  <c r="AK183" i="32" s="1"/>
  <c r="AL183" i="32" s="1"/>
  <c r="AI184" i="32"/>
  <c r="AI185" i="32"/>
  <c r="AI186" i="32"/>
  <c r="AI187" i="32"/>
  <c r="AJ187" i="32" s="1"/>
  <c r="AK187" i="32" s="1"/>
  <c r="AL187" i="32" s="1"/>
  <c r="AI188" i="32"/>
  <c r="AI189" i="32"/>
  <c r="AJ189" i="32" s="1"/>
  <c r="AK189" i="32" s="1"/>
  <c r="AL189" i="32" s="1"/>
  <c r="AI190" i="32"/>
  <c r="AJ190" i="32" s="1"/>
  <c r="AK190" i="32" s="1"/>
  <c r="AL190" i="32" s="1"/>
  <c r="AI191" i="32"/>
  <c r="AJ191" i="32" s="1"/>
  <c r="AK191" i="32" s="1"/>
  <c r="AL191" i="32" s="1"/>
  <c r="AI192" i="32"/>
  <c r="AI193" i="32"/>
  <c r="AI195" i="32"/>
  <c r="AI196" i="32"/>
  <c r="AJ196" i="32" s="1"/>
  <c r="AK196" i="32" s="1"/>
  <c r="AL196" i="32" s="1"/>
  <c r="AI197" i="32"/>
  <c r="AI198" i="32"/>
  <c r="AJ198" i="32" s="1"/>
  <c r="AK198" i="32" s="1"/>
  <c r="AL198" i="32" s="1"/>
  <c r="AI199" i="32"/>
  <c r="AJ199" i="32" s="1"/>
  <c r="AK199" i="32" s="1"/>
  <c r="AL199" i="32" s="1"/>
  <c r="AI200" i="32"/>
  <c r="AJ200" i="32" s="1"/>
  <c r="AK200" i="32" s="1"/>
  <c r="AL200" i="32" s="1"/>
  <c r="AI201" i="32"/>
  <c r="AI202" i="32"/>
  <c r="AJ202" i="32" s="1"/>
  <c r="AK202" i="32" s="1"/>
  <c r="AL202" i="32" s="1"/>
  <c r="AI203" i="32"/>
  <c r="AJ203" i="32" s="1"/>
  <c r="AK203" i="32" s="1"/>
  <c r="AL203" i="32" s="1"/>
  <c r="AI204" i="32"/>
  <c r="AJ204" i="32" s="1"/>
  <c r="AK204" i="32" s="1"/>
  <c r="AL204" i="32" s="1"/>
  <c r="AI205" i="32"/>
  <c r="AI206" i="32"/>
  <c r="AJ206" i="32" s="1"/>
  <c r="AK206" i="32" s="1"/>
  <c r="AL206" i="32" s="1"/>
  <c r="AI207" i="32"/>
  <c r="AI208" i="32"/>
  <c r="AJ208" i="32" s="1"/>
  <c r="AK208" i="32" s="1"/>
  <c r="AL208" i="32" s="1"/>
  <c r="AI210" i="32"/>
  <c r="AI211" i="32"/>
  <c r="AJ211" i="32" s="1"/>
  <c r="AK211" i="32" s="1"/>
  <c r="AL211" i="32" s="1"/>
  <c r="AI213" i="32"/>
  <c r="AJ213" i="32" s="1"/>
  <c r="AK213" i="32" s="1"/>
  <c r="AL213" i="32" s="1"/>
  <c r="AI214" i="32"/>
  <c r="AJ214" i="32" s="1"/>
  <c r="AK214" i="32" s="1"/>
  <c r="AL214" i="32" s="1"/>
  <c r="AI215" i="32"/>
  <c r="AI216" i="32"/>
  <c r="AJ216" i="32" s="1"/>
  <c r="AK216" i="32" s="1"/>
  <c r="AL216" i="32" s="1"/>
  <c r="AI217" i="32"/>
  <c r="AJ217" i="32" s="1"/>
  <c r="AK217" i="32" s="1"/>
  <c r="AL217" i="32" s="1"/>
  <c r="AI218" i="32"/>
  <c r="AJ218" i="32" s="1"/>
  <c r="AK218" i="32" s="1"/>
  <c r="AL218" i="32" s="1"/>
  <c r="AI219" i="32"/>
  <c r="AI220" i="32"/>
  <c r="AI221" i="32"/>
  <c r="AI222" i="32"/>
  <c r="AJ222" i="32" s="1"/>
  <c r="AK222" i="32" s="1"/>
  <c r="AL222" i="32" s="1"/>
  <c r="AI223" i="32"/>
  <c r="AI224" i="32"/>
  <c r="AJ224" i="32" s="1"/>
  <c r="AK224" i="32" s="1"/>
  <c r="AL224" i="32" s="1"/>
  <c r="AI225" i="32"/>
  <c r="AJ225" i="32" s="1"/>
  <c r="AK225" i="32" s="1"/>
  <c r="AL225" i="32" s="1"/>
  <c r="AI226" i="32"/>
  <c r="AJ226" i="32" s="1"/>
  <c r="AK226" i="32" s="1"/>
  <c r="AL226" i="32" s="1"/>
  <c r="AI228" i="32"/>
  <c r="AI229" i="32"/>
  <c r="AI230" i="32"/>
  <c r="AI231" i="32"/>
  <c r="AJ231" i="32" s="1"/>
  <c r="AK231" i="32" s="1"/>
  <c r="AL231" i="32" s="1"/>
  <c r="AI232" i="32"/>
  <c r="AI233" i="32"/>
  <c r="AJ233" i="32" s="1"/>
  <c r="AK233" i="32" s="1"/>
  <c r="AL233" i="32" s="1"/>
  <c r="AI234" i="32"/>
  <c r="AJ234" i="32" s="1"/>
  <c r="AK234" i="32" s="1"/>
  <c r="AL234" i="32" s="1"/>
  <c r="AI236" i="32"/>
  <c r="AJ236" i="32" s="1"/>
  <c r="AK236" i="32" s="1"/>
  <c r="AL236" i="32" s="1"/>
  <c r="AI238" i="32"/>
  <c r="AI239" i="32"/>
  <c r="AJ239" i="32" s="1"/>
  <c r="AK239" i="32" s="1"/>
  <c r="AL239" i="32" s="1"/>
  <c r="AI240" i="32"/>
  <c r="AJ240" i="32" s="1"/>
  <c r="AK240" i="32" s="1"/>
  <c r="AL240" i="32" s="1"/>
  <c r="AI241" i="32"/>
  <c r="AJ241" i="32" s="1"/>
  <c r="AK241" i="32" s="1"/>
  <c r="AL241" i="32" s="1"/>
  <c r="AI242" i="32"/>
  <c r="AI243" i="32"/>
  <c r="AJ243" i="32" s="1"/>
  <c r="AK243" i="32" s="1"/>
  <c r="AL243" i="32" s="1"/>
  <c r="AI245" i="32"/>
  <c r="AI247" i="32"/>
  <c r="AJ247" i="32" s="1"/>
  <c r="AK247" i="32" s="1"/>
  <c r="AL247" i="32" s="1"/>
  <c r="AI248" i="32"/>
  <c r="AI250" i="32"/>
  <c r="AJ250" i="32" s="1"/>
  <c r="AK250" i="32" s="1"/>
  <c r="AL250" i="32" s="1"/>
  <c r="AI251" i="32"/>
  <c r="AJ251" i="32" s="1"/>
  <c r="AK251" i="32" s="1"/>
  <c r="AL251" i="32" s="1"/>
  <c r="AI252" i="32"/>
  <c r="AJ252" i="32" s="1"/>
  <c r="AK252" i="32" s="1"/>
  <c r="AL252" i="32" s="1"/>
  <c r="AI253" i="32"/>
  <c r="AI254" i="32"/>
  <c r="AJ254" i="32" s="1"/>
  <c r="AK254" i="32" s="1"/>
  <c r="AL254" i="32" s="1"/>
  <c r="AI255" i="32"/>
  <c r="AI256" i="32"/>
  <c r="AJ256" i="32" s="1"/>
  <c r="AK256" i="32" s="1"/>
  <c r="AL256" i="32" s="1"/>
  <c r="AI257" i="32"/>
  <c r="AI258" i="32"/>
  <c r="AJ258" i="32" s="1"/>
  <c r="AK258" i="32" s="1"/>
  <c r="AL258" i="32" s="1"/>
  <c r="AI259" i="32"/>
  <c r="AJ259" i="32" s="1"/>
  <c r="AK259" i="32" s="1"/>
  <c r="AL259" i="32" s="1"/>
  <c r="AI260" i="32"/>
  <c r="AJ260" i="32" s="1"/>
  <c r="AK260" i="32" s="1"/>
  <c r="AL260" i="32" s="1"/>
  <c r="AI261" i="32"/>
  <c r="AI264" i="32"/>
  <c r="AJ264" i="32" s="1"/>
  <c r="AK264" i="32" s="1"/>
  <c r="AL264" i="32" s="1"/>
  <c r="AI265" i="32"/>
  <c r="AJ265" i="32" s="1"/>
  <c r="AK265" i="32" s="1"/>
  <c r="AL265" i="32" s="1"/>
  <c r="AI267" i="32"/>
  <c r="AJ267" i="32" s="1"/>
  <c r="AK267" i="32" s="1"/>
  <c r="AL267" i="32" s="1"/>
  <c r="AI268" i="32"/>
  <c r="AI269" i="32"/>
  <c r="AJ269" i="32" s="1"/>
  <c r="AK269" i="32" s="1"/>
  <c r="AL269" i="32" s="1"/>
  <c r="AI270" i="32"/>
  <c r="AJ270" i="32" s="1"/>
  <c r="AK270" i="32" s="1"/>
  <c r="AL270" i="32" s="1"/>
  <c r="AI271" i="32"/>
  <c r="AJ271" i="32" s="1"/>
  <c r="AK271" i="32" s="1"/>
  <c r="AL271" i="32" s="1"/>
  <c r="AI272" i="32"/>
  <c r="AI273" i="32"/>
  <c r="AJ273" i="32" s="1"/>
  <c r="AK273" i="32" s="1"/>
  <c r="AL273" i="32" s="1"/>
  <c r="AI274" i="32"/>
  <c r="AJ274" i="32" s="1"/>
  <c r="AK274" i="32" s="1"/>
  <c r="AL274" i="32" s="1"/>
  <c r="AI275" i="32"/>
  <c r="AJ275" i="32" s="1"/>
  <c r="AK275" i="32" s="1"/>
  <c r="AL275" i="32" s="1"/>
  <c r="AI276" i="32"/>
  <c r="AI277" i="32"/>
  <c r="AJ277" i="32" s="1"/>
  <c r="AK277" i="32" s="1"/>
  <c r="AL277" i="32" s="1"/>
  <c r="AI279" i="32"/>
  <c r="AJ279" i="32" s="1"/>
  <c r="AK279" i="32" s="1"/>
  <c r="AL279" i="32" s="1"/>
  <c r="AI280" i="32"/>
  <c r="AJ280" i="32" s="1"/>
  <c r="AK280" i="32" s="1"/>
  <c r="AL280" i="32" s="1"/>
  <c r="AI281" i="32"/>
  <c r="AI282" i="32"/>
  <c r="AJ282" i="32" s="1"/>
  <c r="AK282" i="32" s="1"/>
  <c r="AL282" i="32" s="1"/>
  <c r="AI283" i="32"/>
  <c r="AI284" i="32"/>
  <c r="AJ284" i="32" s="1"/>
  <c r="AK284" i="32" s="1"/>
  <c r="AL284" i="32" s="1"/>
  <c r="AI285" i="32"/>
  <c r="AI287" i="32"/>
  <c r="AJ287" i="32" s="1"/>
  <c r="AK287" i="32" s="1"/>
  <c r="AL287" i="32" s="1"/>
  <c r="AI288" i="32"/>
  <c r="AJ288" i="32" s="1"/>
  <c r="AK288" i="32" s="1"/>
  <c r="AL288" i="32" s="1"/>
  <c r="AI289" i="32"/>
  <c r="AJ289" i="32" s="1"/>
  <c r="AK289" i="32" s="1"/>
  <c r="AL289" i="32" s="1"/>
  <c r="AI290" i="32"/>
  <c r="AI291" i="32"/>
  <c r="AJ291" i="32" s="1"/>
  <c r="AK291" i="32" s="1"/>
  <c r="AL291" i="32" s="1"/>
  <c r="AI292" i="32"/>
  <c r="AJ292" i="32" s="1"/>
  <c r="AK292" i="32" s="1"/>
  <c r="AL292" i="32" s="1"/>
  <c r="AI293" i="32"/>
  <c r="AJ293" i="32" s="1"/>
  <c r="AK293" i="32" s="1"/>
  <c r="AL293" i="32" s="1"/>
  <c r="AI294" i="32"/>
  <c r="AI295" i="32"/>
  <c r="AJ295" i="32" s="1"/>
  <c r="AK295" i="32" s="1"/>
  <c r="AL295" i="32" s="1"/>
  <c r="AI296" i="32"/>
  <c r="AI297" i="32"/>
  <c r="AJ297" i="32" s="1"/>
  <c r="AK297" i="32" s="1"/>
  <c r="AL297" i="32" s="1"/>
  <c r="AI298" i="32"/>
  <c r="AI299" i="32"/>
  <c r="AJ299" i="32" s="1"/>
  <c r="AK299" i="32" s="1"/>
  <c r="AL299" i="32" s="1"/>
  <c r="AI300" i="32"/>
  <c r="AJ300" i="32" s="1"/>
  <c r="AK300" i="32" s="1"/>
  <c r="AL300" i="32" s="1"/>
  <c r="AI301" i="32"/>
  <c r="AJ301" i="32" s="1"/>
  <c r="AK301" i="32" s="1"/>
  <c r="AL301" i="32" s="1"/>
  <c r="AI302" i="32"/>
  <c r="AI303" i="32"/>
  <c r="AJ303" i="32" s="1"/>
  <c r="AK303" i="32" s="1"/>
  <c r="AL303" i="32" s="1"/>
  <c r="AI304" i="32"/>
  <c r="AJ304" i="32" s="1"/>
  <c r="AK304" i="32" s="1"/>
  <c r="AL304" i="32" s="1"/>
  <c r="AI306" i="32"/>
  <c r="AJ306" i="32" s="1"/>
  <c r="AK306" i="32" s="1"/>
  <c r="AL306" i="32" s="1"/>
  <c r="AI307" i="32"/>
  <c r="AI308" i="32"/>
  <c r="AJ308" i="32" s="1"/>
  <c r="AK308" i="32" s="1"/>
  <c r="AL308" i="32" s="1"/>
  <c r="AI309" i="32"/>
  <c r="AJ309" i="32" s="1"/>
  <c r="AK309" i="32" s="1"/>
  <c r="AL309" i="32" s="1"/>
  <c r="AI310" i="32"/>
  <c r="AJ310" i="32" s="1"/>
  <c r="AK310" i="32" s="1"/>
  <c r="AL310" i="32" s="1"/>
  <c r="AI311" i="32"/>
  <c r="AI313" i="32"/>
  <c r="AJ313" i="32" s="1"/>
  <c r="AK313" i="32" s="1"/>
  <c r="AL313" i="32" s="1"/>
  <c r="AI314" i="32"/>
  <c r="AJ314" i="32" s="1"/>
  <c r="AK314" i="32" s="1"/>
  <c r="AL314" i="32" s="1"/>
  <c r="AI315" i="32"/>
  <c r="AJ315" i="32" s="1"/>
  <c r="AK315" i="32" s="1"/>
  <c r="AL315" i="32" s="1"/>
  <c r="AI316" i="32"/>
  <c r="AI317" i="32"/>
  <c r="AJ317" i="32" s="1"/>
  <c r="AK317" i="32" s="1"/>
  <c r="AL317" i="32" s="1"/>
  <c r="AI318" i="32"/>
  <c r="AJ318" i="32" s="1"/>
  <c r="AK318" i="32" s="1"/>
  <c r="AL318" i="32" s="1"/>
  <c r="AI319" i="32"/>
  <c r="AJ319" i="32" s="1"/>
  <c r="AK319" i="32" s="1"/>
  <c r="AL319" i="32" s="1"/>
  <c r="AI320" i="32"/>
  <c r="AI322" i="32"/>
  <c r="AJ322" i="32" s="1"/>
  <c r="AK322" i="32" s="1"/>
  <c r="AL322" i="32" s="1"/>
  <c r="AI323" i="32"/>
  <c r="AJ323" i="32" s="1"/>
  <c r="AK323" i="32" s="1"/>
  <c r="AL323" i="32" s="1"/>
  <c r="AI324" i="32"/>
  <c r="AJ324" i="32" s="1"/>
  <c r="AK324" i="32" s="1"/>
  <c r="AL324" i="32" s="1"/>
  <c r="AI325" i="32"/>
  <c r="AI326" i="32"/>
  <c r="AJ326" i="32" s="1"/>
  <c r="AK326" i="32" s="1"/>
  <c r="AL326" i="32" s="1"/>
  <c r="AI327" i="32"/>
  <c r="AJ327" i="32" s="1"/>
  <c r="AK327" i="32" s="1"/>
  <c r="AL327" i="32" s="1"/>
  <c r="AI328" i="32"/>
  <c r="AJ328" i="32" s="1"/>
  <c r="AK328" i="32" s="1"/>
  <c r="AL328" i="32" s="1"/>
  <c r="AI329" i="32"/>
  <c r="AI330" i="32"/>
  <c r="AJ330" i="32" s="1"/>
  <c r="AK330" i="32" s="1"/>
  <c r="AL330" i="32" s="1"/>
  <c r="AI331" i="32"/>
  <c r="AJ331" i="32" s="1"/>
  <c r="AK331" i="32" s="1"/>
  <c r="AL331" i="32" s="1"/>
  <c r="AI333" i="32"/>
  <c r="AJ333" i="32" s="1"/>
  <c r="AK333" i="32" s="1"/>
  <c r="AL333" i="32" s="1"/>
  <c r="AI334" i="32"/>
  <c r="AI335" i="32"/>
  <c r="AJ335" i="32" s="1"/>
  <c r="AK335" i="32" s="1"/>
  <c r="AL335" i="32" s="1"/>
  <c r="AI336" i="32"/>
  <c r="AJ336" i="32" s="1"/>
  <c r="AK336" i="32" s="1"/>
  <c r="AL336" i="32" s="1"/>
  <c r="AI337" i="32"/>
  <c r="AJ337" i="32" s="1"/>
  <c r="AK337" i="32" s="1"/>
  <c r="AL337" i="32" s="1"/>
  <c r="AI338" i="32"/>
  <c r="AI339" i="32"/>
  <c r="AJ339" i="32" s="1"/>
  <c r="AK339" i="32" s="1"/>
  <c r="AL339" i="32" s="1"/>
  <c r="AI340" i="32"/>
  <c r="AJ340" i="32" s="1"/>
  <c r="AK340" i="32" s="1"/>
  <c r="AL340" i="32" s="1"/>
  <c r="AI342" i="32"/>
  <c r="AJ342" i="32" s="1"/>
  <c r="AK342" i="32" s="1"/>
  <c r="AL342" i="32" s="1"/>
  <c r="AI343" i="32"/>
  <c r="AI344" i="32"/>
  <c r="AJ344" i="32" s="1"/>
  <c r="AK344" i="32" s="1"/>
  <c r="AL344" i="32" s="1"/>
  <c r="AI345" i="32"/>
  <c r="AJ345" i="32" s="1"/>
  <c r="AK345" i="32" s="1"/>
  <c r="AL345" i="32" s="1"/>
  <c r="AI346" i="32"/>
  <c r="AJ346" i="32" s="1"/>
  <c r="AK346" i="32" s="1"/>
  <c r="AL346" i="32" s="1"/>
  <c r="AI348" i="32"/>
  <c r="AI349" i="32"/>
  <c r="AJ349" i="32" s="1"/>
  <c r="AK349" i="32" s="1"/>
  <c r="AL349" i="32" s="1"/>
  <c r="AI350" i="32"/>
  <c r="AJ350" i="32" s="1"/>
  <c r="AK350" i="32" s="1"/>
  <c r="AL350" i="32" s="1"/>
  <c r="AI13" i="32"/>
  <c r="AJ13" i="32" s="1"/>
  <c r="AK13" i="32" s="1"/>
  <c r="AJ17" i="32"/>
  <c r="AK17" i="32" s="1"/>
  <c r="AL17" i="32" s="1"/>
  <c r="AJ21" i="32"/>
  <c r="AK21" i="32" s="1"/>
  <c r="AL21" i="32" s="1"/>
  <c r="AJ23" i="32"/>
  <c r="AK23" i="32" s="1"/>
  <c r="AL23" i="32" s="1"/>
  <c r="AJ25" i="32"/>
  <c r="AK25" i="32" s="1"/>
  <c r="AL25" i="32" s="1"/>
  <c r="AJ29" i="32"/>
  <c r="AK29" i="32" s="1"/>
  <c r="AL29" i="32" s="1"/>
  <c r="AJ31" i="32"/>
  <c r="AK31" i="32" s="1"/>
  <c r="AL31" i="32" s="1"/>
  <c r="AJ33" i="32"/>
  <c r="AK33" i="32" s="1"/>
  <c r="AL33" i="32" s="1"/>
  <c r="AJ37" i="32"/>
  <c r="AK37" i="32" s="1"/>
  <c r="AL37" i="32" s="1"/>
  <c r="AJ41" i="32"/>
  <c r="AK41" i="32" s="1"/>
  <c r="AL41" i="32" s="1"/>
  <c r="AJ42" i="32"/>
  <c r="AK42" i="32" s="1"/>
  <c r="AL42" i="32" s="1"/>
  <c r="AJ47" i="32"/>
  <c r="AK47" i="32" s="1"/>
  <c r="AL47" i="32" s="1"/>
  <c r="AJ52" i="32"/>
  <c r="AK52" i="32" s="1"/>
  <c r="AL52" i="32" s="1"/>
  <c r="AJ56" i="32"/>
  <c r="AK56" i="32" s="1"/>
  <c r="AL56" i="32" s="1"/>
  <c r="AJ57" i="32"/>
  <c r="AK57" i="32" s="1"/>
  <c r="AL57" i="32" s="1"/>
  <c r="AJ58" i="32"/>
  <c r="AK58" i="32" s="1"/>
  <c r="AL58" i="32" s="1"/>
  <c r="AJ61" i="32"/>
  <c r="AK61" i="32" s="1"/>
  <c r="AL61" i="32" s="1"/>
  <c r="AJ65" i="32"/>
  <c r="AK65" i="32" s="1"/>
  <c r="AL65" i="32" s="1"/>
  <c r="AJ69" i="32"/>
  <c r="AK69" i="32" s="1"/>
  <c r="AL69" i="32" s="1"/>
  <c r="AJ73" i="32"/>
  <c r="AK73" i="32" s="1"/>
  <c r="AL73" i="32" s="1"/>
  <c r="AJ77" i="32"/>
  <c r="AK77" i="32" s="1"/>
  <c r="AL77" i="32" s="1"/>
  <c r="AJ81" i="32"/>
  <c r="AK81" i="32" s="1"/>
  <c r="AL81" i="32" s="1"/>
  <c r="AJ86" i="32"/>
  <c r="AK86" i="32" s="1"/>
  <c r="AL86" i="32" s="1"/>
  <c r="AJ91" i="32"/>
  <c r="AK91" i="32" s="1"/>
  <c r="AL91" i="32" s="1"/>
  <c r="AJ96" i="32"/>
  <c r="AK96" i="32" s="1"/>
  <c r="AL96" i="32" s="1"/>
  <c r="AJ98" i="32"/>
  <c r="AK98" i="32" s="1"/>
  <c r="AL98" i="32" s="1"/>
  <c r="AJ101" i="32"/>
  <c r="AK101" i="32" s="1"/>
  <c r="AL101" i="32" s="1"/>
  <c r="AJ106" i="32"/>
  <c r="AK106" i="32" s="1"/>
  <c r="AL106" i="32" s="1"/>
  <c r="AJ113" i="32"/>
  <c r="AK113" i="32" s="1"/>
  <c r="AL113" i="32" s="1"/>
  <c r="AJ117" i="32"/>
  <c r="AK117" i="32" s="1"/>
  <c r="AL117" i="32" s="1"/>
  <c r="AJ121" i="32"/>
  <c r="AK121" i="32" s="1"/>
  <c r="AL121" i="32" s="1"/>
  <c r="AJ125" i="32"/>
  <c r="AK125" i="32" s="1"/>
  <c r="AL125" i="32" s="1"/>
  <c r="AJ129" i="32"/>
  <c r="AK129" i="32" s="1"/>
  <c r="AL129" i="32" s="1"/>
  <c r="AJ134" i="32"/>
  <c r="AK134" i="32" s="1"/>
  <c r="AL134" i="32" s="1"/>
  <c r="AJ135" i="32"/>
  <c r="AK135" i="32" s="1"/>
  <c r="AL135" i="32" s="1"/>
  <c r="AJ138" i="32"/>
  <c r="AK138" i="32" s="1"/>
  <c r="AL138" i="32" s="1"/>
  <c r="AJ140" i="32"/>
  <c r="AK140" i="32" s="1"/>
  <c r="AL140" i="32" s="1"/>
  <c r="AJ143" i="32"/>
  <c r="AK143" i="32" s="1"/>
  <c r="AL143" i="32" s="1"/>
  <c r="AJ144" i="32"/>
  <c r="AK144" i="32" s="1"/>
  <c r="AL144" i="32" s="1"/>
  <c r="AJ147" i="32"/>
  <c r="AK147" i="32" s="1"/>
  <c r="AL147" i="32" s="1"/>
  <c r="AJ148" i="32"/>
  <c r="AK148" i="32" s="1"/>
  <c r="AL148" i="32" s="1"/>
  <c r="AJ151" i="32"/>
  <c r="AK151" i="32" s="1"/>
  <c r="AL151" i="32" s="1"/>
  <c r="AJ157" i="32"/>
  <c r="AK157" i="32" s="1"/>
  <c r="AL157" i="32" s="1"/>
  <c r="AJ161" i="32"/>
  <c r="AK161" i="32" s="1"/>
  <c r="AL161" i="32" s="1"/>
  <c r="AJ165" i="32"/>
  <c r="AK165" i="32" s="1"/>
  <c r="AL165" i="32" s="1"/>
  <c r="AJ170" i="32"/>
  <c r="AK170" i="32" s="1"/>
  <c r="AL170" i="32" s="1"/>
  <c r="AJ174" i="32"/>
  <c r="AK174" i="32" s="1"/>
  <c r="AL174" i="32" s="1"/>
  <c r="AJ180" i="32"/>
  <c r="AK180" i="32" s="1"/>
  <c r="AL180" i="32" s="1"/>
  <c r="AJ182" i="32"/>
  <c r="AK182" i="32" s="1"/>
  <c r="AL182" i="32" s="1"/>
  <c r="AJ184" i="32"/>
  <c r="AK184" i="32" s="1"/>
  <c r="AL184" i="32" s="1"/>
  <c r="AJ185" i="32"/>
  <c r="AK185" i="32" s="1"/>
  <c r="AL185" i="32" s="1"/>
  <c r="AJ186" i="32"/>
  <c r="AK186" i="32" s="1"/>
  <c r="AL186" i="32" s="1"/>
  <c r="AJ188" i="32"/>
  <c r="AK188" i="32" s="1"/>
  <c r="AL188" i="32" s="1"/>
  <c r="AJ192" i="32"/>
  <c r="AK192" i="32" s="1"/>
  <c r="AL192" i="32" s="1"/>
  <c r="AJ193" i="32"/>
  <c r="AK193" i="32" s="1"/>
  <c r="AL193" i="32" s="1"/>
  <c r="AJ195" i="32"/>
  <c r="AK195" i="32" s="1"/>
  <c r="AL195" i="32" s="1"/>
  <c r="AJ197" i="32"/>
  <c r="AK197" i="32" s="1"/>
  <c r="AL197" i="32" s="1"/>
  <c r="AJ201" i="32"/>
  <c r="AK201" i="32" s="1"/>
  <c r="AL201" i="32" s="1"/>
  <c r="AJ205" i="32"/>
  <c r="AK205" i="32" s="1"/>
  <c r="AL205" i="32" s="1"/>
  <c r="AJ207" i="32"/>
  <c r="AK207" i="32" s="1"/>
  <c r="AL207" i="32" s="1"/>
  <c r="AJ210" i="32"/>
  <c r="AK210" i="32" s="1"/>
  <c r="AL210" i="32" s="1"/>
  <c r="AJ215" i="32"/>
  <c r="AK215" i="32" s="1"/>
  <c r="AL215" i="32" s="1"/>
  <c r="AJ219" i="32"/>
  <c r="AK219" i="32" s="1"/>
  <c r="AL219" i="32" s="1"/>
  <c r="AJ220" i="32"/>
  <c r="AK220" i="32" s="1"/>
  <c r="AL220" i="32" s="1"/>
  <c r="AJ221" i="32"/>
  <c r="AK221" i="32" s="1"/>
  <c r="AL221" i="32" s="1"/>
  <c r="AJ223" i="32"/>
  <c r="AK223" i="32" s="1"/>
  <c r="AL223" i="32" s="1"/>
  <c r="AJ228" i="32"/>
  <c r="AK228" i="32" s="1"/>
  <c r="AL228" i="32" s="1"/>
  <c r="AJ229" i="32"/>
  <c r="AK229" i="32" s="1"/>
  <c r="AL229" i="32" s="1"/>
  <c r="AJ230" i="32"/>
  <c r="AK230" i="32" s="1"/>
  <c r="AL230" i="32" s="1"/>
  <c r="AJ232" i="32"/>
  <c r="AK232" i="32" s="1"/>
  <c r="AL232" i="32" s="1"/>
  <c r="AJ238" i="32"/>
  <c r="AK238" i="32" s="1"/>
  <c r="AL238" i="32" s="1"/>
  <c r="AJ242" i="32"/>
  <c r="AK242" i="32" s="1"/>
  <c r="AL242" i="32" s="1"/>
  <c r="AJ245" i="32"/>
  <c r="AK245" i="32" s="1"/>
  <c r="AL245" i="32" s="1"/>
  <c r="AJ248" i="32"/>
  <c r="AK248" i="32" s="1"/>
  <c r="AL248" i="32" s="1"/>
  <c r="AJ253" i="32"/>
  <c r="AK253" i="32" s="1"/>
  <c r="AL253" i="32" s="1"/>
  <c r="AJ255" i="32"/>
  <c r="AK255" i="32" s="1"/>
  <c r="AL255" i="32" s="1"/>
  <c r="AJ257" i="32"/>
  <c r="AK257" i="32" s="1"/>
  <c r="AL257" i="32" s="1"/>
  <c r="AJ261" i="32"/>
  <c r="AK261" i="32" s="1"/>
  <c r="AL261" i="32" s="1"/>
  <c r="AJ268" i="32"/>
  <c r="AK268" i="32" s="1"/>
  <c r="AL268" i="32" s="1"/>
  <c r="AJ272" i="32"/>
  <c r="AK272" i="32" s="1"/>
  <c r="AL272" i="32" s="1"/>
  <c r="AJ276" i="32"/>
  <c r="AK276" i="32" s="1"/>
  <c r="AL276" i="32" s="1"/>
  <c r="AJ281" i="32"/>
  <c r="AK281" i="32" s="1"/>
  <c r="AL281" i="32" s="1"/>
  <c r="AJ283" i="32"/>
  <c r="AK283" i="32" s="1"/>
  <c r="AL283" i="32" s="1"/>
  <c r="AJ285" i="32"/>
  <c r="AK285" i="32" s="1"/>
  <c r="AL285" i="32" s="1"/>
  <c r="AJ290" i="32"/>
  <c r="AK290" i="32" s="1"/>
  <c r="AL290" i="32" s="1"/>
  <c r="AJ294" i="32"/>
  <c r="AK294" i="32" s="1"/>
  <c r="AL294" i="32" s="1"/>
  <c r="AJ296" i="32"/>
  <c r="AK296" i="32" s="1"/>
  <c r="AL296" i="32" s="1"/>
  <c r="AJ298" i="32"/>
  <c r="AK298" i="32" s="1"/>
  <c r="AL298" i="32" s="1"/>
  <c r="AJ302" i="32"/>
  <c r="AK302" i="32" s="1"/>
  <c r="AL302" i="32" s="1"/>
  <c r="AJ307" i="32"/>
  <c r="AK307" i="32" s="1"/>
  <c r="AL307" i="32" s="1"/>
  <c r="AJ311" i="32"/>
  <c r="AK311" i="32" s="1"/>
  <c r="AL311" i="32" s="1"/>
  <c r="AJ316" i="32"/>
  <c r="AK316" i="32" s="1"/>
  <c r="AL316" i="32" s="1"/>
  <c r="AJ320" i="32"/>
  <c r="AK320" i="32" s="1"/>
  <c r="AL320" i="32" s="1"/>
  <c r="AJ325" i="32"/>
  <c r="AK325" i="32" s="1"/>
  <c r="AL325" i="32" s="1"/>
  <c r="AJ329" i="32"/>
  <c r="AK329" i="32" s="1"/>
  <c r="AL329" i="32" s="1"/>
  <c r="AJ334" i="32"/>
  <c r="AK334" i="32" s="1"/>
  <c r="AL334" i="32" s="1"/>
  <c r="AJ338" i="32"/>
  <c r="AK338" i="32" s="1"/>
  <c r="AL338" i="32" s="1"/>
  <c r="AJ343" i="32"/>
  <c r="AK343" i="32" s="1"/>
  <c r="AL343" i="32" s="1"/>
  <c r="AJ348" i="32"/>
  <c r="AK348" i="32" s="1"/>
  <c r="AL348" i="32" s="1"/>
  <c r="G11" i="32"/>
  <c r="F11" i="32"/>
  <c r="F10" i="32"/>
  <c r="E10" i="32"/>
  <c r="E11" i="32"/>
  <c r="J10" i="32"/>
  <c r="I10" i="32"/>
  <c r="H10" i="32"/>
  <c r="J11" i="32"/>
  <c r="I11" i="32"/>
  <c r="H11" i="32"/>
  <c r="P5" i="32"/>
  <c r="R310" i="34" l="1"/>
  <c r="R254" i="34"/>
  <c r="R138" i="34"/>
  <c r="R86" i="34"/>
  <c r="R63" i="34"/>
  <c r="R55" i="34"/>
  <c r="R249" i="34"/>
  <c r="R240" i="34"/>
  <c r="R224" i="34"/>
  <c r="R295" i="34"/>
  <c r="R99" i="34"/>
  <c r="B275" i="34"/>
  <c r="R324" i="34"/>
  <c r="B83" i="34"/>
  <c r="R66" i="34"/>
  <c r="R58" i="34"/>
  <c r="R51" i="34"/>
  <c r="R84" i="34"/>
  <c r="B66" i="34"/>
  <c r="B58" i="34"/>
  <c r="B51" i="34"/>
  <c r="R49" i="34"/>
  <c r="R81" i="34"/>
  <c r="B258" i="34"/>
  <c r="R83" i="34"/>
  <c r="R91" i="34"/>
  <c r="R103" i="34"/>
  <c r="R334" i="34"/>
  <c r="R269" i="34"/>
  <c r="R131" i="34"/>
  <c r="R101" i="34"/>
  <c r="R312" i="34"/>
  <c r="R293" i="34"/>
  <c r="R277" i="34"/>
  <c r="B142" i="34"/>
  <c r="B130" i="34"/>
  <c r="R120" i="34"/>
  <c r="B101" i="34"/>
  <c r="R79" i="34"/>
  <c r="R67" i="34"/>
  <c r="R65" i="34"/>
  <c r="B120" i="34"/>
  <c r="B100" i="34"/>
  <c r="R256" i="34"/>
  <c r="R251" i="34"/>
  <c r="B236" i="34"/>
  <c r="R142" i="34"/>
  <c r="R75" i="34"/>
  <c r="R326" i="34"/>
  <c r="B316" i="34"/>
  <c r="R291" i="34"/>
  <c r="R275" i="34"/>
  <c r="R227" i="34"/>
  <c r="R139" i="34"/>
  <c r="R95" i="34"/>
  <c r="B89" i="34"/>
  <c r="B88" i="34"/>
  <c r="B86" i="34"/>
  <c r="R72" i="34"/>
  <c r="R59" i="34"/>
  <c r="R48" i="34"/>
  <c r="B48" i="34"/>
  <c r="R43" i="34"/>
  <c r="R94" i="34"/>
  <c r="R88" i="34"/>
  <c r="B81" i="34"/>
  <c r="R73" i="34"/>
  <c r="B73" i="34"/>
  <c r="R56" i="34"/>
  <c r="B49" i="34"/>
  <c r="B43" i="34"/>
  <c r="R74" i="34"/>
  <c r="R178" i="34"/>
  <c r="B338" i="34"/>
  <c r="B330" i="34"/>
  <c r="R264" i="34"/>
  <c r="R253" i="34"/>
  <c r="B170" i="34"/>
  <c r="B166" i="34"/>
  <c r="B332" i="34"/>
  <c r="R320" i="34"/>
  <c r="R314" i="34"/>
  <c r="B308" i="34"/>
  <c r="B299" i="34"/>
  <c r="R271" i="34"/>
  <c r="R266" i="34"/>
  <c r="B253" i="34"/>
  <c r="R248" i="34"/>
  <c r="B228" i="34"/>
  <c r="R219" i="34"/>
  <c r="R145" i="34"/>
  <c r="B140" i="34"/>
  <c r="B139" i="34"/>
  <c r="B110" i="34"/>
  <c r="R108" i="34"/>
  <c r="B108" i="34"/>
  <c r="B107" i="34"/>
  <c r="B104" i="34"/>
  <c r="B102" i="34"/>
  <c r="R100" i="34"/>
  <c r="R96" i="34"/>
  <c r="B95" i="34"/>
  <c r="B94" i="34"/>
  <c r="B80" i="34"/>
  <c r="B74" i="34"/>
  <c r="B67" i="34"/>
  <c r="R57" i="34"/>
  <c r="B57" i="34"/>
  <c r="B56" i="34"/>
  <c r="R50" i="34"/>
  <c r="B50" i="34"/>
  <c r="B131" i="34"/>
  <c r="R126" i="34"/>
  <c r="B126" i="34"/>
  <c r="R124" i="34"/>
  <c r="B124" i="34"/>
  <c r="B123" i="34"/>
  <c r="B122" i="34"/>
  <c r="B103" i="34"/>
  <c r="R82" i="34"/>
  <c r="B82" i="34"/>
  <c r="R64" i="34"/>
  <c r="B64" i="34"/>
  <c r="B59" i="34"/>
  <c r="R123" i="34"/>
  <c r="B75" i="34"/>
  <c r="B65" i="34"/>
  <c r="B265" i="34"/>
  <c r="B261" i="34"/>
  <c r="B259" i="34"/>
  <c r="R255" i="34"/>
  <c r="B255" i="34"/>
  <c r="R235" i="34"/>
  <c r="R233" i="34"/>
  <c r="B220" i="34"/>
  <c r="B149" i="34"/>
  <c r="R149" i="34"/>
  <c r="B132" i="34"/>
  <c r="R132" i="34"/>
  <c r="B71" i="34"/>
  <c r="R71" i="34"/>
  <c r="B61" i="34"/>
  <c r="R61" i="34"/>
  <c r="B307" i="34"/>
  <c r="B266" i="34"/>
  <c r="B263" i="34"/>
  <c r="B233" i="34"/>
  <c r="B225" i="34"/>
  <c r="B197" i="34"/>
  <c r="B193" i="34"/>
  <c r="B185" i="34"/>
  <c r="B174" i="34"/>
  <c r="R158" i="34"/>
  <c r="B146" i="34"/>
  <c r="R146" i="34"/>
  <c r="B145" i="34"/>
  <c r="B119" i="34"/>
  <c r="R119" i="34"/>
  <c r="B87" i="34"/>
  <c r="R87" i="34"/>
  <c r="B60" i="34"/>
  <c r="R60" i="34"/>
  <c r="R217" i="34"/>
  <c r="B189" i="34"/>
  <c r="B181" i="34"/>
  <c r="B143" i="34"/>
  <c r="R143" i="34"/>
  <c r="B118" i="34"/>
  <c r="R118" i="34"/>
  <c r="B322" i="34"/>
  <c r="R301" i="34"/>
  <c r="B289" i="34"/>
  <c r="R283" i="34"/>
  <c r="R263" i="34"/>
  <c r="R259" i="34"/>
  <c r="B249" i="34"/>
  <c r="R243" i="34"/>
  <c r="R225" i="34"/>
  <c r="R216" i="34"/>
  <c r="R174" i="34"/>
  <c r="R140" i="34"/>
  <c r="B46" i="34"/>
  <c r="R46" i="34"/>
  <c r="B97" i="34"/>
  <c r="R97" i="34"/>
  <c r="B92" i="34"/>
  <c r="B85" i="34"/>
  <c r="B77" i="34"/>
  <c r="R77" i="34"/>
  <c r="B76" i="34"/>
  <c r="R76" i="34"/>
  <c r="B62" i="34"/>
  <c r="R62" i="34"/>
  <c r="B53" i="34"/>
  <c r="R53" i="34"/>
  <c r="R52" i="34"/>
  <c r="B52" i="34"/>
  <c r="B47" i="34"/>
  <c r="R122" i="34"/>
  <c r="R110" i="34"/>
  <c r="B78" i="34"/>
  <c r="R78" i="34"/>
  <c r="B69" i="34"/>
  <c r="R69" i="34"/>
  <c r="R68" i="34"/>
  <c r="B68" i="34"/>
  <c r="B63" i="34"/>
  <c r="B54" i="34"/>
  <c r="B17" i="34"/>
  <c r="R130" i="34"/>
  <c r="B106" i="34"/>
  <c r="R106" i="34"/>
  <c r="B99" i="34"/>
  <c r="B96" i="34"/>
  <c r="B93" i="34"/>
  <c r="R93" i="34"/>
  <c r="B84" i="34"/>
  <c r="B79" i="34"/>
  <c r="B70" i="34"/>
  <c r="R70" i="34"/>
  <c r="B55" i="34"/>
  <c r="R47" i="34"/>
  <c r="B45" i="34"/>
  <c r="B44" i="34"/>
  <c r="R44" i="34"/>
  <c r="R318" i="34"/>
  <c r="B8" i="34"/>
  <c r="B340" i="34"/>
  <c r="B334" i="34"/>
  <c r="B326" i="34"/>
  <c r="B324" i="34"/>
  <c r="R308" i="34"/>
  <c r="B257" i="34"/>
  <c r="B248" i="34"/>
  <c r="R247" i="34"/>
  <c r="B247" i="34"/>
  <c r="B242" i="34"/>
  <c r="R242" i="34"/>
  <c r="B238" i="34"/>
  <c r="R237" i="34"/>
  <c r="B237" i="34"/>
  <c r="B232" i="34"/>
  <c r="R231" i="34"/>
  <c r="B231" i="34"/>
  <c r="B226" i="34"/>
  <c r="R226" i="34"/>
  <c r="B222" i="34"/>
  <c r="R221" i="34"/>
  <c r="B221" i="34"/>
  <c r="B216" i="34"/>
  <c r="R215" i="34"/>
  <c r="B215" i="34"/>
  <c r="B208" i="34"/>
  <c r="R208" i="34"/>
  <c r="B207" i="34"/>
  <c r="B200" i="34"/>
  <c r="R200" i="34"/>
  <c r="R199" i="34"/>
  <c r="B199" i="34"/>
  <c r="B192" i="34"/>
  <c r="R192" i="34"/>
  <c r="R183" i="34"/>
  <c r="B183" i="34"/>
  <c r="B342" i="34"/>
  <c r="B310" i="34"/>
  <c r="R299" i="34"/>
  <c r="B291" i="34"/>
  <c r="R285" i="34"/>
  <c r="R265" i="34"/>
  <c r="B246" i="34"/>
  <c r="B245" i="34"/>
  <c r="R245" i="34"/>
  <c r="B243" i="34"/>
  <c r="B230" i="34"/>
  <c r="B229" i="34"/>
  <c r="R229" i="34"/>
  <c r="B227" i="34"/>
  <c r="B210" i="34"/>
  <c r="R210" i="34"/>
  <c r="B209" i="34"/>
  <c r="R209" i="34"/>
  <c r="B202" i="34"/>
  <c r="R202" i="34"/>
  <c r="B201" i="34"/>
  <c r="R201" i="34"/>
  <c r="B196" i="34"/>
  <c r="R196" i="34"/>
  <c r="R187" i="34"/>
  <c r="B187" i="34"/>
  <c r="B180" i="34"/>
  <c r="R180" i="34"/>
  <c r="B283" i="34"/>
  <c r="R279" i="34"/>
  <c r="R267" i="34"/>
  <c r="B250" i="34"/>
  <c r="R250" i="34"/>
  <c r="B234" i="34"/>
  <c r="R234" i="34"/>
  <c r="B218" i="34"/>
  <c r="R218" i="34"/>
  <c r="B212" i="34"/>
  <c r="R212" i="34"/>
  <c r="R211" i="34"/>
  <c r="B211" i="34"/>
  <c r="B204" i="34"/>
  <c r="R203" i="34"/>
  <c r="B203" i="34"/>
  <c r="R191" i="34"/>
  <c r="B191" i="34"/>
  <c r="B184" i="34"/>
  <c r="R184" i="34"/>
  <c r="B251" i="34"/>
  <c r="B240" i="34"/>
  <c r="B239" i="34"/>
  <c r="B235" i="34"/>
  <c r="B224" i="34"/>
  <c r="B223" i="34"/>
  <c r="R223" i="34"/>
  <c r="B219" i="34"/>
  <c r="B214" i="34"/>
  <c r="R214" i="34"/>
  <c r="B213" i="34"/>
  <c r="R213" i="34"/>
  <c r="B206" i="34"/>
  <c r="R206" i="34"/>
  <c r="B205" i="34"/>
  <c r="R205" i="34"/>
  <c r="B198" i="34"/>
  <c r="R198" i="34"/>
  <c r="R195" i="34"/>
  <c r="B195" i="34"/>
  <c r="B188" i="34"/>
  <c r="R188" i="34"/>
  <c r="R179" i="34"/>
  <c r="B179" i="34"/>
  <c r="R197" i="34"/>
  <c r="R193" i="34"/>
  <c r="R185" i="34"/>
  <c r="R181" i="34"/>
  <c r="R166" i="34"/>
  <c r="R154" i="34"/>
  <c r="B151" i="34"/>
  <c r="B138" i="34"/>
  <c r="B135" i="34"/>
  <c r="R135" i="34"/>
  <c r="B134" i="34"/>
  <c r="B148" i="34"/>
  <c r="R127" i="34"/>
  <c r="B127" i="34"/>
  <c r="R194" i="34"/>
  <c r="B194" i="34"/>
  <c r="R190" i="34"/>
  <c r="B190" i="34"/>
  <c r="R186" i="34"/>
  <c r="B186" i="34"/>
  <c r="R182" i="34"/>
  <c r="B182" i="34"/>
  <c r="B178" i="34"/>
  <c r="R162" i="34"/>
  <c r="R147" i="34"/>
  <c r="B136" i="34"/>
  <c r="R136" i="34"/>
  <c r="B154" i="34"/>
  <c r="B150" i="34"/>
  <c r="B128" i="34"/>
  <c r="R116" i="34"/>
  <c r="R115" i="34"/>
  <c r="B115" i="34"/>
  <c r="B114" i="34"/>
  <c r="R112" i="34"/>
  <c r="R111" i="34"/>
  <c r="B98" i="34"/>
  <c r="R114" i="34"/>
  <c r="B111" i="34"/>
  <c r="R90" i="34"/>
  <c r="B337" i="34"/>
  <c r="R337" i="34"/>
  <c r="B329" i="34"/>
  <c r="R329" i="34"/>
  <c r="B304" i="34"/>
  <c r="R304" i="34"/>
  <c r="B303" i="34"/>
  <c r="B298" i="34"/>
  <c r="R298" i="34"/>
  <c r="R297" i="34"/>
  <c r="B331" i="34"/>
  <c r="R331" i="34"/>
  <c r="R328" i="34"/>
  <c r="B323" i="34"/>
  <c r="R323" i="34"/>
  <c r="B306" i="34"/>
  <c r="R306" i="34"/>
  <c r="R305" i="34"/>
  <c r="R303" i="34"/>
  <c r="B345" i="34"/>
  <c r="R345" i="34"/>
  <c r="R344" i="34"/>
  <c r="B341" i="34"/>
  <c r="R341" i="34"/>
  <c r="R338" i="34"/>
  <c r="B333" i="34"/>
  <c r="R333" i="34"/>
  <c r="R330" i="34"/>
  <c r="B325" i="34"/>
  <c r="R325" i="34"/>
  <c r="R322" i="34"/>
  <c r="B339" i="34"/>
  <c r="R339" i="34"/>
  <c r="B344" i="34"/>
  <c r="B343" i="34"/>
  <c r="R343" i="34"/>
  <c r="R340" i="34"/>
  <c r="B336" i="34"/>
  <c r="B335" i="34"/>
  <c r="R335" i="34"/>
  <c r="R332" i="34"/>
  <c r="B328" i="34"/>
  <c r="B327" i="34"/>
  <c r="B297" i="34"/>
  <c r="B296" i="34"/>
  <c r="R296" i="34"/>
  <c r="B295" i="34"/>
  <c r="B288" i="34"/>
  <c r="R288" i="34"/>
  <c r="B281" i="34"/>
  <c r="B280" i="34"/>
  <c r="R280" i="34"/>
  <c r="B272" i="34"/>
  <c r="R272" i="34"/>
  <c r="B254" i="34"/>
  <c r="R252" i="34"/>
  <c r="B282" i="34"/>
  <c r="R282" i="34"/>
  <c r="B274" i="34"/>
  <c r="R274" i="34"/>
  <c r="B262" i="34"/>
  <c r="R260" i="34"/>
  <c r="B290" i="34"/>
  <c r="R290" i="34"/>
  <c r="R287" i="34"/>
  <c r="R321" i="34"/>
  <c r="R319" i="34"/>
  <c r="R317" i="34"/>
  <c r="R315" i="34"/>
  <c r="R313" i="34"/>
  <c r="R311" i="34"/>
  <c r="R309" i="34"/>
  <c r="B301" i="34"/>
  <c r="B300" i="34"/>
  <c r="B293" i="34"/>
  <c r="B292" i="34"/>
  <c r="R292" i="34"/>
  <c r="R289" i="34"/>
  <c r="B285" i="34"/>
  <c r="B284" i="34"/>
  <c r="R284" i="34"/>
  <c r="B277" i="34"/>
  <c r="B276" i="34"/>
  <c r="R276" i="34"/>
  <c r="B269" i="34"/>
  <c r="B268" i="34"/>
  <c r="R268" i="34"/>
  <c r="R262" i="34"/>
  <c r="B302" i="34"/>
  <c r="R302" i="34"/>
  <c r="B294" i="34"/>
  <c r="R294" i="34"/>
  <c r="B287" i="34"/>
  <c r="B286" i="34"/>
  <c r="R286" i="34"/>
  <c r="B279" i="34"/>
  <c r="B278" i="34"/>
  <c r="R278" i="34"/>
  <c r="B271" i="34"/>
  <c r="B270" i="34"/>
  <c r="R270" i="34"/>
  <c r="R246" i="34"/>
  <c r="R238" i="34"/>
  <c r="R236" i="34"/>
  <c r="R228" i="34"/>
  <c r="R220" i="34"/>
  <c r="B176" i="34"/>
  <c r="B175" i="34"/>
  <c r="R175" i="34"/>
  <c r="R172" i="34"/>
  <c r="B168" i="34"/>
  <c r="B167" i="34"/>
  <c r="R167" i="34"/>
  <c r="R164" i="34"/>
  <c r="B160" i="34"/>
  <c r="B159" i="34"/>
  <c r="R159" i="34"/>
  <c r="R156" i="34"/>
  <c r="B153" i="34"/>
  <c r="R153" i="34"/>
  <c r="B177" i="34"/>
  <c r="R177" i="34"/>
  <c r="B169" i="34"/>
  <c r="R169" i="34"/>
  <c r="B161" i="34"/>
  <c r="R176" i="34"/>
  <c r="B172" i="34"/>
  <c r="B171" i="34"/>
  <c r="R171" i="34"/>
  <c r="R168" i="34"/>
  <c r="B164" i="34"/>
  <c r="B163" i="34"/>
  <c r="R163" i="34"/>
  <c r="R160" i="34"/>
  <c r="B156" i="34"/>
  <c r="B155" i="34"/>
  <c r="R155" i="34"/>
  <c r="R152" i="34"/>
  <c r="B152" i="34"/>
  <c r="B173" i="34"/>
  <c r="B165" i="34"/>
  <c r="R165" i="34"/>
  <c r="B157" i="34"/>
  <c r="R157" i="34"/>
  <c r="R148" i="34"/>
  <c r="R144" i="34"/>
  <c r="B133" i="34"/>
  <c r="R133" i="34"/>
  <c r="R141" i="34"/>
  <c r="R137" i="34"/>
  <c r="B137" i="34"/>
  <c r="R129" i="34"/>
  <c r="B129" i="34"/>
  <c r="R125" i="34"/>
  <c r="R117" i="34"/>
  <c r="R109" i="34"/>
  <c r="B125" i="34"/>
  <c r="R121" i="34"/>
  <c r="B117" i="34"/>
  <c r="R113" i="34"/>
  <c r="B109" i="34"/>
  <c r="R105" i="34"/>
  <c r="B39" i="34"/>
  <c r="B35" i="34"/>
  <c r="R35" i="34"/>
  <c r="B31" i="34"/>
  <c r="R31" i="34"/>
  <c r="B27" i="34"/>
  <c r="R27" i="34"/>
  <c r="B23" i="34"/>
  <c r="R23" i="34"/>
  <c r="B19" i="34"/>
  <c r="R19" i="34"/>
  <c r="B42" i="34"/>
  <c r="R42" i="34"/>
  <c r="B38" i="34"/>
  <c r="B34" i="34"/>
  <c r="R34" i="34"/>
  <c r="B30" i="34"/>
  <c r="R30" i="34"/>
  <c r="B26" i="34"/>
  <c r="R26" i="34"/>
  <c r="B22" i="34"/>
  <c r="R22" i="34"/>
  <c r="B41" i="34"/>
  <c r="R41" i="34"/>
  <c r="B37" i="34"/>
  <c r="R37" i="34"/>
  <c r="B33" i="34"/>
  <c r="R33" i="34"/>
  <c r="B29" i="34"/>
  <c r="R29" i="34"/>
  <c r="B25" i="34"/>
  <c r="R25" i="34"/>
  <c r="B21" i="34"/>
  <c r="R21" i="34"/>
  <c r="B40" i="34"/>
  <c r="R40" i="34"/>
  <c r="B36" i="34"/>
  <c r="R36" i="34"/>
  <c r="B32" i="34"/>
  <c r="R32" i="34"/>
  <c r="B28" i="34"/>
  <c r="R28" i="34"/>
  <c r="B24" i="34"/>
  <c r="R24" i="34"/>
  <c r="B20" i="34"/>
  <c r="R20" i="34"/>
  <c r="R18" i="34"/>
  <c r="B18" i="34"/>
  <c r="R16" i="34"/>
  <c r="B16" i="34"/>
  <c r="R14" i="34"/>
  <c r="B14" i="34"/>
  <c r="R12" i="34"/>
  <c r="B12" i="34"/>
  <c r="R10" i="34"/>
  <c r="B10" i="34"/>
  <c r="R17" i="34"/>
  <c r="R15" i="34"/>
  <c r="R13" i="34"/>
  <c r="R11" i="34"/>
  <c r="R9" i="34"/>
  <c r="AS10" i="32"/>
  <c r="AS337" i="32" s="1"/>
  <c r="AN10" i="32"/>
  <c r="AD10" i="32"/>
  <c r="Y10" i="32"/>
  <c r="Y94" i="32" s="1"/>
  <c r="Z94" i="32" s="1"/>
  <c r="AA94" i="32" s="1"/>
  <c r="AB94" i="32" s="1"/>
  <c r="J89" i="34" s="1"/>
  <c r="T10" i="32"/>
  <c r="AI10" i="32"/>
  <c r="AI11" i="32" s="1"/>
  <c r="AL13" i="32"/>
  <c r="R8" i="34" s="1"/>
  <c r="G5" i="8"/>
  <c r="AT4" i="8" s="1"/>
  <c r="AU4" i="8" s="1"/>
  <c r="C33" i="8" l="1"/>
  <c r="Y28" i="32"/>
  <c r="Z28" i="32" s="1"/>
  <c r="AA28" i="32" s="1"/>
  <c r="AB28" i="32" s="1"/>
  <c r="J23" i="34" s="1"/>
  <c r="Y69" i="32"/>
  <c r="Z69" i="32" s="1"/>
  <c r="AA69" i="32" s="1"/>
  <c r="AB69" i="32" s="1"/>
  <c r="J64" i="34" s="1"/>
  <c r="Y85" i="32"/>
  <c r="Z85" i="32" s="1"/>
  <c r="AA85" i="32" s="1"/>
  <c r="AB85" i="32" s="1"/>
  <c r="J80" i="34" s="1"/>
  <c r="Y58" i="32"/>
  <c r="Z58" i="32" s="1"/>
  <c r="AA58" i="32" s="1"/>
  <c r="AB58" i="32" s="1"/>
  <c r="J53" i="34" s="1"/>
  <c r="Y37" i="32"/>
  <c r="Z37" i="32" s="1"/>
  <c r="AA37" i="32" s="1"/>
  <c r="AB37" i="32" s="1"/>
  <c r="J32" i="34" s="1"/>
  <c r="Y50" i="32"/>
  <c r="Z50" i="32" s="1"/>
  <c r="AA50" i="32" s="1"/>
  <c r="AB50" i="32" s="1"/>
  <c r="J45" i="34" s="1"/>
  <c r="Y96" i="32"/>
  <c r="Z96" i="32" s="1"/>
  <c r="AA96" i="32" s="1"/>
  <c r="AB96" i="32" s="1"/>
  <c r="J91" i="34" s="1"/>
  <c r="Y36" i="32"/>
  <c r="Z36" i="32" s="1"/>
  <c r="AA36" i="32" s="1"/>
  <c r="AB36" i="32" s="1"/>
  <c r="J31" i="34" s="1"/>
  <c r="Y18" i="32"/>
  <c r="Z18" i="32" s="1"/>
  <c r="AA18" i="32" s="1"/>
  <c r="AB18" i="32" s="1"/>
  <c r="J13" i="34" s="1"/>
  <c r="Y52" i="32"/>
  <c r="Z52" i="32" s="1"/>
  <c r="AA52" i="32" s="1"/>
  <c r="AB52" i="32" s="1"/>
  <c r="J47" i="34" s="1"/>
  <c r="Y93" i="32"/>
  <c r="Z93" i="32" s="1"/>
  <c r="AA93" i="32" s="1"/>
  <c r="AB93" i="32" s="1"/>
  <c r="J88" i="34" s="1"/>
  <c r="Y26" i="32"/>
  <c r="Z26" i="32" s="1"/>
  <c r="AA26" i="32" s="1"/>
  <c r="AB26" i="32" s="1"/>
  <c r="J21" i="34" s="1"/>
  <c r="Y73" i="32"/>
  <c r="Z73" i="32" s="1"/>
  <c r="AA73" i="32" s="1"/>
  <c r="AB73" i="32" s="1"/>
  <c r="J68" i="34" s="1"/>
  <c r="Y20" i="32"/>
  <c r="Z20" i="32" s="1"/>
  <c r="AA20" i="32" s="1"/>
  <c r="AB20" i="32" s="1"/>
  <c r="J15" i="34" s="1"/>
  <c r="Y60" i="32"/>
  <c r="Z60" i="32" s="1"/>
  <c r="AA60" i="32" s="1"/>
  <c r="AB60" i="32" s="1"/>
  <c r="J55" i="34" s="1"/>
  <c r="Y21" i="32"/>
  <c r="Z21" i="32" s="1"/>
  <c r="AA21" i="32" s="1"/>
  <c r="AB21" i="32" s="1"/>
  <c r="J16" i="34" s="1"/>
  <c r="Y42" i="32"/>
  <c r="Z42" i="32" s="1"/>
  <c r="AA42" i="32" s="1"/>
  <c r="AB42" i="32" s="1"/>
  <c r="J37" i="34" s="1"/>
  <c r="Y89" i="32"/>
  <c r="Z89" i="32" s="1"/>
  <c r="AA89" i="32" s="1"/>
  <c r="AB89" i="32" s="1"/>
  <c r="J84" i="34" s="1"/>
  <c r="Y44" i="32"/>
  <c r="Z44" i="32" s="1"/>
  <c r="AA44" i="32" s="1"/>
  <c r="AB44" i="32" s="1"/>
  <c r="J39" i="34" s="1"/>
  <c r="Y77" i="32"/>
  <c r="Z77" i="32" s="1"/>
  <c r="AA77" i="32" s="1"/>
  <c r="AB77" i="32" s="1"/>
  <c r="J72" i="34" s="1"/>
  <c r="Y29" i="32"/>
  <c r="Z29" i="32" s="1"/>
  <c r="AA29" i="32" s="1"/>
  <c r="AB29" i="32" s="1"/>
  <c r="J24" i="34" s="1"/>
  <c r="Y34" i="32"/>
  <c r="Z34" i="32" s="1"/>
  <c r="AA34" i="32" s="1"/>
  <c r="AB34" i="32" s="1"/>
  <c r="J29" i="34" s="1"/>
  <c r="Y65" i="32"/>
  <c r="Z65" i="32" s="1"/>
  <c r="AA65" i="32" s="1"/>
  <c r="AB65" i="32" s="1"/>
  <c r="J60" i="34" s="1"/>
  <c r="Y81" i="32"/>
  <c r="Z81" i="32" s="1"/>
  <c r="AA81" i="32" s="1"/>
  <c r="AB81" i="32" s="1"/>
  <c r="J76" i="34" s="1"/>
  <c r="Y16" i="32"/>
  <c r="Z16" i="32" s="1"/>
  <c r="AA16" i="32" s="1"/>
  <c r="AB16" i="32" s="1"/>
  <c r="J11" i="34" s="1"/>
  <c r="Y32" i="32"/>
  <c r="Z32" i="32" s="1"/>
  <c r="AA32" i="32" s="1"/>
  <c r="AB32" i="32" s="1"/>
  <c r="J27" i="34" s="1"/>
  <c r="Y48" i="32"/>
  <c r="Z48" i="32" s="1"/>
  <c r="AA48" i="32" s="1"/>
  <c r="AB48" i="32" s="1"/>
  <c r="J43" i="34" s="1"/>
  <c r="Y66" i="32"/>
  <c r="Z66" i="32" s="1"/>
  <c r="AA66" i="32" s="1"/>
  <c r="AB66" i="32" s="1"/>
  <c r="J61" i="34" s="1"/>
  <c r="Y82" i="32"/>
  <c r="Z82" i="32" s="1"/>
  <c r="AA82" i="32" s="1"/>
  <c r="AB82" i="32" s="1"/>
  <c r="J77" i="34" s="1"/>
  <c r="Y17" i="32"/>
  <c r="Z17" i="32" s="1"/>
  <c r="AA17" i="32" s="1"/>
  <c r="AB17" i="32" s="1"/>
  <c r="J12" i="34" s="1"/>
  <c r="Y33" i="32"/>
  <c r="Z33" i="32" s="1"/>
  <c r="AA33" i="32" s="1"/>
  <c r="AB33" i="32" s="1"/>
  <c r="J28" i="34" s="1"/>
  <c r="Y22" i="32"/>
  <c r="Z22" i="32" s="1"/>
  <c r="AA22" i="32" s="1"/>
  <c r="AB22" i="32" s="1"/>
  <c r="J17" i="34" s="1"/>
  <c r="Y38" i="32"/>
  <c r="Z38" i="32" s="1"/>
  <c r="AA38" i="32" s="1"/>
  <c r="AB38" i="32" s="1"/>
  <c r="J33" i="34" s="1"/>
  <c r="Y54" i="32"/>
  <c r="Z54" i="32" s="1"/>
  <c r="AA54" i="32" s="1"/>
  <c r="AB54" i="32" s="1"/>
  <c r="J49" i="34" s="1"/>
  <c r="Y70" i="32"/>
  <c r="Z70" i="32" s="1"/>
  <c r="AA70" i="32" s="1"/>
  <c r="AB70" i="32" s="1"/>
  <c r="J65" i="34" s="1"/>
  <c r="Y86" i="32"/>
  <c r="Z86" i="32" s="1"/>
  <c r="AA86" i="32" s="1"/>
  <c r="AB86" i="32" s="1"/>
  <c r="J81" i="34" s="1"/>
  <c r="Y24" i="32"/>
  <c r="Z24" i="32" s="1"/>
  <c r="AA24" i="32" s="1"/>
  <c r="AB24" i="32" s="1"/>
  <c r="J19" i="34" s="1"/>
  <c r="Y40" i="32"/>
  <c r="Z40" i="32" s="1"/>
  <c r="AA40" i="32" s="1"/>
  <c r="AB40" i="32" s="1"/>
  <c r="J35" i="34" s="1"/>
  <c r="Y56" i="32"/>
  <c r="Z56" i="32" s="1"/>
  <c r="AA56" i="32" s="1"/>
  <c r="AB56" i="32" s="1"/>
  <c r="J51" i="34" s="1"/>
  <c r="Y74" i="32"/>
  <c r="Z74" i="32" s="1"/>
  <c r="AA74" i="32" s="1"/>
  <c r="AB74" i="32" s="1"/>
  <c r="J69" i="34" s="1"/>
  <c r="Y90" i="32"/>
  <c r="Z90" i="32" s="1"/>
  <c r="AA90" i="32" s="1"/>
  <c r="AB90" i="32" s="1"/>
  <c r="J85" i="34" s="1"/>
  <c r="Y25" i="32"/>
  <c r="Z25" i="32" s="1"/>
  <c r="AA25" i="32" s="1"/>
  <c r="AB25" i="32" s="1"/>
  <c r="J20" i="34" s="1"/>
  <c r="Y14" i="32"/>
  <c r="Z14" i="32" s="1"/>
  <c r="AA14" i="32" s="1"/>
  <c r="AB14" i="32" s="1"/>
  <c r="J9" i="34" s="1"/>
  <c r="Y30" i="32"/>
  <c r="Z30" i="32" s="1"/>
  <c r="AA30" i="32" s="1"/>
  <c r="AB30" i="32" s="1"/>
  <c r="J25" i="34" s="1"/>
  <c r="Y46" i="32"/>
  <c r="Z46" i="32" s="1"/>
  <c r="AA46" i="32" s="1"/>
  <c r="AB46" i="32" s="1"/>
  <c r="J41" i="34" s="1"/>
  <c r="Y62" i="32"/>
  <c r="Z62" i="32" s="1"/>
  <c r="AA62" i="32" s="1"/>
  <c r="AB62" i="32" s="1"/>
  <c r="J57" i="34" s="1"/>
  <c r="Y78" i="32"/>
  <c r="Z78" i="32" s="1"/>
  <c r="AA78" i="32" s="1"/>
  <c r="AB78" i="32" s="1"/>
  <c r="J73" i="34" s="1"/>
  <c r="Y11" i="32"/>
  <c r="Y19" i="32"/>
  <c r="Z19" i="32" s="1"/>
  <c r="AA19" i="32" s="1"/>
  <c r="AB19" i="32" s="1"/>
  <c r="J14" i="34" s="1"/>
  <c r="Y35" i="32"/>
  <c r="Z35" i="32" s="1"/>
  <c r="AA35" i="32" s="1"/>
  <c r="AB35" i="32" s="1"/>
  <c r="J30" i="34" s="1"/>
  <c r="Y45" i="32"/>
  <c r="Z45" i="32" s="1"/>
  <c r="AA45" i="32" s="1"/>
  <c r="AB45" i="32" s="1"/>
  <c r="J40" i="34" s="1"/>
  <c r="Y53" i="32"/>
  <c r="Z53" i="32" s="1"/>
  <c r="AA53" i="32" s="1"/>
  <c r="AB53" i="32" s="1"/>
  <c r="J48" i="34" s="1"/>
  <c r="Y61" i="32"/>
  <c r="Z61" i="32" s="1"/>
  <c r="AA61" i="32" s="1"/>
  <c r="AB61" i="32" s="1"/>
  <c r="J56" i="34" s="1"/>
  <c r="Y68" i="32"/>
  <c r="Z68" i="32" s="1"/>
  <c r="AA68" i="32" s="1"/>
  <c r="AB68" i="32" s="1"/>
  <c r="J63" i="34" s="1"/>
  <c r="Y76" i="32"/>
  <c r="Z76" i="32" s="1"/>
  <c r="AA76" i="32" s="1"/>
  <c r="AB76" i="32" s="1"/>
  <c r="J71" i="34" s="1"/>
  <c r="Y84" i="32"/>
  <c r="Z84" i="32" s="1"/>
  <c r="AA84" i="32" s="1"/>
  <c r="AB84" i="32" s="1"/>
  <c r="J79" i="34" s="1"/>
  <c r="Y92" i="32"/>
  <c r="Z92" i="32" s="1"/>
  <c r="AA92" i="32" s="1"/>
  <c r="AB92" i="32" s="1"/>
  <c r="J87" i="34" s="1"/>
  <c r="Y99" i="32"/>
  <c r="Z99" i="32" s="1"/>
  <c r="AA99" i="32" s="1"/>
  <c r="AB99" i="32" s="1"/>
  <c r="J94" i="34" s="1"/>
  <c r="Y103" i="32"/>
  <c r="Z103" i="32" s="1"/>
  <c r="AA103" i="32" s="1"/>
  <c r="AB103" i="32" s="1"/>
  <c r="J98" i="34" s="1"/>
  <c r="Y106" i="32"/>
  <c r="Z106" i="32" s="1"/>
  <c r="AA106" i="32" s="1"/>
  <c r="AB106" i="32" s="1"/>
  <c r="J101" i="34" s="1"/>
  <c r="Y109" i="32"/>
  <c r="Z109" i="32" s="1"/>
  <c r="AA109" i="32" s="1"/>
  <c r="AB109" i="32" s="1"/>
  <c r="J104" i="34" s="1"/>
  <c r="Y113" i="32"/>
  <c r="Z113" i="32" s="1"/>
  <c r="AA113" i="32" s="1"/>
  <c r="AB113" i="32" s="1"/>
  <c r="J108" i="34" s="1"/>
  <c r="Y117" i="32"/>
  <c r="Z117" i="32" s="1"/>
  <c r="AA117" i="32" s="1"/>
  <c r="AB117" i="32" s="1"/>
  <c r="J112" i="34" s="1"/>
  <c r="Y124" i="32"/>
  <c r="Z124" i="32" s="1"/>
  <c r="AA124" i="32" s="1"/>
  <c r="AB124" i="32" s="1"/>
  <c r="J119" i="34" s="1"/>
  <c r="Y127" i="32"/>
  <c r="Z127" i="32" s="1"/>
  <c r="AA127" i="32" s="1"/>
  <c r="AB127" i="32" s="1"/>
  <c r="J122" i="34" s="1"/>
  <c r="Y136" i="32"/>
  <c r="Z136" i="32" s="1"/>
  <c r="AA136" i="32" s="1"/>
  <c r="AB136" i="32" s="1"/>
  <c r="J131" i="34" s="1"/>
  <c r="Y139" i="32"/>
  <c r="Z139" i="32" s="1"/>
  <c r="AA139" i="32" s="1"/>
  <c r="AB139" i="32" s="1"/>
  <c r="J134" i="34" s="1"/>
  <c r="Y142" i="32"/>
  <c r="Z142" i="32" s="1"/>
  <c r="AA142" i="32" s="1"/>
  <c r="AB142" i="32" s="1"/>
  <c r="J137" i="34" s="1"/>
  <c r="Y148" i="32"/>
  <c r="Z148" i="32" s="1"/>
  <c r="AA148" i="32" s="1"/>
  <c r="AB148" i="32" s="1"/>
  <c r="J143" i="34" s="1"/>
  <c r="Y151" i="32"/>
  <c r="Z151" i="32" s="1"/>
  <c r="AA151" i="32" s="1"/>
  <c r="AB151" i="32" s="1"/>
  <c r="J146" i="34" s="1"/>
  <c r="Y154" i="32"/>
  <c r="Z154" i="32" s="1"/>
  <c r="AA154" i="32" s="1"/>
  <c r="AB154" i="32" s="1"/>
  <c r="J149" i="34" s="1"/>
  <c r="Y161" i="32"/>
  <c r="Z161" i="32" s="1"/>
  <c r="AA161" i="32" s="1"/>
  <c r="AB161" i="32" s="1"/>
  <c r="J156" i="34" s="1"/>
  <c r="Y163" i="32"/>
  <c r="Z163" i="32" s="1"/>
  <c r="AA163" i="32" s="1"/>
  <c r="AB163" i="32" s="1"/>
  <c r="J158" i="34" s="1"/>
  <c r="Y166" i="32"/>
  <c r="Z166" i="32" s="1"/>
  <c r="AA166" i="32" s="1"/>
  <c r="AB166" i="32" s="1"/>
  <c r="J161" i="34" s="1"/>
  <c r="Y169" i="32"/>
  <c r="Z169" i="32" s="1"/>
  <c r="AA169" i="32" s="1"/>
  <c r="AB169" i="32" s="1"/>
  <c r="J164" i="34" s="1"/>
  <c r="Y173" i="32"/>
  <c r="Z173" i="32" s="1"/>
  <c r="AA173" i="32" s="1"/>
  <c r="AB173" i="32" s="1"/>
  <c r="J168" i="34" s="1"/>
  <c r="Y177" i="32"/>
  <c r="Z177" i="32" s="1"/>
  <c r="AA177" i="32" s="1"/>
  <c r="AB177" i="32" s="1"/>
  <c r="J172" i="34" s="1"/>
  <c r="Y181" i="32"/>
  <c r="Z181" i="32" s="1"/>
  <c r="AA181" i="32" s="1"/>
  <c r="AB181" i="32" s="1"/>
  <c r="J176" i="34" s="1"/>
  <c r="Y185" i="32"/>
  <c r="Z185" i="32" s="1"/>
  <c r="AA185" i="32" s="1"/>
  <c r="AB185" i="32" s="1"/>
  <c r="J180" i="34" s="1"/>
  <c r="Y189" i="32"/>
  <c r="Z189" i="32" s="1"/>
  <c r="AA189" i="32" s="1"/>
  <c r="AB189" i="32" s="1"/>
  <c r="J184" i="34" s="1"/>
  <c r="Y193" i="32"/>
  <c r="Z193" i="32" s="1"/>
  <c r="AA193" i="32" s="1"/>
  <c r="AB193" i="32" s="1"/>
  <c r="J188" i="34" s="1"/>
  <c r="Y197" i="32"/>
  <c r="Z197" i="32" s="1"/>
  <c r="AA197" i="32" s="1"/>
  <c r="AB197" i="32" s="1"/>
  <c r="J192" i="34" s="1"/>
  <c r="Y201" i="32"/>
  <c r="Z201" i="32" s="1"/>
  <c r="AA201" i="32" s="1"/>
  <c r="AB201" i="32" s="1"/>
  <c r="J196" i="34" s="1"/>
  <c r="Y205" i="32"/>
  <c r="Z205" i="32" s="1"/>
  <c r="AA205" i="32" s="1"/>
  <c r="AB205" i="32" s="1"/>
  <c r="J200" i="34" s="1"/>
  <c r="Y209" i="32"/>
  <c r="Z209" i="32" s="1"/>
  <c r="AA209" i="32" s="1"/>
  <c r="AB209" i="32" s="1"/>
  <c r="J204" i="34" s="1"/>
  <c r="Y213" i="32"/>
  <c r="Z213" i="32" s="1"/>
  <c r="AA213" i="32" s="1"/>
  <c r="AB213" i="32" s="1"/>
  <c r="J208" i="34" s="1"/>
  <c r="Y217" i="32"/>
  <c r="Z217" i="32" s="1"/>
  <c r="AA217" i="32" s="1"/>
  <c r="AB217" i="32" s="1"/>
  <c r="J212" i="34" s="1"/>
  <c r="Y221" i="32"/>
  <c r="Z221" i="32" s="1"/>
  <c r="AA221" i="32" s="1"/>
  <c r="AB221" i="32" s="1"/>
  <c r="J216" i="34" s="1"/>
  <c r="Y225" i="32"/>
  <c r="Z225" i="32" s="1"/>
  <c r="AA225" i="32" s="1"/>
  <c r="AB225" i="32" s="1"/>
  <c r="J220" i="34" s="1"/>
  <c r="Y229" i="32"/>
  <c r="Z229" i="32" s="1"/>
  <c r="AA229" i="32" s="1"/>
  <c r="AB229" i="32" s="1"/>
  <c r="J224" i="34" s="1"/>
  <c r="Y233" i="32"/>
  <c r="Z233" i="32" s="1"/>
  <c r="AA233" i="32" s="1"/>
  <c r="AB233" i="32" s="1"/>
  <c r="J228" i="34" s="1"/>
  <c r="Y237" i="32"/>
  <c r="Z237" i="32" s="1"/>
  <c r="AA237" i="32" s="1"/>
  <c r="AB237" i="32" s="1"/>
  <c r="J232" i="34" s="1"/>
  <c r="Y241" i="32"/>
  <c r="Z241" i="32" s="1"/>
  <c r="AA241" i="32" s="1"/>
  <c r="AB241" i="32" s="1"/>
  <c r="J236" i="34" s="1"/>
  <c r="Y245" i="32"/>
  <c r="Z245" i="32" s="1"/>
  <c r="AA245" i="32" s="1"/>
  <c r="AB245" i="32" s="1"/>
  <c r="J240" i="34" s="1"/>
  <c r="Y249" i="32"/>
  <c r="Z249" i="32" s="1"/>
  <c r="AA249" i="32" s="1"/>
  <c r="AB249" i="32" s="1"/>
  <c r="J244" i="34" s="1"/>
  <c r="Y252" i="32"/>
  <c r="Z252" i="32" s="1"/>
  <c r="AA252" i="32" s="1"/>
  <c r="AB252" i="32" s="1"/>
  <c r="J247" i="34" s="1"/>
  <c r="Y255" i="32"/>
  <c r="Z255" i="32" s="1"/>
  <c r="AA255" i="32" s="1"/>
  <c r="AB255" i="32" s="1"/>
  <c r="J250" i="34" s="1"/>
  <c r="Y261" i="32"/>
  <c r="Z261" i="32" s="1"/>
  <c r="AA261" i="32" s="1"/>
  <c r="AB261" i="32" s="1"/>
  <c r="J256" i="34" s="1"/>
  <c r="Y265" i="32"/>
  <c r="Z265" i="32" s="1"/>
  <c r="AA265" i="32" s="1"/>
  <c r="AB265" i="32" s="1"/>
  <c r="J260" i="34" s="1"/>
  <c r="Y268" i="32"/>
  <c r="Z268" i="32" s="1"/>
  <c r="AA268" i="32" s="1"/>
  <c r="AB268" i="32" s="1"/>
  <c r="J263" i="34" s="1"/>
  <c r="Y271" i="32"/>
  <c r="Z271" i="32" s="1"/>
  <c r="AA271" i="32" s="1"/>
  <c r="AB271" i="32" s="1"/>
  <c r="J266" i="34" s="1"/>
  <c r="Y277" i="32"/>
  <c r="Z277" i="32" s="1"/>
  <c r="AA277" i="32" s="1"/>
  <c r="AB277" i="32" s="1"/>
  <c r="J272" i="34" s="1"/>
  <c r="Y281" i="32"/>
  <c r="Z281" i="32" s="1"/>
  <c r="AA281" i="32" s="1"/>
  <c r="AB281" i="32" s="1"/>
  <c r="J276" i="34" s="1"/>
  <c r="Y284" i="32"/>
  <c r="Z284" i="32" s="1"/>
  <c r="AA284" i="32" s="1"/>
  <c r="AB284" i="32" s="1"/>
  <c r="J279" i="34" s="1"/>
  <c r="Y287" i="32"/>
  <c r="Z287" i="32" s="1"/>
  <c r="AA287" i="32" s="1"/>
  <c r="AB287" i="32" s="1"/>
  <c r="J282" i="34" s="1"/>
  <c r="Y293" i="32"/>
  <c r="Z293" i="32" s="1"/>
  <c r="AA293" i="32" s="1"/>
  <c r="AB293" i="32" s="1"/>
  <c r="J288" i="34" s="1"/>
  <c r="Y23" i="32"/>
  <c r="Z23" i="32" s="1"/>
  <c r="AA23" i="32" s="1"/>
  <c r="AB23" i="32" s="1"/>
  <c r="J18" i="34" s="1"/>
  <c r="Y39" i="32"/>
  <c r="Z39" i="32" s="1"/>
  <c r="AA39" i="32" s="1"/>
  <c r="AB39" i="32" s="1"/>
  <c r="J34" i="34" s="1"/>
  <c r="Y47" i="32"/>
  <c r="Z47" i="32" s="1"/>
  <c r="AA47" i="32" s="1"/>
  <c r="AB47" i="32" s="1"/>
  <c r="J42" i="34" s="1"/>
  <c r="Y55" i="32"/>
  <c r="Z55" i="32" s="1"/>
  <c r="AA55" i="32" s="1"/>
  <c r="AB55" i="32" s="1"/>
  <c r="J50" i="34" s="1"/>
  <c r="Y63" i="32"/>
  <c r="Z63" i="32" s="1"/>
  <c r="AA63" i="32" s="1"/>
  <c r="AB63" i="32" s="1"/>
  <c r="J58" i="34" s="1"/>
  <c r="Y71" i="32"/>
  <c r="Z71" i="32" s="1"/>
  <c r="AA71" i="32" s="1"/>
  <c r="AB71" i="32" s="1"/>
  <c r="J66" i="34" s="1"/>
  <c r="Y79" i="32"/>
  <c r="Z79" i="32" s="1"/>
  <c r="AA79" i="32" s="1"/>
  <c r="AB79" i="32" s="1"/>
  <c r="J74" i="34" s="1"/>
  <c r="Y87" i="32"/>
  <c r="Z87" i="32" s="1"/>
  <c r="AA87" i="32" s="1"/>
  <c r="AB87" i="32" s="1"/>
  <c r="J82" i="34" s="1"/>
  <c r="Y95" i="32"/>
  <c r="Z95" i="32" s="1"/>
  <c r="AA95" i="32" s="1"/>
  <c r="AB95" i="32" s="1"/>
  <c r="J90" i="34" s="1"/>
  <c r="Y100" i="32"/>
  <c r="Z100" i="32" s="1"/>
  <c r="AA100" i="32" s="1"/>
  <c r="AB100" i="32" s="1"/>
  <c r="J95" i="34" s="1"/>
  <c r="Y104" i="32"/>
  <c r="Z104" i="32" s="1"/>
  <c r="AA104" i="32" s="1"/>
  <c r="AB104" i="32" s="1"/>
  <c r="J99" i="34" s="1"/>
  <c r="Y107" i="32"/>
  <c r="Z107" i="32" s="1"/>
  <c r="AA107" i="32" s="1"/>
  <c r="AB107" i="32" s="1"/>
  <c r="J102" i="34" s="1"/>
  <c r="Y110" i="32"/>
  <c r="Z110" i="32" s="1"/>
  <c r="AA110" i="32" s="1"/>
  <c r="AB110" i="32" s="1"/>
  <c r="J105" i="34" s="1"/>
  <c r="Y114" i="32"/>
  <c r="Z114" i="32" s="1"/>
  <c r="AA114" i="32" s="1"/>
  <c r="AB114" i="32" s="1"/>
  <c r="J109" i="34" s="1"/>
  <c r="Y118" i="32"/>
  <c r="Z118" i="32" s="1"/>
  <c r="AA118" i="32" s="1"/>
  <c r="AB118" i="32" s="1"/>
  <c r="J113" i="34" s="1"/>
  <c r="Y121" i="32"/>
  <c r="Z121" i="32" s="1"/>
  <c r="AA121" i="32" s="1"/>
  <c r="AB121" i="32" s="1"/>
  <c r="J116" i="34" s="1"/>
  <c r="Y128" i="32"/>
  <c r="Z128" i="32" s="1"/>
  <c r="AA128" i="32" s="1"/>
  <c r="AB128" i="32" s="1"/>
  <c r="J123" i="34" s="1"/>
  <c r="Y130" i="32"/>
  <c r="Z130" i="32" s="1"/>
  <c r="AA130" i="32" s="1"/>
  <c r="AB130" i="32" s="1"/>
  <c r="J125" i="34" s="1"/>
  <c r="Y133" i="32"/>
  <c r="Z133" i="32" s="1"/>
  <c r="AA133" i="32" s="1"/>
  <c r="AB133" i="32" s="1"/>
  <c r="J128" i="34" s="1"/>
  <c r="Y140" i="32"/>
  <c r="Z140" i="32" s="1"/>
  <c r="AA140" i="32" s="1"/>
  <c r="AB140" i="32" s="1"/>
  <c r="J135" i="34" s="1"/>
  <c r="Y143" i="32"/>
  <c r="Z143" i="32" s="1"/>
  <c r="AA143" i="32" s="1"/>
  <c r="AB143" i="32" s="1"/>
  <c r="J138" i="34" s="1"/>
  <c r="Y152" i="32"/>
  <c r="Z152" i="32" s="1"/>
  <c r="AA152" i="32" s="1"/>
  <c r="AB152" i="32" s="1"/>
  <c r="J147" i="34" s="1"/>
  <c r="Y155" i="32"/>
  <c r="Z155" i="32" s="1"/>
  <c r="AA155" i="32" s="1"/>
  <c r="AB155" i="32" s="1"/>
  <c r="J150" i="34" s="1"/>
  <c r="Y158" i="32"/>
  <c r="Z158" i="32" s="1"/>
  <c r="AA158" i="32" s="1"/>
  <c r="AB158" i="32" s="1"/>
  <c r="J153" i="34" s="1"/>
  <c r="Y164" i="32"/>
  <c r="Z164" i="32" s="1"/>
  <c r="AA164" i="32" s="1"/>
  <c r="AB164" i="32" s="1"/>
  <c r="J159" i="34" s="1"/>
  <c r="Y167" i="32"/>
  <c r="Z167" i="32" s="1"/>
  <c r="AA167" i="32" s="1"/>
  <c r="AB167" i="32" s="1"/>
  <c r="J162" i="34" s="1"/>
  <c r="Y170" i="32"/>
  <c r="Z170" i="32" s="1"/>
  <c r="AA170" i="32" s="1"/>
  <c r="AB170" i="32" s="1"/>
  <c r="J165" i="34" s="1"/>
  <c r="Y174" i="32"/>
  <c r="Z174" i="32" s="1"/>
  <c r="AA174" i="32" s="1"/>
  <c r="AB174" i="32" s="1"/>
  <c r="J169" i="34" s="1"/>
  <c r="Y178" i="32"/>
  <c r="Z178" i="32" s="1"/>
  <c r="AA178" i="32" s="1"/>
  <c r="AB178" i="32" s="1"/>
  <c r="J173" i="34" s="1"/>
  <c r="Y182" i="32"/>
  <c r="Z182" i="32" s="1"/>
  <c r="AA182" i="32" s="1"/>
  <c r="AB182" i="32" s="1"/>
  <c r="J177" i="34" s="1"/>
  <c r="Y186" i="32"/>
  <c r="Z186" i="32" s="1"/>
  <c r="AA186" i="32" s="1"/>
  <c r="AB186" i="32" s="1"/>
  <c r="J181" i="34" s="1"/>
  <c r="Y190" i="32"/>
  <c r="Z190" i="32" s="1"/>
  <c r="AA190" i="32" s="1"/>
  <c r="AB190" i="32" s="1"/>
  <c r="J185" i="34" s="1"/>
  <c r="Y194" i="32"/>
  <c r="Z194" i="32" s="1"/>
  <c r="AA194" i="32" s="1"/>
  <c r="AB194" i="32" s="1"/>
  <c r="J189" i="34" s="1"/>
  <c r="Y198" i="32"/>
  <c r="Z198" i="32" s="1"/>
  <c r="AA198" i="32" s="1"/>
  <c r="AB198" i="32" s="1"/>
  <c r="J193" i="34" s="1"/>
  <c r="Y202" i="32"/>
  <c r="Z202" i="32" s="1"/>
  <c r="AA202" i="32" s="1"/>
  <c r="AB202" i="32" s="1"/>
  <c r="J197" i="34" s="1"/>
  <c r="Y206" i="32"/>
  <c r="Z206" i="32" s="1"/>
  <c r="AA206" i="32" s="1"/>
  <c r="AB206" i="32" s="1"/>
  <c r="J201" i="34" s="1"/>
  <c r="Y210" i="32"/>
  <c r="Z210" i="32" s="1"/>
  <c r="AA210" i="32" s="1"/>
  <c r="AB210" i="32" s="1"/>
  <c r="J205" i="34" s="1"/>
  <c r="Y214" i="32"/>
  <c r="Z214" i="32" s="1"/>
  <c r="AA214" i="32" s="1"/>
  <c r="AB214" i="32" s="1"/>
  <c r="J209" i="34" s="1"/>
  <c r="Y218" i="32"/>
  <c r="Z218" i="32" s="1"/>
  <c r="AA218" i="32" s="1"/>
  <c r="AB218" i="32" s="1"/>
  <c r="J213" i="34" s="1"/>
  <c r="Y222" i="32"/>
  <c r="Z222" i="32" s="1"/>
  <c r="AA222" i="32" s="1"/>
  <c r="AB222" i="32" s="1"/>
  <c r="J217" i="34" s="1"/>
  <c r="Y226" i="32"/>
  <c r="Z226" i="32" s="1"/>
  <c r="AA226" i="32" s="1"/>
  <c r="AB226" i="32" s="1"/>
  <c r="J221" i="34" s="1"/>
  <c r="Y230" i="32"/>
  <c r="Z230" i="32" s="1"/>
  <c r="AA230" i="32" s="1"/>
  <c r="AB230" i="32" s="1"/>
  <c r="J225" i="34" s="1"/>
  <c r="Y234" i="32"/>
  <c r="Z234" i="32" s="1"/>
  <c r="AA234" i="32" s="1"/>
  <c r="AB234" i="32" s="1"/>
  <c r="J229" i="34" s="1"/>
  <c r="Y238" i="32"/>
  <c r="Z238" i="32" s="1"/>
  <c r="AA238" i="32" s="1"/>
  <c r="AB238" i="32" s="1"/>
  <c r="J233" i="34" s="1"/>
  <c r="Y242" i="32"/>
  <c r="Z242" i="32" s="1"/>
  <c r="AA242" i="32" s="1"/>
  <c r="AB242" i="32" s="1"/>
  <c r="J237" i="34" s="1"/>
  <c r="Y246" i="32"/>
  <c r="Z246" i="32" s="1"/>
  <c r="AA246" i="32" s="1"/>
  <c r="AB246" i="32" s="1"/>
  <c r="J241" i="34" s="1"/>
  <c r="Y250" i="32"/>
  <c r="Z250" i="32" s="1"/>
  <c r="AA250" i="32" s="1"/>
  <c r="AB250" i="32" s="1"/>
  <c r="J245" i="34" s="1"/>
  <c r="Y256" i="32"/>
  <c r="Z256" i="32" s="1"/>
  <c r="AA256" i="32" s="1"/>
  <c r="AB256" i="32" s="1"/>
  <c r="J251" i="34" s="1"/>
  <c r="Y259" i="32"/>
  <c r="Z259" i="32" s="1"/>
  <c r="AA259" i="32" s="1"/>
  <c r="AB259" i="32" s="1"/>
  <c r="J254" i="34" s="1"/>
  <c r="Y262" i="32"/>
  <c r="Z262" i="32" s="1"/>
  <c r="AA262" i="32" s="1"/>
  <c r="AB262" i="32" s="1"/>
  <c r="J257" i="34" s="1"/>
  <c r="Y266" i="32"/>
  <c r="Z266" i="32" s="1"/>
  <c r="AA266" i="32" s="1"/>
  <c r="AB266" i="32" s="1"/>
  <c r="J261" i="34" s="1"/>
  <c r="Y27" i="32"/>
  <c r="Z27" i="32" s="1"/>
  <c r="AA27" i="32" s="1"/>
  <c r="AB27" i="32" s="1"/>
  <c r="J22" i="34" s="1"/>
  <c r="Y41" i="32"/>
  <c r="Z41" i="32" s="1"/>
  <c r="AA41" i="32" s="1"/>
  <c r="AB41" i="32" s="1"/>
  <c r="J36" i="34" s="1"/>
  <c r="Y49" i="32"/>
  <c r="Z49" i="32" s="1"/>
  <c r="AA49" i="32" s="1"/>
  <c r="AB49" i="32" s="1"/>
  <c r="J44" i="34" s="1"/>
  <c r="Y57" i="32"/>
  <c r="Z57" i="32" s="1"/>
  <c r="AA57" i="32" s="1"/>
  <c r="AB57" i="32" s="1"/>
  <c r="J52" i="34" s="1"/>
  <c r="Y64" i="32"/>
  <c r="Z64" i="32" s="1"/>
  <c r="AA64" i="32" s="1"/>
  <c r="AB64" i="32" s="1"/>
  <c r="J59" i="34" s="1"/>
  <c r="Y72" i="32"/>
  <c r="Z72" i="32" s="1"/>
  <c r="AA72" i="32" s="1"/>
  <c r="AB72" i="32" s="1"/>
  <c r="J67" i="34" s="1"/>
  <c r="Y80" i="32"/>
  <c r="Z80" i="32" s="1"/>
  <c r="AA80" i="32" s="1"/>
  <c r="AB80" i="32" s="1"/>
  <c r="J75" i="34" s="1"/>
  <c r="Y88" i="32"/>
  <c r="Z88" i="32" s="1"/>
  <c r="AA88" i="32" s="1"/>
  <c r="AB88" i="32" s="1"/>
  <c r="J83" i="34" s="1"/>
  <c r="Y97" i="32"/>
  <c r="Z97" i="32" s="1"/>
  <c r="AA97" i="32" s="1"/>
  <c r="AB97" i="32" s="1"/>
  <c r="J92" i="34" s="1"/>
  <c r="Y101" i="32"/>
  <c r="Z101" i="32" s="1"/>
  <c r="AA101" i="32" s="1"/>
  <c r="AB101" i="32" s="1"/>
  <c r="J96" i="34" s="1"/>
  <c r="Y108" i="32"/>
  <c r="Z108" i="32" s="1"/>
  <c r="AA108" i="32" s="1"/>
  <c r="AB108" i="32" s="1"/>
  <c r="J103" i="34" s="1"/>
  <c r="Y111" i="32"/>
  <c r="Z111" i="32" s="1"/>
  <c r="AA111" i="32" s="1"/>
  <c r="AB111" i="32" s="1"/>
  <c r="J106" i="34" s="1"/>
  <c r="Y115" i="32"/>
  <c r="Z115" i="32" s="1"/>
  <c r="AA115" i="32" s="1"/>
  <c r="AB115" i="32" s="1"/>
  <c r="J110" i="34" s="1"/>
  <c r="Y119" i="32"/>
  <c r="Z119" i="32" s="1"/>
  <c r="AA119" i="32" s="1"/>
  <c r="AB119" i="32" s="1"/>
  <c r="J114" i="34" s="1"/>
  <c r="Y122" i="32"/>
  <c r="Z122" i="32" s="1"/>
  <c r="AA122" i="32" s="1"/>
  <c r="AB122" i="32" s="1"/>
  <c r="J117" i="34" s="1"/>
  <c r="Y125" i="32"/>
  <c r="Z125" i="32" s="1"/>
  <c r="AA125" i="32" s="1"/>
  <c r="AB125" i="32" s="1"/>
  <c r="J120" i="34" s="1"/>
  <c r="Y129" i="32"/>
  <c r="Z129" i="32" s="1"/>
  <c r="AA129" i="32" s="1"/>
  <c r="AB129" i="32" s="1"/>
  <c r="J124" i="34" s="1"/>
  <c r="Y131" i="32"/>
  <c r="Z131" i="32" s="1"/>
  <c r="AA131" i="32" s="1"/>
  <c r="AB131" i="32" s="1"/>
  <c r="J126" i="34" s="1"/>
  <c r="Y15" i="32"/>
  <c r="Z15" i="32" s="1"/>
  <c r="AA15" i="32" s="1"/>
  <c r="AB15" i="32" s="1"/>
  <c r="J10" i="34" s="1"/>
  <c r="Y31" i="32"/>
  <c r="Z31" i="32" s="1"/>
  <c r="AA31" i="32" s="1"/>
  <c r="AB31" i="32" s="1"/>
  <c r="J26" i="34" s="1"/>
  <c r="Y43" i="32"/>
  <c r="Z43" i="32" s="1"/>
  <c r="AA43" i="32" s="1"/>
  <c r="AB43" i="32" s="1"/>
  <c r="J38" i="34" s="1"/>
  <c r="Y51" i="32"/>
  <c r="Z51" i="32" s="1"/>
  <c r="AA51" i="32" s="1"/>
  <c r="AB51" i="32" s="1"/>
  <c r="J46" i="34" s="1"/>
  <c r="Y59" i="32"/>
  <c r="Z59" i="32" s="1"/>
  <c r="AA59" i="32" s="1"/>
  <c r="AB59" i="32" s="1"/>
  <c r="J54" i="34" s="1"/>
  <c r="Y67" i="32"/>
  <c r="Z67" i="32" s="1"/>
  <c r="AA67" i="32" s="1"/>
  <c r="AB67" i="32" s="1"/>
  <c r="J62" i="34" s="1"/>
  <c r="Y75" i="32"/>
  <c r="Z75" i="32" s="1"/>
  <c r="AA75" i="32" s="1"/>
  <c r="AB75" i="32" s="1"/>
  <c r="J70" i="34" s="1"/>
  <c r="Y83" i="32"/>
  <c r="Z83" i="32" s="1"/>
  <c r="AA83" i="32" s="1"/>
  <c r="AB83" i="32" s="1"/>
  <c r="J78" i="34" s="1"/>
  <c r="Y91" i="32"/>
  <c r="Z91" i="32" s="1"/>
  <c r="AA91" i="32" s="1"/>
  <c r="AB91" i="32" s="1"/>
  <c r="J86" i="34" s="1"/>
  <c r="Y98" i="32"/>
  <c r="Z98" i="32" s="1"/>
  <c r="AA98" i="32" s="1"/>
  <c r="AB98" i="32" s="1"/>
  <c r="J93" i="34" s="1"/>
  <c r="Y102" i="32"/>
  <c r="Z102" i="32" s="1"/>
  <c r="AA102" i="32" s="1"/>
  <c r="AB102" i="32" s="1"/>
  <c r="J97" i="34" s="1"/>
  <c r="Y105" i="32"/>
  <c r="Z105" i="32" s="1"/>
  <c r="AA105" i="32" s="1"/>
  <c r="AB105" i="32" s="1"/>
  <c r="J100" i="34" s="1"/>
  <c r="Y112" i="32"/>
  <c r="Z112" i="32" s="1"/>
  <c r="AA112" i="32" s="1"/>
  <c r="AB112" i="32" s="1"/>
  <c r="J107" i="34" s="1"/>
  <c r="Y116" i="32"/>
  <c r="Z116" i="32" s="1"/>
  <c r="AA116" i="32" s="1"/>
  <c r="AB116" i="32" s="1"/>
  <c r="J111" i="34" s="1"/>
  <c r="Y120" i="32"/>
  <c r="Z120" i="32" s="1"/>
  <c r="AA120" i="32" s="1"/>
  <c r="AB120" i="32" s="1"/>
  <c r="J115" i="34" s="1"/>
  <c r="Y123" i="32"/>
  <c r="Z123" i="32" s="1"/>
  <c r="AA123" i="32" s="1"/>
  <c r="AB123" i="32" s="1"/>
  <c r="J118" i="34" s="1"/>
  <c r="Y126" i="32"/>
  <c r="Z126" i="32" s="1"/>
  <c r="AA126" i="32" s="1"/>
  <c r="AB126" i="32" s="1"/>
  <c r="J121" i="34" s="1"/>
  <c r="Y132" i="32"/>
  <c r="Z132" i="32" s="1"/>
  <c r="AA132" i="32" s="1"/>
  <c r="AB132" i="32" s="1"/>
  <c r="J127" i="34" s="1"/>
  <c r="Y135" i="32"/>
  <c r="Z135" i="32" s="1"/>
  <c r="AA135" i="32" s="1"/>
  <c r="AB135" i="32" s="1"/>
  <c r="J130" i="34" s="1"/>
  <c r="Y138" i="32"/>
  <c r="Z138" i="32" s="1"/>
  <c r="AA138" i="32" s="1"/>
  <c r="AB138" i="32" s="1"/>
  <c r="J133" i="34" s="1"/>
  <c r="Y145" i="32"/>
  <c r="Z145" i="32" s="1"/>
  <c r="AA145" i="32" s="1"/>
  <c r="AB145" i="32" s="1"/>
  <c r="J140" i="34" s="1"/>
  <c r="Y147" i="32"/>
  <c r="Z147" i="32" s="1"/>
  <c r="AA147" i="32" s="1"/>
  <c r="AB147" i="32" s="1"/>
  <c r="J142" i="34" s="1"/>
  <c r="Y150" i="32"/>
  <c r="Z150" i="32" s="1"/>
  <c r="AA150" i="32" s="1"/>
  <c r="AB150" i="32" s="1"/>
  <c r="J145" i="34" s="1"/>
  <c r="Y153" i="32"/>
  <c r="Z153" i="32" s="1"/>
  <c r="AA153" i="32" s="1"/>
  <c r="AB153" i="32" s="1"/>
  <c r="J148" i="34" s="1"/>
  <c r="Y157" i="32"/>
  <c r="Z157" i="32" s="1"/>
  <c r="AA157" i="32" s="1"/>
  <c r="AB157" i="32" s="1"/>
  <c r="J152" i="34" s="1"/>
  <c r="Y160" i="32"/>
  <c r="Z160" i="32" s="1"/>
  <c r="AA160" i="32" s="1"/>
  <c r="AB160" i="32" s="1"/>
  <c r="J155" i="34" s="1"/>
  <c r="Y162" i="32"/>
  <c r="Z162" i="32" s="1"/>
  <c r="AA162" i="32" s="1"/>
  <c r="AB162" i="32" s="1"/>
  <c r="J157" i="34" s="1"/>
  <c r="Y165" i="32"/>
  <c r="Z165" i="32" s="1"/>
  <c r="AA165" i="32" s="1"/>
  <c r="AB165" i="32" s="1"/>
  <c r="J160" i="34" s="1"/>
  <c r="Y172" i="32"/>
  <c r="Z172" i="32" s="1"/>
  <c r="AA172" i="32" s="1"/>
  <c r="AB172" i="32" s="1"/>
  <c r="J167" i="34" s="1"/>
  <c r="Y176" i="32"/>
  <c r="Z176" i="32" s="1"/>
  <c r="AA176" i="32" s="1"/>
  <c r="AB176" i="32" s="1"/>
  <c r="J171" i="34" s="1"/>
  <c r="Y180" i="32"/>
  <c r="Z180" i="32" s="1"/>
  <c r="AA180" i="32" s="1"/>
  <c r="AB180" i="32" s="1"/>
  <c r="J175" i="34" s="1"/>
  <c r="Y184" i="32"/>
  <c r="Z184" i="32" s="1"/>
  <c r="AA184" i="32" s="1"/>
  <c r="AB184" i="32" s="1"/>
  <c r="J179" i="34" s="1"/>
  <c r="Y188" i="32"/>
  <c r="Z188" i="32" s="1"/>
  <c r="AA188" i="32" s="1"/>
  <c r="AB188" i="32" s="1"/>
  <c r="J183" i="34" s="1"/>
  <c r="Y192" i="32"/>
  <c r="Z192" i="32" s="1"/>
  <c r="AA192" i="32" s="1"/>
  <c r="AB192" i="32" s="1"/>
  <c r="J187" i="34" s="1"/>
  <c r="Y196" i="32"/>
  <c r="Z196" i="32" s="1"/>
  <c r="AA196" i="32" s="1"/>
  <c r="AB196" i="32" s="1"/>
  <c r="J191" i="34" s="1"/>
  <c r="Y200" i="32"/>
  <c r="Z200" i="32" s="1"/>
  <c r="AA200" i="32" s="1"/>
  <c r="AB200" i="32" s="1"/>
  <c r="J195" i="34" s="1"/>
  <c r="Y204" i="32"/>
  <c r="Z204" i="32" s="1"/>
  <c r="AA204" i="32" s="1"/>
  <c r="AB204" i="32" s="1"/>
  <c r="J199" i="34" s="1"/>
  <c r="Y208" i="32"/>
  <c r="Z208" i="32" s="1"/>
  <c r="AA208" i="32" s="1"/>
  <c r="AB208" i="32" s="1"/>
  <c r="J203" i="34" s="1"/>
  <c r="Y212" i="32"/>
  <c r="Z212" i="32" s="1"/>
  <c r="AA212" i="32" s="1"/>
  <c r="AB212" i="32" s="1"/>
  <c r="J207" i="34" s="1"/>
  <c r="Y216" i="32"/>
  <c r="Z216" i="32" s="1"/>
  <c r="AA216" i="32" s="1"/>
  <c r="AB216" i="32" s="1"/>
  <c r="J211" i="34" s="1"/>
  <c r="Y220" i="32"/>
  <c r="Z220" i="32" s="1"/>
  <c r="AA220" i="32" s="1"/>
  <c r="AB220" i="32" s="1"/>
  <c r="J215" i="34" s="1"/>
  <c r="Y224" i="32"/>
  <c r="Z224" i="32" s="1"/>
  <c r="AA224" i="32" s="1"/>
  <c r="AB224" i="32" s="1"/>
  <c r="J219" i="34" s="1"/>
  <c r="Y228" i="32"/>
  <c r="Z228" i="32" s="1"/>
  <c r="AA228" i="32" s="1"/>
  <c r="AB228" i="32" s="1"/>
  <c r="J223" i="34" s="1"/>
  <c r="Y232" i="32"/>
  <c r="Z232" i="32" s="1"/>
  <c r="AA232" i="32" s="1"/>
  <c r="AB232" i="32" s="1"/>
  <c r="J227" i="34" s="1"/>
  <c r="Y236" i="32"/>
  <c r="Z236" i="32" s="1"/>
  <c r="AA236" i="32" s="1"/>
  <c r="AB236" i="32" s="1"/>
  <c r="J231" i="34" s="1"/>
  <c r="Y240" i="32"/>
  <c r="Z240" i="32" s="1"/>
  <c r="AA240" i="32" s="1"/>
  <c r="AB240" i="32" s="1"/>
  <c r="J235" i="34" s="1"/>
  <c r="Y244" i="32"/>
  <c r="Z244" i="32" s="1"/>
  <c r="AA244" i="32" s="1"/>
  <c r="AB244" i="32" s="1"/>
  <c r="J239" i="34" s="1"/>
  <c r="Y248" i="32"/>
  <c r="Z248" i="32" s="1"/>
  <c r="AA248" i="32" s="1"/>
  <c r="AB248" i="32" s="1"/>
  <c r="J243" i="34" s="1"/>
  <c r="Y251" i="32"/>
  <c r="Z251" i="32" s="1"/>
  <c r="AA251" i="32" s="1"/>
  <c r="AB251" i="32" s="1"/>
  <c r="J246" i="34" s="1"/>
  <c r="Y254" i="32"/>
  <c r="Z254" i="32" s="1"/>
  <c r="AA254" i="32" s="1"/>
  <c r="AB254" i="32" s="1"/>
  <c r="J249" i="34" s="1"/>
  <c r="Y258" i="32"/>
  <c r="Z258" i="32" s="1"/>
  <c r="AA258" i="32" s="1"/>
  <c r="AB258" i="32" s="1"/>
  <c r="J253" i="34" s="1"/>
  <c r="Y264" i="32"/>
  <c r="Z264" i="32" s="1"/>
  <c r="AA264" i="32" s="1"/>
  <c r="AB264" i="32" s="1"/>
  <c r="J259" i="34" s="1"/>
  <c r="Y267" i="32"/>
  <c r="Z267" i="32" s="1"/>
  <c r="AA267" i="32" s="1"/>
  <c r="AB267" i="32" s="1"/>
  <c r="J262" i="34" s="1"/>
  <c r="Y144" i="32"/>
  <c r="Z144" i="32" s="1"/>
  <c r="AA144" i="32" s="1"/>
  <c r="AB144" i="32" s="1"/>
  <c r="J139" i="34" s="1"/>
  <c r="Y156" i="32"/>
  <c r="Z156" i="32" s="1"/>
  <c r="AA156" i="32" s="1"/>
  <c r="AB156" i="32" s="1"/>
  <c r="J151" i="34" s="1"/>
  <c r="Y168" i="32"/>
  <c r="Z168" i="32" s="1"/>
  <c r="AA168" i="32" s="1"/>
  <c r="AB168" i="32" s="1"/>
  <c r="J163" i="34" s="1"/>
  <c r="Y183" i="32"/>
  <c r="Z183" i="32" s="1"/>
  <c r="AA183" i="32" s="1"/>
  <c r="AB183" i="32" s="1"/>
  <c r="J178" i="34" s="1"/>
  <c r="Y199" i="32"/>
  <c r="Z199" i="32" s="1"/>
  <c r="AA199" i="32" s="1"/>
  <c r="AB199" i="32" s="1"/>
  <c r="J194" i="34" s="1"/>
  <c r="Y215" i="32"/>
  <c r="Z215" i="32" s="1"/>
  <c r="AA215" i="32" s="1"/>
  <c r="AB215" i="32" s="1"/>
  <c r="J210" i="34" s="1"/>
  <c r="Y231" i="32"/>
  <c r="Z231" i="32" s="1"/>
  <c r="AA231" i="32" s="1"/>
  <c r="AB231" i="32" s="1"/>
  <c r="J226" i="34" s="1"/>
  <c r="Y247" i="32"/>
  <c r="Z247" i="32" s="1"/>
  <c r="AA247" i="32" s="1"/>
  <c r="AB247" i="32" s="1"/>
  <c r="J242" i="34" s="1"/>
  <c r="Y260" i="32"/>
  <c r="Z260" i="32" s="1"/>
  <c r="AA260" i="32" s="1"/>
  <c r="AB260" i="32" s="1"/>
  <c r="J255" i="34" s="1"/>
  <c r="Y269" i="32"/>
  <c r="Z269" i="32" s="1"/>
  <c r="AA269" i="32" s="1"/>
  <c r="AB269" i="32" s="1"/>
  <c r="J264" i="34" s="1"/>
  <c r="Y274" i="32"/>
  <c r="Z274" i="32" s="1"/>
  <c r="AA274" i="32" s="1"/>
  <c r="AB274" i="32" s="1"/>
  <c r="J269" i="34" s="1"/>
  <c r="Y278" i="32"/>
  <c r="Z278" i="32" s="1"/>
  <c r="AA278" i="32" s="1"/>
  <c r="AB278" i="32" s="1"/>
  <c r="J273" i="34" s="1"/>
  <c r="Y286" i="32"/>
  <c r="Z286" i="32" s="1"/>
  <c r="AA286" i="32" s="1"/>
  <c r="AB286" i="32" s="1"/>
  <c r="J281" i="34" s="1"/>
  <c r="Y291" i="32"/>
  <c r="Z291" i="32" s="1"/>
  <c r="AA291" i="32" s="1"/>
  <c r="AB291" i="32" s="1"/>
  <c r="J286" i="34" s="1"/>
  <c r="Y295" i="32"/>
  <c r="Z295" i="32" s="1"/>
  <c r="AA295" i="32" s="1"/>
  <c r="AB295" i="32" s="1"/>
  <c r="J290" i="34" s="1"/>
  <c r="Y298" i="32"/>
  <c r="Z298" i="32" s="1"/>
  <c r="AA298" i="32" s="1"/>
  <c r="AB298" i="32" s="1"/>
  <c r="J293" i="34" s="1"/>
  <c r="Y302" i="32"/>
  <c r="Z302" i="32" s="1"/>
  <c r="AA302" i="32" s="1"/>
  <c r="AB302" i="32" s="1"/>
  <c r="J297" i="34" s="1"/>
  <c r="Y305" i="32"/>
  <c r="Z305" i="32" s="1"/>
  <c r="AA305" i="32" s="1"/>
  <c r="AB305" i="32" s="1"/>
  <c r="J300" i="34" s="1"/>
  <c r="Y312" i="32"/>
  <c r="Z312" i="32" s="1"/>
  <c r="AA312" i="32" s="1"/>
  <c r="AB312" i="32" s="1"/>
  <c r="J307" i="34" s="1"/>
  <c r="Y315" i="32"/>
  <c r="Z315" i="32" s="1"/>
  <c r="AA315" i="32" s="1"/>
  <c r="AB315" i="32" s="1"/>
  <c r="J310" i="34" s="1"/>
  <c r="Y321" i="32"/>
  <c r="Z321" i="32" s="1"/>
  <c r="AA321" i="32" s="1"/>
  <c r="AB321" i="32" s="1"/>
  <c r="J316" i="34" s="1"/>
  <c r="Y325" i="32"/>
  <c r="Z325" i="32" s="1"/>
  <c r="AA325" i="32" s="1"/>
  <c r="AB325" i="32" s="1"/>
  <c r="J320" i="34" s="1"/>
  <c r="Y329" i="32"/>
  <c r="Z329" i="32" s="1"/>
  <c r="AA329" i="32" s="1"/>
  <c r="AB329" i="32" s="1"/>
  <c r="J324" i="34" s="1"/>
  <c r="Y333" i="32"/>
  <c r="Z333" i="32" s="1"/>
  <c r="AA333" i="32" s="1"/>
  <c r="AB333" i="32" s="1"/>
  <c r="J328" i="34" s="1"/>
  <c r="Y337" i="32"/>
  <c r="Z337" i="32" s="1"/>
  <c r="AA337" i="32" s="1"/>
  <c r="AB337" i="32" s="1"/>
  <c r="J332" i="34" s="1"/>
  <c r="Y341" i="32"/>
  <c r="Z341" i="32" s="1"/>
  <c r="AA341" i="32" s="1"/>
  <c r="AB341" i="32" s="1"/>
  <c r="J336" i="34" s="1"/>
  <c r="Y345" i="32"/>
  <c r="Z345" i="32" s="1"/>
  <c r="AA345" i="32" s="1"/>
  <c r="AB345" i="32" s="1"/>
  <c r="J340" i="34" s="1"/>
  <c r="Y349" i="32"/>
  <c r="Z349" i="32" s="1"/>
  <c r="AA349" i="32" s="1"/>
  <c r="AB349" i="32" s="1"/>
  <c r="J344" i="34" s="1"/>
  <c r="Y134" i="32"/>
  <c r="Z134" i="32" s="1"/>
  <c r="AA134" i="32" s="1"/>
  <c r="AB134" i="32" s="1"/>
  <c r="J129" i="34" s="1"/>
  <c r="Y146" i="32"/>
  <c r="Z146" i="32" s="1"/>
  <c r="AA146" i="32" s="1"/>
  <c r="AB146" i="32" s="1"/>
  <c r="J141" i="34" s="1"/>
  <c r="Y159" i="32"/>
  <c r="Z159" i="32" s="1"/>
  <c r="AA159" i="32" s="1"/>
  <c r="AB159" i="32" s="1"/>
  <c r="J154" i="34" s="1"/>
  <c r="Y171" i="32"/>
  <c r="Z171" i="32" s="1"/>
  <c r="AA171" i="32" s="1"/>
  <c r="AB171" i="32" s="1"/>
  <c r="J166" i="34" s="1"/>
  <c r="Y187" i="32"/>
  <c r="Z187" i="32" s="1"/>
  <c r="AA187" i="32" s="1"/>
  <c r="AB187" i="32" s="1"/>
  <c r="J182" i="34" s="1"/>
  <c r="Y203" i="32"/>
  <c r="Z203" i="32" s="1"/>
  <c r="AA203" i="32" s="1"/>
  <c r="AB203" i="32" s="1"/>
  <c r="J198" i="34" s="1"/>
  <c r="Y219" i="32"/>
  <c r="Z219" i="32" s="1"/>
  <c r="AA219" i="32" s="1"/>
  <c r="AB219" i="32" s="1"/>
  <c r="J214" i="34" s="1"/>
  <c r="Y235" i="32"/>
  <c r="Z235" i="32" s="1"/>
  <c r="AA235" i="32" s="1"/>
  <c r="AB235" i="32" s="1"/>
  <c r="J230" i="34" s="1"/>
  <c r="Y263" i="32"/>
  <c r="Z263" i="32" s="1"/>
  <c r="AA263" i="32" s="1"/>
  <c r="AB263" i="32" s="1"/>
  <c r="J258" i="34" s="1"/>
  <c r="Y270" i="32"/>
  <c r="Z270" i="32" s="1"/>
  <c r="AA270" i="32" s="1"/>
  <c r="AB270" i="32" s="1"/>
  <c r="J265" i="34" s="1"/>
  <c r="Y275" i="32"/>
  <c r="Z275" i="32" s="1"/>
  <c r="AA275" i="32" s="1"/>
  <c r="AB275" i="32" s="1"/>
  <c r="J270" i="34" s="1"/>
  <c r="Y279" i="32"/>
  <c r="Z279" i="32" s="1"/>
  <c r="AA279" i="32" s="1"/>
  <c r="AB279" i="32" s="1"/>
  <c r="J274" i="34" s="1"/>
  <c r="Y283" i="32"/>
  <c r="Z283" i="32" s="1"/>
  <c r="AA283" i="32" s="1"/>
  <c r="AB283" i="32" s="1"/>
  <c r="J278" i="34" s="1"/>
  <c r="Y288" i="32"/>
  <c r="Z288" i="32" s="1"/>
  <c r="AA288" i="32" s="1"/>
  <c r="AB288" i="32" s="1"/>
  <c r="J283" i="34" s="1"/>
  <c r="Y292" i="32"/>
  <c r="Z292" i="32" s="1"/>
  <c r="AA292" i="32" s="1"/>
  <c r="AB292" i="32" s="1"/>
  <c r="J287" i="34" s="1"/>
  <c r="Y296" i="32"/>
  <c r="Z296" i="32" s="1"/>
  <c r="AA296" i="32" s="1"/>
  <c r="AB296" i="32" s="1"/>
  <c r="J291" i="34" s="1"/>
  <c r="Y299" i="32"/>
  <c r="Z299" i="32" s="1"/>
  <c r="AA299" i="32" s="1"/>
  <c r="AB299" i="32" s="1"/>
  <c r="J294" i="34" s="1"/>
  <c r="Y303" i="32"/>
  <c r="Z303" i="32" s="1"/>
  <c r="AA303" i="32" s="1"/>
  <c r="AB303" i="32" s="1"/>
  <c r="J298" i="34" s="1"/>
  <c r="Y306" i="32"/>
  <c r="Z306" i="32" s="1"/>
  <c r="AA306" i="32" s="1"/>
  <c r="AB306" i="32" s="1"/>
  <c r="J301" i="34" s="1"/>
  <c r="Y309" i="32"/>
  <c r="Z309" i="32" s="1"/>
  <c r="AA309" i="32" s="1"/>
  <c r="AB309" i="32" s="1"/>
  <c r="J304" i="34" s="1"/>
  <c r="Y313" i="32"/>
  <c r="Z313" i="32" s="1"/>
  <c r="AA313" i="32" s="1"/>
  <c r="AB313" i="32" s="1"/>
  <c r="J308" i="34" s="1"/>
  <c r="Y316" i="32"/>
  <c r="Z316" i="32" s="1"/>
  <c r="AA316" i="32" s="1"/>
  <c r="AB316" i="32" s="1"/>
  <c r="J311" i="34" s="1"/>
  <c r="Y318" i="32"/>
  <c r="Z318" i="32" s="1"/>
  <c r="AA318" i="32" s="1"/>
  <c r="AB318" i="32" s="1"/>
  <c r="J313" i="34" s="1"/>
  <c r="Y322" i="32"/>
  <c r="Z322" i="32" s="1"/>
  <c r="AA322" i="32" s="1"/>
  <c r="AB322" i="32" s="1"/>
  <c r="J317" i="34" s="1"/>
  <c r="Y326" i="32"/>
  <c r="Z326" i="32" s="1"/>
  <c r="AA326" i="32" s="1"/>
  <c r="AB326" i="32" s="1"/>
  <c r="J321" i="34" s="1"/>
  <c r="Y330" i="32"/>
  <c r="Z330" i="32" s="1"/>
  <c r="AA330" i="32" s="1"/>
  <c r="AB330" i="32" s="1"/>
  <c r="J325" i="34" s="1"/>
  <c r="Y334" i="32"/>
  <c r="Z334" i="32" s="1"/>
  <c r="AA334" i="32" s="1"/>
  <c r="AB334" i="32" s="1"/>
  <c r="J329" i="34" s="1"/>
  <c r="Y338" i="32"/>
  <c r="Z338" i="32" s="1"/>
  <c r="AA338" i="32" s="1"/>
  <c r="AB338" i="32" s="1"/>
  <c r="J333" i="34" s="1"/>
  <c r="Y342" i="32"/>
  <c r="Z342" i="32" s="1"/>
  <c r="AA342" i="32" s="1"/>
  <c r="AB342" i="32" s="1"/>
  <c r="J337" i="34" s="1"/>
  <c r="Y346" i="32"/>
  <c r="Z346" i="32" s="1"/>
  <c r="AA346" i="32" s="1"/>
  <c r="AB346" i="32" s="1"/>
  <c r="J341" i="34" s="1"/>
  <c r="Y350" i="32"/>
  <c r="Z350" i="32" s="1"/>
  <c r="AA350" i="32" s="1"/>
  <c r="AB350" i="32" s="1"/>
  <c r="J345" i="34" s="1"/>
  <c r="Y137" i="32"/>
  <c r="Z137" i="32" s="1"/>
  <c r="AA137" i="32" s="1"/>
  <c r="AB137" i="32" s="1"/>
  <c r="J132" i="34" s="1"/>
  <c r="Y149" i="32"/>
  <c r="Z149" i="32" s="1"/>
  <c r="AA149" i="32" s="1"/>
  <c r="AB149" i="32" s="1"/>
  <c r="J144" i="34" s="1"/>
  <c r="Y175" i="32"/>
  <c r="Z175" i="32" s="1"/>
  <c r="AA175" i="32" s="1"/>
  <c r="AB175" i="32" s="1"/>
  <c r="J170" i="34" s="1"/>
  <c r="Y191" i="32"/>
  <c r="Z191" i="32" s="1"/>
  <c r="AA191" i="32" s="1"/>
  <c r="AB191" i="32" s="1"/>
  <c r="J186" i="34" s="1"/>
  <c r="Y207" i="32"/>
  <c r="Z207" i="32" s="1"/>
  <c r="AA207" i="32" s="1"/>
  <c r="AB207" i="32" s="1"/>
  <c r="J202" i="34" s="1"/>
  <c r="Y223" i="32"/>
  <c r="Z223" i="32" s="1"/>
  <c r="AA223" i="32" s="1"/>
  <c r="AB223" i="32" s="1"/>
  <c r="J218" i="34" s="1"/>
  <c r="Y239" i="32"/>
  <c r="Z239" i="32" s="1"/>
  <c r="AA239" i="32" s="1"/>
  <c r="AB239" i="32" s="1"/>
  <c r="J234" i="34" s="1"/>
  <c r="Y253" i="32"/>
  <c r="Z253" i="32" s="1"/>
  <c r="AA253" i="32" s="1"/>
  <c r="AB253" i="32" s="1"/>
  <c r="J248" i="34" s="1"/>
  <c r="Y272" i="32"/>
  <c r="Z272" i="32" s="1"/>
  <c r="AA272" i="32" s="1"/>
  <c r="AB272" i="32" s="1"/>
  <c r="J267" i="34" s="1"/>
  <c r="Y276" i="32"/>
  <c r="Z276" i="32" s="1"/>
  <c r="AA276" i="32" s="1"/>
  <c r="AB276" i="32" s="1"/>
  <c r="J271" i="34" s="1"/>
  <c r="Y280" i="32"/>
  <c r="Z280" i="32" s="1"/>
  <c r="AA280" i="32" s="1"/>
  <c r="AB280" i="32" s="1"/>
  <c r="J275" i="34" s="1"/>
  <c r="Y289" i="32"/>
  <c r="Z289" i="32" s="1"/>
  <c r="AA289" i="32" s="1"/>
  <c r="AB289" i="32" s="1"/>
  <c r="J284" i="34" s="1"/>
  <c r="Y297" i="32"/>
  <c r="Z297" i="32" s="1"/>
  <c r="AA297" i="32" s="1"/>
  <c r="AB297" i="32" s="1"/>
  <c r="J292" i="34" s="1"/>
  <c r="Y300" i="32"/>
  <c r="Z300" i="32" s="1"/>
  <c r="AA300" i="32" s="1"/>
  <c r="AB300" i="32" s="1"/>
  <c r="J295" i="34" s="1"/>
  <c r="Y304" i="32"/>
  <c r="Z304" i="32" s="1"/>
  <c r="AA304" i="32" s="1"/>
  <c r="AB304" i="32" s="1"/>
  <c r="J299" i="34" s="1"/>
  <c r="Y307" i="32"/>
  <c r="Z307" i="32" s="1"/>
  <c r="AA307" i="32" s="1"/>
  <c r="AB307" i="32" s="1"/>
  <c r="J302" i="34" s="1"/>
  <c r="Y310" i="32"/>
  <c r="Z310" i="32" s="1"/>
  <c r="AA310" i="32" s="1"/>
  <c r="AB310" i="32" s="1"/>
  <c r="J305" i="34" s="1"/>
  <c r="Y317" i="32"/>
  <c r="Z317" i="32" s="1"/>
  <c r="AA317" i="32" s="1"/>
  <c r="AB317" i="32" s="1"/>
  <c r="J312" i="34" s="1"/>
  <c r="Y319" i="32"/>
  <c r="Z319" i="32" s="1"/>
  <c r="AA319" i="32" s="1"/>
  <c r="AB319" i="32" s="1"/>
  <c r="J314" i="34" s="1"/>
  <c r="Y323" i="32"/>
  <c r="Z323" i="32" s="1"/>
  <c r="AA323" i="32" s="1"/>
  <c r="AB323" i="32" s="1"/>
  <c r="J318" i="34" s="1"/>
  <c r="Y327" i="32"/>
  <c r="Z327" i="32" s="1"/>
  <c r="AA327" i="32" s="1"/>
  <c r="AB327" i="32" s="1"/>
  <c r="J322" i="34" s="1"/>
  <c r="Y331" i="32"/>
  <c r="Z331" i="32" s="1"/>
  <c r="AA331" i="32" s="1"/>
  <c r="AB331" i="32" s="1"/>
  <c r="J326" i="34" s="1"/>
  <c r="Y335" i="32"/>
  <c r="Z335" i="32" s="1"/>
  <c r="AA335" i="32" s="1"/>
  <c r="AB335" i="32" s="1"/>
  <c r="J330" i="34" s="1"/>
  <c r="Y339" i="32"/>
  <c r="Z339" i="32" s="1"/>
  <c r="AA339" i="32" s="1"/>
  <c r="AB339" i="32" s="1"/>
  <c r="J334" i="34" s="1"/>
  <c r="Y343" i="32"/>
  <c r="Z343" i="32" s="1"/>
  <c r="AA343" i="32" s="1"/>
  <c r="AB343" i="32" s="1"/>
  <c r="J338" i="34" s="1"/>
  <c r="Y347" i="32"/>
  <c r="Z347" i="32" s="1"/>
  <c r="AA347" i="32" s="1"/>
  <c r="AB347" i="32" s="1"/>
  <c r="J342" i="34" s="1"/>
  <c r="Y141" i="32"/>
  <c r="Z141" i="32" s="1"/>
  <c r="AA141" i="32" s="1"/>
  <c r="AB141" i="32" s="1"/>
  <c r="J136" i="34" s="1"/>
  <c r="Y179" i="32"/>
  <c r="Z179" i="32" s="1"/>
  <c r="AA179" i="32" s="1"/>
  <c r="AB179" i="32" s="1"/>
  <c r="J174" i="34" s="1"/>
  <c r="Y195" i="32"/>
  <c r="Z195" i="32" s="1"/>
  <c r="AA195" i="32" s="1"/>
  <c r="AB195" i="32" s="1"/>
  <c r="J190" i="34" s="1"/>
  <c r="Y211" i="32"/>
  <c r="Z211" i="32" s="1"/>
  <c r="AA211" i="32" s="1"/>
  <c r="AB211" i="32" s="1"/>
  <c r="J206" i="34" s="1"/>
  <c r="Y227" i="32"/>
  <c r="Z227" i="32" s="1"/>
  <c r="AA227" i="32" s="1"/>
  <c r="AB227" i="32" s="1"/>
  <c r="J222" i="34" s="1"/>
  <c r="Y243" i="32"/>
  <c r="Z243" i="32" s="1"/>
  <c r="AA243" i="32" s="1"/>
  <c r="AB243" i="32" s="1"/>
  <c r="J238" i="34" s="1"/>
  <c r="Y257" i="32"/>
  <c r="Z257" i="32" s="1"/>
  <c r="AA257" i="32" s="1"/>
  <c r="AB257" i="32" s="1"/>
  <c r="J252" i="34" s="1"/>
  <c r="Y273" i="32"/>
  <c r="Z273" i="32" s="1"/>
  <c r="AA273" i="32" s="1"/>
  <c r="AB273" i="32" s="1"/>
  <c r="J268" i="34" s="1"/>
  <c r="Y282" i="32"/>
  <c r="Z282" i="32" s="1"/>
  <c r="AA282" i="32" s="1"/>
  <c r="AB282" i="32" s="1"/>
  <c r="J277" i="34" s="1"/>
  <c r="Y285" i="32"/>
  <c r="Z285" i="32" s="1"/>
  <c r="AA285" i="32" s="1"/>
  <c r="AB285" i="32" s="1"/>
  <c r="J280" i="34" s="1"/>
  <c r="Y290" i="32"/>
  <c r="Z290" i="32" s="1"/>
  <c r="AA290" i="32" s="1"/>
  <c r="AB290" i="32" s="1"/>
  <c r="J285" i="34" s="1"/>
  <c r="Y294" i="32"/>
  <c r="Z294" i="32" s="1"/>
  <c r="AA294" i="32" s="1"/>
  <c r="AB294" i="32" s="1"/>
  <c r="J289" i="34" s="1"/>
  <c r="Y301" i="32"/>
  <c r="Z301" i="32" s="1"/>
  <c r="AA301" i="32" s="1"/>
  <c r="AB301" i="32" s="1"/>
  <c r="J296" i="34" s="1"/>
  <c r="Y308" i="32"/>
  <c r="Z308" i="32" s="1"/>
  <c r="AA308" i="32" s="1"/>
  <c r="AB308" i="32" s="1"/>
  <c r="J303" i="34" s="1"/>
  <c r="Y311" i="32"/>
  <c r="Z311" i="32" s="1"/>
  <c r="AA311" i="32" s="1"/>
  <c r="AB311" i="32" s="1"/>
  <c r="J306" i="34" s="1"/>
  <c r="Y314" i="32"/>
  <c r="Z314" i="32" s="1"/>
  <c r="AA314" i="32" s="1"/>
  <c r="AB314" i="32" s="1"/>
  <c r="J309" i="34" s="1"/>
  <c r="Y320" i="32"/>
  <c r="Z320" i="32" s="1"/>
  <c r="AA320" i="32" s="1"/>
  <c r="AB320" i="32" s="1"/>
  <c r="J315" i="34" s="1"/>
  <c r="Y324" i="32"/>
  <c r="Z324" i="32" s="1"/>
  <c r="AA324" i="32" s="1"/>
  <c r="AB324" i="32" s="1"/>
  <c r="J319" i="34" s="1"/>
  <c r="Y328" i="32"/>
  <c r="Z328" i="32" s="1"/>
  <c r="AA328" i="32" s="1"/>
  <c r="AB328" i="32" s="1"/>
  <c r="J323" i="34" s="1"/>
  <c r="Y332" i="32"/>
  <c r="Z332" i="32" s="1"/>
  <c r="AA332" i="32" s="1"/>
  <c r="AB332" i="32" s="1"/>
  <c r="J327" i="34" s="1"/>
  <c r="Y336" i="32"/>
  <c r="Z336" i="32" s="1"/>
  <c r="AA336" i="32" s="1"/>
  <c r="AB336" i="32" s="1"/>
  <c r="J331" i="34" s="1"/>
  <c r="Y340" i="32"/>
  <c r="Z340" i="32" s="1"/>
  <c r="AA340" i="32" s="1"/>
  <c r="AB340" i="32" s="1"/>
  <c r="J335" i="34" s="1"/>
  <c r="Y344" i="32"/>
  <c r="Z344" i="32" s="1"/>
  <c r="AA344" i="32" s="1"/>
  <c r="AB344" i="32" s="1"/>
  <c r="J339" i="34" s="1"/>
  <c r="Y348" i="32"/>
  <c r="Z348" i="32" s="1"/>
  <c r="AA348" i="32" s="1"/>
  <c r="AB348" i="32" s="1"/>
  <c r="J343" i="34" s="1"/>
  <c r="Y13" i="32"/>
  <c r="Z13" i="32" s="1"/>
  <c r="AA13" i="32" s="1"/>
  <c r="AB13" i="32" s="1"/>
  <c r="J8" i="34" s="1"/>
  <c r="AD14" i="32"/>
  <c r="AE14" i="32" s="1"/>
  <c r="AD18" i="32"/>
  <c r="AE18" i="32" s="1"/>
  <c r="AD22" i="32"/>
  <c r="AE22" i="32" s="1"/>
  <c r="AD26" i="32"/>
  <c r="AE26" i="32" s="1"/>
  <c r="AD30" i="32"/>
  <c r="AE30" i="32" s="1"/>
  <c r="AD34" i="32"/>
  <c r="AE34" i="32" s="1"/>
  <c r="AD38" i="32"/>
  <c r="AE38" i="32" s="1"/>
  <c r="AD42" i="32"/>
  <c r="AE42" i="32" s="1"/>
  <c r="AD46" i="32"/>
  <c r="AE46" i="32" s="1"/>
  <c r="AD50" i="32"/>
  <c r="AE50" i="32" s="1"/>
  <c r="AD54" i="32"/>
  <c r="AE54" i="32" s="1"/>
  <c r="AD74" i="32"/>
  <c r="AE74" i="32" s="1"/>
  <c r="AF74" i="32" s="1"/>
  <c r="AG74" i="32" s="1"/>
  <c r="P69" i="34" s="1"/>
  <c r="AD80" i="32"/>
  <c r="AE80" i="32" s="1"/>
  <c r="AD84" i="32"/>
  <c r="AE84" i="32" s="1"/>
  <c r="AD88" i="32"/>
  <c r="AE88" i="32" s="1"/>
  <c r="AD92" i="32"/>
  <c r="AE92" i="32" s="1"/>
  <c r="AD95" i="32"/>
  <c r="AE95" i="32" s="1"/>
  <c r="AF95" i="32" s="1"/>
  <c r="AG95" i="32" s="1"/>
  <c r="P90" i="34" s="1"/>
  <c r="AD100" i="32"/>
  <c r="AE100" i="32" s="1"/>
  <c r="AD102" i="32"/>
  <c r="AE102" i="32" s="1"/>
  <c r="AD104" i="32"/>
  <c r="AE104" i="32" s="1"/>
  <c r="AD106" i="32"/>
  <c r="AE106" i="32" s="1"/>
  <c r="AD108" i="32"/>
  <c r="AE108" i="32" s="1"/>
  <c r="AD110" i="32"/>
  <c r="AE110" i="32" s="1"/>
  <c r="AD117" i="32"/>
  <c r="AE117" i="32" s="1"/>
  <c r="AD119" i="32"/>
  <c r="AE119" i="32" s="1"/>
  <c r="AF119" i="32" s="1"/>
  <c r="AG119" i="32" s="1"/>
  <c r="P114" i="34" s="1"/>
  <c r="AD121" i="32"/>
  <c r="AE121" i="32" s="1"/>
  <c r="AD124" i="32"/>
  <c r="AE124" i="32" s="1"/>
  <c r="AD127" i="32"/>
  <c r="AE127" i="32" s="1"/>
  <c r="AD134" i="32"/>
  <c r="AE134" i="32" s="1"/>
  <c r="AD137" i="32"/>
  <c r="AE137" i="32" s="1"/>
  <c r="AD140" i="32"/>
  <c r="AE140" i="32" s="1"/>
  <c r="AD143" i="32"/>
  <c r="AE143" i="32" s="1"/>
  <c r="AD150" i="32"/>
  <c r="AE150" i="32" s="1"/>
  <c r="AF150" i="32" s="1"/>
  <c r="AG150" i="32" s="1"/>
  <c r="P145" i="34" s="1"/>
  <c r="AD152" i="32"/>
  <c r="AE152" i="32" s="1"/>
  <c r="AD157" i="32"/>
  <c r="AE157" i="32" s="1"/>
  <c r="AD163" i="32"/>
  <c r="AE163" i="32" s="1"/>
  <c r="AD166" i="32"/>
  <c r="AE166" i="32" s="1"/>
  <c r="AF166" i="32" s="1"/>
  <c r="AG166" i="32" s="1"/>
  <c r="P161" i="34" s="1"/>
  <c r="AD168" i="32"/>
  <c r="AE168" i="32" s="1"/>
  <c r="AD173" i="32"/>
  <c r="AE173" i="32" s="1"/>
  <c r="AD177" i="32"/>
  <c r="AE177" i="32" s="1"/>
  <c r="AD181" i="32"/>
  <c r="AE181" i="32" s="1"/>
  <c r="AD185" i="32"/>
  <c r="AE185" i="32" s="1"/>
  <c r="AD189" i="32"/>
  <c r="AE189" i="32" s="1"/>
  <c r="AD193" i="32"/>
  <c r="AE193" i="32" s="1"/>
  <c r="AD197" i="32"/>
  <c r="AE197" i="32" s="1"/>
  <c r="AD201" i="32"/>
  <c r="AE201" i="32" s="1"/>
  <c r="AD205" i="32"/>
  <c r="AE205" i="32" s="1"/>
  <c r="AD209" i="32"/>
  <c r="AE209" i="32" s="1"/>
  <c r="AD213" i="32"/>
  <c r="AE213" i="32" s="1"/>
  <c r="AD217" i="32"/>
  <c r="AE217" i="32" s="1"/>
  <c r="AD221" i="32"/>
  <c r="AE221" i="32" s="1"/>
  <c r="AD15" i="32"/>
  <c r="AE15" i="32" s="1"/>
  <c r="AD19" i="32"/>
  <c r="AE19" i="32" s="1"/>
  <c r="AD23" i="32"/>
  <c r="AE23" i="32" s="1"/>
  <c r="AD27" i="32"/>
  <c r="AE27" i="32" s="1"/>
  <c r="AD31" i="32"/>
  <c r="AE31" i="32" s="1"/>
  <c r="AD35" i="32"/>
  <c r="AE35" i="32" s="1"/>
  <c r="AD39" i="32"/>
  <c r="AE39" i="32" s="1"/>
  <c r="AD43" i="32"/>
  <c r="AE43" i="32" s="1"/>
  <c r="AD47" i="32"/>
  <c r="AE47" i="32" s="1"/>
  <c r="AD51" i="32"/>
  <c r="AE51" i="32" s="1"/>
  <c r="AD55" i="32"/>
  <c r="AE55" i="32" s="1"/>
  <c r="AD58" i="32"/>
  <c r="AE58" i="32" s="1"/>
  <c r="AF58" i="32" s="1"/>
  <c r="AG58" i="32" s="1"/>
  <c r="P53" i="34" s="1"/>
  <c r="AD60" i="32"/>
  <c r="AE60" i="32" s="1"/>
  <c r="AF60" i="32" s="1"/>
  <c r="AG60" i="32" s="1"/>
  <c r="P55" i="34" s="1"/>
  <c r="AD62" i="32"/>
  <c r="AE62" i="32" s="1"/>
  <c r="AF62" i="32" s="1"/>
  <c r="AG62" i="32" s="1"/>
  <c r="P57" i="34" s="1"/>
  <c r="AD64" i="32"/>
  <c r="AE64" i="32" s="1"/>
  <c r="AF64" i="32" s="1"/>
  <c r="AG64" i="32" s="1"/>
  <c r="P59" i="34" s="1"/>
  <c r="AD66" i="32"/>
  <c r="AE66" i="32" s="1"/>
  <c r="AF66" i="32" s="1"/>
  <c r="AG66" i="32" s="1"/>
  <c r="P61" i="34" s="1"/>
  <c r="AD68" i="32"/>
  <c r="AE68" i="32" s="1"/>
  <c r="AF68" i="32" s="1"/>
  <c r="AG68" i="32" s="1"/>
  <c r="P63" i="34" s="1"/>
  <c r="AD70" i="32"/>
  <c r="AE70" i="32" s="1"/>
  <c r="AF70" i="32" s="1"/>
  <c r="AG70" i="32" s="1"/>
  <c r="P65" i="34" s="1"/>
  <c r="AD72" i="32"/>
  <c r="AE72" i="32" s="1"/>
  <c r="AF72" i="32" s="1"/>
  <c r="AG72" i="32" s="1"/>
  <c r="P67" i="34" s="1"/>
  <c r="AD77" i="32"/>
  <c r="AE77" i="32" s="1"/>
  <c r="AD81" i="32"/>
  <c r="AE81" i="32" s="1"/>
  <c r="AD85" i="32"/>
  <c r="AE85" i="32" s="1"/>
  <c r="AD89" i="32"/>
  <c r="AE89" i="32" s="1"/>
  <c r="AD93" i="32"/>
  <c r="AE93" i="32" s="1"/>
  <c r="AF93" i="32" s="1"/>
  <c r="AG93" i="32" s="1"/>
  <c r="P88" i="34" s="1"/>
  <c r="AD17" i="32"/>
  <c r="AE17" i="32" s="1"/>
  <c r="AD21" i="32"/>
  <c r="AE21" i="32" s="1"/>
  <c r="AD25" i="32"/>
  <c r="AE25" i="32" s="1"/>
  <c r="AD29" i="32"/>
  <c r="AE29" i="32" s="1"/>
  <c r="AD33" i="32"/>
  <c r="AE33" i="32" s="1"/>
  <c r="AD37" i="32"/>
  <c r="AE37" i="32" s="1"/>
  <c r="AD41" i="32"/>
  <c r="AE41" i="32" s="1"/>
  <c r="AD45" i="32"/>
  <c r="AE45" i="32" s="1"/>
  <c r="AD49" i="32"/>
  <c r="AE49" i="32" s="1"/>
  <c r="AD53" i="32"/>
  <c r="AE53" i="32" s="1"/>
  <c r="AD57" i="32"/>
  <c r="AE57" i="32" s="1"/>
  <c r="AF57" i="32" s="1"/>
  <c r="AG57" i="32" s="1"/>
  <c r="P52" i="34" s="1"/>
  <c r="AD59" i="32"/>
  <c r="AE59" i="32" s="1"/>
  <c r="AF59" i="32" s="1"/>
  <c r="AG59" i="32" s="1"/>
  <c r="P54" i="34" s="1"/>
  <c r="AD61" i="32"/>
  <c r="AE61" i="32" s="1"/>
  <c r="AF61" i="32" s="1"/>
  <c r="AG61" i="32" s="1"/>
  <c r="P56" i="34" s="1"/>
  <c r="AD63" i="32"/>
  <c r="AE63" i="32" s="1"/>
  <c r="AF63" i="32" s="1"/>
  <c r="AG63" i="32" s="1"/>
  <c r="P58" i="34" s="1"/>
  <c r="AD65" i="32"/>
  <c r="AE65" i="32" s="1"/>
  <c r="AF65" i="32" s="1"/>
  <c r="AG65" i="32" s="1"/>
  <c r="P60" i="34" s="1"/>
  <c r="AD16" i="32"/>
  <c r="AE16" i="32" s="1"/>
  <c r="AD32" i="32"/>
  <c r="AE32" i="32" s="1"/>
  <c r="AD48" i="32"/>
  <c r="AE48" i="32" s="1"/>
  <c r="AD67" i="32"/>
  <c r="AE67" i="32" s="1"/>
  <c r="AF67" i="32" s="1"/>
  <c r="AG67" i="32" s="1"/>
  <c r="P62" i="34" s="1"/>
  <c r="AD71" i="32"/>
  <c r="AE71" i="32" s="1"/>
  <c r="AF71" i="32" s="1"/>
  <c r="AG71" i="32" s="1"/>
  <c r="P66" i="34" s="1"/>
  <c r="AD76" i="32"/>
  <c r="AE76" i="32" s="1"/>
  <c r="AF76" i="32" s="1"/>
  <c r="AG76" i="32" s="1"/>
  <c r="P71" i="34" s="1"/>
  <c r="AD83" i="32"/>
  <c r="AE83" i="32" s="1"/>
  <c r="AD91" i="32"/>
  <c r="AE91" i="32" s="1"/>
  <c r="AD97" i="32"/>
  <c r="AE97" i="32" s="1"/>
  <c r="AF97" i="32" s="1"/>
  <c r="AG97" i="32" s="1"/>
  <c r="P92" i="34" s="1"/>
  <c r="AD103" i="32"/>
  <c r="AE103" i="32" s="1"/>
  <c r="AD111" i="32"/>
  <c r="AE111" i="32" s="1"/>
  <c r="AF111" i="32" s="1"/>
  <c r="AG111" i="32" s="1"/>
  <c r="P106" i="34" s="1"/>
  <c r="AD113" i="32"/>
  <c r="AE113" i="32" s="1"/>
  <c r="AD118" i="32"/>
  <c r="AE118" i="32" s="1"/>
  <c r="AD120" i="32"/>
  <c r="AE120" i="32" s="1"/>
  <c r="AD125" i="32"/>
  <c r="AE125" i="32" s="1"/>
  <c r="AD129" i="32"/>
  <c r="AE129" i="32" s="1"/>
  <c r="AD133" i="32"/>
  <c r="AE133" i="32" s="1"/>
  <c r="AD138" i="32"/>
  <c r="AE138" i="32" s="1"/>
  <c r="AD142" i="32"/>
  <c r="AE142" i="32" s="1"/>
  <c r="AD146" i="32"/>
  <c r="AE146" i="32" s="1"/>
  <c r="AD156" i="32"/>
  <c r="AE156" i="32" s="1"/>
  <c r="AD159" i="32"/>
  <c r="AE159" i="32" s="1"/>
  <c r="AD169" i="32"/>
  <c r="AE169" i="32" s="1"/>
  <c r="AD171" i="32"/>
  <c r="AE171" i="32" s="1"/>
  <c r="AD176" i="32"/>
  <c r="AE176" i="32" s="1"/>
  <c r="AD182" i="32"/>
  <c r="AE182" i="32" s="1"/>
  <c r="AD187" i="32"/>
  <c r="AE187" i="32" s="1"/>
  <c r="AD192" i="32"/>
  <c r="AE192" i="32" s="1"/>
  <c r="AD198" i="32"/>
  <c r="AE198" i="32" s="1"/>
  <c r="AD203" i="32"/>
  <c r="AE203" i="32" s="1"/>
  <c r="AD208" i="32"/>
  <c r="AE208" i="32" s="1"/>
  <c r="AD214" i="32"/>
  <c r="AE214" i="32" s="1"/>
  <c r="AD219" i="32"/>
  <c r="AE219" i="32" s="1"/>
  <c r="AD224" i="32"/>
  <c r="AE224" i="32" s="1"/>
  <c r="AD228" i="32"/>
  <c r="AE228" i="32" s="1"/>
  <c r="AD232" i="32"/>
  <c r="AE232" i="32" s="1"/>
  <c r="AD236" i="32"/>
  <c r="AE236" i="32" s="1"/>
  <c r="AF236" i="32" s="1"/>
  <c r="AG236" i="32" s="1"/>
  <c r="P231" i="34" s="1"/>
  <c r="AD238" i="32"/>
  <c r="AE238" i="32" s="1"/>
  <c r="AF238" i="32" s="1"/>
  <c r="AG238" i="32" s="1"/>
  <c r="P233" i="34" s="1"/>
  <c r="AD240" i="32"/>
  <c r="AE240" i="32" s="1"/>
  <c r="AF240" i="32" s="1"/>
  <c r="AG240" i="32" s="1"/>
  <c r="P235" i="34" s="1"/>
  <c r="AD242" i="32"/>
  <c r="AE242" i="32" s="1"/>
  <c r="AF242" i="32" s="1"/>
  <c r="AG242" i="32" s="1"/>
  <c r="P237" i="34" s="1"/>
  <c r="AD244" i="32"/>
  <c r="AE244" i="32" s="1"/>
  <c r="AF244" i="32" s="1"/>
  <c r="AG244" i="32" s="1"/>
  <c r="P239" i="34" s="1"/>
  <c r="AD246" i="32"/>
  <c r="AE246" i="32" s="1"/>
  <c r="AF246" i="32" s="1"/>
  <c r="AG246" i="32" s="1"/>
  <c r="P241" i="34" s="1"/>
  <c r="AD248" i="32"/>
  <c r="AE248" i="32" s="1"/>
  <c r="AF248" i="32" s="1"/>
  <c r="AG248" i="32" s="1"/>
  <c r="P243" i="34" s="1"/>
  <c r="AD250" i="32"/>
  <c r="AE250" i="32" s="1"/>
  <c r="AF250" i="32" s="1"/>
  <c r="AG250" i="32" s="1"/>
  <c r="P245" i="34" s="1"/>
  <c r="AD252" i="32"/>
  <c r="AE252" i="32" s="1"/>
  <c r="AF252" i="32" s="1"/>
  <c r="AG252" i="32" s="1"/>
  <c r="P247" i="34" s="1"/>
  <c r="AD254" i="32"/>
  <c r="AE254" i="32" s="1"/>
  <c r="AD257" i="32"/>
  <c r="AE257" i="32" s="1"/>
  <c r="AF257" i="32" s="1"/>
  <c r="AG257" i="32" s="1"/>
  <c r="P252" i="34" s="1"/>
  <c r="AD262" i="32"/>
  <c r="AE262" i="32" s="1"/>
  <c r="AD265" i="32"/>
  <c r="AE265" i="32" s="1"/>
  <c r="AF265" i="32" s="1"/>
  <c r="AG265" i="32" s="1"/>
  <c r="P260" i="34" s="1"/>
  <c r="AD270" i="32"/>
  <c r="AE270" i="32" s="1"/>
  <c r="AD273" i="32"/>
  <c r="AE273" i="32" s="1"/>
  <c r="AF273" i="32" s="1"/>
  <c r="AG273" i="32" s="1"/>
  <c r="P268" i="34" s="1"/>
  <c r="AD278" i="32"/>
  <c r="AE278" i="32" s="1"/>
  <c r="AD281" i="32"/>
  <c r="AE281" i="32" s="1"/>
  <c r="AF281" i="32" s="1"/>
  <c r="AG281" i="32" s="1"/>
  <c r="P276" i="34" s="1"/>
  <c r="AD286" i="32"/>
  <c r="AE286" i="32" s="1"/>
  <c r="AD289" i="32"/>
  <c r="AE289" i="32" s="1"/>
  <c r="AF289" i="32" s="1"/>
  <c r="AG289" i="32" s="1"/>
  <c r="P284" i="34" s="1"/>
  <c r="AD294" i="32"/>
  <c r="AE294" i="32" s="1"/>
  <c r="AD297" i="32"/>
  <c r="AE297" i="32" s="1"/>
  <c r="AF297" i="32" s="1"/>
  <c r="AG297" i="32" s="1"/>
  <c r="P292" i="34" s="1"/>
  <c r="AD302" i="32"/>
  <c r="AE302" i="32" s="1"/>
  <c r="AD305" i="32"/>
  <c r="AE305" i="32" s="1"/>
  <c r="AF305" i="32" s="1"/>
  <c r="AG305" i="32" s="1"/>
  <c r="P300" i="34" s="1"/>
  <c r="AD310" i="32"/>
  <c r="AE310" i="32" s="1"/>
  <c r="AD313" i="32"/>
  <c r="AE313" i="32" s="1"/>
  <c r="AF313" i="32" s="1"/>
  <c r="AG313" i="32" s="1"/>
  <c r="P308" i="34" s="1"/>
  <c r="AD318" i="32"/>
  <c r="AE318" i="32" s="1"/>
  <c r="AD321" i="32"/>
  <c r="AE321" i="32" s="1"/>
  <c r="AF321" i="32" s="1"/>
  <c r="AG321" i="32" s="1"/>
  <c r="P316" i="34" s="1"/>
  <c r="AD326" i="32"/>
  <c r="AE326" i="32" s="1"/>
  <c r="AD329" i="32"/>
  <c r="AE329" i="32" s="1"/>
  <c r="AD331" i="32"/>
  <c r="AE331" i="32" s="1"/>
  <c r="AD333" i="32"/>
  <c r="AE333" i="32" s="1"/>
  <c r="AD335" i="32"/>
  <c r="AE335" i="32" s="1"/>
  <c r="AD337" i="32"/>
  <c r="AE337" i="32" s="1"/>
  <c r="AD339" i="32"/>
  <c r="AE339" i="32" s="1"/>
  <c r="AD341" i="32"/>
  <c r="AE341" i="32" s="1"/>
  <c r="AD343" i="32"/>
  <c r="AE343" i="32" s="1"/>
  <c r="AD345" i="32"/>
  <c r="AE345" i="32" s="1"/>
  <c r="AD347" i="32"/>
  <c r="AE347" i="32" s="1"/>
  <c r="AD349" i="32"/>
  <c r="AE349" i="32" s="1"/>
  <c r="AD13" i="32"/>
  <c r="AE13" i="32" s="1"/>
  <c r="AD20" i="32"/>
  <c r="AE20" i="32" s="1"/>
  <c r="AD36" i="32"/>
  <c r="AE36" i="32" s="1"/>
  <c r="AD52" i="32"/>
  <c r="AE52" i="32" s="1"/>
  <c r="AD78" i="32"/>
  <c r="AE78" i="32" s="1"/>
  <c r="AD86" i="32"/>
  <c r="AE86" i="32" s="1"/>
  <c r="AD98" i="32"/>
  <c r="AE98" i="32" s="1"/>
  <c r="AD101" i="32"/>
  <c r="AE101" i="32" s="1"/>
  <c r="AD109" i="32"/>
  <c r="AE109" i="32" s="1"/>
  <c r="AD114" i="32"/>
  <c r="AE114" i="32" s="1"/>
  <c r="AD116" i="32"/>
  <c r="AE116" i="32" s="1"/>
  <c r="AD122" i="32"/>
  <c r="AE122" i="32" s="1"/>
  <c r="AD126" i="32"/>
  <c r="AE126" i="32" s="1"/>
  <c r="AD130" i="32"/>
  <c r="AE130" i="32" s="1"/>
  <c r="AD147" i="32"/>
  <c r="AE147" i="32" s="1"/>
  <c r="AD154" i="32"/>
  <c r="AE154" i="32" s="1"/>
  <c r="AF154" i="32" s="1"/>
  <c r="AG154" i="32" s="1"/>
  <c r="P149" i="34" s="1"/>
  <c r="AD160" i="32"/>
  <c r="AE160" i="32" s="1"/>
  <c r="AD172" i="32"/>
  <c r="AE172" i="32" s="1"/>
  <c r="AD178" i="32"/>
  <c r="AE178" i="32" s="1"/>
  <c r="AD183" i="32"/>
  <c r="AE183" i="32" s="1"/>
  <c r="AD188" i="32"/>
  <c r="AE188" i="32" s="1"/>
  <c r="AD194" i="32"/>
  <c r="AE194" i="32" s="1"/>
  <c r="AD199" i="32"/>
  <c r="AE199" i="32" s="1"/>
  <c r="AD204" i="32"/>
  <c r="AE204" i="32" s="1"/>
  <c r="AD210" i="32"/>
  <c r="AE210" i="32" s="1"/>
  <c r="AD215" i="32"/>
  <c r="AE215" i="32" s="1"/>
  <c r="AD220" i="32"/>
  <c r="AE220" i="32" s="1"/>
  <c r="AD225" i="32"/>
  <c r="AE225" i="32" s="1"/>
  <c r="AD229" i="32"/>
  <c r="AE229" i="32" s="1"/>
  <c r="AD233" i="32"/>
  <c r="AE233" i="32" s="1"/>
  <c r="AD255" i="32"/>
  <c r="AE255" i="32" s="1"/>
  <c r="AF255" i="32" s="1"/>
  <c r="AG255" i="32" s="1"/>
  <c r="P250" i="34" s="1"/>
  <c r="AD260" i="32"/>
  <c r="AE260" i="32" s="1"/>
  <c r="AD263" i="32"/>
  <c r="AE263" i="32" s="1"/>
  <c r="AF263" i="32" s="1"/>
  <c r="AG263" i="32" s="1"/>
  <c r="P258" i="34" s="1"/>
  <c r="AD268" i="32"/>
  <c r="AE268" i="32" s="1"/>
  <c r="AD271" i="32"/>
  <c r="AE271" i="32" s="1"/>
  <c r="AF271" i="32" s="1"/>
  <c r="AG271" i="32" s="1"/>
  <c r="P266" i="34" s="1"/>
  <c r="AD276" i="32"/>
  <c r="AE276" i="32" s="1"/>
  <c r="AD279" i="32"/>
  <c r="AE279" i="32" s="1"/>
  <c r="AF279" i="32" s="1"/>
  <c r="AG279" i="32" s="1"/>
  <c r="P274" i="34" s="1"/>
  <c r="AD284" i="32"/>
  <c r="AE284" i="32" s="1"/>
  <c r="AD287" i="32"/>
  <c r="AE287" i="32" s="1"/>
  <c r="AF287" i="32" s="1"/>
  <c r="AG287" i="32" s="1"/>
  <c r="P282" i="34" s="1"/>
  <c r="AD292" i="32"/>
  <c r="AE292" i="32" s="1"/>
  <c r="AD295" i="32"/>
  <c r="AE295" i="32" s="1"/>
  <c r="AF295" i="32" s="1"/>
  <c r="AG295" i="32" s="1"/>
  <c r="P290" i="34" s="1"/>
  <c r="AD300" i="32"/>
  <c r="AE300" i="32" s="1"/>
  <c r="AD303" i="32"/>
  <c r="AE303" i="32" s="1"/>
  <c r="AF303" i="32" s="1"/>
  <c r="AG303" i="32" s="1"/>
  <c r="P298" i="34" s="1"/>
  <c r="AD308" i="32"/>
  <c r="AE308" i="32" s="1"/>
  <c r="AD311" i="32"/>
  <c r="AE311" i="32" s="1"/>
  <c r="AF311" i="32" s="1"/>
  <c r="AG311" i="32" s="1"/>
  <c r="P306" i="34" s="1"/>
  <c r="AD316" i="32"/>
  <c r="AE316" i="32" s="1"/>
  <c r="AD319" i="32"/>
  <c r="AE319" i="32" s="1"/>
  <c r="AF319" i="32" s="1"/>
  <c r="AG319" i="32" s="1"/>
  <c r="P314" i="34" s="1"/>
  <c r="AD324" i="32"/>
  <c r="AE324" i="32" s="1"/>
  <c r="AD327" i="32"/>
  <c r="AE327" i="32" s="1"/>
  <c r="AF327" i="32" s="1"/>
  <c r="AG327" i="32" s="1"/>
  <c r="P322" i="34" s="1"/>
  <c r="AD11" i="32"/>
  <c r="AD24" i="32"/>
  <c r="AE24" i="32" s="1"/>
  <c r="AD40" i="32"/>
  <c r="AE40" i="32" s="1"/>
  <c r="AD56" i="32"/>
  <c r="AE56" i="32" s="1"/>
  <c r="AD69" i="32"/>
  <c r="AE69" i="32" s="1"/>
  <c r="AF69" i="32" s="1"/>
  <c r="AG69" i="32" s="1"/>
  <c r="P64" i="34" s="1"/>
  <c r="AD73" i="32"/>
  <c r="AE73" i="32" s="1"/>
  <c r="AD79" i="32"/>
  <c r="AE79" i="32" s="1"/>
  <c r="AD87" i="32"/>
  <c r="AE87" i="32" s="1"/>
  <c r="AD94" i="32"/>
  <c r="AE94" i="32" s="1"/>
  <c r="AD99" i="32"/>
  <c r="AE99" i="32" s="1"/>
  <c r="AD107" i="32"/>
  <c r="AE107" i="32" s="1"/>
  <c r="AD112" i="32"/>
  <c r="AE112" i="32" s="1"/>
  <c r="AD131" i="32"/>
  <c r="AE131" i="32" s="1"/>
  <c r="AD135" i="32"/>
  <c r="AE135" i="32" s="1"/>
  <c r="AD139" i="32"/>
  <c r="AE139" i="32" s="1"/>
  <c r="AD144" i="32"/>
  <c r="AE144" i="32" s="1"/>
  <c r="AD148" i="32"/>
  <c r="AE148" i="32" s="1"/>
  <c r="AD151" i="32"/>
  <c r="AE151" i="32" s="1"/>
  <c r="AD158" i="32"/>
  <c r="AE158" i="32" s="1"/>
  <c r="AF158" i="32" s="1"/>
  <c r="AG158" i="32" s="1"/>
  <c r="P153" i="34" s="1"/>
  <c r="AD161" i="32"/>
  <c r="AE161" i="32" s="1"/>
  <c r="AD164" i="32"/>
  <c r="AE164" i="32" s="1"/>
  <c r="AD170" i="32"/>
  <c r="AE170" i="32" s="1"/>
  <c r="AF170" i="32" s="1"/>
  <c r="AG170" i="32" s="1"/>
  <c r="P165" i="34" s="1"/>
  <c r="AD174" i="32"/>
  <c r="AE174" i="32" s="1"/>
  <c r="AD179" i="32"/>
  <c r="AE179" i="32" s="1"/>
  <c r="AD184" i="32"/>
  <c r="AE184" i="32" s="1"/>
  <c r="AD190" i="32"/>
  <c r="AE190" i="32" s="1"/>
  <c r="AD195" i="32"/>
  <c r="AE195" i="32" s="1"/>
  <c r="AD200" i="32"/>
  <c r="AE200" i="32" s="1"/>
  <c r="AD206" i="32"/>
  <c r="AE206" i="32" s="1"/>
  <c r="AD211" i="32"/>
  <c r="AE211" i="32" s="1"/>
  <c r="AD216" i="32"/>
  <c r="AE216" i="32" s="1"/>
  <c r="AD222" i="32"/>
  <c r="AE222" i="32" s="1"/>
  <c r="AD226" i="32"/>
  <c r="AE226" i="32" s="1"/>
  <c r="AD230" i="32"/>
  <c r="AE230" i="32" s="1"/>
  <c r="AD234" i="32"/>
  <c r="AE234" i="32" s="1"/>
  <c r="AD237" i="32"/>
  <c r="AE237" i="32" s="1"/>
  <c r="AF237" i="32" s="1"/>
  <c r="AG237" i="32" s="1"/>
  <c r="P232" i="34" s="1"/>
  <c r="AD239" i="32"/>
  <c r="AE239" i="32" s="1"/>
  <c r="AF239" i="32" s="1"/>
  <c r="AG239" i="32" s="1"/>
  <c r="P234" i="34" s="1"/>
  <c r="AD241" i="32"/>
  <c r="AE241" i="32" s="1"/>
  <c r="AF241" i="32" s="1"/>
  <c r="AG241" i="32" s="1"/>
  <c r="P236" i="34" s="1"/>
  <c r="AD243" i="32"/>
  <c r="AE243" i="32" s="1"/>
  <c r="AF243" i="32" s="1"/>
  <c r="AG243" i="32" s="1"/>
  <c r="P238" i="34" s="1"/>
  <c r="AD245" i="32"/>
  <c r="AE245" i="32" s="1"/>
  <c r="AF245" i="32" s="1"/>
  <c r="AG245" i="32" s="1"/>
  <c r="P240" i="34" s="1"/>
  <c r="AD247" i="32"/>
  <c r="AE247" i="32" s="1"/>
  <c r="AF247" i="32" s="1"/>
  <c r="AG247" i="32" s="1"/>
  <c r="P242" i="34" s="1"/>
  <c r="AD249" i="32"/>
  <c r="AE249" i="32" s="1"/>
  <c r="AF249" i="32" s="1"/>
  <c r="AG249" i="32" s="1"/>
  <c r="P244" i="34" s="1"/>
  <c r="AD251" i="32"/>
  <c r="AE251" i="32" s="1"/>
  <c r="AF251" i="32" s="1"/>
  <c r="AG251" i="32" s="1"/>
  <c r="P246" i="34" s="1"/>
  <c r="AD253" i="32"/>
  <c r="AE253" i="32" s="1"/>
  <c r="AF253" i="32" s="1"/>
  <c r="AG253" i="32" s="1"/>
  <c r="P248" i="34" s="1"/>
  <c r="AD258" i="32"/>
  <c r="AE258" i="32" s="1"/>
  <c r="AD261" i="32"/>
  <c r="AE261" i="32" s="1"/>
  <c r="AF261" i="32" s="1"/>
  <c r="AG261" i="32" s="1"/>
  <c r="P256" i="34" s="1"/>
  <c r="AD266" i="32"/>
  <c r="AE266" i="32" s="1"/>
  <c r="AD269" i="32"/>
  <c r="AE269" i="32" s="1"/>
  <c r="AF269" i="32" s="1"/>
  <c r="AG269" i="32" s="1"/>
  <c r="P264" i="34" s="1"/>
  <c r="AD274" i="32"/>
  <c r="AE274" i="32" s="1"/>
  <c r="AD277" i="32"/>
  <c r="AE277" i="32" s="1"/>
  <c r="AF277" i="32" s="1"/>
  <c r="AG277" i="32" s="1"/>
  <c r="P272" i="34" s="1"/>
  <c r="AD282" i="32"/>
  <c r="AE282" i="32" s="1"/>
  <c r="AD285" i="32"/>
  <c r="AE285" i="32" s="1"/>
  <c r="AF285" i="32" s="1"/>
  <c r="AG285" i="32" s="1"/>
  <c r="P280" i="34" s="1"/>
  <c r="AD290" i="32"/>
  <c r="AE290" i="32" s="1"/>
  <c r="AD293" i="32"/>
  <c r="AE293" i="32" s="1"/>
  <c r="AF293" i="32" s="1"/>
  <c r="AG293" i="32" s="1"/>
  <c r="P288" i="34" s="1"/>
  <c r="AD298" i="32"/>
  <c r="AE298" i="32" s="1"/>
  <c r="AD301" i="32"/>
  <c r="AE301" i="32" s="1"/>
  <c r="AF301" i="32" s="1"/>
  <c r="AG301" i="32" s="1"/>
  <c r="P296" i="34" s="1"/>
  <c r="AD306" i="32"/>
  <c r="AE306" i="32" s="1"/>
  <c r="AD309" i="32"/>
  <c r="AE309" i="32" s="1"/>
  <c r="AF309" i="32" s="1"/>
  <c r="AG309" i="32" s="1"/>
  <c r="P304" i="34" s="1"/>
  <c r="AD314" i="32"/>
  <c r="AE314" i="32" s="1"/>
  <c r="AD317" i="32"/>
  <c r="AE317" i="32" s="1"/>
  <c r="AF317" i="32" s="1"/>
  <c r="AG317" i="32" s="1"/>
  <c r="P312" i="34" s="1"/>
  <c r="AD322" i="32"/>
  <c r="AE322" i="32" s="1"/>
  <c r="AD325" i="32"/>
  <c r="AE325" i="32" s="1"/>
  <c r="AF325" i="32" s="1"/>
  <c r="AG325" i="32" s="1"/>
  <c r="P320" i="34" s="1"/>
  <c r="AD330" i="32"/>
  <c r="AE330" i="32" s="1"/>
  <c r="AD332" i="32"/>
  <c r="AE332" i="32" s="1"/>
  <c r="AD334" i="32"/>
  <c r="AE334" i="32" s="1"/>
  <c r="AD336" i="32"/>
  <c r="AE336" i="32" s="1"/>
  <c r="AD338" i="32"/>
  <c r="AE338" i="32" s="1"/>
  <c r="AD340" i="32"/>
  <c r="AE340" i="32" s="1"/>
  <c r="AD342" i="32"/>
  <c r="AE342" i="32" s="1"/>
  <c r="AD344" i="32"/>
  <c r="AE344" i="32" s="1"/>
  <c r="AD346" i="32"/>
  <c r="AE346" i="32" s="1"/>
  <c r="AD348" i="32"/>
  <c r="AE348" i="32" s="1"/>
  <c r="AD350" i="32"/>
  <c r="AE350" i="32" s="1"/>
  <c r="AD28" i="32"/>
  <c r="AE28" i="32" s="1"/>
  <c r="AD44" i="32"/>
  <c r="AE44" i="32" s="1"/>
  <c r="AD75" i="32"/>
  <c r="AE75" i="32" s="1"/>
  <c r="AD82" i="32"/>
  <c r="AE82" i="32" s="1"/>
  <c r="AD90" i="32"/>
  <c r="AE90" i="32" s="1"/>
  <c r="AD96" i="32"/>
  <c r="AE96" i="32" s="1"/>
  <c r="AD105" i="32"/>
  <c r="AE105" i="32" s="1"/>
  <c r="AD115" i="32"/>
  <c r="AE115" i="32" s="1"/>
  <c r="AF115" i="32" s="1"/>
  <c r="AG115" i="32" s="1"/>
  <c r="P110" i="34" s="1"/>
  <c r="AD123" i="32"/>
  <c r="AE123" i="32" s="1"/>
  <c r="AD128" i="32"/>
  <c r="AE128" i="32" s="1"/>
  <c r="AD132" i="32"/>
  <c r="AE132" i="32" s="1"/>
  <c r="AD136" i="32"/>
  <c r="AE136" i="32" s="1"/>
  <c r="AD141" i="32"/>
  <c r="AE141" i="32" s="1"/>
  <c r="AD145" i="32"/>
  <c r="AE145" i="32" s="1"/>
  <c r="AD149" i="32"/>
  <c r="AE149" i="32" s="1"/>
  <c r="AD153" i="32"/>
  <c r="AE153" i="32" s="1"/>
  <c r="AD155" i="32"/>
  <c r="AE155" i="32" s="1"/>
  <c r="AD162" i="32"/>
  <c r="AE162" i="32" s="1"/>
  <c r="AF162" i="32" s="1"/>
  <c r="AG162" i="32" s="1"/>
  <c r="P157" i="34" s="1"/>
  <c r="AD165" i="32"/>
  <c r="AE165" i="32" s="1"/>
  <c r="AD167" i="32"/>
  <c r="AE167" i="32" s="1"/>
  <c r="AD175" i="32"/>
  <c r="AE175" i="32" s="1"/>
  <c r="AD180" i="32"/>
  <c r="AE180" i="32" s="1"/>
  <c r="AD186" i="32"/>
  <c r="AE186" i="32" s="1"/>
  <c r="AD191" i="32"/>
  <c r="AE191" i="32" s="1"/>
  <c r="AD196" i="32"/>
  <c r="AE196" i="32" s="1"/>
  <c r="AD202" i="32"/>
  <c r="AE202" i="32" s="1"/>
  <c r="AD207" i="32"/>
  <c r="AE207" i="32" s="1"/>
  <c r="AD212" i="32"/>
  <c r="AE212" i="32" s="1"/>
  <c r="AD218" i="32"/>
  <c r="AE218" i="32" s="1"/>
  <c r="AD223" i="32"/>
  <c r="AE223" i="32" s="1"/>
  <c r="AD227" i="32"/>
  <c r="AE227" i="32" s="1"/>
  <c r="AD231" i="32"/>
  <c r="AE231" i="32" s="1"/>
  <c r="AD235" i="32"/>
  <c r="AE235" i="32" s="1"/>
  <c r="AD256" i="32"/>
  <c r="AE256" i="32" s="1"/>
  <c r="AD259" i="32"/>
  <c r="AE259" i="32" s="1"/>
  <c r="AF259" i="32" s="1"/>
  <c r="AG259" i="32" s="1"/>
  <c r="P254" i="34" s="1"/>
  <c r="AD264" i="32"/>
  <c r="AE264" i="32" s="1"/>
  <c r="AD267" i="32"/>
  <c r="AE267" i="32" s="1"/>
  <c r="AF267" i="32" s="1"/>
  <c r="AG267" i="32" s="1"/>
  <c r="P262" i="34" s="1"/>
  <c r="AD272" i="32"/>
  <c r="AE272" i="32" s="1"/>
  <c r="AD275" i="32"/>
  <c r="AE275" i="32" s="1"/>
  <c r="AF275" i="32" s="1"/>
  <c r="AG275" i="32" s="1"/>
  <c r="P270" i="34" s="1"/>
  <c r="AD280" i="32"/>
  <c r="AE280" i="32" s="1"/>
  <c r="AD283" i="32"/>
  <c r="AE283" i="32" s="1"/>
  <c r="AF283" i="32" s="1"/>
  <c r="AG283" i="32" s="1"/>
  <c r="P278" i="34" s="1"/>
  <c r="AD288" i="32"/>
  <c r="AE288" i="32" s="1"/>
  <c r="AD291" i="32"/>
  <c r="AE291" i="32" s="1"/>
  <c r="AF291" i="32" s="1"/>
  <c r="AG291" i="32" s="1"/>
  <c r="P286" i="34" s="1"/>
  <c r="AD296" i="32"/>
  <c r="AE296" i="32" s="1"/>
  <c r="AD299" i="32"/>
  <c r="AE299" i="32" s="1"/>
  <c r="AF299" i="32" s="1"/>
  <c r="AG299" i="32" s="1"/>
  <c r="P294" i="34" s="1"/>
  <c r="AD304" i="32"/>
  <c r="AE304" i="32" s="1"/>
  <c r="AD307" i="32"/>
  <c r="AE307" i="32" s="1"/>
  <c r="AF307" i="32" s="1"/>
  <c r="AG307" i="32" s="1"/>
  <c r="P302" i="34" s="1"/>
  <c r="AD312" i="32"/>
  <c r="AE312" i="32" s="1"/>
  <c r="AD315" i="32"/>
  <c r="AE315" i="32" s="1"/>
  <c r="AF315" i="32" s="1"/>
  <c r="AG315" i="32" s="1"/>
  <c r="P310" i="34" s="1"/>
  <c r="AD320" i="32"/>
  <c r="AE320" i="32" s="1"/>
  <c r="AD323" i="32"/>
  <c r="AE323" i="32" s="1"/>
  <c r="AF323" i="32" s="1"/>
  <c r="AG323" i="32" s="1"/>
  <c r="P318" i="34" s="1"/>
  <c r="AD328" i="32"/>
  <c r="AE328" i="32" s="1"/>
  <c r="AI50" i="32"/>
  <c r="AJ50" i="32" s="1"/>
  <c r="AK50" i="32" s="1"/>
  <c r="AL50" i="32" s="1"/>
  <c r="R45" i="34" s="1"/>
  <c r="AI43" i="32"/>
  <c r="AJ43" i="32" s="1"/>
  <c r="AK43" i="32" s="1"/>
  <c r="AL43" i="32" s="1"/>
  <c r="R38" i="34" s="1"/>
  <c r="AI59" i="32"/>
  <c r="AJ59" i="32" s="1"/>
  <c r="AK59" i="32" s="1"/>
  <c r="AL59" i="32" s="1"/>
  <c r="R54" i="34" s="1"/>
  <c r="AI85" i="32"/>
  <c r="AJ85" i="32" s="1"/>
  <c r="AK85" i="32" s="1"/>
  <c r="AL85" i="32" s="1"/>
  <c r="R80" i="34" s="1"/>
  <c r="AI97" i="32"/>
  <c r="AJ97" i="32" s="1"/>
  <c r="AK97" i="32" s="1"/>
  <c r="AL97" i="32" s="1"/>
  <c r="R92" i="34" s="1"/>
  <c r="AI166" i="32"/>
  <c r="AJ166" i="32" s="1"/>
  <c r="AK166" i="32" s="1"/>
  <c r="AL166" i="32" s="1"/>
  <c r="R161" i="34" s="1"/>
  <c r="AI178" i="32"/>
  <c r="AJ178" i="32" s="1"/>
  <c r="AK178" i="32" s="1"/>
  <c r="AL178" i="32" s="1"/>
  <c r="R173" i="34" s="1"/>
  <c r="AI194" i="32"/>
  <c r="AJ194" i="32" s="1"/>
  <c r="AK194" i="32" s="1"/>
  <c r="AL194" i="32" s="1"/>
  <c r="R189" i="34" s="1"/>
  <c r="AI246" i="32"/>
  <c r="AJ246" i="32" s="1"/>
  <c r="AK246" i="32" s="1"/>
  <c r="AL246" i="32" s="1"/>
  <c r="R241" i="34" s="1"/>
  <c r="AI262" i="32"/>
  <c r="AJ262" i="32" s="1"/>
  <c r="AK262" i="32" s="1"/>
  <c r="AL262" i="32" s="1"/>
  <c r="R257" i="34" s="1"/>
  <c r="AI266" i="32"/>
  <c r="AJ266" i="32" s="1"/>
  <c r="AK266" i="32" s="1"/>
  <c r="AL266" i="32" s="1"/>
  <c r="R261" i="34" s="1"/>
  <c r="AI278" i="32"/>
  <c r="AJ278" i="32" s="1"/>
  <c r="AK278" i="32" s="1"/>
  <c r="AL278" i="32" s="1"/>
  <c r="R273" i="34" s="1"/>
  <c r="AI286" i="32"/>
  <c r="AJ286" i="32" s="1"/>
  <c r="AK286" i="32" s="1"/>
  <c r="AL286" i="32" s="1"/>
  <c r="R281" i="34" s="1"/>
  <c r="AI90" i="32"/>
  <c r="AJ90" i="32" s="1"/>
  <c r="AK90" i="32" s="1"/>
  <c r="AL90" i="32" s="1"/>
  <c r="R85" i="34" s="1"/>
  <c r="AI94" i="32"/>
  <c r="AJ94" i="32" s="1"/>
  <c r="AK94" i="32" s="1"/>
  <c r="AL94" i="32" s="1"/>
  <c r="R89" i="34" s="1"/>
  <c r="AI103" i="32"/>
  <c r="AJ103" i="32" s="1"/>
  <c r="AK103" i="32" s="1"/>
  <c r="AL103" i="32" s="1"/>
  <c r="R98" i="34" s="1"/>
  <c r="AI107" i="32"/>
  <c r="AJ107" i="32" s="1"/>
  <c r="AK107" i="32" s="1"/>
  <c r="AL107" i="32" s="1"/>
  <c r="R102" i="34" s="1"/>
  <c r="AI139" i="32"/>
  <c r="AJ139" i="32" s="1"/>
  <c r="AK139" i="32" s="1"/>
  <c r="AL139" i="32" s="1"/>
  <c r="R134" i="34" s="1"/>
  <c r="AI155" i="32"/>
  <c r="AJ155" i="32" s="1"/>
  <c r="AK155" i="32" s="1"/>
  <c r="AL155" i="32" s="1"/>
  <c r="R150" i="34" s="1"/>
  <c r="AI175" i="32"/>
  <c r="AJ175" i="32" s="1"/>
  <c r="AK175" i="32" s="1"/>
  <c r="AL175" i="32" s="1"/>
  <c r="R170" i="34" s="1"/>
  <c r="AI227" i="32"/>
  <c r="AJ227" i="32" s="1"/>
  <c r="AK227" i="32" s="1"/>
  <c r="AL227" i="32" s="1"/>
  <c r="R222" i="34" s="1"/>
  <c r="AI235" i="32"/>
  <c r="AJ235" i="32" s="1"/>
  <c r="AK235" i="32" s="1"/>
  <c r="AL235" i="32" s="1"/>
  <c r="R230" i="34" s="1"/>
  <c r="AI263" i="32"/>
  <c r="AJ263" i="32" s="1"/>
  <c r="AK263" i="32" s="1"/>
  <c r="AL263" i="32" s="1"/>
  <c r="R258" i="34" s="1"/>
  <c r="AI347" i="32"/>
  <c r="AJ347" i="32" s="1"/>
  <c r="AK347" i="32" s="1"/>
  <c r="AL347" i="32" s="1"/>
  <c r="R342" i="34" s="1"/>
  <c r="AI44" i="32"/>
  <c r="AJ44" i="32" s="1"/>
  <c r="AK44" i="32" s="1"/>
  <c r="AL44" i="32" s="1"/>
  <c r="AI112" i="32"/>
  <c r="AJ112" i="32" s="1"/>
  <c r="AK112" i="32" s="1"/>
  <c r="AL112" i="32" s="1"/>
  <c r="R107" i="34" s="1"/>
  <c r="AI156" i="32"/>
  <c r="AJ156" i="32" s="1"/>
  <c r="AK156" i="32" s="1"/>
  <c r="AL156" i="32" s="1"/>
  <c r="R151" i="34" s="1"/>
  <c r="AI212" i="32"/>
  <c r="AJ212" i="32" s="1"/>
  <c r="AK212" i="32" s="1"/>
  <c r="AL212" i="32" s="1"/>
  <c r="R207" i="34" s="1"/>
  <c r="AI244" i="32"/>
  <c r="AJ244" i="32" s="1"/>
  <c r="AK244" i="32" s="1"/>
  <c r="AL244" i="32" s="1"/>
  <c r="R239" i="34" s="1"/>
  <c r="AI312" i="32"/>
  <c r="AJ312" i="32" s="1"/>
  <c r="AK312" i="32" s="1"/>
  <c r="AL312" i="32" s="1"/>
  <c r="R307" i="34" s="1"/>
  <c r="AI332" i="32"/>
  <c r="AJ332" i="32" s="1"/>
  <c r="AK332" i="32" s="1"/>
  <c r="AL332" i="32" s="1"/>
  <c r="R327" i="34" s="1"/>
  <c r="AI109" i="32"/>
  <c r="AJ109" i="32" s="1"/>
  <c r="AK109" i="32" s="1"/>
  <c r="AL109" i="32" s="1"/>
  <c r="R104" i="34" s="1"/>
  <c r="AI133" i="32"/>
  <c r="AJ133" i="32" s="1"/>
  <c r="AK133" i="32" s="1"/>
  <c r="AL133" i="32" s="1"/>
  <c r="R128" i="34" s="1"/>
  <c r="AI209" i="32"/>
  <c r="AJ209" i="32" s="1"/>
  <c r="AK209" i="32" s="1"/>
  <c r="AL209" i="32" s="1"/>
  <c r="R204" i="34" s="1"/>
  <c r="AI237" i="32"/>
  <c r="AI249" i="32"/>
  <c r="AJ249" i="32" s="1"/>
  <c r="AK249" i="32" s="1"/>
  <c r="AL249" i="32" s="1"/>
  <c r="R244" i="34" s="1"/>
  <c r="AI305" i="32"/>
  <c r="AJ305" i="32" s="1"/>
  <c r="AK305" i="32" s="1"/>
  <c r="AL305" i="32" s="1"/>
  <c r="R300" i="34" s="1"/>
  <c r="AI321" i="32"/>
  <c r="AJ321" i="32" s="1"/>
  <c r="AK321" i="32" s="1"/>
  <c r="AL321" i="32" s="1"/>
  <c r="R316" i="34" s="1"/>
  <c r="AI341" i="32"/>
  <c r="AJ341" i="32" s="1"/>
  <c r="AK341" i="32" s="1"/>
  <c r="AL341" i="32" s="1"/>
  <c r="R336" i="34" s="1"/>
  <c r="AN17" i="32"/>
  <c r="AO17" i="32" s="1"/>
  <c r="AP17" i="32" s="1"/>
  <c r="AQ17" i="32" s="1"/>
  <c r="F12" i="34" s="1"/>
  <c r="AN21" i="32"/>
  <c r="AO21" i="32" s="1"/>
  <c r="AP21" i="32" s="1"/>
  <c r="AQ21" i="32" s="1"/>
  <c r="F16" i="34" s="1"/>
  <c r="AN25" i="32"/>
  <c r="AO25" i="32" s="1"/>
  <c r="AP25" i="32" s="1"/>
  <c r="AQ25" i="32" s="1"/>
  <c r="F20" i="34" s="1"/>
  <c r="AN29" i="32"/>
  <c r="AO29" i="32" s="1"/>
  <c r="AP29" i="32" s="1"/>
  <c r="AQ29" i="32" s="1"/>
  <c r="F24" i="34" s="1"/>
  <c r="AN33" i="32"/>
  <c r="AO33" i="32" s="1"/>
  <c r="AP33" i="32" s="1"/>
  <c r="AQ33" i="32" s="1"/>
  <c r="F28" i="34" s="1"/>
  <c r="AN37" i="32"/>
  <c r="AO37" i="32" s="1"/>
  <c r="AP37" i="32" s="1"/>
  <c r="AQ37" i="32" s="1"/>
  <c r="F32" i="34" s="1"/>
  <c r="AN41" i="32"/>
  <c r="AO41" i="32" s="1"/>
  <c r="AP41" i="32" s="1"/>
  <c r="AQ41" i="32" s="1"/>
  <c r="F36" i="34" s="1"/>
  <c r="AN45" i="32"/>
  <c r="AO45" i="32" s="1"/>
  <c r="AP45" i="32" s="1"/>
  <c r="AQ45" i="32" s="1"/>
  <c r="F40" i="34" s="1"/>
  <c r="AN48" i="32"/>
  <c r="AO48" i="32" s="1"/>
  <c r="AP48" i="32" s="1"/>
  <c r="AQ48" i="32" s="1"/>
  <c r="F43" i="34" s="1"/>
  <c r="AN50" i="32"/>
  <c r="AO50" i="32" s="1"/>
  <c r="AP50" i="32" s="1"/>
  <c r="AQ50" i="32" s="1"/>
  <c r="F45" i="34" s="1"/>
  <c r="AN52" i="32"/>
  <c r="AO52" i="32" s="1"/>
  <c r="AP52" i="32" s="1"/>
  <c r="AQ52" i="32" s="1"/>
  <c r="F47" i="34" s="1"/>
  <c r="AN54" i="32"/>
  <c r="AO54" i="32" s="1"/>
  <c r="AP54" i="32" s="1"/>
  <c r="AQ54" i="32" s="1"/>
  <c r="F49" i="34" s="1"/>
  <c r="AN56" i="32"/>
  <c r="AO56" i="32" s="1"/>
  <c r="AP56" i="32" s="1"/>
  <c r="AQ56" i="32" s="1"/>
  <c r="F51" i="34" s="1"/>
  <c r="AN58" i="32"/>
  <c r="AO58" i="32" s="1"/>
  <c r="AP58" i="32" s="1"/>
  <c r="AQ58" i="32" s="1"/>
  <c r="F53" i="34" s="1"/>
  <c r="AN61" i="32"/>
  <c r="AO61" i="32" s="1"/>
  <c r="AP61" i="32" s="1"/>
  <c r="AQ61" i="32" s="1"/>
  <c r="F56" i="34" s="1"/>
  <c r="AN66" i="32"/>
  <c r="AO66" i="32" s="1"/>
  <c r="AP66" i="32" s="1"/>
  <c r="AQ66" i="32" s="1"/>
  <c r="F61" i="34" s="1"/>
  <c r="AN69" i="32"/>
  <c r="AO69" i="32" s="1"/>
  <c r="AP69" i="32" s="1"/>
  <c r="AQ69" i="32" s="1"/>
  <c r="F64" i="34" s="1"/>
  <c r="AN74" i="32"/>
  <c r="AO74" i="32" s="1"/>
  <c r="AP74" i="32" s="1"/>
  <c r="AQ74" i="32" s="1"/>
  <c r="F69" i="34" s="1"/>
  <c r="AN77" i="32"/>
  <c r="AO77" i="32" s="1"/>
  <c r="AP77" i="32" s="1"/>
  <c r="AQ77" i="32" s="1"/>
  <c r="F72" i="34" s="1"/>
  <c r="AN82" i="32"/>
  <c r="AO82" i="32" s="1"/>
  <c r="AP82" i="32" s="1"/>
  <c r="AQ82" i="32" s="1"/>
  <c r="F77" i="34" s="1"/>
  <c r="AN85" i="32"/>
  <c r="AO85" i="32" s="1"/>
  <c r="AP85" i="32" s="1"/>
  <c r="AQ85" i="32" s="1"/>
  <c r="F80" i="34" s="1"/>
  <c r="AN89" i="32"/>
  <c r="AO89" i="32" s="1"/>
  <c r="AP89" i="32" s="1"/>
  <c r="AQ89" i="32" s="1"/>
  <c r="F84" i="34" s="1"/>
  <c r="AN93" i="32"/>
  <c r="AO93" i="32" s="1"/>
  <c r="AP93" i="32" s="1"/>
  <c r="AQ93" i="32" s="1"/>
  <c r="F88" i="34" s="1"/>
  <c r="AN96" i="32"/>
  <c r="AO96" i="32" s="1"/>
  <c r="AP96" i="32" s="1"/>
  <c r="AQ96" i="32" s="1"/>
  <c r="F91" i="34" s="1"/>
  <c r="AN99" i="32"/>
  <c r="AO99" i="32" s="1"/>
  <c r="AP99" i="32" s="1"/>
  <c r="AQ99" i="32" s="1"/>
  <c r="F94" i="34" s="1"/>
  <c r="AN102" i="32"/>
  <c r="AO102" i="32" s="1"/>
  <c r="AP102" i="32" s="1"/>
  <c r="AQ102" i="32" s="1"/>
  <c r="F97" i="34" s="1"/>
  <c r="AN107" i="32"/>
  <c r="AO107" i="32" s="1"/>
  <c r="AP107" i="32" s="1"/>
  <c r="AQ107" i="32" s="1"/>
  <c r="F102" i="34" s="1"/>
  <c r="AN110" i="32"/>
  <c r="AO110" i="32" s="1"/>
  <c r="AP110" i="32" s="1"/>
  <c r="AQ110" i="32" s="1"/>
  <c r="F105" i="34" s="1"/>
  <c r="AN115" i="32"/>
  <c r="AO115" i="32" s="1"/>
  <c r="AP115" i="32" s="1"/>
  <c r="AQ115" i="32" s="1"/>
  <c r="F110" i="34" s="1"/>
  <c r="AN118" i="32"/>
  <c r="AO118" i="32" s="1"/>
  <c r="AP118" i="32" s="1"/>
  <c r="AQ118" i="32" s="1"/>
  <c r="F113" i="34" s="1"/>
  <c r="AN123" i="32"/>
  <c r="AO123" i="32" s="1"/>
  <c r="AP123" i="32" s="1"/>
  <c r="AQ123" i="32" s="1"/>
  <c r="F118" i="34" s="1"/>
  <c r="AN14" i="32"/>
  <c r="AO14" i="32" s="1"/>
  <c r="AP14" i="32" s="1"/>
  <c r="AQ14" i="32" s="1"/>
  <c r="F9" i="34" s="1"/>
  <c r="AN18" i="32"/>
  <c r="AO18" i="32" s="1"/>
  <c r="AP18" i="32" s="1"/>
  <c r="AQ18" i="32" s="1"/>
  <c r="F13" i="34" s="1"/>
  <c r="AN22" i="32"/>
  <c r="AO22" i="32" s="1"/>
  <c r="AP22" i="32" s="1"/>
  <c r="AQ22" i="32" s="1"/>
  <c r="F17" i="34" s="1"/>
  <c r="AN26" i="32"/>
  <c r="AO26" i="32" s="1"/>
  <c r="AP26" i="32" s="1"/>
  <c r="AQ26" i="32" s="1"/>
  <c r="F21" i="34" s="1"/>
  <c r="AN30" i="32"/>
  <c r="AO30" i="32" s="1"/>
  <c r="AP30" i="32" s="1"/>
  <c r="AQ30" i="32" s="1"/>
  <c r="F25" i="34" s="1"/>
  <c r="AN34" i="32"/>
  <c r="AO34" i="32" s="1"/>
  <c r="AP34" i="32" s="1"/>
  <c r="AQ34" i="32" s="1"/>
  <c r="F29" i="34" s="1"/>
  <c r="AN38" i="32"/>
  <c r="AO38" i="32" s="1"/>
  <c r="AP38" i="32" s="1"/>
  <c r="AQ38" i="32" s="1"/>
  <c r="F33" i="34" s="1"/>
  <c r="AN42" i="32"/>
  <c r="AO42" i="32" s="1"/>
  <c r="AP42" i="32" s="1"/>
  <c r="AQ42" i="32" s="1"/>
  <c r="F37" i="34" s="1"/>
  <c r="AN46" i="32"/>
  <c r="AO46" i="32" s="1"/>
  <c r="AP46" i="32" s="1"/>
  <c r="AQ46" i="32" s="1"/>
  <c r="F41" i="34" s="1"/>
  <c r="AN59" i="32"/>
  <c r="AO59" i="32" s="1"/>
  <c r="AP59" i="32" s="1"/>
  <c r="AQ59" i="32" s="1"/>
  <c r="F54" i="34" s="1"/>
  <c r="AN64" i="32"/>
  <c r="AO64" i="32" s="1"/>
  <c r="AP64" i="32" s="1"/>
  <c r="AQ64" i="32" s="1"/>
  <c r="F59" i="34" s="1"/>
  <c r="AN67" i="32"/>
  <c r="AO67" i="32" s="1"/>
  <c r="AP67" i="32" s="1"/>
  <c r="AQ67" i="32" s="1"/>
  <c r="F62" i="34" s="1"/>
  <c r="AN72" i="32"/>
  <c r="AO72" i="32" s="1"/>
  <c r="AP72" i="32" s="1"/>
  <c r="AQ72" i="32" s="1"/>
  <c r="F67" i="34" s="1"/>
  <c r="AN75" i="32"/>
  <c r="AO75" i="32" s="1"/>
  <c r="AP75" i="32" s="1"/>
  <c r="AQ75" i="32" s="1"/>
  <c r="F70" i="34" s="1"/>
  <c r="AN80" i="32"/>
  <c r="AO80" i="32" s="1"/>
  <c r="AP80" i="32" s="1"/>
  <c r="AQ80" i="32" s="1"/>
  <c r="F75" i="34" s="1"/>
  <c r="AN83" i="32"/>
  <c r="AO83" i="32" s="1"/>
  <c r="AP83" i="32" s="1"/>
  <c r="AQ83" i="32" s="1"/>
  <c r="F78" i="34" s="1"/>
  <c r="AN86" i="32"/>
  <c r="AO86" i="32" s="1"/>
  <c r="AP86" i="32" s="1"/>
  <c r="AQ86" i="32" s="1"/>
  <c r="F81" i="34" s="1"/>
  <c r="AN90" i="32"/>
  <c r="AO90" i="32" s="1"/>
  <c r="AP90" i="32" s="1"/>
  <c r="AQ90" i="32" s="1"/>
  <c r="F85" i="34" s="1"/>
  <c r="AN94" i="32"/>
  <c r="AO94" i="32" s="1"/>
  <c r="AP94" i="32" s="1"/>
  <c r="AQ94" i="32" s="1"/>
  <c r="F89" i="34" s="1"/>
  <c r="AN97" i="32"/>
  <c r="AO97" i="32" s="1"/>
  <c r="AP97" i="32" s="1"/>
  <c r="AQ97" i="32" s="1"/>
  <c r="F92" i="34" s="1"/>
  <c r="AN100" i="32"/>
  <c r="AO100" i="32" s="1"/>
  <c r="AP100" i="32" s="1"/>
  <c r="AQ100" i="32" s="1"/>
  <c r="F95" i="34" s="1"/>
  <c r="AN105" i="32"/>
  <c r="AO105" i="32" s="1"/>
  <c r="AP105" i="32" s="1"/>
  <c r="AQ105" i="32" s="1"/>
  <c r="F100" i="34" s="1"/>
  <c r="AN108" i="32"/>
  <c r="AO108" i="32" s="1"/>
  <c r="AP108" i="32" s="1"/>
  <c r="AQ108" i="32" s="1"/>
  <c r="F103" i="34" s="1"/>
  <c r="AN113" i="32"/>
  <c r="AO113" i="32" s="1"/>
  <c r="AP113" i="32" s="1"/>
  <c r="AQ113" i="32" s="1"/>
  <c r="F108" i="34" s="1"/>
  <c r="AN116" i="32"/>
  <c r="AO116" i="32" s="1"/>
  <c r="AP116" i="32" s="1"/>
  <c r="AQ116" i="32" s="1"/>
  <c r="F111" i="34" s="1"/>
  <c r="AN121" i="32"/>
  <c r="AO121" i="32" s="1"/>
  <c r="AP121" i="32" s="1"/>
  <c r="AQ121" i="32" s="1"/>
  <c r="F116" i="34" s="1"/>
  <c r="AN124" i="32"/>
  <c r="AO124" i="32" s="1"/>
  <c r="AP124" i="32" s="1"/>
  <c r="AQ124" i="32" s="1"/>
  <c r="F119" i="34" s="1"/>
  <c r="AN129" i="32"/>
  <c r="AO129" i="32" s="1"/>
  <c r="AP129" i="32" s="1"/>
  <c r="AQ129" i="32" s="1"/>
  <c r="F124" i="34" s="1"/>
  <c r="AN15" i="32"/>
  <c r="AO15" i="32" s="1"/>
  <c r="AP15" i="32" s="1"/>
  <c r="AQ15" i="32" s="1"/>
  <c r="F10" i="34" s="1"/>
  <c r="AN19" i="32"/>
  <c r="AO19" i="32" s="1"/>
  <c r="AP19" i="32" s="1"/>
  <c r="AQ19" i="32" s="1"/>
  <c r="F14" i="34" s="1"/>
  <c r="AN23" i="32"/>
  <c r="AO23" i="32" s="1"/>
  <c r="AP23" i="32" s="1"/>
  <c r="AQ23" i="32" s="1"/>
  <c r="F18" i="34" s="1"/>
  <c r="AN27" i="32"/>
  <c r="AO27" i="32" s="1"/>
  <c r="AP27" i="32" s="1"/>
  <c r="AQ27" i="32" s="1"/>
  <c r="F22" i="34" s="1"/>
  <c r="AN31" i="32"/>
  <c r="AO31" i="32" s="1"/>
  <c r="AP31" i="32" s="1"/>
  <c r="AQ31" i="32" s="1"/>
  <c r="F26" i="34" s="1"/>
  <c r="AN35" i="32"/>
  <c r="AO35" i="32" s="1"/>
  <c r="AP35" i="32" s="1"/>
  <c r="AQ35" i="32" s="1"/>
  <c r="F30" i="34" s="1"/>
  <c r="AN39" i="32"/>
  <c r="AO39" i="32" s="1"/>
  <c r="AP39" i="32" s="1"/>
  <c r="AQ39" i="32" s="1"/>
  <c r="F34" i="34" s="1"/>
  <c r="AN43" i="32"/>
  <c r="AO43" i="32" s="1"/>
  <c r="AP43" i="32" s="1"/>
  <c r="AQ43" i="32" s="1"/>
  <c r="F38" i="34" s="1"/>
  <c r="AN47" i="32"/>
  <c r="AO47" i="32" s="1"/>
  <c r="AP47" i="32" s="1"/>
  <c r="AQ47" i="32" s="1"/>
  <c r="F42" i="34" s="1"/>
  <c r="AN49" i="32"/>
  <c r="AO49" i="32" s="1"/>
  <c r="AP49" i="32" s="1"/>
  <c r="AQ49" i="32" s="1"/>
  <c r="F44" i="34" s="1"/>
  <c r="AN51" i="32"/>
  <c r="AO51" i="32" s="1"/>
  <c r="AP51" i="32" s="1"/>
  <c r="AQ51" i="32" s="1"/>
  <c r="F46" i="34" s="1"/>
  <c r="AN53" i="32"/>
  <c r="AO53" i="32" s="1"/>
  <c r="AP53" i="32" s="1"/>
  <c r="AQ53" i="32" s="1"/>
  <c r="F48" i="34" s="1"/>
  <c r="AN55" i="32"/>
  <c r="AO55" i="32" s="1"/>
  <c r="AP55" i="32" s="1"/>
  <c r="AQ55" i="32" s="1"/>
  <c r="F50" i="34" s="1"/>
  <c r="AN57" i="32"/>
  <c r="AO57" i="32" s="1"/>
  <c r="AP57" i="32" s="1"/>
  <c r="AQ57" i="32" s="1"/>
  <c r="F52" i="34" s="1"/>
  <c r="AN62" i="32"/>
  <c r="AO62" i="32" s="1"/>
  <c r="AP62" i="32" s="1"/>
  <c r="AQ62" i="32" s="1"/>
  <c r="F57" i="34" s="1"/>
  <c r="AN65" i="32"/>
  <c r="AO65" i="32" s="1"/>
  <c r="AP65" i="32" s="1"/>
  <c r="AQ65" i="32" s="1"/>
  <c r="F60" i="34" s="1"/>
  <c r="AN70" i="32"/>
  <c r="AO70" i="32" s="1"/>
  <c r="AP70" i="32" s="1"/>
  <c r="AQ70" i="32" s="1"/>
  <c r="F65" i="34" s="1"/>
  <c r="AN73" i="32"/>
  <c r="AO73" i="32" s="1"/>
  <c r="AP73" i="32" s="1"/>
  <c r="AQ73" i="32" s="1"/>
  <c r="F68" i="34" s="1"/>
  <c r="AN16" i="32"/>
  <c r="AO16" i="32" s="1"/>
  <c r="AP16" i="32" s="1"/>
  <c r="AQ16" i="32" s="1"/>
  <c r="F11" i="34" s="1"/>
  <c r="AN20" i="32"/>
  <c r="AO20" i="32" s="1"/>
  <c r="AP20" i="32" s="1"/>
  <c r="AQ20" i="32" s="1"/>
  <c r="F15" i="34" s="1"/>
  <c r="AN24" i="32"/>
  <c r="AO24" i="32" s="1"/>
  <c r="AP24" i="32" s="1"/>
  <c r="AQ24" i="32" s="1"/>
  <c r="F19" i="34" s="1"/>
  <c r="AN28" i="32"/>
  <c r="AO28" i="32" s="1"/>
  <c r="AP28" i="32" s="1"/>
  <c r="AQ28" i="32" s="1"/>
  <c r="F23" i="34" s="1"/>
  <c r="AN32" i="32"/>
  <c r="AO32" i="32" s="1"/>
  <c r="AP32" i="32" s="1"/>
  <c r="AQ32" i="32" s="1"/>
  <c r="F27" i="34" s="1"/>
  <c r="AN36" i="32"/>
  <c r="AO36" i="32" s="1"/>
  <c r="AP36" i="32" s="1"/>
  <c r="AQ36" i="32" s="1"/>
  <c r="F31" i="34" s="1"/>
  <c r="AN40" i="32"/>
  <c r="AO40" i="32" s="1"/>
  <c r="AP40" i="32" s="1"/>
  <c r="AQ40" i="32" s="1"/>
  <c r="F35" i="34" s="1"/>
  <c r="AN44" i="32"/>
  <c r="AO44" i="32" s="1"/>
  <c r="AP44" i="32" s="1"/>
  <c r="AQ44" i="32" s="1"/>
  <c r="F39" i="34" s="1"/>
  <c r="AN60" i="32"/>
  <c r="AO60" i="32" s="1"/>
  <c r="AP60" i="32" s="1"/>
  <c r="AQ60" i="32" s="1"/>
  <c r="F55" i="34" s="1"/>
  <c r="AN63" i="32"/>
  <c r="AO63" i="32" s="1"/>
  <c r="AP63" i="32" s="1"/>
  <c r="AQ63" i="32" s="1"/>
  <c r="F58" i="34" s="1"/>
  <c r="AN68" i="32"/>
  <c r="AO68" i="32" s="1"/>
  <c r="AP68" i="32" s="1"/>
  <c r="AQ68" i="32" s="1"/>
  <c r="F63" i="34" s="1"/>
  <c r="AN71" i="32"/>
  <c r="AO71" i="32" s="1"/>
  <c r="AP71" i="32" s="1"/>
  <c r="AQ71" i="32" s="1"/>
  <c r="F66" i="34" s="1"/>
  <c r="AN76" i="32"/>
  <c r="AO76" i="32" s="1"/>
  <c r="AP76" i="32" s="1"/>
  <c r="AQ76" i="32" s="1"/>
  <c r="F71" i="34" s="1"/>
  <c r="AN79" i="32"/>
  <c r="AO79" i="32" s="1"/>
  <c r="AP79" i="32" s="1"/>
  <c r="AQ79" i="32" s="1"/>
  <c r="F74" i="34" s="1"/>
  <c r="AN84" i="32"/>
  <c r="AO84" i="32" s="1"/>
  <c r="AP84" i="32" s="1"/>
  <c r="AQ84" i="32" s="1"/>
  <c r="F79" i="34" s="1"/>
  <c r="AN88" i="32"/>
  <c r="AO88" i="32" s="1"/>
  <c r="AP88" i="32" s="1"/>
  <c r="AQ88" i="32" s="1"/>
  <c r="F83" i="34" s="1"/>
  <c r="AN92" i="32"/>
  <c r="AO92" i="32" s="1"/>
  <c r="AP92" i="32" s="1"/>
  <c r="AQ92" i="32" s="1"/>
  <c r="F87" i="34" s="1"/>
  <c r="AN101" i="32"/>
  <c r="AO101" i="32" s="1"/>
  <c r="AP101" i="32" s="1"/>
  <c r="AQ101" i="32" s="1"/>
  <c r="F96" i="34" s="1"/>
  <c r="AN104" i="32"/>
  <c r="AO104" i="32" s="1"/>
  <c r="AP104" i="32" s="1"/>
  <c r="AQ104" i="32" s="1"/>
  <c r="F99" i="34" s="1"/>
  <c r="AN109" i="32"/>
  <c r="AO109" i="32" s="1"/>
  <c r="AP109" i="32" s="1"/>
  <c r="AQ109" i="32" s="1"/>
  <c r="F104" i="34" s="1"/>
  <c r="AN112" i="32"/>
  <c r="AO112" i="32" s="1"/>
  <c r="AP112" i="32" s="1"/>
  <c r="AQ112" i="32" s="1"/>
  <c r="F107" i="34" s="1"/>
  <c r="AN117" i="32"/>
  <c r="AO117" i="32" s="1"/>
  <c r="AP117" i="32" s="1"/>
  <c r="AQ117" i="32" s="1"/>
  <c r="F112" i="34" s="1"/>
  <c r="AN120" i="32"/>
  <c r="AO120" i="32" s="1"/>
  <c r="AP120" i="32" s="1"/>
  <c r="AQ120" i="32" s="1"/>
  <c r="F115" i="34" s="1"/>
  <c r="AN125" i="32"/>
  <c r="AO125" i="32" s="1"/>
  <c r="AP125" i="32" s="1"/>
  <c r="AQ125" i="32" s="1"/>
  <c r="F120" i="34" s="1"/>
  <c r="AN78" i="32"/>
  <c r="AO78" i="32" s="1"/>
  <c r="AP78" i="32" s="1"/>
  <c r="AQ78" i="32" s="1"/>
  <c r="F73" i="34" s="1"/>
  <c r="AN91" i="32"/>
  <c r="AO91" i="32" s="1"/>
  <c r="AP91" i="32" s="1"/>
  <c r="AQ91" i="32" s="1"/>
  <c r="F86" i="34" s="1"/>
  <c r="AN103" i="32"/>
  <c r="AO103" i="32" s="1"/>
  <c r="AP103" i="32" s="1"/>
  <c r="AQ103" i="32" s="1"/>
  <c r="F98" i="34" s="1"/>
  <c r="AN114" i="32"/>
  <c r="AO114" i="32" s="1"/>
  <c r="AP114" i="32" s="1"/>
  <c r="AQ114" i="32" s="1"/>
  <c r="F109" i="34" s="1"/>
  <c r="AN132" i="32"/>
  <c r="AO132" i="32" s="1"/>
  <c r="AP132" i="32" s="1"/>
  <c r="AQ132" i="32" s="1"/>
  <c r="F127" i="34" s="1"/>
  <c r="AN137" i="32"/>
  <c r="AO137" i="32" s="1"/>
  <c r="AP137" i="32" s="1"/>
  <c r="AQ137" i="32" s="1"/>
  <c r="F132" i="34" s="1"/>
  <c r="AN140" i="32"/>
  <c r="AO140" i="32" s="1"/>
  <c r="AP140" i="32" s="1"/>
  <c r="AQ140" i="32" s="1"/>
  <c r="F135" i="34" s="1"/>
  <c r="AN145" i="32"/>
  <c r="AO145" i="32" s="1"/>
  <c r="AP145" i="32" s="1"/>
  <c r="AQ145" i="32" s="1"/>
  <c r="F140" i="34" s="1"/>
  <c r="AN148" i="32"/>
  <c r="AO148" i="32" s="1"/>
  <c r="AP148" i="32" s="1"/>
  <c r="AQ148" i="32" s="1"/>
  <c r="F143" i="34" s="1"/>
  <c r="AN153" i="32"/>
  <c r="AO153" i="32" s="1"/>
  <c r="AP153" i="32" s="1"/>
  <c r="AQ153" i="32" s="1"/>
  <c r="F148" i="34" s="1"/>
  <c r="AN156" i="32"/>
  <c r="AO156" i="32" s="1"/>
  <c r="AP156" i="32" s="1"/>
  <c r="AQ156" i="32" s="1"/>
  <c r="F151" i="34" s="1"/>
  <c r="AN161" i="32"/>
  <c r="AO161" i="32" s="1"/>
  <c r="AP161" i="32" s="1"/>
  <c r="AQ161" i="32" s="1"/>
  <c r="F156" i="34" s="1"/>
  <c r="AN163" i="32"/>
  <c r="AO163" i="32" s="1"/>
  <c r="AP163" i="32" s="1"/>
  <c r="AQ163" i="32" s="1"/>
  <c r="F158" i="34" s="1"/>
  <c r="AN208" i="32"/>
  <c r="AO208" i="32" s="1"/>
  <c r="AP208" i="32" s="1"/>
  <c r="AQ208" i="32" s="1"/>
  <c r="F203" i="34" s="1"/>
  <c r="AN211" i="32"/>
  <c r="AO211" i="32" s="1"/>
  <c r="AP211" i="32" s="1"/>
  <c r="AQ211" i="32" s="1"/>
  <c r="F206" i="34" s="1"/>
  <c r="AN216" i="32"/>
  <c r="AO216" i="32" s="1"/>
  <c r="AP216" i="32" s="1"/>
  <c r="AQ216" i="32" s="1"/>
  <c r="F211" i="34" s="1"/>
  <c r="AN220" i="32"/>
  <c r="AO220" i="32" s="1"/>
  <c r="AP220" i="32" s="1"/>
  <c r="AQ220" i="32" s="1"/>
  <c r="F215" i="34" s="1"/>
  <c r="AN224" i="32"/>
  <c r="AO224" i="32" s="1"/>
  <c r="AP224" i="32" s="1"/>
  <c r="AQ224" i="32" s="1"/>
  <c r="F219" i="34" s="1"/>
  <c r="AN228" i="32"/>
  <c r="AO228" i="32" s="1"/>
  <c r="AP228" i="32" s="1"/>
  <c r="AQ228" i="32" s="1"/>
  <c r="F223" i="34" s="1"/>
  <c r="AN232" i="32"/>
  <c r="AO232" i="32" s="1"/>
  <c r="AP232" i="32" s="1"/>
  <c r="AQ232" i="32" s="1"/>
  <c r="F227" i="34" s="1"/>
  <c r="AN236" i="32"/>
  <c r="AO236" i="32" s="1"/>
  <c r="AP236" i="32" s="1"/>
  <c r="AQ236" i="32" s="1"/>
  <c r="F231" i="34" s="1"/>
  <c r="AN240" i="32"/>
  <c r="AO240" i="32" s="1"/>
  <c r="AP240" i="32" s="1"/>
  <c r="AQ240" i="32" s="1"/>
  <c r="F235" i="34" s="1"/>
  <c r="AN244" i="32"/>
  <c r="AO244" i="32" s="1"/>
  <c r="AP244" i="32" s="1"/>
  <c r="AQ244" i="32" s="1"/>
  <c r="F239" i="34" s="1"/>
  <c r="AN248" i="32"/>
  <c r="AO248" i="32" s="1"/>
  <c r="AP248" i="32" s="1"/>
  <c r="AQ248" i="32" s="1"/>
  <c r="F243" i="34" s="1"/>
  <c r="AN252" i="32"/>
  <c r="AO252" i="32" s="1"/>
  <c r="AP252" i="32" s="1"/>
  <c r="AQ252" i="32" s="1"/>
  <c r="F247" i="34" s="1"/>
  <c r="AN256" i="32"/>
  <c r="AO256" i="32" s="1"/>
  <c r="AP256" i="32" s="1"/>
  <c r="AQ256" i="32" s="1"/>
  <c r="F251" i="34" s="1"/>
  <c r="AN260" i="32"/>
  <c r="AO260" i="32" s="1"/>
  <c r="AP260" i="32" s="1"/>
  <c r="AQ260" i="32" s="1"/>
  <c r="F255" i="34" s="1"/>
  <c r="AN264" i="32"/>
  <c r="AO264" i="32" s="1"/>
  <c r="AP264" i="32" s="1"/>
  <c r="AQ264" i="32" s="1"/>
  <c r="F259" i="34" s="1"/>
  <c r="AN268" i="32"/>
  <c r="AO268" i="32" s="1"/>
  <c r="AP268" i="32" s="1"/>
  <c r="AQ268" i="32" s="1"/>
  <c r="F263" i="34" s="1"/>
  <c r="AN272" i="32"/>
  <c r="AO272" i="32" s="1"/>
  <c r="AP272" i="32" s="1"/>
  <c r="AQ272" i="32" s="1"/>
  <c r="F267" i="34" s="1"/>
  <c r="AN276" i="32"/>
  <c r="AO276" i="32" s="1"/>
  <c r="AP276" i="32" s="1"/>
  <c r="AQ276" i="32" s="1"/>
  <c r="F271" i="34" s="1"/>
  <c r="AN280" i="32"/>
  <c r="AO280" i="32" s="1"/>
  <c r="AP280" i="32" s="1"/>
  <c r="AQ280" i="32" s="1"/>
  <c r="F275" i="34" s="1"/>
  <c r="AN284" i="32"/>
  <c r="AO284" i="32" s="1"/>
  <c r="AP284" i="32" s="1"/>
  <c r="AQ284" i="32" s="1"/>
  <c r="F279" i="34" s="1"/>
  <c r="AN288" i="32"/>
  <c r="AO288" i="32" s="1"/>
  <c r="AP288" i="32" s="1"/>
  <c r="AQ288" i="32" s="1"/>
  <c r="F283" i="34" s="1"/>
  <c r="AN292" i="32"/>
  <c r="AO292" i="32" s="1"/>
  <c r="AP292" i="32" s="1"/>
  <c r="AQ292" i="32" s="1"/>
  <c r="F287" i="34" s="1"/>
  <c r="AN296" i="32"/>
  <c r="AO296" i="32" s="1"/>
  <c r="AP296" i="32" s="1"/>
  <c r="AQ296" i="32" s="1"/>
  <c r="F291" i="34" s="1"/>
  <c r="AN318" i="32"/>
  <c r="AO318" i="32" s="1"/>
  <c r="AP318" i="32" s="1"/>
  <c r="AQ318" i="32" s="1"/>
  <c r="F313" i="34" s="1"/>
  <c r="AN320" i="32"/>
  <c r="AO320" i="32" s="1"/>
  <c r="AP320" i="32" s="1"/>
  <c r="AQ320" i="32" s="1"/>
  <c r="F315" i="34" s="1"/>
  <c r="AN323" i="32"/>
  <c r="AO323" i="32" s="1"/>
  <c r="AP323" i="32" s="1"/>
  <c r="AQ323" i="32" s="1"/>
  <c r="F318" i="34" s="1"/>
  <c r="AN328" i="32"/>
  <c r="AO328" i="32" s="1"/>
  <c r="AP328" i="32" s="1"/>
  <c r="AQ328" i="32" s="1"/>
  <c r="F323" i="34" s="1"/>
  <c r="AN331" i="32"/>
  <c r="AO331" i="32" s="1"/>
  <c r="AP331" i="32" s="1"/>
  <c r="AQ331" i="32" s="1"/>
  <c r="F326" i="34" s="1"/>
  <c r="AN336" i="32"/>
  <c r="AO336" i="32" s="1"/>
  <c r="AP336" i="32" s="1"/>
  <c r="AQ336" i="32" s="1"/>
  <c r="F331" i="34" s="1"/>
  <c r="AN339" i="32"/>
  <c r="AO339" i="32" s="1"/>
  <c r="AP339" i="32" s="1"/>
  <c r="AQ339" i="32" s="1"/>
  <c r="F334" i="34" s="1"/>
  <c r="AN344" i="32"/>
  <c r="AO344" i="32" s="1"/>
  <c r="AP344" i="32" s="1"/>
  <c r="AQ344" i="32" s="1"/>
  <c r="F339" i="34" s="1"/>
  <c r="AN348" i="32"/>
  <c r="AO348" i="32" s="1"/>
  <c r="AP348" i="32" s="1"/>
  <c r="AQ348" i="32" s="1"/>
  <c r="F343" i="34" s="1"/>
  <c r="AN81" i="32"/>
  <c r="AO81" i="32" s="1"/>
  <c r="AP81" i="32" s="1"/>
  <c r="AQ81" i="32" s="1"/>
  <c r="F76" i="34" s="1"/>
  <c r="AN95" i="32"/>
  <c r="AO95" i="32" s="1"/>
  <c r="AP95" i="32" s="1"/>
  <c r="AQ95" i="32" s="1"/>
  <c r="F90" i="34" s="1"/>
  <c r="AN106" i="32"/>
  <c r="AO106" i="32" s="1"/>
  <c r="AP106" i="32" s="1"/>
  <c r="AQ106" i="32" s="1"/>
  <c r="F101" i="34" s="1"/>
  <c r="AN126" i="32"/>
  <c r="AO126" i="32" s="1"/>
  <c r="AP126" i="32" s="1"/>
  <c r="AQ126" i="32" s="1"/>
  <c r="F121" i="34" s="1"/>
  <c r="AN130" i="32"/>
  <c r="AO130" i="32" s="1"/>
  <c r="AP130" i="32" s="1"/>
  <c r="AQ130" i="32" s="1"/>
  <c r="F125" i="34" s="1"/>
  <c r="AN135" i="32"/>
  <c r="AO135" i="32" s="1"/>
  <c r="AP135" i="32" s="1"/>
  <c r="AQ135" i="32" s="1"/>
  <c r="F130" i="34" s="1"/>
  <c r="AN138" i="32"/>
  <c r="AO138" i="32" s="1"/>
  <c r="AP138" i="32" s="1"/>
  <c r="AQ138" i="32" s="1"/>
  <c r="F133" i="34" s="1"/>
  <c r="AN143" i="32"/>
  <c r="AO143" i="32" s="1"/>
  <c r="AP143" i="32" s="1"/>
  <c r="AQ143" i="32" s="1"/>
  <c r="F138" i="34" s="1"/>
  <c r="AN146" i="32"/>
  <c r="AO146" i="32" s="1"/>
  <c r="AP146" i="32" s="1"/>
  <c r="AQ146" i="32" s="1"/>
  <c r="F141" i="34" s="1"/>
  <c r="AN151" i="32"/>
  <c r="AO151" i="32" s="1"/>
  <c r="AP151" i="32" s="1"/>
  <c r="AQ151" i="32" s="1"/>
  <c r="F146" i="34" s="1"/>
  <c r="AN154" i="32"/>
  <c r="AO154" i="32" s="1"/>
  <c r="AP154" i="32" s="1"/>
  <c r="AQ154" i="32" s="1"/>
  <c r="F149" i="34" s="1"/>
  <c r="AN159" i="32"/>
  <c r="AO159" i="32" s="1"/>
  <c r="AP159" i="32" s="1"/>
  <c r="AQ159" i="32" s="1"/>
  <c r="F154" i="34" s="1"/>
  <c r="AN164" i="32"/>
  <c r="AO164" i="32" s="1"/>
  <c r="AP164" i="32" s="1"/>
  <c r="AQ164" i="32" s="1"/>
  <c r="F159" i="34" s="1"/>
  <c r="AN166" i="32"/>
  <c r="AO166" i="32" s="1"/>
  <c r="AP166" i="32" s="1"/>
  <c r="AQ166" i="32" s="1"/>
  <c r="F161" i="34" s="1"/>
  <c r="AN168" i="32"/>
  <c r="AO168" i="32" s="1"/>
  <c r="AP168" i="32" s="1"/>
  <c r="AQ168" i="32" s="1"/>
  <c r="F163" i="34" s="1"/>
  <c r="AN170" i="32"/>
  <c r="AO170" i="32" s="1"/>
  <c r="AP170" i="32" s="1"/>
  <c r="AQ170" i="32" s="1"/>
  <c r="F165" i="34" s="1"/>
  <c r="AN172" i="32"/>
  <c r="AO172" i="32" s="1"/>
  <c r="AP172" i="32" s="1"/>
  <c r="AQ172" i="32" s="1"/>
  <c r="F167" i="34" s="1"/>
  <c r="AN174" i="32"/>
  <c r="AO174" i="32" s="1"/>
  <c r="AP174" i="32" s="1"/>
  <c r="AQ174" i="32" s="1"/>
  <c r="F169" i="34" s="1"/>
  <c r="AN176" i="32"/>
  <c r="AO176" i="32" s="1"/>
  <c r="AP176" i="32" s="1"/>
  <c r="AQ176" i="32" s="1"/>
  <c r="F171" i="34" s="1"/>
  <c r="AN178" i="32"/>
  <c r="AO178" i="32" s="1"/>
  <c r="AP178" i="32" s="1"/>
  <c r="AQ178" i="32" s="1"/>
  <c r="F173" i="34" s="1"/>
  <c r="AN180" i="32"/>
  <c r="AO180" i="32" s="1"/>
  <c r="AP180" i="32" s="1"/>
  <c r="AQ180" i="32" s="1"/>
  <c r="F175" i="34" s="1"/>
  <c r="AN182" i="32"/>
  <c r="AO182" i="32" s="1"/>
  <c r="AP182" i="32" s="1"/>
  <c r="AQ182" i="32" s="1"/>
  <c r="F177" i="34" s="1"/>
  <c r="AN184" i="32"/>
  <c r="AO184" i="32" s="1"/>
  <c r="AP184" i="32" s="1"/>
  <c r="AQ184" i="32" s="1"/>
  <c r="F179" i="34" s="1"/>
  <c r="AN186" i="32"/>
  <c r="AO186" i="32" s="1"/>
  <c r="AP186" i="32" s="1"/>
  <c r="AQ186" i="32" s="1"/>
  <c r="F181" i="34" s="1"/>
  <c r="AN188" i="32"/>
  <c r="AO188" i="32" s="1"/>
  <c r="AP188" i="32" s="1"/>
  <c r="AQ188" i="32" s="1"/>
  <c r="F183" i="34" s="1"/>
  <c r="AN190" i="32"/>
  <c r="AO190" i="32" s="1"/>
  <c r="AP190" i="32" s="1"/>
  <c r="AQ190" i="32" s="1"/>
  <c r="F185" i="34" s="1"/>
  <c r="AN192" i="32"/>
  <c r="AO192" i="32" s="1"/>
  <c r="AP192" i="32" s="1"/>
  <c r="AQ192" i="32" s="1"/>
  <c r="F187" i="34" s="1"/>
  <c r="AN194" i="32"/>
  <c r="AO194" i="32" s="1"/>
  <c r="AP194" i="32" s="1"/>
  <c r="AQ194" i="32" s="1"/>
  <c r="F189" i="34" s="1"/>
  <c r="AN196" i="32"/>
  <c r="AO196" i="32" s="1"/>
  <c r="AP196" i="32" s="1"/>
  <c r="AQ196" i="32" s="1"/>
  <c r="F191" i="34" s="1"/>
  <c r="AN198" i="32"/>
  <c r="AO198" i="32" s="1"/>
  <c r="AP198" i="32" s="1"/>
  <c r="AQ198" i="32" s="1"/>
  <c r="F193" i="34" s="1"/>
  <c r="AN200" i="32"/>
  <c r="AO200" i="32" s="1"/>
  <c r="AP200" i="32" s="1"/>
  <c r="AQ200" i="32" s="1"/>
  <c r="F195" i="34" s="1"/>
  <c r="AN202" i="32"/>
  <c r="AO202" i="32" s="1"/>
  <c r="AP202" i="32" s="1"/>
  <c r="AQ202" i="32" s="1"/>
  <c r="F197" i="34" s="1"/>
  <c r="AN204" i="32"/>
  <c r="AO204" i="32" s="1"/>
  <c r="AP204" i="32" s="1"/>
  <c r="AQ204" i="32" s="1"/>
  <c r="F199" i="34" s="1"/>
  <c r="AN206" i="32"/>
  <c r="AO206" i="32" s="1"/>
  <c r="AP206" i="32" s="1"/>
  <c r="AQ206" i="32" s="1"/>
  <c r="F201" i="34" s="1"/>
  <c r="AN209" i="32"/>
  <c r="AO209" i="32" s="1"/>
  <c r="AP209" i="32" s="1"/>
  <c r="AQ209" i="32" s="1"/>
  <c r="F204" i="34" s="1"/>
  <c r="AN214" i="32"/>
  <c r="AO214" i="32" s="1"/>
  <c r="AP214" i="32" s="1"/>
  <c r="AQ214" i="32" s="1"/>
  <c r="F209" i="34" s="1"/>
  <c r="AN217" i="32"/>
  <c r="AO217" i="32" s="1"/>
  <c r="AP217" i="32" s="1"/>
  <c r="AQ217" i="32" s="1"/>
  <c r="F212" i="34" s="1"/>
  <c r="AN221" i="32"/>
  <c r="AO221" i="32" s="1"/>
  <c r="AP221" i="32" s="1"/>
  <c r="AQ221" i="32" s="1"/>
  <c r="F216" i="34" s="1"/>
  <c r="AN225" i="32"/>
  <c r="AO225" i="32" s="1"/>
  <c r="AP225" i="32" s="1"/>
  <c r="AQ225" i="32" s="1"/>
  <c r="F220" i="34" s="1"/>
  <c r="AN229" i="32"/>
  <c r="AO229" i="32" s="1"/>
  <c r="AP229" i="32" s="1"/>
  <c r="AQ229" i="32" s="1"/>
  <c r="F224" i="34" s="1"/>
  <c r="AN233" i="32"/>
  <c r="AO233" i="32" s="1"/>
  <c r="AP233" i="32" s="1"/>
  <c r="AQ233" i="32" s="1"/>
  <c r="F228" i="34" s="1"/>
  <c r="AN237" i="32"/>
  <c r="AO237" i="32" s="1"/>
  <c r="AP237" i="32" s="1"/>
  <c r="AQ237" i="32" s="1"/>
  <c r="F232" i="34" s="1"/>
  <c r="AN241" i="32"/>
  <c r="AO241" i="32" s="1"/>
  <c r="AP241" i="32" s="1"/>
  <c r="AQ241" i="32" s="1"/>
  <c r="F236" i="34" s="1"/>
  <c r="AN245" i="32"/>
  <c r="AO245" i="32" s="1"/>
  <c r="AP245" i="32" s="1"/>
  <c r="AQ245" i="32" s="1"/>
  <c r="F240" i="34" s="1"/>
  <c r="AN249" i="32"/>
  <c r="AO249" i="32" s="1"/>
  <c r="AP249" i="32" s="1"/>
  <c r="AQ249" i="32" s="1"/>
  <c r="F244" i="34" s="1"/>
  <c r="AN253" i="32"/>
  <c r="AO253" i="32" s="1"/>
  <c r="AP253" i="32" s="1"/>
  <c r="AQ253" i="32" s="1"/>
  <c r="F248" i="34" s="1"/>
  <c r="AN257" i="32"/>
  <c r="AO257" i="32" s="1"/>
  <c r="AP257" i="32" s="1"/>
  <c r="AQ257" i="32" s="1"/>
  <c r="F252" i="34" s="1"/>
  <c r="AN261" i="32"/>
  <c r="AO261" i="32" s="1"/>
  <c r="AP261" i="32" s="1"/>
  <c r="AQ261" i="32" s="1"/>
  <c r="F256" i="34" s="1"/>
  <c r="AN265" i="32"/>
  <c r="AO265" i="32" s="1"/>
  <c r="AP265" i="32" s="1"/>
  <c r="AQ265" i="32" s="1"/>
  <c r="F260" i="34" s="1"/>
  <c r="AN269" i="32"/>
  <c r="AO269" i="32" s="1"/>
  <c r="AP269" i="32" s="1"/>
  <c r="AQ269" i="32" s="1"/>
  <c r="F264" i="34" s="1"/>
  <c r="AN273" i="32"/>
  <c r="AO273" i="32" s="1"/>
  <c r="AP273" i="32" s="1"/>
  <c r="AQ273" i="32" s="1"/>
  <c r="F268" i="34" s="1"/>
  <c r="AN277" i="32"/>
  <c r="AO277" i="32" s="1"/>
  <c r="AP277" i="32" s="1"/>
  <c r="AQ277" i="32" s="1"/>
  <c r="F272" i="34" s="1"/>
  <c r="AN281" i="32"/>
  <c r="AO281" i="32" s="1"/>
  <c r="AP281" i="32" s="1"/>
  <c r="AQ281" i="32" s="1"/>
  <c r="F276" i="34" s="1"/>
  <c r="AN285" i="32"/>
  <c r="AO285" i="32" s="1"/>
  <c r="AP285" i="32" s="1"/>
  <c r="AQ285" i="32" s="1"/>
  <c r="F280" i="34" s="1"/>
  <c r="AN289" i="32"/>
  <c r="AO289" i="32" s="1"/>
  <c r="AP289" i="32" s="1"/>
  <c r="AQ289" i="32" s="1"/>
  <c r="F284" i="34" s="1"/>
  <c r="AN293" i="32"/>
  <c r="AO293" i="32" s="1"/>
  <c r="AP293" i="32" s="1"/>
  <c r="AQ293" i="32" s="1"/>
  <c r="F288" i="34" s="1"/>
  <c r="AN297" i="32"/>
  <c r="AO297" i="32" s="1"/>
  <c r="AP297" i="32" s="1"/>
  <c r="AQ297" i="32" s="1"/>
  <c r="F292" i="34" s="1"/>
  <c r="AN300" i="32"/>
  <c r="AO300" i="32" s="1"/>
  <c r="AP300" i="32" s="1"/>
  <c r="AQ300" i="32" s="1"/>
  <c r="F295" i="34" s="1"/>
  <c r="AN302" i="32"/>
  <c r="AO302" i="32" s="1"/>
  <c r="AP302" i="32" s="1"/>
  <c r="AQ302" i="32" s="1"/>
  <c r="F297" i="34" s="1"/>
  <c r="AN304" i="32"/>
  <c r="AO304" i="32" s="1"/>
  <c r="AP304" i="32" s="1"/>
  <c r="AQ304" i="32" s="1"/>
  <c r="F299" i="34" s="1"/>
  <c r="AN306" i="32"/>
  <c r="AO306" i="32" s="1"/>
  <c r="AP306" i="32" s="1"/>
  <c r="AQ306" i="32" s="1"/>
  <c r="F301" i="34" s="1"/>
  <c r="AN308" i="32"/>
  <c r="AO308" i="32" s="1"/>
  <c r="AP308" i="32" s="1"/>
  <c r="AQ308" i="32" s="1"/>
  <c r="F303" i="34" s="1"/>
  <c r="AN310" i="32"/>
  <c r="AO310" i="32" s="1"/>
  <c r="AP310" i="32" s="1"/>
  <c r="AQ310" i="32" s="1"/>
  <c r="F305" i="34" s="1"/>
  <c r="AN312" i="32"/>
  <c r="AO312" i="32" s="1"/>
  <c r="AP312" i="32" s="1"/>
  <c r="AQ312" i="32" s="1"/>
  <c r="F307" i="34" s="1"/>
  <c r="AN314" i="32"/>
  <c r="AO314" i="32" s="1"/>
  <c r="AP314" i="32" s="1"/>
  <c r="AQ314" i="32" s="1"/>
  <c r="F309" i="34" s="1"/>
  <c r="AN316" i="32"/>
  <c r="AO316" i="32" s="1"/>
  <c r="AP316" i="32" s="1"/>
  <c r="AQ316" i="32" s="1"/>
  <c r="F311" i="34" s="1"/>
  <c r="AN321" i="32"/>
  <c r="AO321" i="32" s="1"/>
  <c r="AP321" i="32" s="1"/>
  <c r="AQ321" i="32" s="1"/>
  <c r="F316" i="34" s="1"/>
  <c r="AN326" i="32"/>
  <c r="AO326" i="32" s="1"/>
  <c r="AP326" i="32" s="1"/>
  <c r="AQ326" i="32" s="1"/>
  <c r="F321" i="34" s="1"/>
  <c r="AN329" i="32"/>
  <c r="AO329" i="32" s="1"/>
  <c r="AP329" i="32" s="1"/>
  <c r="AQ329" i="32" s="1"/>
  <c r="F324" i="34" s="1"/>
  <c r="AN334" i="32"/>
  <c r="AO334" i="32" s="1"/>
  <c r="AP334" i="32" s="1"/>
  <c r="AQ334" i="32" s="1"/>
  <c r="F329" i="34" s="1"/>
  <c r="AN337" i="32"/>
  <c r="AO337" i="32" s="1"/>
  <c r="AP337" i="32" s="1"/>
  <c r="AQ337" i="32" s="1"/>
  <c r="F332" i="34" s="1"/>
  <c r="AN342" i="32"/>
  <c r="AO342" i="32" s="1"/>
  <c r="AP342" i="32" s="1"/>
  <c r="AQ342" i="32" s="1"/>
  <c r="F337" i="34" s="1"/>
  <c r="AN345" i="32"/>
  <c r="AO345" i="32" s="1"/>
  <c r="AP345" i="32" s="1"/>
  <c r="AQ345" i="32" s="1"/>
  <c r="F340" i="34" s="1"/>
  <c r="AN349" i="32"/>
  <c r="AO349" i="32" s="1"/>
  <c r="AP349" i="32" s="1"/>
  <c r="AQ349" i="32" s="1"/>
  <c r="F344" i="34" s="1"/>
  <c r="AN13" i="32"/>
  <c r="AO13" i="32" s="1"/>
  <c r="AN98" i="32"/>
  <c r="AO98" i="32" s="1"/>
  <c r="AP98" i="32" s="1"/>
  <c r="AQ98" i="32" s="1"/>
  <c r="F93" i="34" s="1"/>
  <c r="AN119" i="32"/>
  <c r="AO119" i="32" s="1"/>
  <c r="AP119" i="32" s="1"/>
  <c r="AQ119" i="32" s="1"/>
  <c r="F114" i="34" s="1"/>
  <c r="AN127" i="32"/>
  <c r="AO127" i="32" s="1"/>
  <c r="AP127" i="32" s="1"/>
  <c r="AQ127" i="32" s="1"/>
  <c r="F122" i="34" s="1"/>
  <c r="AN133" i="32"/>
  <c r="AO133" i="32" s="1"/>
  <c r="AP133" i="32" s="1"/>
  <c r="AQ133" i="32" s="1"/>
  <c r="F128" i="34" s="1"/>
  <c r="AN136" i="32"/>
  <c r="AO136" i="32" s="1"/>
  <c r="AP136" i="32" s="1"/>
  <c r="AQ136" i="32" s="1"/>
  <c r="F131" i="34" s="1"/>
  <c r="AN141" i="32"/>
  <c r="AO141" i="32" s="1"/>
  <c r="AP141" i="32" s="1"/>
  <c r="AQ141" i="32" s="1"/>
  <c r="F136" i="34" s="1"/>
  <c r="AN144" i="32"/>
  <c r="AO144" i="32" s="1"/>
  <c r="AP144" i="32" s="1"/>
  <c r="AQ144" i="32" s="1"/>
  <c r="F139" i="34" s="1"/>
  <c r="AN149" i="32"/>
  <c r="AO149" i="32" s="1"/>
  <c r="AP149" i="32" s="1"/>
  <c r="AQ149" i="32" s="1"/>
  <c r="F144" i="34" s="1"/>
  <c r="AN152" i="32"/>
  <c r="AO152" i="32" s="1"/>
  <c r="AP152" i="32" s="1"/>
  <c r="AQ152" i="32" s="1"/>
  <c r="F147" i="34" s="1"/>
  <c r="AN157" i="32"/>
  <c r="AO157" i="32" s="1"/>
  <c r="AP157" i="32" s="1"/>
  <c r="AQ157" i="32" s="1"/>
  <c r="F152" i="34" s="1"/>
  <c r="AN160" i="32"/>
  <c r="AO160" i="32" s="1"/>
  <c r="AP160" i="32" s="1"/>
  <c r="AQ160" i="32" s="1"/>
  <c r="F155" i="34" s="1"/>
  <c r="AN162" i="32"/>
  <c r="AO162" i="32" s="1"/>
  <c r="AP162" i="32" s="1"/>
  <c r="AQ162" i="32" s="1"/>
  <c r="F157" i="34" s="1"/>
  <c r="AN207" i="32"/>
  <c r="AO207" i="32" s="1"/>
  <c r="AP207" i="32" s="1"/>
  <c r="AQ207" i="32" s="1"/>
  <c r="F202" i="34" s="1"/>
  <c r="AN212" i="32"/>
  <c r="AO212" i="32" s="1"/>
  <c r="AP212" i="32" s="1"/>
  <c r="AQ212" i="32" s="1"/>
  <c r="F207" i="34" s="1"/>
  <c r="AN215" i="32"/>
  <c r="AO215" i="32" s="1"/>
  <c r="AP215" i="32" s="1"/>
  <c r="AQ215" i="32" s="1"/>
  <c r="F210" i="34" s="1"/>
  <c r="AN218" i="32"/>
  <c r="AO218" i="32" s="1"/>
  <c r="AP218" i="32" s="1"/>
  <c r="AQ218" i="32" s="1"/>
  <c r="F213" i="34" s="1"/>
  <c r="AN222" i="32"/>
  <c r="AO222" i="32" s="1"/>
  <c r="AP222" i="32" s="1"/>
  <c r="AQ222" i="32" s="1"/>
  <c r="F217" i="34" s="1"/>
  <c r="AN226" i="32"/>
  <c r="AO226" i="32" s="1"/>
  <c r="AP226" i="32" s="1"/>
  <c r="AQ226" i="32" s="1"/>
  <c r="F221" i="34" s="1"/>
  <c r="AN230" i="32"/>
  <c r="AO230" i="32" s="1"/>
  <c r="AP230" i="32" s="1"/>
  <c r="AQ230" i="32" s="1"/>
  <c r="F225" i="34" s="1"/>
  <c r="AN234" i="32"/>
  <c r="AO234" i="32" s="1"/>
  <c r="AP234" i="32" s="1"/>
  <c r="AQ234" i="32" s="1"/>
  <c r="F229" i="34" s="1"/>
  <c r="AN238" i="32"/>
  <c r="AO238" i="32" s="1"/>
  <c r="AP238" i="32" s="1"/>
  <c r="AQ238" i="32" s="1"/>
  <c r="F233" i="34" s="1"/>
  <c r="AN242" i="32"/>
  <c r="AO242" i="32" s="1"/>
  <c r="AP242" i="32" s="1"/>
  <c r="AQ242" i="32" s="1"/>
  <c r="F237" i="34" s="1"/>
  <c r="AN246" i="32"/>
  <c r="AO246" i="32" s="1"/>
  <c r="AP246" i="32" s="1"/>
  <c r="AQ246" i="32" s="1"/>
  <c r="F241" i="34" s="1"/>
  <c r="AN250" i="32"/>
  <c r="AO250" i="32" s="1"/>
  <c r="AP250" i="32" s="1"/>
  <c r="AQ250" i="32" s="1"/>
  <c r="F245" i="34" s="1"/>
  <c r="AN254" i="32"/>
  <c r="AO254" i="32" s="1"/>
  <c r="AP254" i="32" s="1"/>
  <c r="AQ254" i="32" s="1"/>
  <c r="F249" i="34" s="1"/>
  <c r="AN258" i="32"/>
  <c r="AO258" i="32" s="1"/>
  <c r="AP258" i="32" s="1"/>
  <c r="AQ258" i="32" s="1"/>
  <c r="F253" i="34" s="1"/>
  <c r="AN262" i="32"/>
  <c r="AO262" i="32" s="1"/>
  <c r="AP262" i="32" s="1"/>
  <c r="AQ262" i="32" s="1"/>
  <c r="F257" i="34" s="1"/>
  <c r="AN266" i="32"/>
  <c r="AO266" i="32" s="1"/>
  <c r="AP266" i="32" s="1"/>
  <c r="AQ266" i="32" s="1"/>
  <c r="F261" i="34" s="1"/>
  <c r="AN270" i="32"/>
  <c r="AO270" i="32" s="1"/>
  <c r="AP270" i="32" s="1"/>
  <c r="AQ270" i="32" s="1"/>
  <c r="F265" i="34" s="1"/>
  <c r="AN274" i="32"/>
  <c r="AO274" i="32" s="1"/>
  <c r="AP274" i="32" s="1"/>
  <c r="AQ274" i="32" s="1"/>
  <c r="F269" i="34" s="1"/>
  <c r="AN278" i="32"/>
  <c r="AO278" i="32" s="1"/>
  <c r="AP278" i="32" s="1"/>
  <c r="AQ278" i="32" s="1"/>
  <c r="F273" i="34" s="1"/>
  <c r="AN282" i="32"/>
  <c r="AO282" i="32" s="1"/>
  <c r="AP282" i="32" s="1"/>
  <c r="AQ282" i="32" s="1"/>
  <c r="F277" i="34" s="1"/>
  <c r="AN286" i="32"/>
  <c r="AO286" i="32" s="1"/>
  <c r="AP286" i="32" s="1"/>
  <c r="AQ286" i="32" s="1"/>
  <c r="F281" i="34" s="1"/>
  <c r="AN290" i="32"/>
  <c r="AO290" i="32" s="1"/>
  <c r="AP290" i="32" s="1"/>
  <c r="AQ290" i="32" s="1"/>
  <c r="F285" i="34" s="1"/>
  <c r="AN294" i="32"/>
  <c r="AO294" i="32" s="1"/>
  <c r="AP294" i="32" s="1"/>
  <c r="AQ294" i="32" s="1"/>
  <c r="F289" i="34" s="1"/>
  <c r="AN298" i="32"/>
  <c r="AO298" i="32" s="1"/>
  <c r="AP298" i="32" s="1"/>
  <c r="AQ298" i="32" s="1"/>
  <c r="F293" i="34" s="1"/>
  <c r="AN317" i="32"/>
  <c r="AO317" i="32" s="1"/>
  <c r="AP317" i="32" s="1"/>
  <c r="AQ317" i="32" s="1"/>
  <c r="F312" i="34" s="1"/>
  <c r="AN319" i="32"/>
  <c r="AO319" i="32" s="1"/>
  <c r="AP319" i="32" s="1"/>
  <c r="AQ319" i="32" s="1"/>
  <c r="F314" i="34" s="1"/>
  <c r="AN324" i="32"/>
  <c r="AO324" i="32" s="1"/>
  <c r="AP324" i="32" s="1"/>
  <c r="AQ324" i="32" s="1"/>
  <c r="F319" i="34" s="1"/>
  <c r="AN327" i="32"/>
  <c r="AO327" i="32" s="1"/>
  <c r="AP327" i="32" s="1"/>
  <c r="AQ327" i="32" s="1"/>
  <c r="F322" i="34" s="1"/>
  <c r="AN332" i="32"/>
  <c r="AO332" i="32" s="1"/>
  <c r="AP332" i="32" s="1"/>
  <c r="AQ332" i="32" s="1"/>
  <c r="F327" i="34" s="1"/>
  <c r="AN335" i="32"/>
  <c r="AO335" i="32" s="1"/>
  <c r="AP335" i="32" s="1"/>
  <c r="AQ335" i="32" s="1"/>
  <c r="F330" i="34" s="1"/>
  <c r="AN340" i="32"/>
  <c r="AO340" i="32" s="1"/>
  <c r="AP340" i="32" s="1"/>
  <c r="AQ340" i="32" s="1"/>
  <c r="F335" i="34" s="1"/>
  <c r="AN343" i="32"/>
  <c r="AO343" i="32" s="1"/>
  <c r="AP343" i="32" s="1"/>
  <c r="AQ343" i="32" s="1"/>
  <c r="F338" i="34" s="1"/>
  <c r="AN346" i="32"/>
  <c r="AO346" i="32" s="1"/>
  <c r="AP346" i="32" s="1"/>
  <c r="AQ346" i="32" s="1"/>
  <c r="F341" i="34" s="1"/>
  <c r="AN350" i="32"/>
  <c r="AO350" i="32" s="1"/>
  <c r="AP350" i="32" s="1"/>
  <c r="AQ350" i="32" s="1"/>
  <c r="F345" i="34" s="1"/>
  <c r="AN87" i="32"/>
  <c r="AO87" i="32" s="1"/>
  <c r="AP87" i="32" s="1"/>
  <c r="AQ87" i="32" s="1"/>
  <c r="F82" i="34" s="1"/>
  <c r="AN111" i="32"/>
  <c r="AO111" i="32" s="1"/>
  <c r="AP111" i="32" s="1"/>
  <c r="AQ111" i="32" s="1"/>
  <c r="F106" i="34" s="1"/>
  <c r="AN122" i="32"/>
  <c r="AO122" i="32" s="1"/>
  <c r="AP122" i="32" s="1"/>
  <c r="AQ122" i="32" s="1"/>
  <c r="F117" i="34" s="1"/>
  <c r="AN128" i="32"/>
  <c r="AO128" i="32" s="1"/>
  <c r="AP128" i="32" s="1"/>
  <c r="AQ128" i="32" s="1"/>
  <c r="F123" i="34" s="1"/>
  <c r="AN131" i="32"/>
  <c r="AO131" i="32" s="1"/>
  <c r="AP131" i="32" s="1"/>
  <c r="AQ131" i="32" s="1"/>
  <c r="F126" i="34" s="1"/>
  <c r="AN134" i="32"/>
  <c r="AO134" i="32" s="1"/>
  <c r="AP134" i="32" s="1"/>
  <c r="AQ134" i="32" s="1"/>
  <c r="F129" i="34" s="1"/>
  <c r="AN139" i="32"/>
  <c r="AO139" i="32" s="1"/>
  <c r="AP139" i="32" s="1"/>
  <c r="AQ139" i="32" s="1"/>
  <c r="F134" i="34" s="1"/>
  <c r="AN142" i="32"/>
  <c r="AO142" i="32" s="1"/>
  <c r="AP142" i="32" s="1"/>
  <c r="AQ142" i="32" s="1"/>
  <c r="F137" i="34" s="1"/>
  <c r="AN147" i="32"/>
  <c r="AO147" i="32" s="1"/>
  <c r="AP147" i="32" s="1"/>
  <c r="AQ147" i="32" s="1"/>
  <c r="F142" i="34" s="1"/>
  <c r="AN150" i="32"/>
  <c r="AO150" i="32" s="1"/>
  <c r="AP150" i="32" s="1"/>
  <c r="AQ150" i="32" s="1"/>
  <c r="F145" i="34" s="1"/>
  <c r="AN155" i="32"/>
  <c r="AO155" i="32" s="1"/>
  <c r="AP155" i="32" s="1"/>
  <c r="AQ155" i="32" s="1"/>
  <c r="F150" i="34" s="1"/>
  <c r="AN158" i="32"/>
  <c r="AO158" i="32" s="1"/>
  <c r="AP158" i="32" s="1"/>
  <c r="AQ158" i="32" s="1"/>
  <c r="F153" i="34" s="1"/>
  <c r="AN165" i="32"/>
  <c r="AO165" i="32" s="1"/>
  <c r="AP165" i="32" s="1"/>
  <c r="AQ165" i="32" s="1"/>
  <c r="F160" i="34" s="1"/>
  <c r="AN167" i="32"/>
  <c r="AO167" i="32" s="1"/>
  <c r="AP167" i="32" s="1"/>
  <c r="AQ167" i="32" s="1"/>
  <c r="F162" i="34" s="1"/>
  <c r="AN169" i="32"/>
  <c r="AO169" i="32" s="1"/>
  <c r="AP169" i="32" s="1"/>
  <c r="AQ169" i="32" s="1"/>
  <c r="F164" i="34" s="1"/>
  <c r="AN171" i="32"/>
  <c r="AO171" i="32" s="1"/>
  <c r="AP171" i="32" s="1"/>
  <c r="AQ171" i="32" s="1"/>
  <c r="F166" i="34" s="1"/>
  <c r="AN173" i="32"/>
  <c r="AO173" i="32" s="1"/>
  <c r="AP173" i="32" s="1"/>
  <c r="AQ173" i="32" s="1"/>
  <c r="F168" i="34" s="1"/>
  <c r="AN175" i="32"/>
  <c r="AO175" i="32" s="1"/>
  <c r="AP175" i="32" s="1"/>
  <c r="AQ175" i="32" s="1"/>
  <c r="F170" i="34" s="1"/>
  <c r="AN177" i="32"/>
  <c r="AO177" i="32" s="1"/>
  <c r="AP177" i="32" s="1"/>
  <c r="AQ177" i="32" s="1"/>
  <c r="F172" i="34" s="1"/>
  <c r="AN179" i="32"/>
  <c r="AO179" i="32" s="1"/>
  <c r="AP179" i="32" s="1"/>
  <c r="AQ179" i="32" s="1"/>
  <c r="F174" i="34" s="1"/>
  <c r="AN181" i="32"/>
  <c r="AO181" i="32" s="1"/>
  <c r="AP181" i="32" s="1"/>
  <c r="AQ181" i="32" s="1"/>
  <c r="F176" i="34" s="1"/>
  <c r="AN183" i="32"/>
  <c r="AO183" i="32" s="1"/>
  <c r="AP183" i="32" s="1"/>
  <c r="AQ183" i="32" s="1"/>
  <c r="F178" i="34" s="1"/>
  <c r="AN185" i="32"/>
  <c r="AO185" i="32" s="1"/>
  <c r="AP185" i="32" s="1"/>
  <c r="AQ185" i="32" s="1"/>
  <c r="F180" i="34" s="1"/>
  <c r="AN187" i="32"/>
  <c r="AO187" i="32" s="1"/>
  <c r="AP187" i="32" s="1"/>
  <c r="AQ187" i="32" s="1"/>
  <c r="F182" i="34" s="1"/>
  <c r="AN189" i="32"/>
  <c r="AO189" i="32" s="1"/>
  <c r="AP189" i="32" s="1"/>
  <c r="AQ189" i="32" s="1"/>
  <c r="F184" i="34" s="1"/>
  <c r="AN191" i="32"/>
  <c r="AO191" i="32" s="1"/>
  <c r="AP191" i="32" s="1"/>
  <c r="AQ191" i="32" s="1"/>
  <c r="F186" i="34" s="1"/>
  <c r="AN193" i="32"/>
  <c r="AO193" i="32" s="1"/>
  <c r="AP193" i="32" s="1"/>
  <c r="AQ193" i="32" s="1"/>
  <c r="F188" i="34" s="1"/>
  <c r="AN195" i="32"/>
  <c r="AO195" i="32" s="1"/>
  <c r="AP195" i="32" s="1"/>
  <c r="AQ195" i="32" s="1"/>
  <c r="F190" i="34" s="1"/>
  <c r="AN197" i="32"/>
  <c r="AO197" i="32" s="1"/>
  <c r="AP197" i="32" s="1"/>
  <c r="AQ197" i="32" s="1"/>
  <c r="F192" i="34" s="1"/>
  <c r="AN199" i="32"/>
  <c r="AO199" i="32" s="1"/>
  <c r="AP199" i="32" s="1"/>
  <c r="AQ199" i="32" s="1"/>
  <c r="F194" i="34" s="1"/>
  <c r="AN201" i="32"/>
  <c r="AO201" i="32" s="1"/>
  <c r="AP201" i="32" s="1"/>
  <c r="AQ201" i="32" s="1"/>
  <c r="F196" i="34" s="1"/>
  <c r="AN203" i="32"/>
  <c r="AO203" i="32" s="1"/>
  <c r="AP203" i="32" s="1"/>
  <c r="AQ203" i="32" s="1"/>
  <c r="F198" i="34" s="1"/>
  <c r="AN205" i="32"/>
  <c r="AO205" i="32" s="1"/>
  <c r="AP205" i="32" s="1"/>
  <c r="AQ205" i="32" s="1"/>
  <c r="F200" i="34" s="1"/>
  <c r="AN210" i="32"/>
  <c r="AO210" i="32" s="1"/>
  <c r="AP210" i="32" s="1"/>
  <c r="AQ210" i="32" s="1"/>
  <c r="F205" i="34" s="1"/>
  <c r="AN213" i="32"/>
  <c r="AO213" i="32" s="1"/>
  <c r="AP213" i="32" s="1"/>
  <c r="AQ213" i="32" s="1"/>
  <c r="F208" i="34" s="1"/>
  <c r="AN219" i="32"/>
  <c r="AO219" i="32" s="1"/>
  <c r="AP219" i="32" s="1"/>
  <c r="AQ219" i="32" s="1"/>
  <c r="F214" i="34" s="1"/>
  <c r="AN223" i="32"/>
  <c r="AO223" i="32" s="1"/>
  <c r="AP223" i="32" s="1"/>
  <c r="AQ223" i="32" s="1"/>
  <c r="F218" i="34" s="1"/>
  <c r="AN227" i="32"/>
  <c r="AO227" i="32" s="1"/>
  <c r="AP227" i="32" s="1"/>
  <c r="AQ227" i="32" s="1"/>
  <c r="F222" i="34" s="1"/>
  <c r="AN231" i="32"/>
  <c r="AO231" i="32" s="1"/>
  <c r="AP231" i="32" s="1"/>
  <c r="AQ231" i="32" s="1"/>
  <c r="F226" i="34" s="1"/>
  <c r="AN235" i="32"/>
  <c r="AO235" i="32" s="1"/>
  <c r="AP235" i="32" s="1"/>
  <c r="AQ235" i="32" s="1"/>
  <c r="F230" i="34" s="1"/>
  <c r="AN239" i="32"/>
  <c r="AO239" i="32" s="1"/>
  <c r="AP239" i="32" s="1"/>
  <c r="AQ239" i="32" s="1"/>
  <c r="F234" i="34" s="1"/>
  <c r="AN243" i="32"/>
  <c r="AO243" i="32" s="1"/>
  <c r="AP243" i="32" s="1"/>
  <c r="AQ243" i="32" s="1"/>
  <c r="F238" i="34" s="1"/>
  <c r="AN247" i="32"/>
  <c r="AO247" i="32" s="1"/>
  <c r="AP247" i="32" s="1"/>
  <c r="AQ247" i="32" s="1"/>
  <c r="F242" i="34" s="1"/>
  <c r="AN251" i="32"/>
  <c r="AO251" i="32" s="1"/>
  <c r="AP251" i="32" s="1"/>
  <c r="AQ251" i="32" s="1"/>
  <c r="F246" i="34" s="1"/>
  <c r="AN255" i="32"/>
  <c r="AO255" i="32" s="1"/>
  <c r="AP255" i="32" s="1"/>
  <c r="AQ255" i="32" s="1"/>
  <c r="F250" i="34" s="1"/>
  <c r="AN259" i="32"/>
  <c r="AO259" i="32" s="1"/>
  <c r="AP259" i="32" s="1"/>
  <c r="AQ259" i="32" s="1"/>
  <c r="F254" i="34" s="1"/>
  <c r="AN263" i="32"/>
  <c r="AO263" i="32" s="1"/>
  <c r="AP263" i="32" s="1"/>
  <c r="AQ263" i="32" s="1"/>
  <c r="F258" i="34" s="1"/>
  <c r="AN267" i="32"/>
  <c r="AO267" i="32" s="1"/>
  <c r="AP267" i="32" s="1"/>
  <c r="AQ267" i="32" s="1"/>
  <c r="F262" i="34" s="1"/>
  <c r="AN271" i="32"/>
  <c r="AO271" i="32" s="1"/>
  <c r="AP271" i="32" s="1"/>
  <c r="AQ271" i="32" s="1"/>
  <c r="F266" i="34" s="1"/>
  <c r="AN275" i="32"/>
  <c r="AO275" i="32" s="1"/>
  <c r="AP275" i="32" s="1"/>
  <c r="AQ275" i="32" s="1"/>
  <c r="F270" i="34" s="1"/>
  <c r="AN279" i="32"/>
  <c r="AO279" i="32" s="1"/>
  <c r="AP279" i="32" s="1"/>
  <c r="AQ279" i="32" s="1"/>
  <c r="F274" i="34" s="1"/>
  <c r="AN283" i="32"/>
  <c r="AO283" i="32" s="1"/>
  <c r="AP283" i="32" s="1"/>
  <c r="AQ283" i="32" s="1"/>
  <c r="F278" i="34" s="1"/>
  <c r="AN287" i="32"/>
  <c r="AO287" i="32" s="1"/>
  <c r="AP287" i="32" s="1"/>
  <c r="AQ287" i="32" s="1"/>
  <c r="F282" i="34" s="1"/>
  <c r="AN291" i="32"/>
  <c r="AO291" i="32" s="1"/>
  <c r="AP291" i="32" s="1"/>
  <c r="AQ291" i="32" s="1"/>
  <c r="F286" i="34" s="1"/>
  <c r="AN295" i="32"/>
  <c r="AO295" i="32" s="1"/>
  <c r="AP295" i="32" s="1"/>
  <c r="AQ295" i="32" s="1"/>
  <c r="F290" i="34" s="1"/>
  <c r="AN299" i="32"/>
  <c r="AO299" i="32" s="1"/>
  <c r="AP299" i="32" s="1"/>
  <c r="AQ299" i="32" s="1"/>
  <c r="F294" i="34" s="1"/>
  <c r="AN301" i="32"/>
  <c r="AO301" i="32" s="1"/>
  <c r="AP301" i="32" s="1"/>
  <c r="AQ301" i="32" s="1"/>
  <c r="F296" i="34" s="1"/>
  <c r="AN303" i="32"/>
  <c r="AO303" i="32" s="1"/>
  <c r="AP303" i="32" s="1"/>
  <c r="AQ303" i="32" s="1"/>
  <c r="F298" i="34" s="1"/>
  <c r="AN305" i="32"/>
  <c r="AO305" i="32" s="1"/>
  <c r="AP305" i="32" s="1"/>
  <c r="AQ305" i="32" s="1"/>
  <c r="F300" i="34" s="1"/>
  <c r="AN307" i="32"/>
  <c r="AO307" i="32" s="1"/>
  <c r="AP307" i="32" s="1"/>
  <c r="AQ307" i="32" s="1"/>
  <c r="F302" i="34" s="1"/>
  <c r="AN309" i="32"/>
  <c r="AO309" i="32" s="1"/>
  <c r="AP309" i="32" s="1"/>
  <c r="AQ309" i="32" s="1"/>
  <c r="F304" i="34" s="1"/>
  <c r="AN311" i="32"/>
  <c r="AO311" i="32" s="1"/>
  <c r="AP311" i="32" s="1"/>
  <c r="AQ311" i="32" s="1"/>
  <c r="F306" i="34" s="1"/>
  <c r="AN313" i="32"/>
  <c r="AO313" i="32" s="1"/>
  <c r="AP313" i="32" s="1"/>
  <c r="AQ313" i="32" s="1"/>
  <c r="F308" i="34" s="1"/>
  <c r="AN315" i="32"/>
  <c r="AO315" i="32" s="1"/>
  <c r="AP315" i="32" s="1"/>
  <c r="AQ315" i="32" s="1"/>
  <c r="F310" i="34" s="1"/>
  <c r="AN322" i="32"/>
  <c r="AO322" i="32" s="1"/>
  <c r="AP322" i="32" s="1"/>
  <c r="AQ322" i="32" s="1"/>
  <c r="F317" i="34" s="1"/>
  <c r="AN325" i="32"/>
  <c r="AO325" i="32" s="1"/>
  <c r="AP325" i="32" s="1"/>
  <c r="AQ325" i="32" s="1"/>
  <c r="F320" i="34" s="1"/>
  <c r="AN330" i="32"/>
  <c r="AO330" i="32" s="1"/>
  <c r="AP330" i="32" s="1"/>
  <c r="AQ330" i="32" s="1"/>
  <c r="F325" i="34" s="1"/>
  <c r="AN333" i="32"/>
  <c r="AO333" i="32" s="1"/>
  <c r="AP333" i="32" s="1"/>
  <c r="AQ333" i="32" s="1"/>
  <c r="F328" i="34" s="1"/>
  <c r="AN338" i="32"/>
  <c r="AO338" i="32" s="1"/>
  <c r="AP338" i="32" s="1"/>
  <c r="AQ338" i="32" s="1"/>
  <c r="F333" i="34" s="1"/>
  <c r="AN341" i="32"/>
  <c r="AO341" i="32" s="1"/>
  <c r="AP341" i="32" s="1"/>
  <c r="AQ341" i="32" s="1"/>
  <c r="F336" i="34" s="1"/>
  <c r="AN347" i="32"/>
  <c r="AO347" i="32" s="1"/>
  <c r="AP347" i="32" s="1"/>
  <c r="AQ347" i="32" s="1"/>
  <c r="F342" i="34" s="1"/>
  <c r="AN11" i="32"/>
  <c r="T11" i="32"/>
  <c r="T14" i="32"/>
  <c r="U14" i="32" s="1"/>
  <c r="V14" i="32" s="1"/>
  <c r="W14" i="32" s="1"/>
  <c r="D9" i="34" s="1"/>
  <c r="T16" i="32"/>
  <c r="U16" i="32" s="1"/>
  <c r="V16" i="32" s="1"/>
  <c r="W16" i="32" s="1"/>
  <c r="D11" i="34" s="1"/>
  <c r="H11" i="34" s="1"/>
  <c r="T18" i="32"/>
  <c r="U18" i="32" s="1"/>
  <c r="V18" i="32" s="1"/>
  <c r="W18" i="32" s="1"/>
  <c r="D13" i="34" s="1"/>
  <c r="H13" i="34" s="1"/>
  <c r="T20" i="32"/>
  <c r="U20" i="32" s="1"/>
  <c r="V20" i="32" s="1"/>
  <c r="W20" i="32" s="1"/>
  <c r="D15" i="34" s="1"/>
  <c r="T22" i="32"/>
  <c r="U22" i="32" s="1"/>
  <c r="V22" i="32" s="1"/>
  <c r="W22" i="32" s="1"/>
  <c r="D17" i="34" s="1"/>
  <c r="H17" i="34" s="1"/>
  <c r="T24" i="32"/>
  <c r="U24" i="32" s="1"/>
  <c r="V24" i="32" s="1"/>
  <c r="W24" i="32" s="1"/>
  <c r="D19" i="34" s="1"/>
  <c r="T26" i="32"/>
  <c r="U26" i="32" s="1"/>
  <c r="V26" i="32" s="1"/>
  <c r="W26" i="32" s="1"/>
  <c r="D21" i="34" s="1"/>
  <c r="T28" i="32"/>
  <c r="U28" i="32" s="1"/>
  <c r="V28" i="32" s="1"/>
  <c r="W28" i="32" s="1"/>
  <c r="D23" i="34" s="1"/>
  <c r="T30" i="32"/>
  <c r="U30" i="32" s="1"/>
  <c r="V30" i="32" s="1"/>
  <c r="W30" i="32" s="1"/>
  <c r="D25" i="34" s="1"/>
  <c r="T32" i="32"/>
  <c r="U32" i="32" s="1"/>
  <c r="V32" i="32" s="1"/>
  <c r="W32" i="32" s="1"/>
  <c r="D27" i="34" s="1"/>
  <c r="T34" i="32"/>
  <c r="U34" i="32" s="1"/>
  <c r="V34" i="32" s="1"/>
  <c r="W34" i="32" s="1"/>
  <c r="D29" i="34" s="1"/>
  <c r="T36" i="32"/>
  <c r="U36" i="32" s="1"/>
  <c r="V36" i="32" s="1"/>
  <c r="W36" i="32" s="1"/>
  <c r="D31" i="34" s="1"/>
  <c r="T38" i="32"/>
  <c r="U38" i="32" s="1"/>
  <c r="V38" i="32" s="1"/>
  <c r="W38" i="32" s="1"/>
  <c r="D33" i="34" s="1"/>
  <c r="T40" i="32"/>
  <c r="U40" i="32" s="1"/>
  <c r="V40" i="32" s="1"/>
  <c r="W40" i="32" s="1"/>
  <c r="D35" i="34" s="1"/>
  <c r="T42" i="32"/>
  <c r="U42" i="32" s="1"/>
  <c r="V42" i="32" s="1"/>
  <c r="W42" i="32" s="1"/>
  <c r="D37" i="34" s="1"/>
  <c r="T44" i="32"/>
  <c r="U44" i="32" s="1"/>
  <c r="V44" i="32" s="1"/>
  <c r="W44" i="32" s="1"/>
  <c r="D39" i="34" s="1"/>
  <c r="T46" i="32"/>
  <c r="U46" i="32" s="1"/>
  <c r="V46" i="32" s="1"/>
  <c r="W46" i="32" s="1"/>
  <c r="D41" i="34" s="1"/>
  <c r="T48" i="32"/>
  <c r="U48" i="32" s="1"/>
  <c r="V48" i="32" s="1"/>
  <c r="W48" i="32" s="1"/>
  <c r="D43" i="34" s="1"/>
  <c r="T50" i="32"/>
  <c r="U50" i="32" s="1"/>
  <c r="V50" i="32" s="1"/>
  <c r="W50" i="32" s="1"/>
  <c r="D45" i="34" s="1"/>
  <c r="H45" i="34" s="1"/>
  <c r="T52" i="32"/>
  <c r="U52" i="32" s="1"/>
  <c r="V52" i="32" s="1"/>
  <c r="W52" i="32" s="1"/>
  <c r="D47" i="34" s="1"/>
  <c r="T54" i="32"/>
  <c r="U54" i="32" s="1"/>
  <c r="V54" i="32" s="1"/>
  <c r="W54" i="32" s="1"/>
  <c r="D49" i="34" s="1"/>
  <c r="T56" i="32"/>
  <c r="U56" i="32" s="1"/>
  <c r="V56" i="32" s="1"/>
  <c r="W56" i="32" s="1"/>
  <c r="D51" i="34" s="1"/>
  <c r="T58" i="32"/>
  <c r="U58" i="32" s="1"/>
  <c r="V58" i="32" s="1"/>
  <c r="W58" i="32" s="1"/>
  <c r="D53" i="34" s="1"/>
  <c r="H53" i="34" s="1"/>
  <c r="T60" i="32"/>
  <c r="U60" i="32" s="1"/>
  <c r="V60" i="32" s="1"/>
  <c r="W60" i="32" s="1"/>
  <c r="D55" i="34" s="1"/>
  <c r="T63" i="32"/>
  <c r="U63" i="32" s="1"/>
  <c r="V63" i="32" s="1"/>
  <c r="W63" i="32" s="1"/>
  <c r="D58" i="34" s="1"/>
  <c r="T68" i="32"/>
  <c r="U68" i="32" s="1"/>
  <c r="V68" i="32" s="1"/>
  <c r="W68" i="32" s="1"/>
  <c r="D63" i="34" s="1"/>
  <c r="T71" i="32"/>
  <c r="U71" i="32" s="1"/>
  <c r="V71" i="32" s="1"/>
  <c r="W71" i="32" s="1"/>
  <c r="D66" i="34" s="1"/>
  <c r="H66" i="34" s="1"/>
  <c r="T76" i="32"/>
  <c r="U76" i="32" s="1"/>
  <c r="V76" i="32" s="1"/>
  <c r="W76" i="32" s="1"/>
  <c r="D71" i="34" s="1"/>
  <c r="T79" i="32"/>
  <c r="U79" i="32" s="1"/>
  <c r="V79" i="32" s="1"/>
  <c r="W79" i="32" s="1"/>
  <c r="D74" i="34" s="1"/>
  <c r="T84" i="32"/>
  <c r="U84" i="32" s="1"/>
  <c r="V84" i="32" s="1"/>
  <c r="W84" i="32" s="1"/>
  <c r="D79" i="34" s="1"/>
  <c r="T87" i="32"/>
  <c r="U87" i="32" s="1"/>
  <c r="V87" i="32" s="1"/>
  <c r="W87" i="32" s="1"/>
  <c r="D82" i="34" s="1"/>
  <c r="T92" i="32"/>
  <c r="U92" i="32" s="1"/>
  <c r="V92" i="32" s="1"/>
  <c r="W92" i="32" s="1"/>
  <c r="D87" i="34" s="1"/>
  <c r="T95" i="32"/>
  <c r="U95" i="32" s="1"/>
  <c r="V95" i="32" s="1"/>
  <c r="W95" i="32" s="1"/>
  <c r="D90" i="34" s="1"/>
  <c r="T100" i="32"/>
  <c r="U100" i="32" s="1"/>
  <c r="V100" i="32" s="1"/>
  <c r="W100" i="32" s="1"/>
  <c r="D95" i="34" s="1"/>
  <c r="T105" i="32"/>
  <c r="U105" i="32" s="1"/>
  <c r="V105" i="32" s="1"/>
  <c r="W105" i="32" s="1"/>
  <c r="D100" i="34" s="1"/>
  <c r="H100" i="34" s="1"/>
  <c r="T107" i="32"/>
  <c r="U107" i="32" s="1"/>
  <c r="V107" i="32" s="1"/>
  <c r="W107" i="32" s="1"/>
  <c r="D102" i="34" s="1"/>
  <c r="T114" i="32"/>
  <c r="U114" i="32" s="1"/>
  <c r="V114" i="32" s="1"/>
  <c r="W114" i="32" s="1"/>
  <c r="D109" i="34" s="1"/>
  <c r="H109" i="34" s="1"/>
  <c r="T117" i="32"/>
  <c r="U117" i="32" s="1"/>
  <c r="V117" i="32" s="1"/>
  <c r="W117" i="32" s="1"/>
  <c r="D112" i="34" s="1"/>
  <c r="T120" i="32"/>
  <c r="U120" i="32" s="1"/>
  <c r="V120" i="32" s="1"/>
  <c r="W120" i="32" s="1"/>
  <c r="D115" i="34" s="1"/>
  <c r="T127" i="32"/>
  <c r="U127" i="32" s="1"/>
  <c r="V127" i="32" s="1"/>
  <c r="W127" i="32" s="1"/>
  <c r="D122" i="34" s="1"/>
  <c r="H122" i="34" s="1"/>
  <c r="T130" i="32"/>
  <c r="U130" i="32" s="1"/>
  <c r="V130" i="32" s="1"/>
  <c r="W130" i="32" s="1"/>
  <c r="D125" i="34" s="1"/>
  <c r="T138" i="32"/>
  <c r="U138" i="32" s="1"/>
  <c r="V138" i="32" s="1"/>
  <c r="W138" i="32" s="1"/>
  <c r="D133" i="34" s="1"/>
  <c r="H133" i="34" s="1"/>
  <c r="T146" i="32"/>
  <c r="U146" i="32" s="1"/>
  <c r="V146" i="32" s="1"/>
  <c r="W146" i="32" s="1"/>
  <c r="D141" i="34" s="1"/>
  <c r="H141" i="34" s="1"/>
  <c r="T153" i="32"/>
  <c r="U153" i="32" s="1"/>
  <c r="V153" i="32" s="1"/>
  <c r="W153" i="32" s="1"/>
  <c r="D148" i="34" s="1"/>
  <c r="T158" i="32"/>
  <c r="U158" i="32" s="1"/>
  <c r="V158" i="32" s="1"/>
  <c r="W158" i="32" s="1"/>
  <c r="D153" i="34" s="1"/>
  <c r="T160" i="32"/>
  <c r="U160" i="32" s="1"/>
  <c r="V160" i="32" s="1"/>
  <c r="W160" i="32" s="1"/>
  <c r="D155" i="34" s="1"/>
  <c r="T163" i="32"/>
  <c r="U163" i="32" s="1"/>
  <c r="V163" i="32" s="1"/>
  <c r="W163" i="32" s="1"/>
  <c r="D158" i="34" s="1"/>
  <c r="H158" i="34" s="1"/>
  <c r="T165" i="32"/>
  <c r="U165" i="32" s="1"/>
  <c r="V165" i="32" s="1"/>
  <c r="W165" i="32" s="1"/>
  <c r="D160" i="34" s="1"/>
  <c r="T168" i="32"/>
  <c r="U168" i="32" s="1"/>
  <c r="V168" i="32" s="1"/>
  <c r="W168" i="32" s="1"/>
  <c r="D163" i="34" s="1"/>
  <c r="T173" i="32"/>
  <c r="U173" i="32" s="1"/>
  <c r="V173" i="32" s="1"/>
  <c r="W173" i="32" s="1"/>
  <c r="D168" i="34" s="1"/>
  <c r="T177" i="32"/>
  <c r="U177" i="32" s="1"/>
  <c r="V177" i="32" s="1"/>
  <c r="W177" i="32" s="1"/>
  <c r="D172" i="34" s="1"/>
  <c r="T181" i="32"/>
  <c r="U181" i="32" s="1"/>
  <c r="V181" i="32" s="1"/>
  <c r="W181" i="32" s="1"/>
  <c r="D176" i="34" s="1"/>
  <c r="H176" i="34" s="1"/>
  <c r="T185" i="32"/>
  <c r="U185" i="32" s="1"/>
  <c r="V185" i="32" s="1"/>
  <c r="W185" i="32" s="1"/>
  <c r="D180" i="34" s="1"/>
  <c r="T189" i="32"/>
  <c r="U189" i="32" s="1"/>
  <c r="V189" i="32" s="1"/>
  <c r="W189" i="32" s="1"/>
  <c r="D184" i="34" s="1"/>
  <c r="T193" i="32"/>
  <c r="U193" i="32" s="1"/>
  <c r="V193" i="32" s="1"/>
  <c r="W193" i="32" s="1"/>
  <c r="D188" i="34" s="1"/>
  <c r="T197" i="32"/>
  <c r="U197" i="32" s="1"/>
  <c r="V197" i="32" s="1"/>
  <c r="W197" i="32" s="1"/>
  <c r="D192" i="34" s="1"/>
  <c r="H192" i="34" s="1"/>
  <c r="T201" i="32"/>
  <c r="U201" i="32" s="1"/>
  <c r="V201" i="32" s="1"/>
  <c r="W201" i="32" s="1"/>
  <c r="D196" i="34" s="1"/>
  <c r="T205" i="32"/>
  <c r="U205" i="32" s="1"/>
  <c r="V205" i="32" s="1"/>
  <c r="W205" i="32" s="1"/>
  <c r="D200" i="34" s="1"/>
  <c r="T209" i="32"/>
  <c r="U209" i="32" s="1"/>
  <c r="V209" i="32" s="1"/>
  <c r="W209" i="32" s="1"/>
  <c r="D204" i="34" s="1"/>
  <c r="H204" i="34" s="1"/>
  <c r="T213" i="32"/>
  <c r="U213" i="32" s="1"/>
  <c r="V213" i="32" s="1"/>
  <c r="W213" i="32" s="1"/>
  <c r="D208" i="34" s="1"/>
  <c r="T217" i="32"/>
  <c r="U217" i="32" s="1"/>
  <c r="V217" i="32" s="1"/>
  <c r="W217" i="32" s="1"/>
  <c r="D212" i="34" s="1"/>
  <c r="T221" i="32"/>
  <c r="U221" i="32" s="1"/>
  <c r="V221" i="32" s="1"/>
  <c r="W221" i="32" s="1"/>
  <c r="D216" i="34" s="1"/>
  <c r="T225" i="32"/>
  <c r="U225" i="32" s="1"/>
  <c r="V225" i="32" s="1"/>
  <c r="W225" i="32" s="1"/>
  <c r="D220" i="34" s="1"/>
  <c r="H220" i="34" s="1"/>
  <c r="T229" i="32"/>
  <c r="U229" i="32" s="1"/>
  <c r="V229" i="32" s="1"/>
  <c r="W229" i="32" s="1"/>
  <c r="D224" i="34" s="1"/>
  <c r="H224" i="34" s="1"/>
  <c r="T233" i="32"/>
  <c r="U233" i="32" s="1"/>
  <c r="V233" i="32" s="1"/>
  <c r="W233" i="32" s="1"/>
  <c r="D228" i="34" s="1"/>
  <c r="T237" i="32"/>
  <c r="U237" i="32" s="1"/>
  <c r="V237" i="32" s="1"/>
  <c r="W237" i="32" s="1"/>
  <c r="D232" i="34" s="1"/>
  <c r="T241" i="32"/>
  <c r="U241" i="32" s="1"/>
  <c r="V241" i="32" s="1"/>
  <c r="W241" i="32" s="1"/>
  <c r="D236" i="34" s="1"/>
  <c r="H236" i="34" s="1"/>
  <c r="T245" i="32"/>
  <c r="U245" i="32" s="1"/>
  <c r="V245" i="32" s="1"/>
  <c r="W245" i="32" s="1"/>
  <c r="D240" i="34" s="1"/>
  <c r="H240" i="34" s="1"/>
  <c r="T249" i="32"/>
  <c r="U249" i="32" s="1"/>
  <c r="V249" i="32" s="1"/>
  <c r="W249" i="32" s="1"/>
  <c r="D244" i="34" s="1"/>
  <c r="T253" i="32"/>
  <c r="U253" i="32" s="1"/>
  <c r="V253" i="32" s="1"/>
  <c r="W253" i="32" s="1"/>
  <c r="D248" i="34" s="1"/>
  <c r="T257" i="32"/>
  <c r="U257" i="32" s="1"/>
  <c r="V257" i="32" s="1"/>
  <c r="W257" i="32" s="1"/>
  <c r="D252" i="34" s="1"/>
  <c r="H252" i="34" s="1"/>
  <c r="T261" i="32"/>
  <c r="U261" i="32" s="1"/>
  <c r="V261" i="32" s="1"/>
  <c r="W261" i="32" s="1"/>
  <c r="D256" i="34" s="1"/>
  <c r="H256" i="34" s="1"/>
  <c r="T265" i="32"/>
  <c r="U265" i="32" s="1"/>
  <c r="V265" i="32" s="1"/>
  <c r="W265" i="32" s="1"/>
  <c r="D260" i="34" s="1"/>
  <c r="T269" i="32"/>
  <c r="U269" i="32" s="1"/>
  <c r="V269" i="32" s="1"/>
  <c r="W269" i="32" s="1"/>
  <c r="D264" i="34" s="1"/>
  <c r="T273" i="32"/>
  <c r="U273" i="32" s="1"/>
  <c r="V273" i="32" s="1"/>
  <c r="W273" i="32" s="1"/>
  <c r="D268" i="34" s="1"/>
  <c r="H268" i="34" s="1"/>
  <c r="T276" i="32"/>
  <c r="U276" i="32" s="1"/>
  <c r="V276" i="32" s="1"/>
  <c r="W276" i="32" s="1"/>
  <c r="D271" i="34" s="1"/>
  <c r="H271" i="34" s="1"/>
  <c r="T281" i="32"/>
  <c r="U281" i="32" s="1"/>
  <c r="V281" i="32" s="1"/>
  <c r="W281" i="32" s="1"/>
  <c r="D276" i="34" s="1"/>
  <c r="T284" i="32"/>
  <c r="U284" i="32" s="1"/>
  <c r="V284" i="32" s="1"/>
  <c r="W284" i="32" s="1"/>
  <c r="D279" i="34" s="1"/>
  <c r="H279" i="34" s="1"/>
  <c r="T289" i="32"/>
  <c r="U289" i="32" s="1"/>
  <c r="V289" i="32" s="1"/>
  <c r="W289" i="32" s="1"/>
  <c r="D284" i="34" s="1"/>
  <c r="H284" i="34" s="1"/>
  <c r="T292" i="32"/>
  <c r="U292" i="32" s="1"/>
  <c r="V292" i="32" s="1"/>
  <c r="W292" i="32" s="1"/>
  <c r="D287" i="34" s="1"/>
  <c r="H287" i="34" s="1"/>
  <c r="T297" i="32"/>
  <c r="U297" i="32" s="1"/>
  <c r="V297" i="32" s="1"/>
  <c r="W297" i="32" s="1"/>
  <c r="D292" i="34" s="1"/>
  <c r="T300" i="32"/>
  <c r="U300" i="32" s="1"/>
  <c r="V300" i="32" s="1"/>
  <c r="W300" i="32" s="1"/>
  <c r="D295" i="34" s="1"/>
  <c r="T305" i="32"/>
  <c r="U305" i="32" s="1"/>
  <c r="V305" i="32" s="1"/>
  <c r="W305" i="32" s="1"/>
  <c r="D300" i="34" s="1"/>
  <c r="T307" i="32"/>
  <c r="U307" i="32" s="1"/>
  <c r="V307" i="32" s="1"/>
  <c r="W307" i="32" s="1"/>
  <c r="D302" i="34" s="1"/>
  <c r="T310" i="32"/>
  <c r="U310" i="32" s="1"/>
  <c r="V310" i="32" s="1"/>
  <c r="W310" i="32" s="1"/>
  <c r="D305" i="34" s="1"/>
  <c r="H305" i="34" s="1"/>
  <c r="T317" i="32"/>
  <c r="U317" i="32" s="1"/>
  <c r="V317" i="32" s="1"/>
  <c r="W317" i="32" s="1"/>
  <c r="D312" i="34" s="1"/>
  <c r="H312" i="34" s="1"/>
  <c r="T328" i="32"/>
  <c r="U328" i="32" s="1"/>
  <c r="V328" i="32" s="1"/>
  <c r="W328" i="32" s="1"/>
  <c r="D323" i="34" s="1"/>
  <c r="T330" i="32"/>
  <c r="U330" i="32" s="1"/>
  <c r="V330" i="32" s="1"/>
  <c r="W330" i="32" s="1"/>
  <c r="D325" i="34" s="1"/>
  <c r="T331" i="32"/>
  <c r="U331" i="32" s="1"/>
  <c r="V331" i="32" s="1"/>
  <c r="W331" i="32" s="1"/>
  <c r="D326" i="34" s="1"/>
  <c r="H326" i="34" s="1"/>
  <c r="T333" i="32"/>
  <c r="U333" i="32" s="1"/>
  <c r="V333" i="32" s="1"/>
  <c r="W333" i="32" s="1"/>
  <c r="D328" i="34" s="1"/>
  <c r="T334" i="32"/>
  <c r="U334" i="32" s="1"/>
  <c r="V334" i="32" s="1"/>
  <c r="W334" i="32" s="1"/>
  <c r="D329" i="34" s="1"/>
  <c r="T336" i="32"/>
  <c r="U336" i="32" s="1"/>
  <c r="V336" i="32" s="1"/>
  <c r="W336" i="32" s="1"/>
  <c r="D331" i="34" s="1"/>
  <c r="T337" i="32"/>
  <c r="U337" i="32" s="1"/>
  <c r="V337" i="32" s="1"/>
  <c r="W337" i="32" s="1"/>
  <c r="D332" i="34" s="1"/>
  <c r="H332" i="34" s="1"/>
  <c r="T338" i="32"/>
  <c r="U338" i="32" s="1"/>
  <c r="V338" i="32" s="1"/>
  <c r="W338" i="32" s="1"/>
  <c r="D333" i="34" s="1"/>
  <c r="T340" i="32"/>
  <c r="U340" i="32" s="1"/>
  <c r="V340" i="32" s="1"/>
  <c r="W340" i="32" s="1"/>
  <c r="D335" i="34" s="1"/>
  <c r="T341" i="32"/>
  <c r="U341" i="32" s="1"/>
  <c r="V341" i="32" s="1"/>
  <c r="W341" i="32" s="1"/>
  <c r="D336" i="34" s="1"/>
  <c r="T342" i="32"/>
  <c r="U342" i="32" s="1"/>
  <c r="V342" i="32" s="1"/>
  <c r="W342" i="32" s="1"/>
  <c r="D337" i="34" s="1"/>
  <c r="H337" i="34" s="1"/>
  <c r="T344" i="32"/>
  <c r="U344" i="32" s="1"/>
  <c r="V344" i="32" s="1"/>
  <c r="W344" i="32" s="1"/>
  <c r="D339" i="34" s="1"/>
  <c r="T345" i="32"/>
  <c r="U345" i="32" s="1"/>
  <c r="V345" i="32" s="1"/>
  <c r="W345" i="32" s="1"/>
  <c r="D340" i="34" s="1"/>
  <c r="H340" i="34" s="1"/>
  <c r="T347" i="32"/>
  <c r="U347" i="32" s="1"/>
  <c r="V347" i="32" s="1"/>
  <c r="W347" i="32" s="1"/>
  <c r="D342" i="34" s="1"/>
  <c r="T348" i="32"/>
  <c r="U348" i="32" s="1"/>
  <c r="V348" i="32" s="1"/>
  <c r="W348" i="32" s="1"/>
  <c r="D343" i="34" s="1"/>
  <c r="T349" i="32"/>
  <c r="U349" i="32" s="1"/>
  <c r="V349" i="32" s="1"/>
  <c r="W349" i="32" s="1"/>
  <c r="D344" i="34" s="1"/>
  <c r="T271" i="32"/>
  <c r="U271" i="32" s="1"/>
  <c r="V271" i="32" s="1"/>
  <c r="W271" i="32" s="1"/>
  <c r="D266" i="34" s="1"/>
  <c r="T280" i="32"/>
  <c r="U280" i="32" s="1"/>
  <c r="V280" i="32" s="1"/>
  <c r="W280" i="32" s="1"/>
  <c r="D275" i="34" s="1"/>
  <c r="H275" i="34" s="1"/>
  <c r="T285" i="32"/>
  <c r="U285" i="32" s="1"/>
  <c r="V285" i="32" s="1"/>
  <c r="W285" i="32" s="1"/>
  <c r="D280" i="34" s="1"/>
  <c r="T288" i="32"/>
  <c r="U288" i="32" s="1"/>
  <c r="V288" i="32" s="1"/>
  <c r="W288" i="32" s="1"/>
  <c r="D283" i="34" s="1"/>
  <c r="T293" i="32"/>
  <c r="U293" i="32" s="1"/>
  <c r="V293" i="32" s="1"/>
  <c r="W293" i="32" s="1"/>
  <c r="D288" i="34" s="1"/>
  <c r="H288" i="34" s="1"/>
  <c r="T62" i="32"/>
  <c r="U62" i="32" s="1"/>
  <c r="V62" i="32" s="1"/>
  <c r="W62" i="32" s="1"/>
  <c r="D57" i="34" s="1"/>
  <c r="H57" i="34" s="1"/>
  <c r="T66" i="32"/>
  <c r="U66" i="32" s="1"/>
  <c r="V66" i="32" s="1"/>
  <c r="W66" i="32" s="1"/>
  <c r="D61" i="34" s="1"/>
  <c r="T69" i="32"/>
  <c r="U69" i="32" s="1"/>
  <c r="V69" i="32" s="1"/>
  <c r="W69" i="32" s="1"/>
  <c r="D64" i="34" s="1"/>
  <c r="H64" i="34" s="1"/>
  <c r="T74" i="32"/>
  <c r="U74" i="32" s="1"/>
  <c r="V74" i="32" s="1"/>
  <c r="W74" i="32" s="1"/>
  <c r="D69" i="34" s="1"/>
  <c r="H69" i="34" s="1"/>
  <c r="T77" i="32"/>
  <c r="U77" i="32" s="1"/>
  <c r="V77" i="32" s="1"/>
  <c r="W77" i="32" s="1"/>
  <c r="D72" i="34" s="1"/>
  <c r="T82" i="32"/>
  <c r="U82" i="32" s="1"/>
  <c r="V82" i="32" s="1"/>
  <c r="W82" i="32" s="1"/>
  <c r="D77" i="34" s="1"/>
  <c r="T85" i="32"/>
  <c r="U85" i="32" s="1"/>
  <c r="V85" i="32" s="1"/>
  <c r="W85" i="32" s="1"/>
  <c r="D80" i="34" s="1"/>
  <c r="H80" i="34" s="1"/>
  <c r="T90" i="32"/>
  <c r="U90" i="32" s="1"/>
  <c r="V90" i="32" s="1"/>
  <c r="W90" i="32" s="1"/>
  <c r="D85" i="34" s="1"/>
  <c r="H85" i="34" s="1"/>
  <c r="T93" i="32"/>
  <c r="U93" i="32" s="1"/>
  <c r="V93" i="32" s="1"/>
  <c r="W93" i="32" s="1"/>
  <c r="D88" i="34" s="1"/>
  <c r="T98" i="32"/>
  <c r="U98" i="32" s="1"/>
  <c r="V98" i="32" s="1"/>
  <c r="W98" i="32" s="1"/>
  <c r="D93" i="34" s="1"/>
  <c r="H93" i="34" s="1"/>
  <c r="T102" i="32"/>
  <c r="U102" i="32" s="1"/>
  <c r="V102" i="32" s="1"/>
  <c r="W102" i="32" s="1"/>
  <c r="D97" i="34" s="1"/>
  <c r="H97" i="34" s="1"/>
  <c r="T104" i="32"/>
  <c r="U104" i="32" s="1"/>
  <c r="V104" i="32" s="1"/>
  <c r="W104" i="32" s="1"/>
  <c r="D99" i="34" s="1"/>
  <c r="T109" i="32"/>
  <c r="U109" i="32" s="1"/>
  <c r="V109" i="32" s="1"/>
  <c r="W109" i="32" s="1"/>
  <c r="D104" i="34" s="1"/>
  <c r="H104" i="34" s="1"/>
  <c r="T111" i="32"/>
  <c r="U111" i="32" s="1"/>
  <c r="V111" i="32" s="1"/>
  <c r="W111" i="32" s="1"/>
  <c r="D106" i="34" s="1"/>
  <c r="H106" i="34" s="1"/>
  <c r="T115" i="32"/>
  <c r="U115" i="32" s="1"/>
  <c r="V115" i="32" s="1"/>
  <c r="W115" i="32" s="1"/>
  <c r="D110" i="34" s="1"/>
  <c r="H110" i="34" s="1"/>
  <c r="T118" i="32"/>
  <c r="U118" i="32" s="1"/>
  <c r="V118" i="32" s="1"/>
  <c r="W118" i="32" s="1"/>
  <c r="D113" i="34" s="1"/>
  <c r="H113" i="34" s="1"/>
  <c r="T121" i="32"/>
  <c r="U121" i="32" s="1"/>
  <c r="V121" i="32" s="1"/>
  <c r="W121" i="32" s="1"/>
  <c r="D116" i="34" s="1"/>
  <c r="H116" i="34" s="1"/>
  <c r="T124" i="32"/>
  <c r="U124" i="32" s="1"/>
  <c r="V124" i="32" s="1"/>
  <c r="W124" i="32" s="1"/>
  <c r="D119" i="34" s="1"/>
  <c r="H119" i="34" s="1"/>
  <c r="T131" i="32"/>
  <c r="U131" i="32" s="1"/>
  <c r="V131" i="32" s="1"/>
  <c r="W131" i="32" s="1"/>
  <c r="D126" i="34" s="1"/>
  <c r="T133" i="32"/>
  <c r="U133" i="32" s="1"/>
  <c r="V133" i="32" s="1"/>
  <c r="W133" i="32" s="1"/>
  <c r="D128" i="34" s="1"/>
  <c r="H128" i="34" s="1"/>
  <c r="T136" i="32"/>
  <c r="U136" i="32" s="1"/>
  <c r="V136" i="32" s="1"/>
  <c r="W136" i="32" s="1"/>
  <c r="D131" i="34" s="1"/>
  <c r="H131" i="34" s="1"/>
  <c r="T139" i="32"/>
  <c r="U139" i="32" s="1"/>
  <c r="V139" i="32" s="1"/>
  <c r="W139" i="32" s="1"/>
  <c r="D134" i="34" s="1"/>
  <c r="T141" i="32"/>
  <c r="U141" i="32" s="1"/>
  <c r="V141" i="32" s="1"/>
  <c r="W141" i="32" s="1"/>
  <c r="D136" i="34" s="1"/>
  <c r="T144" i="32"/>
  <c r="U144" i="32" s="1"/>
  <c r="V144" i="32" s="1"/>
  <c r="W144" i="32" s="1"/>
  <c r="D139" i="34" s="1"/>
  <c r="T147" i="32"/>
  <c r="U147" i="32" s="1"/>
  <c r="V147" i="32" s="1"/>
  <c r="W147" i="32" s="1"/>
  <c r="D142" i="34" s="1"/>
  <c r="H142" i="34" s="1"/>
  <c r="T149" i="32"/>
  <c r="U149" i="32" s="1"/>
  <c r="V149" i="32" s="1"/>
  <c r="W149" i="32" s="1"/>
  <c r="D144" i="34" s="1"/>
  <c r="H144" i="34" s="1"/>
  <c r="T154" i="32"/>
  <c r="U154" i="32" s="1"/>
  <c r="V154" i="32" s="1"/>
  <c r="W154" i="32" s="1"/>
  <c r="D149" i="34" s="1"/>
  <c r="H149" i="34" s="1"/>
  <c r="T156" i="32"/>
  <c r="U156" i="32" s="1"/>
  <c r="V156" i="32" s="1"/>
  <c r="W156" i="32" s="1"/>
  <c r="D151" i="34" s="1"/>
  <c r="T159" i="32"/>
  <c r="U159" i="32" s="1"/>
  <c r="V159" i="32" s="1"/>
  <c r="W159" i="32" s="1"/>
  <c r="D154" i="34" s="1"/>
  <c r="H154" i="34" s="1"/>
  <c r="T166" i="32"/>
  <c r="U166" i="32" s="1"/>
  <c r="V166" i="32" s="1"/>
  <c r="W166" i="32" s="1"/>
  <c r="D161" i="34" s="1"/>
  <c r="T171" i="32"/>
  <c r="U171" i="32" s="1"/>
  <c r="V171" i="32" s="1"/>
  <c r="W171" i="32" s="1"/>
  <c r="D166" i="34" s="1"/>
  <c r="T174" i="32"/>
  <c r="U174" i="32" s="1"/>
  <c r="V174" i="32" s="1"/>
  <c r="W174" i="32" s="1"/>
  <c r="D169" i="34" s="1"/>
  <c r="T178" i="32"/>
  <c r="U178" i="32" s="1"/>
  <c r="V178" i="32" s="1"/>
  <c r="W178" i="32" s="1"/>
  <c r="D173" i="34" s="1"/>
  <c r="T182" i="32"/>
  <c r="U182" i="32" s="1"/>
  <c r="V182" i="32" s="1"/>
  <c r="W182" i="32" s="1"/>
  <c r="D177" i="34" s="1"/>
  <c r="T186" i="32"/>
  <c r="U186" i="32" s="1"/>
  <c r="V186" i="32" s="1"/>
  <c r="W186" i="32" s="1"/>
  <c r="D181" i="34" s="1"/>
  <c r="T190" i="32"/>
  <c r="U190" i="32" s="1"/>
  <c r="V190" i="32" s="1"/>
  <c r="W190" i="32" s="1"/>
  <c r="D185" i="34" s="1"/>
  <c r="T194" i="32"/>
  <c r="U194" i="32" s="1"/>
  <c r="V194" i="32" s="1"/>
  <c r="W194" i="32" s="1"/>
  <c r="D189" i="34" s="1"/>
  <c r="T198" i="32"/>
  <c r="U198" i="32" s="1"/>
  <c r="V198" i="32" s="1"/>
  <c r="W198" i="32" s="1"/>
  <c r="D193" i="34" s="1"/>
  <c r="T202" i="32"/>
  <c r="U202" i="32" s="1"/>
  <c r="V202" i="32" s="1"/>
  <c r="W202" i="32" s="1"/>
  <c r="D197" i="34" s="1"/>
  <c r="T206" i="32"/>
  <c r="U206" i="32" s="1"/>
  <c r="V206" i="32" s="1"/>
  <c r="W206" i="32" s="1"/>
  <c r="D201" i="34" s="1"/>
  <c r="T210" i="32"/>
  <c r="U210" i="32" s="1"/>
  <c r="V210" i="32" s="1"/>
  <c r="W210" i="32" s="1"/>
  <c r="D205" i="34" s="1"/>
  <c r="H205" i="34" s="1"/>
  <c r="T214" i="32"/>
  <c r="U214" i="32" s="1"/>
  <c r="V214" i="32" s="1"/>
  <c r="W214" i="32" s="1"/>
  <c r="D209" i="34" s="1"/>
  <c r="H209" i="34" s="1"/>
  <c r="T218" i="32"/>
  <c r="U218" i="32" s="1"/>
  <c r="V218" i="32" s="1"/>
  <c r="W218" i="32" s="1"/>
  <c r="D213" i="34" s="1"/>
  <c r="H213" i="34" s="1"/>
  <c r="T222" i="32"/>
  <c r="U222" i="32" s="1"/>
  <c r="V222" i="32" s="1"/>
  <c r="W222" i="32" s="1"/>
  <c r="D217" i="34" s="1"/>
  <c r="T226" i="32"/>
  <c r="U226" i="32" s="1"/>
  <c r="V226" i="32" s="1"/>
  <c r="W226" i="32" s="1"/>
  <c r="D221" i="34" s="1"/>
  <c r="T230" i="32"/>
  <c r="U230" i="32" s="1"/>
  <c r="V230" i="32" s="1"/>
  <c r="W230" i="32" s="1"/>
  <c r="D225" i="34" s="1"/>
  <c r="T234" i="32"/>
  <c r="U234" i="32" s="1"/>
  <c r="V234" i="32" s="1"/>
  <c r="W234" i="32" s="1"/>
  <c r="D229" i="34" s="1"/>
  <c r="T238" i="32"/>
  <c r="U238" i="32" s="1"/>
  <c r="V238" i="32" s="1"/>
  <c r="W238" i="32" s="1"/>
  <c r="D233" i="34" s="1"/>
  <c r="T242" i="32"/>
  <c r="U242" i="32" s="1"/>
  <c r="V242" i="32" s="1"/>
  <c r="W242" i="32" s="1"/>
  <c r="D237" i="34" s="1"/>
  <c r="T246" i="32"/>
  <c r="U246" i="32" s="1"/>
  <c r="V246" i="32" s="1"/>
  <c r="W246" i="32" s="1"/>
  <c r="D241" i="34" s="1"/>
  <c r="T250" i="32"/>
  <c r="U250" i="32" s="1"/>
  <c r="V250" i="32" s="1"/>
  <c r="W250" i="32" s="1"/>
  <c r="D245" i="34" s="1"/>
  <c r="T254" i="32"/>
  <c r="U254" i="32" s="1"/>
  <c r="V254" i="32" s="1"/>
  <c r="W254" i="32" s="1"/>
  <c r="D249" i="34" s="1"/>
  <c r="T258" i="32"/>
  <c r="U258" i="32" s="1"/>
  <c r="V258" i="32" s="1"/>
  <c r="W258" i="32" s="1"/>
  <c r="D253" i="34" s="1"/>
  <c r="T262" i="32"/>
  <c r="U262" i="32" s="1"/>
  <c r="V262" i="32" s="1"/>
  <c r="W262" i="32" s="1"/>
  <c r="D257" i="34" s="1"/>
  <c r="T266" i="32"/>
  <c r="U266" i="32" s="1"/>
  <c r="V266" i="32" s="1"/>
  <c r="W266" i="32" s="1"/>
  <c r="D261" i="34" s="1"/>
  <c r="H261" i="34" s="1"/>
  <c r="T270" i="32"/>
  <c r="U270" i="32" s="1"/>
  <c r="V270" i="32" s="1"/>
  <c r="W270" i="32" s="1"/>
  <c r="D265" i="34" s="1"/>
  <c r="T274" i="32"/>
  <c r="U274" i="32" s="1"/>
  <c r="V274" i="32" s="1"/>
  <c r="W274" i="32" s="1"/>
  <c r="D269" i="34" s="1"/>
  <c r="T279" i="32"/>
  <c r="U279" i="32" s="1"/>
  <c r="V279" i="32" s="1"/>
  <c r="W279" i="32" s="1"/>
  <c r="D274" i="34" s="1"/>
  <c r="T282" i="32"/>
  <c r="U282" i="32" s="1"/>
  <c r="V282" i="32" s="1"/>
  <c r="W282" i="32" s="1"/>
  <c r="D277" i="34" s="1"/>
  <c r="H277" i="34" s="1"/>
  <c r="T287" i="32"/>
  <c r="U287" i="32" s="1"/>
  <c r="V287" i="32" s="1"/>
  <c r="W287" i="32" s="1"/>
  <c r="D282" i="34" s="1"/>
  <c r="T290" i="32"/>
  <c r="U290" i="32" s="1"/>
  <c r="V290" i="32" s="1"/>
  <c r="W290" i="32" s="1"/>
  <c r="D285" i="34" s="1"/>
  <c r="T295" i="32"/>
  <c r="U295" i="32" s="1"/>
  <c r="V295" i="32" s="1"/>
  <c r="W295" i="32" s="1"/>
  <c r="D290" i="34" s="1"/>
  <c r="T298" i="32"/>
  <c r="U298" i="32" s="1"/>
  <c r="V298" i="32" s="1"/>
  <c r="W298" i="32" s="1"/>
  <c r="D293" i="34" s="1"/>
  <c r="H293" i="34" s="1"/>
  <c r="T303" i="32"/>
  <c r="U303" i="32" s="1"/>
  <c r="V303" i="32" s="1"/>
  <c r="W303" i="32" s="1"/>
  <c r="D298" i="34" s="1"/>
  <c r="T306" i="32"/>
  <c r="U306" i="32" s="1"/>
  <c r="V306" i="32" s="1"/>
  <c r="W306" i="32" s="1"/>
  <c r="D301" i="34" s="1"/>
  <c r="T313" i="32"/>
  <c r="U313" i="32" s="1"/>
  <c r="V313" i="32" s="1"/>
  <c r="W313" i="32" s="1"/>
  <c r="D308" i="34" s="1"/>
  <c r="T316" i="32"/>
  <c r="U316" i="32" s="1"/>
  <c r="V316" i="32" s="1"/>
  <c r="W316" i="32" s="1"/>
  <c r="D311" i="34" s="1"/>
  <c r="T319" i="32"/>
  <c r="U319" i="32" s="1"/>
  <c r="V319" i="32" s="1"/>
  <c r="W319" i="32" s="1"/>
  <c r="D314" i="34" s="1"/>
  <c r="H314" i="34" s="1"/>
  <c r="T320" i="32"/>
  <c r="U320" i="32" s="1"/>
  <c r="V320" i="32" s="1"/>
  <c r="W320" i="32" s="1"/>
  <c r="D315" i="34" s="1"/>
  <c r="T321" i="32"/>
  <c r="U321" i="32" s="1"/>
  <c r="V321" i="32" s="1"/>
  <c r="W321" i="32" s="1"/>
  <c r="D316" i="34" s="1"/>
  <c r="H316" i="34" s="1"/>
  <c r="T322" i="32"/>
  <c r="U322" i="32" s="1"/>
  <c r="V322" i="32" s="1"/>
  <c r="W322" i="32" s="1"/>
  <c r="D317" i="34" s="1"/>
  <c r="T323" i="32"/>
  <c r="U323" i="32" s="1"/>
  <c r="V323" i="32" s="1"/>
  <c r="W323" i="32" s="1"/>
  <c r="D318" i="34" s="1"/>
  <c r="T324" i="32"/>
  <c r="U324" i="32" s="1"/>
  <c r="V324" i="32" s="1"/>
  <c r="W324" i="32" s="1"/>
  <c r="D319" i="34" s="1"/>
  <c r="H319" i="34" s="1"/>
  <c r="T325" i="32"/>
  <c r="U325" i="32" s="1"/>
  <c r="V325" i="32" s="1"/>
  <c r="W325" i="32" s="1"/>
  <c r="D320" i="34" s="1"/>
  <c r="H320" i="34" s="1"/>
  <c r="T326" i="32"/>
  <c r="U326" i="32" s="1"/>
  <c r="V326" i="32" s="1"/>
  <c r="W326" i="32" s="1"/>
  <c r="D321" i="34" s="1"/>
  <c r="H321" i="34" s="1"/>
  <c r="T327" i="32"/>
  <c r="U327" i="32" s="1"/>
  <c r="V327" i="32" s="1"/>
  <c r="W327" i="32" s="1"/>
  <c r="D322" i="34" s="1"/>
  <c r="H322" i="34" s="1"/>
  <c r="T329" i="32"/>
  <c r="U329" i="32" s="1"/>
  <c r="V329" i="32" s="1"/>
  <c r="W329" i="32" s="1"/>
  <c r="D324" i="34" s="1"/>
  <c r="T332" i="32"/>
  <c r="U332" i="32" s="1"/>
  <c r="V332" i="32" s="1"/>
  <c r="W332" i="32" s="1"/>
  <c r="D327" i="34" s="1"/>
  <c r="T335" i="32"/>
  <c r="U335" i="32" s="1"/>
  <c r="V335" i="32" s="1"/>
  <c r="W335" i="32" s="1"/>
  <c r="D330" i="34" s="1"/>
  <c r="T339" i="32"/>
  <c r="U339" i="32" s="1"/>
  <c r="V339" i="32" s="1"/>
  <c r="W339" i="32" s="1"/>
  <c r="D334" i="34" s="1"/>
  <c r="T343" i="32"/>
  <c r="U343" i="32" s="1"/>
  <c r="V343" i="32" s="1"/>
  <c r="W343" i="32" s="1"/>
  <c r="D338" i="34" s="1"/>
  <c r="H338" i="34" s="1"/>
  <c r="T346" i="32"/>
  <c r="U346" i="32" s="1"/>
  <c r="V346" i="32" s="1"/>
  <c r="W346" i="32" s="1"/>
  <c r="D341" i="34" s="1"/>
  <c r="T350" i="32"/>
  <c r="U350" i="32" s="1"/>
  <c r="V350" i="32" s="1"/>
  <c r="W350" i="32" s="1"/>
  <c r="D345" i="34" s="1"/>
  <c r="T15" i="32"/>
  <c r="U15" i="32" s="1"/>
  <c r="V15" i="32" s="1"/>
  <c r="W15" i="32" s="1"/>
  <c r="D10" i="34" s="1"/>
  <c r="T17" i="32"/>
  <c r="U17" i="32" s="1"/>
  <c r="V17" i="32" s="1"/>
  <c r="W17" i="32" s="1"/>
  <c r="D12" i="34" s="1"/>
  <c r="H12" i="34" s="1"/>
  <c r="T19" i="32"/>
  <c r="U19" i="32" s="1"/>
  <c r="V19" i="32" s="1"/>
  <c r="W19" i="32" s="1"/>
  <c r="D14" i="34" s="1"/>
  <c r="H14" i="34" s="1"/>
  <c r="T21" i="32"/>
  <c r="U21" i="32" s="1"/>
  <c r="V21" i="32" s="1"/>
  <c r="W21" i="32" s="1"/>
  <c r="D16" i="34" s="1"/>
  <c r="H16" i="34" s="1"/>
  <c r="T23" i="32"/>
  <c r="U23" i="32" s="1"/>
  <c r="V23" i="32" s="1"/>
  <c r="W23" i="32" s="1"/>
  <c r="D18" i="34" s="1"/>
  <c r="H18" i="34" s="1"/>
  <c r="T25" i="32"/>
  <c r="U25" i="32" s="1"/>
  <c r="V25" i="32" s="1"/>
  <c r="W25" i="32" s="1"/>
  <c r="D20" i="34" s="1"/>
  <c r="T27" i="32"/>
  <c r="U27" i="32" s="1"/>
  <c r="V27" i="32" s="1"/>
  <c r="W27" i="32" s="1"/>
  <c r="D22" i="34" s="1"/>
  <c r="T29" i="32"/>
  <c r="U29" i="32" s="1"/>
  <c r="V29" i="32" s="1"/>
  <c r="W29" i="32" s="1"/>
  <c r="D24" i="34" s="1"/>
  <c r="T31" i="32"/>
  <c r="U31" i="32" s="1"/>
  <c r="V31" i="32" s="1"/>
  <c r="W31" i="32" s="1"/>
  <c r="D26" i="34" s="1"/>
  <c r="T33" i="32"/>
  <c r="U33" i="32" s="1"/>
  <c r="V33" i="32" s="1"/>
  <c r="W33" i="32" s="1"/>
  <c r="D28" i="34" s="1"/>
  <c r="T35" i="32"/>
  <c r="U35" i="32" s="1"/>
  <c r="V35" i="32" s="1"/>
  <c r="W35" i="32" s="1"/>
  <c r="D30" i="34" s="1"/>
  <c r="T37" i="32"/>
  <c r="U37" i="32" s="1"/>
  <c r="V37" i="32" s="1"/>
  <c r="W37" i="32" s="1"/>
  <c r="D32" i="34" s="1"/>
  <c r="T39" i="32"/>
  <c r="U39" i="32" s="1"/>
  <c r="V39" i="32" s="1"/>
  <c r="W39" i="32" s="1"/>
  <c r="D34" i="34" s="1"/>
  <c r="T41" i="32"/>
  <c r="U41" i="32" s="1"/>
  <c r="V41" i="32" s="1"/>
  <c r="W41" i="32" s="1"/>
  <c r="D36" i="34" s="1"/>
  <c r="T43" i="32"/>
  <c r="U43" i="32" s="1"/>
  <c r="V43" i="32" s="1"/>
  <c r="W43" i="32" s="1"/>
  <c r="D38" i="34" s="1"/>
  <c r="T45" i="32"/>
  <c r="U45" i="32" s="1"/>
  <c r="V45" i="32" s="1"/>
  <c r="W45" i="32" s="1"/>
  <c r="D40" i="34" s="1"/>
  <c r="T47" i="32"/>
  <c r="U47" i="32" s="1"/>
  <c r="V47" i="32" s="1"/>
  <c r="W47" i="32" s="1"/>
  <c r="D42" i="34" s="1"/>
  <c r="T49" i="32"/>
  <c r="U49" i="32" s="1"/>
  <c r="V49" i="32" s="1"/>
  <c r="W49" i="32" s="1"/>
  <c r="D44" i="34" s="1"/>
  <c r="H44" i="34" s="1"/>
  <c r="T51" i="32"/>
  <c r="U51" i="32" s="1"/>
  <c r="V51" i="32" s="1"/>
  <c r="W51" i="32" s="1"/>
  <c r="D46" i="34" s="1"/>
  <c r="H46" i="34" s="1"/>
  <c r="T53" i="32"/>
  <c r="U53" i="32" s="1"/>
  <c r="V53" i="32" s="1"/>
  <c r="W53" i="32" s="1"/>
  <c r="D48" i="34" s="1"/>
  <c r="T55" i="32"/>
  <c r="U55" i="32" s="1"/>
  <c r="V55" i="32" s="1"/>
  <c r="W55" i="32" s="1"/>
  <c r="D50" i="34" s="1"/>
  <c r="T57" i="32"/>
  <c r="U57" i="32" s="1"/>
  <c r="V57" i="32" s="1"/>
  <c r="W57" i="32" s="1"/>
  <c r="D52" i="34" s="1"/>
  <c r="H52" i="34" s="1"/>
  <c r="T59" i="32"/>
  <c r="U59" i="32" s="1"/>
  <c r="V59" i="32" s="1"/>
  <c r="W59" i="32" s="1"/>
  <c r="D54" i="34" s="1"/>
  <c r="H54" i="34" s="1"/>
  <c r="T64" i="32"/>
  <c r="U64" i="32" s="1"/>
  <c r="V64" i="32" s="1"/>
  <c r="W64" i="32" s="1"/>
  <c r="D59" i="34" s="1"/>
  <c r="T67" i="32"/>
  <c r="U67" i="32" s="1"/>
  <c r="V67" i="32" s="1"/>
  <c r="W67" i="32" s="1"/>
  <c r="D62" i="34" s="1"/>
  <c r="H62" i="34" s="1"/>
  <c r="T72" i="32"/>
  <c r="U72" i="32" s="1"/>
  <c r="V72" i="32" s="1"/>
  <c r="W72" i="32" s="1"/>
  <c r="D67" i="34" s="1"/>
  <c r="T75" i="32"/>
  <c r="U75" i="32" s="1"/>
  <c r="V75" i="32" s="1"/>
  <c r="W75" i="32" s="1"/>
  <c r="D70" i="34" s="1"/>
  <c r="H70" i="34" s="1"/>
  <c r="T80" i="32"/>
  <c r="U80" i="32" s="1"/>
  <c r="V80" i="32" s="1"/>
  <c r="W80" i="32" s="1"/>
  <c r="D75" i="34" s="1"/>
  <c r="T83" i="32"/>
  <c r="U83" i="32" s="1"/>
  <c r="V83" i="32" s="1"/>
  <c r="W83" i="32" s="1"/>
  <c r="D78" i="34" s="1"/>
  <c r="H78" i="34" s="1"/>
  <c r="T88" i="32"/>
  <c r="U88" i="32" s="1"/>
  <c r="V88" i="32" s="1"/>
  <c r="W88" i="32" s="1"/>
  <c r="D83" i="34" s="1"/>
  <c r="T91" i="32"/>
  <c r="U91" i="32" s="1"/>
  <c r="V91" i="32" s="1"/>
  <c r="W91" i="32" s="1"/>
  <c r="D86" i="34" s="1"/>
  <c r="T96" i="32"/>
  <c r="U96" i="32" s="1"/>
  <c r="V96" i="32" s="1"/>
  <c r="W96" i="32" s="1"/>
  <c r="D91" i="34" s="1"/>
  <c r="T99" i="32"/>
  <c r="U99" i="32" s="1"/>
  <c r="V99" i="32" s="1"/>
  <c r="W99" i="32" s="1"/>
  <c r="D94" i="34" s="1"/>
  <c r="H94" i="34" s="1"/>
  <c r="T106" i="32"/>
  <c r="U106" i="32" s="1"/>
  <c r="V106" i="32" s="1"/>
  <c r="W106" i="32" s="1"/>
  <c r="D101" i="34" s="1"/>
  <c r="H101" i="34" s="1"/>
  <c r="T108" i="32"/>
  <c r="U108" i="32" s="1"/>
  <c r="V108" i="32" s="1"/>
  <c r="W108" i="32" s="1"/>
  <c r="D103" i="34" s="1"/>
  <c r="T113" i="32"/>
  <c r="U113" i="32" s="1"/>
  <c r="V113" i="32" s="1"/>
  <c r="W113" i="32" s="1"/>
  <c r="D108" i="34" s="1"/>
  <c r="T119" i="32"/>
  <c r="U119" i="32" s="1"/>
  <c r="V119" i="32" s="1"/>
  <c r="W119" i="32" s="1"/>
  <c r="D114" i="34" s="1"/>
  <c r="T122" i="32"/>
  <c r="U122" i="32" s="1"/>
  <c r="V122" i="32" s="1"/>
  <c r="W122" i="32" s="1"/>
  <c r="D117" i="34" s="1"/>
  <c r="T125" i="32"/>
  <c r="U125" i="32" s="1"/>
  <c r="V125" i="32" s="1"/>
  <c r="W125" i="32" s="1"/>
  <c r="D120" i="34" s="1"/>
  <c r="H120" i="34" s="1"/>
  <c r="T128" i="32"/>
  <c r="U128" i="32" s="1"/>
  <c r="V128" i="32" s="1"/>
  <c r="W128" i="32" s="1"/>
  <c r="D123" i="34" s="1"/>
  <c r="T134" i="32"/>
  <c r="U134" i="32" s="1"/>
  <c r="V134" i="32" s="1"/>
  <c r="W134" i="32" s="1"/>
  <c r="D129" i="34" s="1"/>
  <c r="H129" i="34" s="1"/>
  <c r="T142" i="32"/>
  <c r="U142" i="32" s="1"/>
  <c r="V142" i="32" s="1"/>
  <c r="W142" i="32" s="1"/>
  <c r="D137" i="34" s="1"/>
  <c r="T150" i="32"/>
  <c r="U150" i="32" s="1"/>
  <c r="V150" i="32" s="1"/>
  <c r="W150" i="32" s="1"/>
  <c r="D145" i="34" s="1"/>
  <c r="H145" i="34" s="1"/>
  <c r="T152" i="32"/>
  <c r="U152" i="32" s="1"/>
  <c r="V152" i="32" s="1"/>
  <c r="W152" i="32" s="1"/>
  <c r="D147" i="34" s="1"/>
  <c r="H147" i="34" s="1"/>
  <c r="T155" i="32"/>
  <c r="U155" i="32" s="1"/>
  <c r="V155" i="32" s="1"/>
  <c r="W155" i="32" s="1"/>
  <c r="D150" i="34" s="1"/>
  <c r="T161" i="32"/>
  <c r="U161" i="32" s="1"/>
  <c r="V161" i="32" s="1"/>
  <c r="W161" i="32" s="1"/>
  <c r="D156" i="34" s="1"/>
  <c r="H156" i="34" s="1"/>
  <c r="T164" i="32"/>
  <c r="U164" i="32" s="1"/>
  <c r="V164" i="32" s="1"/>
  <c r="W164" i="32" s="1"/>
  <c r="D159" i="34" s="1"/>
  <c r="T169" i="32"/>
  <c r="U169" i="32" s="1"/>
  <c r="V169" i="32" s="1"/>
  <c r="W169" i="32" s="1"/>
  <c r="D164" i="34" s="1"/>
  <c r="H164" i="34" s="1"/>
  <c r="T172" i="32"/>
  <c r="U172" i="32" s="1"/>
  <c r="V172" i="32" s="1"/>
  <c r="W172" i="32" s="1"/>
  <c r="D167" i="34" s="1"/>
  <c r="H167" i="34" s="1"/>
  <c r="T175" i="32"/>
  <c r="U175" i="32" s="1"/>
  <c r="V175" i="32" s="1"/>
  <c r="W175" i="32" s="1"/>
  <c r="D170" i="34" s="1"/>
  <c r="H170" i="34" s="1"/>
  <c r="T179" i="32"/>
  <c r="U179" i="32" s="1"/>
  <c r="V179" i="32" s="1"/>
  <c r="W179" i="32" s="1"/>
  <c r="D174" i="34" s="1"/>
  <c r="T183" i="32"/>
  <c r="U183" i="32" s="1"/>
  <c r="V183" i="32" s="1"/>
  <c r="W183" i="32" s="1"/>
  <c r="D178" i="34" s="1"/>
  <c r="H178" i="34" s="1"/>
  <c r="T187" i="32"/>
  <c r="U187" i="32" s="1"/>
  <c r="V187" i="32" s="1"/>
  <c r="W187" i="32" s="1"/>
  <c r="D182" i="34" s="1"/>
  <c r="H182" i="34" s="1"/>
  <c r="T191" i="32"/>
  <c r="U191" i="32" s="1"/>
  <c r="V191" i="32" s="1"/>
  <c r="W191" i="32" s="1"/>
  <c r="D186" i="34" s="1"/>
  <c r="H186" i="34" s="1"/>
  <c r="T195" i="32"/>
  <c r="U195" i="32" s="1"/>
  <c r="V195" i="32" s="1"/>
  <c r="W195" i="32" s="1"/>
  <c r="D190" i="34" s="1"/>
  <c r="T199" i="32"/>
  <c r="U199" i="32" s="1"/>
  <c r="V199" i="32" s="1"/>
  <c r="W199" i="32" s="1"/>
  <c r="D194" i="34" s="1"/>
  <c r="H194" i="34" s="1"/>
  <c r="T203" i="32"/>
  <c r="U203" i="32" s="1"/>
  <c r="V203" i="32" s="1"/>
  <c r="W203" i="32" s="1"/>
  <c r="D198" i="34" s="1"/>
  <c r="H198" i="34" s="1"/>
  <c r="T207" i="32"/>
  <c r="U207" i="32" s="1"/>
  <c r="V207" i="32" s="1"/>
  <c r="W207" i="32" s="1"/>
  <c r="D202" i="34" s="1"/>
  <c r="H202" i="34" s="1"/>
  <c r="T211" i="32"/>
  <c r="U211" i="32" s="1"/>
  <c r="V211" i="32" s="1"/>
  <c r="W211" i="32" s="1"/>
  <c r="D206" i="34" s="1"/>
  <c r="T215" i="32"/>
  <c r="U215" i="32" s="1"/>
  <c r="V215" i="32" s="1"/>
  <c r="W215" i="32" s="1"/>
  <c r="D210" i="34" s="1"/>
  <c r="T219" i="32"/>
  <c r="U219" i="32" s="1"/>
  <c r="V219" i="32" s="1"/>
  <c r="W219" i="32" s="1"/>
  <c r="D214" i="34" s="1"/>
  <c r="H214" i="34" s="1"/>
  <c r="T223" i="32"/>
  <c r="U223" i="32" s="1"/>
  <c r="V223" i="32" s="1"/>
  <c r="W223" i="32" s="1"/>
  <c r="D218" i="34" s="1"/>
  <c r="H218" i="34" s="1"/>
  <c r="T227" i="32"/>
  <c r="U227" i="32" s="1"/>
  <c r="V227" i="32" s="1"/>
  <c r="W227" i="32" s="1"/>
  <c r="D222" i="34" s="1"/>
  <c r="H222" i="34" s="1"/>
  <c r="T231" i="32"/>
  <c r="U231" i="32" s="1"/>
  <c r="V231" i="32" s="1"/>
  <c r="W231" i="32" s="1"/>
  <c r="D226" i="34" s="1"/>
  <c r="H226" i="34" s="1"/>
  <c r="T235" i="32"/>
  <c r="U235" i="32" s="1"/>
  <c r="V235" i="32" s="1"/>
  <c r="W235" i="32" s="1"/>
  <c r="D230" i="34" s="1"/>
  <c r="H230" i="34" s="1"/>
  <c r="T239" i="32"/>
  <c r="U239" i="32" s="1"/>
  <c r="V239" i="32" s="1"/>
  <c r="W239" i="32" s="1"/>
  <c r="D234" i="34" s="1"/>
  <c r="H234" i="34" s="1"/>
  <c r="T243" i="32"/>
  <c r="U243" i="32" s="1"/>
  <c r="V243" i="32" s="1"/>
  <c r="W243" i="32" s="1"/>
  <c r="D238" i="34" s="1"/>
  <c r="H238" i="34" s="1"/>
  <c r="T247" i="32"/>
  <c r="U247" i="32" s="1"/>
  <c r="V247" i="32" s="1"/>
  <c r="W247" i="32" s="1"/>
  <c r="D242" i="34" s="1"/>
  <c r="H242" i="34" s="1"/>
  <c r="T251" i="32"/>
  <c r="U251" i="32" s="1"/>
  <c r="V251" i="32" s="1"/>
  <c r="W251" i="32" s="1"/>
  <c r="D246" i="34" s="1"/>
  <c r="H246" i="34" s="1"/>
  <c r="T255" i="32"/>
  <c r="U255" i="32" s="1"/>
  <c r="V255" i="32" s="1"/>
  <c r="W255" i="32" s="1"/>
  <c r="D250" i="34" s="1"/>
  <c r="H250" i="34" s="1"/>
  <c r="T259" i="32"/>
  <c r="U259" i="32" s="1"/>
  <c r="V259" i="32" s="1"/>
  <c r="W259" i="32" s="1"/>
  <c r="D254" i="34" s="1"/>
  <c r="H254" i="34" s="1"/>
  <c r="T263" i="32"/>
  <c r="U263" i="32" s="1"/>
  <c r="V263" i="32" s="1"/>
  <c r="W263" i="32" s="1"/>
  <c r="D258" i="34" s="1"/>
  <c r="H258" i="34" s="1"/>
  <c r="T267" i="32"/>
  <c r="U267" i="32" s="1"/>
  <c r="V267" i="32" s="1"/>
  <c r="W267" i="32" s="1"/>
  <c r="D262" i="34" s="1"/>
  <c r="H262" i="34" s="1"/>
  <c r="T277" i="32"/>
  <c r="U277" i="32" s="1"/>
  <c r="V277" i="32" s="1"/>
  <c r="W277" i="32" s="1"/>
  <c r="D272" i="34" s="1"/>
  <c r="H272" i="34" s="1"/>
  <c r="T61" i="32"/>
  <c r="U61" i="32" s="1"/>
  <c r="V61" i="32" s="1"/>
  <c r="W61" i="32" s="1"/>
  <c r="D56" i="34" s="1"/>
  <c r="T65" i="32"/>
  <c r="U65" i="32" s="1"/>
  <c r="V65" i="32" s="1"/>
  <c r="W65" i="32" s="1"/>
  <c r="D60" i="34" s="1"/>
  <c r="T70" i="32"/>
  <c r="U70" i="32" s="1"/>
  <c r="V70" i="32" s="1"/>
  <c r="W70" i="32" s="1"/>
  <c r="D65" i="34" s="1"/>
  <c r="T73" i="32"/>
  <c r="U73" i="32" s="1"/>
  <c r="V73" i="32" s="1"/>
  <c r="W73" i="32" s="1"/>
  <c r="D68" i="34" s="1"/>
  <c r="H68" i="34" s="1"/>
  <c r="T78" i="32"/>
  <c r="U78" i="32" s="1"/>
  <c r="V78" i="32" s="1"/>
  <c r="W78" i="32" s="1"/>
  <c r="D73" i="34" s="1"/>
  <c r="H73" i="34" s="1"/>
  <c r="T81" i="32"/>
  <c r="U81" i="32" s="1"/>
  <c r="V81" i="32" s="1"/>
  <c r="W81" i="32" s="1"/>
  <c r="D76" i="34" s="1"/>
  <c r="T86" i="32"/>
  <c r="U86" i="32" s="1"/>
  <c r="V86" i="32" s="1"/>
  <c r="W86" i="32" s="1"/>
  <c r="D81" i="34" s="1"/>
  <c r="T89" i="32"/>
  <c r="U89" i="32" s="1"/>
  <c r="V89" i="32" s="1"/>
  <c r="W89" i="32" s="1"/>
  <c r="D84" i="34" s="1"/>
  <c r="H84" i="34" s="1"/>
  <c r="T94" i="32"/>
  <c r="U94" i="32" s="1"/>
  <c r="V94" i="32" s="1"/>
  <c r="W94" i="32" s="1"/>
  <c r="D89" i="34" s="1"/>
  <c r="H89" i="34" s="1"/>
  <c r="T97" i="32"/>
  <c r="U97" i="32" s="1"/>
  <c r="V97" i="32" s="1"/>
  <c r="W97" i="32" s="1"/>
  <c r="D92" i="34" s="1"/>
  <c r="T101" i="32"/>
  <c r="U101" i="32" s="1"/>
  <c r="V101" i="32" s="1"/>
  <c r="W101" i="32" s="1"/>
  <c r="D96" i="34" s="1"/>
  <c r="H96" i="34" s="1"/>
  <c r="T103" i="32"/>
  <c r="U103" i="32" s="1"/>
  <c r="V103" i="32" s="1"/>
  <c r="W103" i="32" s="1"/>
  <c r="D98" i="34" s="1"/>
  <c r="H98" i="34" s="1"/>
  <c r="T110" i="32"/>
  <c r="U110" i="32" s="1"/>
  <c r="V110" i="32" s="1"/>
  <c r="W110" i="32" s="1"/>
  <c r="D105" i="34" s="1"/>
  <c r="T112" i="32"/>
  <c r="U112" i="32" s="1"/>
  <c r="V112" i="32" s="1"/>
  <c r="W112" i="32" s="1"/>
  <c r="D107" i="34" s="1"/>
  <c r="H107" i="34" s="1"/>
  <c r="T116" i="32"/>
  <c r="U116" i="32" s="1"/>
  <c r="V116" i="32" s="1"/>
  <c r="W116" i="32" s="1"/>
  <c r="D111" i="34" s="1"/>
  <c r="T123" i="32"/>
  <c r="U123" i="32" s="1"/>
  <c r="V123" i="32" s="1"/>
  <c r="W123" i="32" s="1"/>
  <c r="D118" i="34" s="1"/>
  <c r="T126" i="32"/>
  <c r="U126" i="32" s="1"/>
  <c r="V126" i="32" s="1"/>
  <c r="W126" i="32" s="1"/>
  <c r="D121" i="34" s="1"/>
  <c r="H121" i="34" s="1"/>
  <c r="T129" i="32"/>
  <c r="U129" i="32" s="1"/>
  <c r="V129" i="32" s="1"/>
  <c r="W129" i="32" s="1"/>
  <c r="D124" i="34" s="1"/>
  <c r="T132" i="32"/>
  <c r="U132" i="32" s="1"/>
  <c r="V132" i="32" s="1"/>
  <c r="W132" i="32" s="1"/>
  <c r="D127" i="34" s="1"/>
  <c r="H127" i="34" s="1"/>
  <c r="T135" i="32"/>
  <c r="U135" i="32" s="1"/>
  <c r="V135" i="32" s="1"/>
  <c r="W135" i="32" s="1"/>
  <c r="D130" i="34" s="1"/>
  <c r="H130" i="34" s="1"/>
  <c r="T137" i="32"/>
  <c r="U137" i="32" s="1"/>
  <c r="V137" i="32" s="1"/>
  <c r="W137" i="32" s="1"/>
  <c r="D132" i="34" s="1"/>
  <c r="T140" i="32"/>
  <c r="U140" i="32" s="1"/>
  <c r="V140" i="32" s="1"/>
  <c r="W140" i="32" s="1"/>
  <c r="D135" i="34" s="1"/>
  <c r="T143" i="32"/>
  <c r="U143" i="32" s="1"/>
  <c r="V143" i="32" s="1"/>
  <c r="W143" i="32" s="1"/>
  <c r="D138" i="34" s="1"/>
  <c r="H138" i="34" s="1"/>
  <c r="T145" i="32"/>
  <c r="U145" i="32" s="1"/>
  <c r="V145" i="32" s="1"/>
  <c r="W145" i="32" s="1"/>
  <c r="D140" i="34" s="1"/>
  <c r="H140" i="34" s="1"/>
  <c r="T148" i="32"/>
  <c r="U148" i="32" s="1"/>
  <c r="V148" i="32" s="1"/>
  <c r="W148" i="32" s="1"/>
  <c r="D143" i="34" s="1"/>
  <c r="H143" i="34" s="1"/>
  <c r="T151" i="32"/>
  <c r="U151" i="32" s="1"/>
  <c r="V151" i="32" s="1"/>
  <c r="W151" i="32" s="1"/>
  <c r="D146" i="34" s="1"/>
  <c r="T157" i="32"/>
  <c r="U157" i="32" s="1"/>
  <c r="V157" i="32" s="1"/>
  <c r="W157" i="32" s="1"/>
  <c r="D152" i="34" s="1"/>
  <c r="H152" i="34" s="1"/>
  <c r="T162" i="32"/>
  <c r="U162" i="32" s="1"/>
  <c r="V162" i="32" s="1"/>
  <c r="W162" i="32" s="1"/>
  <c r="D157" i="34" s="1"/>
  <c r="T167" i="32"/>
  <c r="U167" i="32" s="1"/>
  <c r="V167" i="32" s="1"/>
  <c r="W167" i="32" s="1"/>
  <c r="D162" i="34" s="1"/>
  <c r="H162" i="34" s="1"/>
  <c r="T170" i="32"/>
  <c r="U170" i="32" s="1"/>
  <c r="V170" i="32" s="1"/>
  <c r="W170" i="32" s="1"/>
  <c r="D165" i="34" s="1"/>
  <c r="T176" i="32"/>
  <c r="U176" i="32" s="1"/>
  <c r="V176" i="32" s="1"/>
  <c r="W176" i="32" s="1"/>
  <c r="D171" i="34" s="1"/>
  <c r="H171" i="34" s="1"/>
  <c r="T180" i="32"/>
  <c r="U180" i="32" s="1"/>
  <c r="V180" i="32" s="1"/>
  <c r="W180" i="32" s="1"/>
  <c r="D175" i="34" s="1"/>
  <c r="T184" i="32"/>
  <c r="U184" i="32" s="1"/>
  <c r="V184" i="32" s="1"/>
  <c r="W184" i="32" s="1"/>
  <c r="D179" i="34" s="1"/>
  <c r="H179" i="34" s="1"/>
  <c r="T188" i="32"/>
  <c r="U188" i="32" s="1"/>
  <c r="V188" i="32" s="1"/>
  <c r="W188" i="32" s="1"/>
  <c r="D183" i="34" s="1"/>
  <c r="T192" i="32"/>
  <c r="U192" i="32" s="1"/>
  <c r="V192" i="32" s="1"/>
  <c r="W192" i="32" s="1"/>
  <c r="D187" i="34" s="1"/>
  <c r="H187" i="34" s="1"/>
  <c r="T196" i="32"/>
  <c r="U196" i="32" s="1"/>
  <c r="V196" i="32" s="1"/>
  <c r="W196" i="32" s="1"/>
  <c r="D191" i="34" s="1"/>
  <c r="T200" i="32"/>
  <c r="U200" i="32" s="1"/>
  <c r="V200" i="32" s="1"/>
  <c r="W200" i="32" s="1"/>
  <c r="D195" i="34" s="1"/>
  <c r="H195" i="34" s="1"/>
  <c r="T204" i="32"/>
  <c r="U204" i="32" s="1"/>
  <c r="V204" i="32" s="1"/>
  <c r="W204" i="32" s="1"/>
  <c r="D199" i="34" s="1"/>
  <c r="T208" i="32"/>
  <c r="U208" i="32" s="1"/>
  <c r="V208" i="32" s="1"/>
  <c r="W208" i="32" s="1"/>
  <c r="D203" i="34" s="1"/>
  <c r="H203" i="34" s="1"/>
  <c r="T212" i="32"/>
  <c r="U212" i="32" s="1"/>
  <c r="V212" i="32" s="1"/>
  <c r="W212" i="32" s="1"/>
  <c r="D207" i="34" s="1"/>
  <c r="T216" i="32"/>
  <c r="U216" i="32" s="1"/>
  <c r="V216" i="32" s="1"/>
  <c r="W216" i="32" s="1"/>
  <c r="D211" i="34" s="1"/>
  <c r="H211" i="34" s="1"/>
  <c r="T220" i="32"/>
  <c r="U220" i="32" s="1"/>
  <c r="V220" i="32" s="1"/>
  <c r="W220" i="32" s="1"/>
  <c r="D215" i="34" s="1"/>
  <c r="H215" i="34" s="1"/>
  <c r="T224" i="32"/>
  <c r="U224" i="32" s="1"/>
  <c r="V224" i="32" s="1"/>
  <c r="W224" i="32" s="1"/>
  <c r="D219" i="34" s="1"/>
  <c r="T228" i="32"/>
  <c r="U228" i="32" s="1"/>
  <c r="V228" i="32" s="1"/>
  <c r="W228" i="32" s="1"/>
  <c r="D223" i="34" s="1"/>
  <c r="H223" i="34" s="1"/>
  <c r="T232" i="32"/>
  <c r="U232" i="32" s="1"/>
  <c r="V232" i="32" s="1"/>
  <c r="W232" i="32" s="1"/>
  <c r="D227" i="34" s="1"/>
  <c r="T236" i="32"/>
  <c r="U236" i="32" s="1"/>
  <c r="V236" i="32" s="1"/>
  <c r="W236" i="32" s="1"/>
  <c r="D231" i="34" s="1"/>
  <c r="H231" i="34" s="1"/>
  <c r="T240" i="32"/>
  <c r="U240" i="32" s="1"/>
  <c r="V240" i="32" s="1"/>
  <c r="W240" i="32" s="1"/>
  <c r="D235" i="34" s="1"/>
  <c r="T244" i="32"/>
  <c r="U244" i="32" s="1"/>
  <c r="V244" i="32" s="1"/>
  <c r="W244" i="32" s="1"/>
  <c r="D239" i="34" s="1"/>
  <c r="H239" i="34" s="1"/>
  <c r="T248" i="32"/>
  <c r="U248" i="32" s="1"/>
  <c r="V248" i="32" s="1"/>
  <c r="W248" i="32" s="1"/>
  <c r="D243" i="34" s="1"/>
  <c r="T252" i="32"/>
  <c r="U252" i="32" s="1"/>
  <c r="V252" i="32" s="1"/>
  <c r="W252" i="32" s="1"/>
  <c r="D247" i="34" s="1"/>
  <c r="H247" i="34" s="1"/>
  <c r="T256" i="32"/>
  <c r="U256" i="32" s="1"/>
  <c r="V256" i="32" s="1"/>
  <c r="W256" i="32" s="1"/>
  <c r="D251" i="34" s="1"/>
  <c r="T260" i="32"/>
  <c r="U260" i="32" s="1"/>
  <c r="V260" i="32" s="1"/>
  <c r="W260" i="32" s="1"/>
  <c r="D255" i="34" s="1"/>
  <c r="H255" i="34" s="1"/>
  <c r="T264" i="32"/>
  <c r="U264" i="32" s="1"/>
  <c r="V264" i="32" s="1"/>
  <c r="W264" i="32" s="1"/>
  <c r="D259" i="34" s="1"/>
  <c r="H259" i="34" s="1"/>
  <c r="T268" i="32"/>
  <c r="U268" i="32" s="1"/>
  <c r="V268" i="32" s="1"/>
  <c r="W268" i="32" s="1"/>
  <c r="D263" i="34" s="1"/>
  <c r="H263" i="34" s="1"/>
  <c r="T272" i="32"/>
  <c r="U272" i="32" s="1"/>
  <c r="V272" i="32" s="1"/>
  <c r="W272" i="32" s="1"/>
  <c r="D267" i="34" s="1"/>
  <c r="H267" i="34" s="1"/>
  <c r="T275" i="32"/>
  <c r="U275" i="32" s="1"/>
  <c r="V275" i="32" s="1"/>
  <c r="W275" i="32" s="1"/>
  <c r="D270" i="34" s="1"/>
  <c r="H270" i="34" s="1"/>
  <c r="T278" i="32"/>
  <c r="U278" i="32" s="1"/>
  <c r="V278" i="32" s="1"/>
  <c r="W278" i="32" s="1"/>
  <c r="D273" i="34" s="1"/>
  <c r="T283" i="32"/>
  <c r="U283" i="32" s="1"/>
  <c r="V283" i="32" s="1"/>
  <c r="W283" i="32" s="1"/>
  <c r="D278" i="34" s="1"/>
  <c r="T286" i="32"/>
  <c r="U286" i="32" s="1"/>
  <c r="V286" i="32" s="1"/>
  <c r="W286" i="32" s="1"/>
  <c r="D281" i="34" s="1"/>
  <c r="T291" i="32"/>
  <c r="U291" i="32" s="1"/>
  <c r="V291" i="32" s="1"/>
  <c r="W291" i="32" s="1"/>
  <c r="D286" i="34" s="1"/>
  <c r="H286" i="34" s="1"/>
  <c r="T294" i="32"/>
  <c r="U294" i="32" s="1"/>
  <c r="V294" i="32" s="1"/>
  <c r="W294" i="32" s="1"/>
  <c r="D289" i="34" s="1"/>
  <c r="T299" i="32"/>
  <c r="U299" i="32" s="1"/>
  <c r="V299" i="32" s="1"/>
  <c r="W299" i="32" s="1"/>
  <c r="D294" i="34" s="1"/>
  <c r="T302" i="32"/>
  <c r="U302" i="32" s="1"/>
  <c r="V302" i="32" s="1"/>
  <c r="W302" i="32" s="1"/>
  <c r="D297" i="34" s="1"/>
  <c r="H297" i="34" s="1"/>
  <c r="T308" i="32"/>
  <c r="U308" i="32" s="1"/>
  <c r="V308" i="32" s="1"/>
  <c r="W308" i="32" s="1"/>
  <c r="D303" i="34" s="1"/>
  <c r="H303" i="34" s="1"/>
  <c r="T311" i="32"/>
  <c r="U311" i="32" s="1"/>
  <c r="V311" i="32" s="1"/>
  <c r="W311" i="32" s="1"/>
  <c r="D306" i="34" s="1"/>
  <c r="T314" i="32"/>
  <c r="U314" i="32" s="1"/>
  <c r="V314" i="32" s="1"/>
  <c r="W314" i="32" s="1"/>
  <c r="D309" i="34" s="1"/>
  <c r="T318" i="32"/>
  <c r="U318" i="32" s="1"/>
  <c r="V318" i="32" s="1"/>
  <c r="W318" i="32" s="1"/>
  <c r="D313" i="34" s="1"/>
  <c r="H313" i="34" s="1"/>
  <c r="T296" i="32"/>
  <c r="U296" i="32" s="1"/>
  <c r="V296" i="32" s="1"/>
  <c r="W296" i="32" s="1"/>
  <c r="D291" i="34" s="1"/>
  <c r="T301" i="32"/>
  <c r="U301" i="32" s="1"/>
  <c r="V301" i="32" s="1"/>
  <c r="W301" i="32" s="1"/>
  <c r="D296" i="34" s="1"/>
  <c r="T309" i="32"/>
  <c r="U309" i="32" s="1"/>
  <c r="V309" i="32" s="1"/>
  <c r="W309" i="32" s="1"/>
  <c r="D304" i="34" s="1"/>
  <c r="T315" i="32"/>
  <c r="U315" i="32" s="1"/>
  <c r="V315" i="32" s="1"/>
  <c r="W315" i="32" s="1"/>
  <c r="D310" i="34" s="1"/>
  <c r="H310" i="34" s="1"/>
  <c r="T304" i="32"/>
  <c r="U304" i="32" s="1"/>
  <c r="V304" i="32" s="1"/>
  <c r="W304" i="32" s="1"/>
  <c r="D299" i="34" s="1"/>
  <c r="H299" i="34" s="1"/>
  <c r="T13" i="32"/>
  <c r="U13" i="32" s="1"/>
  <c r="T312" i="32"/>
  <c r="U312" i="32" s="1"/>
  <c r="V312" i="32" s="1"/>
  <c r="W312" i="32" s="1"/>
  <c r="D307" i="34" s="1"/>
  <c r="H307" i="34" s="1"/>
  <c r="AS15" i="32"/>
  <c r="AT15" i="32" s="1"/>
  <c r="AU15" i="32" s="1"/>
  <c r="AV15" i="32" s="1"/>
  <c r="L10" i="34" s="1"/>
  <c r="AS19" i="32"/>
  <c r="AT19" i="32" s="1"/>
  <c r="AU19" i="32" s="1"/>
  <c r="AV19" i="32" s="1"/>
  <c r="L14" i="34" s="1"/>
  <c r="AS23" i="32"/>
  <c r="AT23" i="32" s="1"/>
  <c r="AU23" i="32" s="1"/>
  <c r="AV23" i="32" s="1"/>
  <c r="L18" i="34" s="1"/>
  <c r="AS27" i="32"/>
  <c r="AT27" i="32" s="1"/>
  <c r="AU27" i="32" s="1"/>
  <c r="AV27" i="32" s="1"/>
  <c r="L22" i="34" s="1"/>
  <c r="AS31" i="32"/>
  <c r="AT31" i="32" s="1"/>
  <c r="AU31" i="32" s="1"/>
  <c r="AV31" i="32" s="1"/>
  <c r="L26" i="34" s="1"/>
  <c r="AS35" i="32"/>
  <c r="AT35" i="32" s="1"/>
  <c r="AU35" i="32" s="1"/>
  <c r="AV35" i="32" s="1"/>
  <c r="L30" i="34" s="1"/>
  <c r="AS39" i="32"/>
  <c r="AT39" i="32" s="1"/>
  <c r="AU39" i="32" s="1"/>
  <c r="AV39" i="32" s="1"/>
  <c r="L34" i="34" s="1"/>
  <c r="AS43" i="32"/>
  <c r="AT43" i="32" s="1"/>
  <c r="AU43" i="32" s="1"/>
  <c r="AV43" i="32" s="1"/>
  <c r="L38" i="34" s="1"/>
  <c r="AS47" i="32"/>
  <c r="AT47" i="32" s="1"/>
  <c r="AU47" i="32" s="1"/>
  <c r="AV47" i="32" s="1"/>
  <c r="L42" i="34" s="1"/>
  <c r="AS51" i="32"/>
  <c r="AT51" i="32" s="1"/>
  <c r="AU51" i="32" s="1"/>
  <c r="AV51" i="32" s="1"/>
  <c r="L46" i="34" s="1"/>
  <c r="AS55" i="32"/>
  <c r="AT55" i="32" s="1"/>
  <c r="AU55" i="32" s="1"/>
  <c r="AV55" i="32" s="1"/>
  <c r="L50" i="34" s="1"/>
  <c r="AS62" i="32"/>
  <c r="AT62" i="32" s="1"/>
  <c r="AU62" i="32" s="1"/>
  <c r="AV62" i="32" s="1"/>
  <c r="L57" i="34" s="1"/>
  <c r="N57" i="34" s="1"/>
  <c r="AS66" i="32"/>
  <c r="AT66" i="32" s="1"/>
  <c r="AU66" i="32" s="1"/>
  <c r="AV66" i="32" s="1"/>
  <c r="L61" i="34" s="1"/>
  <c r="N61" i="34" s="1"/>
  <c r="AS70" i="32"/>
  <c r="AT70" i="32" s="1"/>
  <c r="AU70" i="32" s="1"/>
  <c r="AV70" i="32" s="1"/>
  <c r="L65" i="34" s="1"/>
  <c r="AS74" i="32"/>
  <c r="AT74" i="32" s="1"/>
  <c r="AU74" i="32" s="1"/>
  <c r="AV74" i="32" s="1"/>
  <c r="L69" i="34" s="1"/>
  <c r="N69" i="34" s="1"/>
  <c r="AS78" i="32"/>
  <c r="AT78" i="32" s="1"/>
  <c r="AU78" i="32" s="1"/>
  <c r="AV78" i="32" s="1"/>
  <c r="L73" i="34" s="1"/>
  <c r="AS82" i="32"/>
  <c r="AT82" i="32" s="1"/>
  <c r="AU82" i="32" s="1"/>
  <c r="AV82" i="32" s="1"/>
  <c r="L77" i="34" s="1"/>
  <c r="N77" i="34" s="1"/>
  <c r="AS86" i="32"/>
  <c r="AT86" i="32" s="1"/>
  <c r="AU86" i="32" s="1"/>
  <c r="AV86" i="32" s="1"/>
  <c r="L81" i="34" s="1"/>
  <c r="N81" i="34" s="1"/>
  <c r="AS90" i="32"/>
  <c r="AT90" i="32" s="1"/>
  <c r="AU90" i="32" s="1"/>
  <c r="AV90" i="32" s="1"/>
  <c r="L85" i="34" s="1"/>
  <c r="N85" i="34" s="1"/>
  <c r="AS94" i="32"/>
  <c r="AT94" i="32" s="1"/>
  <c r="AU94" i="32" s="1"/>
  <c r="AV94" i="32" s="1"/>
  <c r="L89" i="34" s="1"/>
  <c r="N89" i="34" s="1"/>
  <c r="AS101" i="32"/>
  <c r="AT101" i="32" s="1"/>
  <c r="AU101" i="32" s="1"/>
  <c r="AV101" i="32" s="1"/>
  <c r="L96" i="34" s="1"/>
  <c r="AS106" i="32"/>
  <c r="AT106" i="32" s="1"/>
  <c r="AU106" i="32" s="1"/>
  <c r="AV106" i="32" s="1"/>
  <c r="L101" i="34" s="1"/>
  <c r="N101" i="34" s="1"/>
  <c r="AS109" i="32"/>
  <c r="AT109" i="32" s="1"/>
  <c r="AU109" i="32" s="1"/>
  <c r="AV109" i="32" s="1"/>
  <c r="L104" i="34" s="1"/>
  <c r="AS114" i="32"/>
  <c r="AT114" i="32" s="1"/>
  <c r="AU114" i="32" s="1"/>
  <c r="AV114" i="32" s="1"/>
  <c r="L109" i="34" s="1"/>
  <c r="N109" i="34" s="1"/>
  <c r="AS117" i="32"/>
  <c r="AT117" i="32" s="1"/>
  <c r="AU117" i="32" s="1"/>
  <c r="AV117" i="32" s="1"/>
  <c r="L112" i="34" s="1"/>
  <c r="N112" i="34" s="1"/>
  <c r="AS122" i="32"/>
  <c r="AT122" i="32" s="1"/>
  <c r="AU122" i="32" s="1"/>
  <c r="AV122" i="32" s="1"/>
  <c r="L117" i="34" s="1"/>
  <c r="N117" i="34" s="1"/>
  <c r="AS125" i="32"/>
  <c r="AT125" i="32" s="1"/>
  <c r="AU125" i="32" s="1"/>
  <c r="AV125" i="32" s="1"/>
  <c r="L120" i="34" s="1"/>
  <c r="AS130" i="32"/>
  <c r="AT130" i="32" s="1"/>
  <c r="AU130" i="32" s="1"/>
  <c r="AV130" i="32" s="1"/>
  <c r="L125" i="34" s="1"/>
  <c r="N125" i="34" s="1"/>
  <c r="AS133" i="32"/>
  <c r="AT133" i="32" s="1"/>
  <c r="AU133" i="32" s="1"/>
  <c r="AV133" i="32" s="1"/>
  <c r="L128" i="34" s="1"/>
  <c r="AS138" i="32"/>
  <c r="AT138" i="32" s="1"/>
  <c r="AU138" i="32" s="1"/>
  <c r="AV138" i="32" s="1"/>
  <c r="L133" i="34" s="1"/>
  <c r="AS141" i="32"/>
  <c r="AT141" i="32" s="1"/>
  <c r="AU141" i="32" s="1"/>
  <c r="AV141" i="32" s="1"/>
  <c r="L136" i="34" s="1"/>
  <c r="AS146" i="32"/>
  <c r="AT146" i="32" s="1"/>
  <c r="AU146" i="32" s="1"/>
  <c r="AV146" i="32" s="1"/>
  <c r="L141" i="34" s="1"/>
  <c r="AS149" i="32"/>
  <c r="AT149" i="32" s="1"/>
  <c r="AU149" i="32" s="1"/>
  <c r="AV149" i="32" s="1"/>
  <c r="L144" i="34" s="1"/>
  <c r="N144" i="34" s="1"/>
  <c r="AS152" i="32"/>
  <c r="AT152" i="32" s="1"/>
  <c r="AU152" i="32" s="1"/>
  <c r="AV152" i="32" s="1"/>
  <c r="L147" i="34" s="1"/>
  <c r="AS158" i="32"/>
  <c r="AT158" i="32" s="1"/>
  <c r="AU158" i="32" s="1"/>
  <c r="AV158" i="32" s="1"/>
  <c r="L153" i="34" s="1"/>
  <c r="AS161" i="32"/>
  <c r="AT161" i="32" s="1"/>
  <c r="AU161" i="32" s="1"/>
  <c r="AV161" i="32" s="1"/>
  <c r="L156" i="34" s="1"/>
  <c r="N156" i="34" s="1"/>
  <c r="AS163" i="32"/>
  <c r="AT163" i="32" s="1"/>
  <c r="AU163" i="32" s="1"/>
  <c r="AV163" i="32" s="1"/>
  <c r="L158" i="34" s="1"/>
  <c r="AS168" i="32"/>
  <c r="AT168" i="32" s="1"/>
  <c r="AU168" i="32" s="1"/>
  <c r="AV168" i="32" s="1"/>
  <c r="L163" i="34" s="1"/>
  <c r="AS171" i="32"/>
  <c r="AT171" i="32" s="1"/>
  <c r="AU171" i="32" s="1"/>
  <c r="AV171" i="32" s="1"/>
  <c r="L166" i="34" s="1"/>
  <c r="AS176" i="32"/>
  <c r="AT176" i="32" s="1"/>
  <c r="AU176" i="32" s="1"/>
  <c r="AV176" i="32" s="1"/>
  <c r="L171" i="34" s="1"/>
  <c r="AS179" i="32"/>
  <c r="AT179" i="32" s="1"/>
  <c r="AU179" i="32" s="1"/>
  <c r="AV179" i="32" s="1"/>
  <c r="L174" i="34" s="1"/>
  <c r="AS184" i="32"/>
  <c r="AT184" i="32" s="1"/>
  <c r="AU184" i="32" s="1"/>
  <c r="AV184" i="32" s="1"/>
  <c r="L179" i="34" s="1"/>
  <c r="AS187" i="32"/>
  <c r="AT187" i="32" s="1"/>
  <c r="AU187" i="32" s="1"/>
  <c r="AV187" i="32" s="1"/>
  <c r="L182" i="34" s="1"/>
  <c r="N182" i="34" s="1"/>
  <c r="AS192" i="32"/>
  <c r="AT192" i="32" s="1"/>
  <c r="AU192" i="32" s="1"/>
  <c r="AV192" i="32" s="1"/>
  <c r="L187" i="34" s="1"/>
  <c r="N187" i="34" s="1"/>
  <c r="AS195" i="32"/>
  <c r="AT195" i="32" s="1"/>
  <c r="AU195" i="32" s="1"/>
  <c r="AV195" i="32" s="1"/>
  <c r="L190" i="34" s="1"/>
  <c r="N190" i="34" s="1"/>
  <c r="AS200" i="32"/>
  <c r="AT200" i="32" s="1"/>
  <c r="AU200" i="32" s="1"/>
  <c r="AV200" i="32" s="1"/>
  <c r="L195" i="34" s="1"/>
  <c r="AS203" i="32"/>
  <c r="AT203" i="32" s="1"/>
  <c r="AU203" i="32" s="1"/>
  <c r="AV203" i="32" s="1"/>
  <c r="L198" i="34" s="1"/>
  <c r="N198" i="34" s="1"/>
  <c r="AS208" i="32"/>
  <c r="AT208" i="32" s="1"/>
  <c r="AU208" i="32" s="1"/>
  <c r="AV208" i="32" s="1"/>
  <c r="L203" i="34" s="1"/>
  <c r="AS211" i="32"/>
  <c r="AT211" i="32" s="1"/>
  <c r="AU211" i="32" s="1"/>
  <c r="AV211" i="32" s="1"/>
  <c r="L206" i="34" s="1"/>
  <c r="N206" i="34" s="1"/>
  <c r="AS16" i="32"/>
  <c r="AT16" i="32" s="1"/>
  <c r="AU16" i="32" s="1"/>
  <c r="AV16" i="32" s="1"/>
  <c r="L11" i="34" s="1"/>
  <c r="AS20" i="32"/>
  <c r="AT20" i="32" s="1"/>
  <c r="AU20" i="32" s="1"/>
  <c r="AV20" i="32" s="1"/>
  <c r="L15" i="34" s="1"/>
  <c r="N15" i="34" s="1"/>
  <c r="AS24" i="32"/>
  <c r="AT24" i="32" s="1"/>
  <c r="AU24" i="32" s="1"/>
  <c r="AV24" i="32" s="1"/>
  <c r="L19" i="34" s="1"/>
  <c r="AS28" i="32"/>
  <c r="AT28" i="32" s="1"/>
  <c r="AU28" i="32" s="1"/>
  <c r="AV28" i="32" s="1"/>
  <c r="L23" i="34" s="1"/>
  <c r="N23" i="34" s="1"/>
  <c r="AS32" i="32"/>
  <c r="AT32" i="32" s="1"/>
  <c r="AU32" i="32" s="1"/>
  <c r="AV32" i="32" s="1"/>
  <c r="L27" i="34" s="1"/>
  <c r="AS36" i="32"/>
  <c r="AT36" i="32" s="1"/>
  <c r="AU36" i="32" s="1"/>
  <c r="AV36" i="32" s="1"/>
  <c r="L31" i="34" s="1"/>
  <c r="AS40" i="32"/>
  <c r="AT40" i="32" s="1"/>
  <c r="AU40" i="32" s="1"/>
  <c r="AV40" i="32" s="1"/>
  <c r="L35" i="34" s="1"/>
  <c r="AS44" i="32"/>
  <c r="AT44" i="32" s="1"/>
  <c r="AU44" i="32" s="1"/>
  <c r="AV44" i="32" s="1"/>
  <c r="L39" i="34" s="1"/>
  <c r="AS48" i="32"/>
  <c r="AT48" i="32" s="1"/>
  <c r="AU48" i="32" s="1"/>
  <c r="AV48" i="32" s="1"/>
  <c r="L43" i="34" s="1"/>
  <c r="AS52" i="32"/>
  <c r="AT52" i="32" s="1"/>
  <c r="AU52" i="32" s="1"/>
  <c r="AV52" i="32" s="1"/>
  <c r="L47" i="34" s="1"/>
  <c r="N47" i="34" s="1"/>
  <c r="AS56" i="32"/>
  <c r="AT56" i="32" s="1"/>
  <c r="AU56" i="32" s="1"/>
  <c r="AV56" i="32" s="1"/>
  <c r="L51" i="34" s="1"/>
  <c r="AS59" i="32"/>
  <c r="AT59" i="32" s="1"/>
  <c r="AU59" i="32" s="1"/>
  <c r="AV59" i="32" s="1"/>
  <c r="L54" i="34" s="1"/>
  <c r="AS63" i="32"/>
  <c r="AT63" i="32" s="1"/>
  <c r="AU63" i="32" s="1"/>
  <c r="AV63" i="32" s="1"/>
  <c r="L58" i="34" s="1"/>
  <c r="AS67" i="32"/>
  <c r="AT67" i="32" s="1"/>
  <c r="AU67" i="32" s="1"/>
  <c r="AV67" i="32" s="1"/>
  <c r="L62" i="34" s="1"/>
  <c r="AS71" i="32"/>
  <c r="AT71" i="32" s="1"/>
  <c r="AU71" i="32" s="1"/>
  <c r="AV71" i="32" s="1"/>
  <c r="L66" i="34" s="1"/>
  <c r="AS75" i="32"/>
  <c r="AT75" i="32" s="1"/>
  <c r="AU75" i="32" s="1"/>
  <c r="AV75" i="32" s="1"/>
  <c r="L70" i="34" s="1"/>
  <c r="AS79" i="32"/>
  <c r="AT79" i="32" s="1"/>
  <c r="AU79" i="32" s="1"/>
  <c r="AV79" i="32" s="1"/>
  <c r="L74" i="34" s="1"/>
  <c r="AS83" i="32"/>
  <c r="AT83" i="32" s="1"/>
  <c r="AU83" i="32" s="1"/>
  <c r="AV83" i="32" s="1"/>
  <c r="L78" i="34" s="1"/>
  <c r="AS87" i="32"/>
  <c r="AT87" i="32" s="1"/>
  <c r="AU87" i="32" s="1"/>
  <c r="AV87" i="32" s="1"/>
  <c r="L82" i="34" s="1"/>
  <c r="AS91" i="32"/>
  <c r="AT91" i="32" s="1"/>
  <c r="AU91" i="32" s="1"/>
  <c r="AV91" i="32" s="1"/>
  <c r="L86" i="34" s="1"/>
  <c r="AS95" i="32"/>
  <c r="AT95" i="32" s="1"/>
  <c r="AU95" i="32" s="1"/>
  <c r="AV95" i="32" s="1"/>
  <c r="L90" i="34" s="1"/>
  <c r="AS97" i="32"/>
  <c r="AT97" i="32" s="1"/>
  <c r="AU97" i="32" s="1"/>
  <c r="AV97" i="32" s="1"/>
  <c r="L92" i="34" s="1"/>
  <c r="AS99" i="32"/>
  <c r="AT99" i="32" s="1"/>
  <c r="AU99" i="32" s="1"/>
  <c r="AV99" i="32" s="1"/>
  <c r="L94" i="34" s="1"/>
  <c r="N94" i="34" s="1"/>
  <c r="AS104" i="32"/>
  <c r="AT104" i="32" s="1"/>
  <c r="AU104" i="32" s="1"/>
  <c r="AV104" i="32" s="1"/>
  <c r="L99" i="34" s="1"/>
  <c r="N99" i="34" s="1"/>
  <c r="AS107" i="32"/>
  <c r="AT107" i="32" s="1"/>
  <c r="AU107" i="32" s="1"/>
  <c r="AV107" i="32" s="1"/>
  <c r="L102" i="34" s="1"/>
  <c r="AS112" i="32"/>
  <c r="AT112" i="32" s="1"/>
  <c r="AU112" i="32" s="1"/>
  <c r="AV112" i="32" s="1"/>
  <c r="L107" i="34" s="1"/>
  <c r="N107" i="34" s="1"/>
  <c r="AS115" i="32"/>
  <c r="AT115" i="32" s="1"/>
  <c r="AU115" i="32" s="1"/>
  <c r="AV115" i="32" s="1"/>
  <c r="L110" i="34" s="1"/>
  <c r="AS120" i="32"/>
  <c r="AT120" i="32" s="1"/>
  <c r="AU120" i="32" s="1"/>
  <c r="AV120" i="32" s="1"/>
  <c r="L115" i="34" s="1"/>
  <c r="N115" i="34" s="1"/>
  <c r="AS123" i="32"/>
  <c r="AT123" i="32" s="1"/>
  <c r="AU123" i="32" s="1"/>
  <c r="AV123" i="32" s="1"/>
  <c r="L118" i="34" s="1"/>
  <c r="AS128" i="32"/>
  <c r="AT128" i="32" s="1"/>
  <c r="AU128" i="32" s="1"/>
  <c r="AV128" i="32" s="1"/>
  <c r="L123" i="34" s="1"/>
  <c r="AS131" i="32"/>
  <c r="AT131" i="32" s="1"/>
  <c r="AU131" i="32" s="1"/>
  <c r="AV131" i="32" s="1"/>
  <c r="L126" i="34" s="1"/>
  <c r="AS136" i="32"/>
  <c r="AT136" i="32" s="1"/>
  <c r="AU136" i="32" s="1"/>
  <c r="AV136" i="32" s="1"/>
  <c r="L131" i="34" s="1"/>
  <c r="N131" i="34" s="1"/>
  <c r="AS139" i="32"/>
  <c r="AT139" i="32" s="1"/>
  <c r="AU139" i="32" s="1"/>
  <c r="AV139" i="32" s="1"/>
  <c r="L134" i="34" s="1"/>
  <c r="AS144" i="32"/>
  <c r="AT144" i="32" s="1"/>
  <c r="AU144" i="32" s="1"/>
  <c r="AV144" i="32" s="1"/>
  <c r="L139" i="34" s="1"/>
  <c r="N139" i="34" s="1"/>
  <c r="AS147" i="32"/>
  <c r="AT147" i="32" s="1"/>
  <c r="AU147" i="32" s="1"/>
  <c r="AV147" i="32" s="1"/>
  <c r="L142" i="34" s="1"/>
  <c r="N142" i="34" s="1"/>
  <c r="AS154" i="32"/>
  <c r="AT154" i="32" s="1"/>
  <c r="AU154" i="32" s="1"/>
  <c r="AV154" i="32" s="1"/>
  <c r="L149" i="34" s="1"/>
  <c r="AS157" i="32"/>
  <c r="AT157" i="32" s="1"/>
  <c r="AU157" i="32" s="1"/>
  <c r="AV157" i="32" s="1"/>
  <c r="L152" i="34" s="1"/>
  <c r="N152" i="34" s="1"/>
  <c r="AS159" i="32"/>
  <c r="AT159" i="32" s="1"/>
  <c r="AU159" i="32" s="1"/>
  <c r="AV159" i="32" s="1"/>
  <c r="L154" i="34" s="1"/>
  <c r="AS166" i="32"/>
  <c r="AT166" i="32" s="1"/>
  <c r="AU166" i="32" s="1"/>
  <c r="AV166" i="32" s="1"/>
  <c r="L161" i="34" s="1"/>
  <c r="AS169" i="32"/>
  <c r="AT169" i="32" s="1"/>
  <c r="AU169" i="32" s="1"/>
  <c r="AV169" i="32" s="1"/>
  <c r="L164" i="34" s="1"/>
  <c r="N164" i="34" s="1"/>
  <c r="AS174" i="32"/>
  <c r="AT174" i="32" s="1"/>
  <c r="AU174" i="32" s="1"/>
  <c r="AV174" i="32" s="1"/>
  <c r="L169" i="34" s="1"/>
  <c r="AS177" i="32"/>
  <c r="AT177" i="32" s="1"/>
  <c r="AU177" i="32" s="1"/>
  <c r="AV177" i="32" s="1"/>
  <c r="L172" i="34" s="1"/>
  <c r="N172" i="34" s="1"/>
  <c r="AS182" i="32"/>
  <c r="AT182" i="32" s="1"/>
  <c r="AU182" i="32" s="1"/>
  <c r="AV182" i="32" s="1"/>
  <c r="L177" i="34" s="1"/>
  <c r="AS185" i="32"/>
  <c r="AT185" i="32" s="1"/>
  <c r="AU185" i="32" s="1"/>
  <c r="AV185" i="32" s="1"/>
  <c r="L180" i="34" s="1"/>
  <c r="N180" i="34" s="1"/>
  <c r="AS190" i="32"/>
  <c r="AT190" i="32" s="1"/>
  <c r="AU190" i="32" s="1"/>
  <c r="AV190" i="32" s="1"/>
  <c r="L185" i="34" s="1"/>
  <c r="N185" i="34" s="1"/>
  <c r="AS193" i="32"/>
  <c r="AT193" i="32" s="1"/>
  <c r="AU193" i="32" s="1"/>
  <c r="AV193" i="32" s="1"/>
  <c r="L188" i="34" s="1"/>
  <c r="N188" i="34" s="1"/>
  <c r="AS198" i="32"/>
  <c r="AT198" i="32" s="1"/>
  <c r="AU198" i="32" s="1"/>
  <c r="AV198" i="32" s="1"/>
  <c r="L193" i="34" s="1"/>
  <c r="N193" i="34" s="1"/>
  <c r="AS201" i="32"/>
  <c r="AT201" i="32" s="1"/>
  <c r="AU201" i="32" s="1"/>
  <c r="AV201" i="32" s="1"/>
  <c r="L196" i="34" s="1"/>
  <c r="N196" i="34" s="1"/>
  <c r="AS206" i="32"/>
  <c r="AT206" i="32" s="1"/>
  <c r="AU206" i="32" s="1"/>
  <c r="AV206" i="32" s="1"/>
  <c r="L201" i="34" s="1"/>
  <c r="AS209" i="32"/>
  <c r="AT209" i="32" s="1"/>
  <c r="AU209" i="32" s="1"/>
  <c r="AV209" i="32" s="1"/>
  <c r="L204" i="34" s="1"/>
  <c r="N204" i="34" s="1"/>
  <c r="AS214" i="32"/>
  <c r="AT214" i="32" s="1"/>
  <c r="AU214" i="32" s="1"/>
  <c r="AV214" i="32" s="1"/>
  <c r="L209" i="34" s="1"/>
  <c r="AS219" i="32"/>
  <c r="AT219" i="32" s="1"/>
  <c r="AU219" i="32" s="1"/>
  <c r="AV219" i="32" s="1"/>
  <c r="L214" i="34" s="1"/>
  <c r="N214" i="34" s="1"/>
  <c r="AS225" i="32"/>
  <c r="AT225" i="32" s="1"/>
  <c r="AU225" i="32" s="1"/>
  <c r="AV225" i="32" s="1"/>
  <c r="L220" i="34" s="1"/>
  <c r="N220" i="34" s="1"/>
  <c r="AS228" i="32"/>
  <c r="AT228" i="32" s="1"/>
  <c r="AU228" i="32" s="1"/>
  <c r="AV228" i="32" s="1"/>
  <c r="L223" i="34" s="1"/>
  <c r="N223" i="34" s="1"/>
  <c r="AS230" i="32"/>
  <c r="AT230" i="32" s="1"/>
  <c r="AU230" i="32" s="1"/>
  <c r="AV230" i="32" s="1"/>
  <c r="L225" i="34" s="1"/>
  <c r="N225" i="34" s="1"/>
  <c r="AS235" i="32"/>
  <c r="AT235" i="32" s="1"/>
  <c r="AU235" i="32" s="1"/>
  <c r="AV235" i="32" s="1"/>
  <c r="L230" i="34" s="1"/>
  <c r="N230" i="34" s="1"/>
  <c r="AS241" i="32"/>
  <c r="AT241" i="32" s="1"/>
  <c r="AU241" i="32" s="1"/>
  <c r="AV241" i="32" s="1"/>
  <c r="L236" i="34" s="1"/>
  <c r="N236" i="34" s="1"/>
  <c r="AS244" i="32"/>
  <c r="AT244" i="32" s="1"/>
  <c r="AU244" i="32" s="1"/>
  <c r="AV244" i="32" s="1"/>
  <c r="L239" i="34" s="1"/>
  <c r="N239" i="34" s="1"/>
  <c r="AS246" i="32"/>
  <c r="AT246" i="32" s="1"/>
  <c r="AU246" i="32" s="1"/>
  <c r="AV246" i="32" s="1"/>
  <c r="L241" i="34" s="1"/>
  <c r="N241" i="34" s="1"/>
  <c r="AS251" i="32"/>
  <c r="AT251" i="32" s="1"/>
  <c r="AU251" i="32" s="1"/>
  <c r="AV251" i="32" s="1"/>
  <c r="L246" i="34" s="1"/>
  <c r="N246" i="34" s="1"/>
  <c r="AS17" i="32"/>
  <c r="AT17" i="32" s="1"/>
  <c r="AU17" i="32" s="1"/>
  <c r="AV17" i="32" s="1"/>
  <c r="L12" i="34" s="1"/>
  <c r="AS21" i="32"/>
  <c r="AT21" i="32" s="1"/>
  <c r="AU21" i="32" s="1"/>
  <c r="AV21" i="32" s="1"/>
  <c r="L16" i="34" s="1"/>
  <c r="AS25" i="32"/>
  <c r="AT25" i="32" s="1"/>
  <c r="AU25" i="32" s="1"/>
  <c r="AV25" i="32" s="1"/>
  <c r="L20" i="34" s="1"/>
  <c r="AS29" i="32"/>
  <c r="AT29" i="32" s="1"/>
  <c r="AU29" i="32" s="1"/>
  <c r="AV29" i="32" s="1"/>
  <c r="L24" i="34" s="1"/>
  <c r="AS33" i="32"/>
  <c r="AT33" i="32" s="1"/>
  <c r="AU33" i="32" s="1"/>
  <c r="AV33" i="32" s="1"/>
  <c r="L28" i="34" s="1"/>
  <c r="AS37" i="32"/>
  <c r="AT37" i="32" s="1"/>
  <c r="AU37" i="32" s="1"/>
  <c r="AV37" i="32" s="1"/>
  <c r="L32" i="34" s="1"/>
  <c r="N32" i="34" s="1"/>
  <c r="AS41" i="32"/>
  <c r="AT41" i="32" s="1"/>
  <c r="AU41" i="32" s="1"/>
  <c r="AV41" i="32" s="1"/>
  <c r="L36" i="34" s="1"/>
  <c r="AS45" i="32"/>
  <c r="AT45" i="32" s="1"/>
  <c r="AU45" i="32" s="1"/>
  <c r="AV45" i="32" s="1"/>
  <c r="L40" i="34" s="1"/>
  <c r="AS49" i="32"/>
  <c r="AT49" i="32" s="1"/>
  <c r="AU49" i="32" s="1"/>
  <c r="AV49" i="32" s="1"/>
  <c r="L44" i="34" s="1"/>
  <c r="AS53" i="32"/>
  <c r="AT53" i="32" s="1"/>
  <c r="AU53" i="32" s="1"/>
  <c r="AV53" i="32" s="1"/>
  <c r="L48" i="34" s="1"/>
  <c r="AS57" i="32"/>
  <c r="AT57" i="32" s="1"/>
  <c r="AU57" i="32" s="1"/>
  <c r="AV57" i="32" s="1"/>
  <c r="L52" i="34" s="1"/>
  <c r="AS60" i="32"/>
  <c r="AT60" i="32" s="1"/>
  <c r="AU60" i="32" s="1"/>
  <c r="AV60" i="32" s="1"/>
  <c r="L55" i="34" s="1"/>
  <c r="N55" i="34" s="1"/>
  <c r="AS64" i="32"/>
  <c r="AT64" i="32" s="1"/>
  <c r="AU64" i="32" s="1"/>
  <c r="AV64" i="32" s="1"/>
  <c r="L59" i="34" s="1"/>
  <c r="N59" i="34" s="1"/>
  <c r="AS68" i="32"/>
  <c r="AT68" i="32" s="1"/>
  <c r="AU68" i="32" s="1"/>
  <c r="AV68" i="32" s="1"/>
  <c r="L63" i="34" s="1"/>
  <c r="N63" i="34" s="1"/>
  <c r="AS72" i="32"/>
  <c r="AT72" i="32" s="1"/>
  <c r="AU72" i="32" s="1"/>
  <c r="AV72" i="32" s="1"/>
  <c r="L67" i="34" s="1"/>
  <c r="AS76" i="32"/>
  <c r="AT76" i="32" s="1"/>
  <c r="AU76" i="32" s="1"/>
  <c r="AV76" i="32" s="1"/>
  <c r="L71" i="34" s="1"/>
  <c r="N71" i="34" s="1"/>
  <c r="AS80" i="32"/>
  <c r="AT80" i="32" s="1"/>
  <c r="AU80" i="32" s="1"/>
  <c r="AV80" i="32" s="1"/>
  <c r="L75" i="34" s="1"/>
  <c r="N75" i="34" s="1"/>
  <c r="AS84" i="32"/>
  <c r="AT84" i="32" s="1"/>
  <c r="AU84" i="32" s="1"/>
  <c r="AV84" i="32" s="1"/>
  <c r="L79" i="34" s="1"/>
  <c r="N79" i="34" s="1"/>
  <c r="AS88" i="32"/>
  <c r="AT88" i="32" s="1"/>
  <c r="AU88" i="32" s="1"/>
  <c r="AV88" i="32" s="1"/>
  <c r="L83" i="34" s="1"/>
  <c r="N83" i="34" s="1"/>
  <c r="AS92" i="32"/>
  <c r="AT92" i="32" s="1"/>
  <c r="AU92" i="32" s="1"/>
  <c r="AV92" i="32" s="1"/>
  <c r="L87" i="34" s="1"/>
  <c r="N87" i="34" s="1"/>
  <c r="AS102" i="32"/>
  <c r="AT102" i="32" s="1"/>
  <c r="AU102" i="32" s="1"/>
  <c r="AV102" i="32" s="1"/>
  <c r="L97" i="34" s="1"/>
  <c r="N97" i="34" s="1"/>
  <c r="AS105" i="32"/>
  <c r="AT105" i="32" s="1"/>
  <c r="AU105" i="32" s="1"/>
  <c r="AV105" i="32" s="1"/>
  <c r="L100" i="34" s="1"/>
  <c r="AS110" i="32"/>
  <c r="AT110" i="32" s="1"/>
  <c r="AU110" i="32" s="1"/>
  <c r="AV110" i="32" s="1"/>
  <c r="L105" i="34" s="1"/>
  <c r="AS113" i="32"/>
  <c r="AT113" i="32" s="1"/>
  <c r="AU113" i="32" s="1"/>
  <c r="AV113" i="32" s="1"/>
  <c r="L108" i="34" s="1"/>
  <c r="AS118" i="32"/>
  <c r="AT118" i="32" s="1"/>
  <c r="AU118" i="32" s="1"/>
  <c r="AV118" i="32" s="1"/>
  <c r="L113" i="34" s="1"/>
  <c r="N113" i="34" s="1"/>
  <c r="AS121" i="32"/>
  <c r="AT121" i="32" s="1"/>
  <c r="AU121" i="32" s="1"/>
  <c r="AV121" i="32" s="1"/>
  <c r="L116" i="34" s="1"/>
  <c r="N116" i="34" s="1"/>
  <c r="AS126" i="32"/>
  <c r="AT126" i="32" s="1"/>
  <c r="AU126" i="32" s="1"/>
  <c r="AV126" i="32" s="1"/>
  <c r="L121" i="34" s="1"/>
  <c r="N121" i="34" s="1"/>
  <c r="AS129" i="32"/>
  <c r="AT129" i="32" s="1"/>
  <c r="AU129" i="32" s="1"/>
  <c r="AV129" i="32" s="1"/>
  <c r="L124" i="34" s="1"/>
  <c r="AS134" i="32"/>
  <c r="AT134" i="32" s="1"/>
  <c r="AU134" i="32" s="1"/>
  <c r="AV134" i="32" s="1"/>
  <c r="L129" i="34" s="1"/>
  <c r="N129" i="34" s="1"/>
  <c r="AS137" i="32"/>
  <c r="AT137" i="32" s="1"/>
  <c r="AU137" i="32" s="1"/>
  <c r="AV137" i="32" s="1"/>
  <c r="L132" i="34" s="1"/>
  <c r="AS142" i="32"/>
  <c r="AT142" i="32" s="1"/>
  <c r="AU142" i="32" s="1"/>
  <c r="AV142" i="32" s="1"/>
  <c r="L137" i="34" s="1"/>
  <c r="N137" i="34" s="1"/>
  <c r="AS145" i="32"/>
  <c r="AT145" i="32" s="1"/>
  <c r="AU145" i="32" s="1"/>
  <c r="AV145" i="32" s="1"/>
  <c r="L140" i="34" s="1"/>
  <c r="AS150" i="32"/>
  <c r="AT150" i="32" s="1"/>
  <c r="AU150" i="32" s="1"/>
  <c r="AV150" i="32" s="1"/>
  <c r="L145" i="34" s="1"/>
  <c r="AS153" i="32"/>
  <c r="AT153" i="32" s="1"/>
  <c r="AU153" i="32" s="1"/>
  <c r="AV153" i="32" s="1"/>
  <c r="L148" i="34" s="1"/>
  <c r="AS155" i="32"/>
  <c r="AT155" i="32" s="1"/>
  <c r="AU155" i="32" s="1"/>
  <c r="AV155" i="32" s="1"/>
  <c r="L150" i="34" s="1"/>
  <c r="N150" i="34" s="1"/>
  <c r="AS160" i="32"/>
  <c r="AT160" i="32" s="1"/>
  <c r="AU160" i="32" s="1"/>
  <c r="AV160" i="32" s="1"/>
  <c r="L155" i="34" s="1"/>
  <c r="AS164" i="32"/>
  <c r="AT164" i="32" s="1"/>
  <c r="AU164" i="32" s="1"/>
  <c r="AV164" i="32" s="1"/>
  <c r="L159" i="34" s="1"/>
  <c r="AS167" i="32"/>
  <c r="AT167" i="32" s="1"/>
  <c r="AU167" i="32" s="1"/>
  <c r="AV167" i="32" s="1"/>
  <c r="L162" i="34" s="1"/>
  <c r="AS172" i="32"/>
  <c r="AT172" i="32" s="1"/>
  <c r="AU172" i="32" s="1"/>
  <c r="AV172" i="32" s="1"/>
  <c r="L167" i="34" s="1"/>
  <c r="AS175" i="32"/>
  <c r="AT175" i="32" s="1"/>
  <c r="AU175" i="32" s="1"/>
  <c r="AV175" i="32" s="1"/>
  <c r="L170" i="34" s="1"/>
  <c r="AS14" i="32"/>
  <c r="AT14" i="32" s="1"/>
  <c r="AU14" i="32" s="1"/>
  <c r="AV14" i="32" s="1"/>
  <c r="L9" i="34" s="1"/>
  <c r="AS18" i="32"/>
  <c r="AT18" i="32" s="1"/>
  <c r="AU18" i="32" s="1"/>
  <c r="AV18" i="32" s="1"/>
  <c r="L13" i="34" s="1"/>
  <c r="N13" i="34" s="1"/>
  <c r="AS22" i="32"/>
  <c r="AT22" i="32" s="1"/>
  <c r="AU22" i="32" s="1"/>
  <c r="AV22" i="32" s="1"/>
  <c r="L17" i="34" s="1"/>
  <c r="AS26" i="32"/>
  <c r="AT26" i="32" s="1"/>
  <c r="AU26" i="32" s="1"/>
  <c r="AV26" i="32" s="1"/>
  <c r="L21" i="34" s="1"/>
  <c r="AS30" i="32"/>
  <c r="AT30" i="32" s="1"/>
  <c r="AU30" i="32" s="1"/>
  <c r="AV30" i="32" s="1"/>
  <c r="L25" i="34" s="1"/>
  <c r="AS34" i="32"/>
  <c r="AT34" i="32" s="1"/>
  <c r="AU34" i="32" s="1"/>
  <c r="AV34" i="32" s="1"/>
  <c r="L29" i="34" s="1"/>
  <c r="AS38" i="32"/>
  <c r="AT38" i="32" s="1"/>
  <c r="AU38" i="32" s="1"/>
  <c r="AV38" i="32" s="1"/>
  <c r="L33" i="34" s="1"/>
  <c r="AS42" i="32"/>
  <c r="AT42" i="32" s="1"/>
  <c r="AU42" i="32" s="1"/>
  <c r="AV42" i="32" s="1"/>
  <c r="L37" i="34" s="1"/>
  <c r="AS46" i="32"/>
  <c r="AT46" i="32" s="1"/>
  <c r="AU46" i="32" s="1"/>
  <c r="AV46" i="32" s="1"/>
  <c r="L41" i="34" s="1"/>
  <c r="AS50" i="32"/>
  <c r="AT50" i="32" s="1"/>
  <c r="AU50" i="32" s="1"/>
  <c r="AV50" i="32" s="1"/>
  <c r="L45" i="34" s="1"/>
  <c r="N45" i="34" s="1"/>
  <c r="AS54" i="32"/>
  <c r="AT54" i="32" s="1"/>
  <c r="AU54" i="32" s="1"/>
  <c r="AV54" i="32" s="1"/>
  <c r="L49" i="34" s="1"/>
  <c r="N49" i="34" s="1"/>
  <c r="AS58" i="32"/>
  <c r="AT58" i="32" s="1"/>
  <c r="AU58" i="32" s="1"/>
  <c r="AV58" i="32" s="1"/>
  <c r="L53" i="34" s="1"/>
  <c r="N53" i="34" s="1"/>
  <c r="AS61" i="32"/>
  <c r="AT61" i="32" s="1"/>
  <c r="AU61" i="32" s="1"/>
  <c r="AV61" i="32" s="1"/>
  <c r="L56" i="34" s="1"/>
  <c r="AS65" i="32"/>
  <c r="AT65" i="32" s="1"/>
  <c r="AU65" i="32" s="1"/>
  <c r="AV65" i="32" s="1"/>
  <c r="L60" i="34" s="1"/>
  <c r="AS69" i="32"/>
  <c r="AT69" i="32" s="1"/>
  <c r="AU69" i="32" s="1"/>
  <c r="AV69" i="32" s="1"/>
  <c r="L64" i="34" s="1"/>
  <c r="N64" i="34" s="1"/>
  <c r="AS73" i="32"/>
  <c r="AT73" i="32" s="1"/>
  <c r="AU73" i="32" s="1"/>
  <c r="AV73" i="32" s="1"/>
  <c r="L68" i="34" s="1"/>
  <c r="AS77" i="32"/>
  <c r="AT77" i="32" s="1"/>
  <c r="AU77" i="32" s="1"/>
  <c r="AV77" i="32" s="1"/>
  <c r="L72" i="34" s="1"/>
  <c r="AS81" i="32"/>
  <c r="AT81" i="32" s="1"/>
  <c r="AU81" i="32" s="1"/>
  <c r="AV81" i="32" s="1"/>
  <c r="L76" i="34" s="1"/>
  <c r="AS85" i="32"/>
  <c r="AT85" i="32" s="1"/>
  <c r="AU85" i="32" s="1"/>
  <c r="AV85" i="32" s="1"/>
  <c r="L80" i="34" s="1"/>
  <c r="AS89" i="32"/>
  <c r="AT89" i="32" s="1"/>
  <c r="AU89" i="32" s="1"/>
  <c r="AV89" i="32" s="1"/>
  <c r="L84" i="34" s="1"/>
  <c r="AS93" i="32"/>
  <c r="AT93" i="32" s="1"/>
  <c r="AU93" i="32" s="1"/>
  <c r="AV93" i="32" s="1"/>
  <c r="L88" i="34" s="1"/>
  <c r="AS96" i="32"/>
  <c r="AT96" i="32" s="1"/>
  <c r="AU96" i="32" s="1"/>
  <c r="AV96" i="32" s="1"/>
  <c r="L91" i="34" s="1"/>
  <c r="AS98" i="32"/>
  <c r="AT98" i="32" s="1"/>
  <c r="AU98" i="32" s="1"/>
  <c r="AV98" i="32" s="1"/>
  <c r="L93" i="34" s="1"/>
  <c r="N93" i="34" s="1"/>
  <c r="AS100" i="32"/>
  <c r="AT100" i="32" s="1"/>
  <c r="AU100" i="32" s="1"/>
  <c r="AV100" i="32" s="1"/>
  <c r="L95" i="34" s="1"/>
  <c r="N95" i="34" s="1"/>
  <c r="AS103" i="32"/>
  <c r="AT103" i="32" s="1"/>
  <c r="AU103" i="32" s="1"/>
  <c r="AV103" i="32" s="1"/>
  <c r="L98" i="34" s="1"/>
  <c r="AS108" i="32"/>
  <c r="AT108" i="32" s="1"/>
  <c r="AU108" i="32" s="1"/>
  <c r="AV108" i="32" s="1"/>
  <c r="L103" i="34" s="1"/>
  <c r="N103" i="34" s="1"/>
  <c r="AS111" i="32"/>
  <c r="AT111" i="32" s="1"/>
  <c r="AU111" i="32" s="1"/>
  <c r="AV111" i="32" s="1"/>
  <c r="L106" i="34" s="1"/>
  <c r="AS116" i="32"/>
  <c r="AT116" i="32" s="1"/>
  <c r="AU116" i="32" s="1"/>
  <c r="AV116" i="32" s="1"/>
  <c r="L111" i="34" s="1"/>
  <c r="N111" i="34" s="1"/>
  <c r="AS119" i="32"/>
  <c r="AT119" i="32" s="1"/>
  <c r="AU119" i="32" s="1"/>
  <c r="AV119" i="32" s="1"/>
  <c r="L114" i="34" s="1"/>
  <c r="AS124" i="32"/>
  <c r="AT124" i="32" s="1"/>
  <c r="AU124" i="32" s="1"/>
  <c r="AV124" i="32" s="1"/>
  <c r="L119" i="34" s="1"/>
  <c r="N119" i="34" s="1"/>
  <c r="AS127" i="32"/>
  <c r="AT127" i="32" s="1"/>
  <c r="AU127" i="32" s="1"/>
  <c r="AV127" i="32" s="1"/>
  <c r="L122" i="34" s="1"/>
  <c r="AS132" i="32"/>
  <c r="AT132" i="32" s="1"/>
  <c r="AU132" i="32" s="1"/>
  <c r="AV132" i="32" s="1"/>
  <c r="L127" i="34" s="1"/>
  <c r="N127" i="34" s="1"/>
  <c r="AS135" i="32"/>
  <c r="AT135" i="32" s="1"/>
  <c r="AU135" i="32" s="1"/>
  <c r="AV135" i="32" s="1"/>
  <c r="L130" i="34" s="1"/>
  <c r="AS140" i="32"/>
  <c r="AT140" i="32" s="1"/>
  <c r="AU140" i="32" s="1"/>
  <c r="AV140" i="32" s="1"/>
  <c r="L135" i="34" s="1"/>
  <c r="N135" i="34" s="1"/>
  <c r="AS143" i="32"/>
  <c r="AT143" i="32" s="1"/>
  <c r="AU143" i="32" s="1"/>
  <c r="AV143" i="32" s="1"/>
  <c r="L138" i="34" s="1"/>
  <c r="AS148" i="32"/>
  <c r="AT148" i="32" s="1"/>
  <c r="AU148" i="32" s="1"/>
  <c r="AV148" i="32" s="1"/>
  <c r="L143" i="34" s="1"/>
  <c r="AS151" i="32"/>
  <c r="AT151" i="32" s="1"/>
  <c r="AU151" i="32" s="1"/>
  <c r="AV151" i="32" s="1"/>
  <c r="L146" i="34" s="1"/>
  <c r="N146" i="34" s="1"/>
  <c r="AS156" i="32"/>
  <c r="AT156" i="32" s="1"/>
  <c r="AU156" i="32" s="1"/>
  <c r="AV156" i="32" s="1"/>
  <c r="L151" i="34" s="1"/>
  <c r="AS162" i="32"/>
  <c r="AT162" i="32" s="1"/>
  <c r="AU162" i="32" s="1"/>
  <c r="AV162" i="32" s="1"/>
  <c r="L157" i="34" s="1"/>
  <c r="AS165" i="32"/>
  <c r="AT165" i="32" s="1"/>
  <c r="AU165" i="32" s="1"/>
  <c r="AV165" i="32" s="1"/>
  <c r="L160" i="34" s="1"/>
  <c r="N160" i="34" s="1"/>
  <c r="AS170" i="32"/>
  <c r="AT170" i="32" s="1"/>
  <c r="AU170" i="32" s="1"/>
  <c r="AV170" i="32" s="1"/>
  <c r="L165" i="34" s="1"/>
  <c r="AS173" i="32"/>
  <c r="AT173" i="32" s="1"/>
  <c r="AU173" i="32" s="1"/>
  <c r="AV173" i="32" s="1"/>
  <c r="L168" i="34" s="1"/>
  <c r="N168" i="34" s="1"/>
  <c r="AS178" i="32"/>
  <c r="AT178" i="32" s="1"/>
  <c r="AU178" i="32" s="1"/>
  <c r="AV178" i="32" s="1"/>
  <c r="L173" i="34" s="1"/>
  <c r="AS181" i="32"/>
  <c r="AT181" i="32" s="1"/>
  <c r="AU181" i="32" s="1"/>
  <c r="AV181" i="32" s="1"/>
  <c r="L176" i="34" s="1"/>
  <c r="N176" i="34" s="1"/>
  <c r="AS186" i="32"/>
  <c r="AT186" i="32" s="1"/>
  <c r="AU186" i="32" s="1"/>
  <c r="AV186" i="32" s="1"/>
  <c r="L181" i="34" s="1"/>
  <c r="N181" i="34" s="1"/>
  <c r="AS189" i="32"/>
  <c r="AT189" i="32" s="1"/>
  <c r="AU189" i="32" s="1"/>
  <c r="AV189" i="32" s="1"/>
  <c r="L184" i="34" s="1"/>
  <c r="N184" i="34" s="1"/>
  <c r="AS194" i="32"/>
  <c r="AT194" i="32" s="1"/>
  <c r="AU194" i="32" s="1"/>
  <c r="AV194" i="32" s="1"/>
  <c r="L189" i="34" s="1"/>
  <c r="AS197" i="32"/>
  <c r="AT197" i="32" s="1"/>
  <c r="AU197" i="32" s="1"/>
  <c r="AV197" i="32" s="1"/>
  <c r="L192" i="34" s="1"/>
  <c r="N192" i="34" s="1"/>
  <c r="AS202" i="32"/>
  <c r="AT202" i="32" s="1"/>
  <c r="AU202" i="32" s="1"/>
  <c r="AV202" i="32" s="1"/>
  <c r="L197" i="34" s="1"/>
  <c r="AS205" i="32"/>
  <c r="AT205" i="32" s="1"/>
  <c r="AU205" i="32" s="1"/>
  <c r="AV205" i="32" s="1"/>
  <c r="L200" i="34" s="1"/>
  <c r="N200" i="34" s="1"/>
  <c r="AS210" i="32"/>
  <c r="AT210" i="32" s="1"/>
  <c r="AU210" i="32" s="1"/>
  <c r="AV210" i="32" s="1"/>
  <c r="L205" i="34" s="1"/>
  <c r="AS213" i="32"/>
  <c r="AT213" i="32" s="1"/>
  <c r="AU213" i="32" s="1"/>
  <c r="AV213" i="32" s="1"/>
  <c r="L208" i="34" s="1"/>
  <c r="N208" i="34" s="1"/>
  <c r="AS217" i="32"/>
  <c r="AT217" i="32" s="1"/>
  <c r="AU217" i="32" s="1"/>
  <c r="AV217" i="32" s="1"/>
  <c r="L212" i="34" s="1"/>
  <c r="AS220" i="32"/>
  <c r="AT220" i="32" s="1"/>
  <c r="AU220" i="32" s="1"/>
  <c r="AV220" i="32" s="1"/>
  <c r="L215" i="34" s="1"/>
  <c r="N215" i="34" s="1"/>
  <c r="AS222" i="32"/>
  <c r="AT222" i="32" s="1"/>
  <c r="AU222" i="32" s="1"/>
  <c r="AV222" i="32" s="1"/>
  <c r="L217" i="34" s="1"/>
  <c r="AS227" i="32"/>
  <c r="AT227" i="32" s="1"/>
  <c r="AU227" i="32" s="1"/>
  <c r="AV227" i="32" s="1"/>
  <c r="L222" i="34" s="1"/>
  <c r="N222" i="34" s="1"/>
  <c r="AS233" i="32"/>
  <c r="AT233" i="32" s="1"/>
  <c r="AU233" i="32" s="1"/>
  <c r="AV233" i="32" s="1"/>
  <c r="L228" i="34" s="1"/>
  <c r="AS236" i="32"/>
  <c r="AT236" i="32" s="1"/>
  <c r="AU236" i="32" s="1"/>
  <c r="AV236" i="32" s="1"/>
  <c r="L231" i="34" s="1"/>
  <c r="AS238" i="32"/>
  <c r="AT238" i="32" s="1"/>
  <c r="AU238" i="32" s="1"/>
  <c r="AV238" i="32" s="1"/>
  <c r="L233" i="34" s="1"/>
  <c r="AS243" i="32"/>
  <c r="AT243" i="32" s="1"/>
  <c r="AU243" i="32" s="1"/>
  <c r="AV243" i="32" s="1"/>
  <c r="L238" i="34" s="1"/>
  <c r="N238" i="34" s="1"/>
  <c r="AS249" i="32"/>
  <c r="AT249" i="32" s="1"/>
  <c r="AU249" i="32" s="1"/>
  <c r="AV249" i="32" s="1"/>
  <c r="L244" i="34" s="1"/>
  <c r="AS252" i="32"/>
  <c r="AT252" i="32" s="1"/>
  <c r="AU252" i="32" s="1"/>
  <c r="AV252" i="32" s="1"/>
  <c r="L247" i="34" s="1"/>
  <c r="AS180" i="32"/>
  <c r="AT180" i="32" s="1"/>
  <c r="AU180" i="32" s="1"/>
  <c r="AV180" i="32" s="1"/>
  <c r="L175" i="34" s="1"/>
  <c r="AS191" i="32"/>
  <c r="AT191" i="32" s="1"/>
  <c r="AU191" i="32" s="1"/>
  <c r="AV191" i="32" s="1"/>
  <c r="L186" i="34" s="1"/>
  <c r="N186" i="34" s="1"/>
  <c r="AS212" i="32"/>
  <c r="AT212" i="32" s="1"/>
  <c r="AU212" i="32" s="1"/>
  <c r="AV212" i="32" s="1"/>
  <c r="L207" i="34" s="1"/>
  <c r="AS218" i="32"/>
  <c r="AT218" i="32" s="1"/>
  <c r="AU218" i="32" s="1"/>
  <c r="AV218" i="32" s="1"/>
  <c r="L213" i="34" s="1"/>
  <c r="N213" i="34" s="1"/>
  <c r="AS223" i="32"/>
  <c r="AT223" i="32" s="1"/>
  <c r="AU223" i="32" s="1"/>
  <c r="AV223" i="32" s="1"/>
  <c r="L218" i="34" s="1"/>
  <c r="N218" i="34" s="1"/>
  <c r="AS232" i="32"/>
  <c r="AT232" i="32" s="1"/>
  <c r="AU232" i="32" s="1"/>
  <c r="AV232" i="32" s="1"/>
  <c r="L227" i="34" s="1"/>
  <c r="N227" i="34" s="1"/>
  <c r="AS245" i="32"/>
  <c r="AT245" i="32" s="1"/>
  <c r="AU245" i="32" s="1"/>
  <c r="AV245" i="32" s="1"/>
  <c r="L240" i="34" s="1"/>
  <c r="N240" i="34" s="1"/>
  <c r="AS250" i="32"/>
  <c r="AT250" i="32" s="1"/>
  <c r="AU250" i="32" s="1"/>
  <c r="AV250" i="32" s="1"/>
  <c r="L245" i="34" s="1"/>
  <c r="AS254" i="32"/>
  <c r="AT254" i="32" s="1"/>
  <c r="AU254" i="32" s="1"/>
  <c r="AV254" i="32" s="1"/>
  <c r="L249" i="34" s="1"/>
  <c r="AS259" i="32"/>
  <c r="AT259" i="32" s="1"/>
  <c r="AU259" i="32" s="1"/>
  <c r="AV259" i="32" s="1"/>
  <c r="L254" i="34" s="1"/>
  <c r="AS265" i="32"/>
  <c r="AT265" i="32" s="1"/>
  <c r="AU265" i="32" s="1"/>
  <c r="AV265" i="32" s="1"/>
  <c r="L260" i="34" s="1"/>
  <c r="AS268" i="32"/>
  <c r="AT268" i="32" s="1"/>
  <c r="AU268" i="32" s="1"/>
  <c r="AV268" i="32" s="1"/>
  <c r="L263" i="34" s="1"/>
  <c r="AS270" i="32"/>
  <c r="AT270" i="32" s="1"/>
  <c r="AU270" i="32" s="1"/>
  <c r="AV270" i="32" s="1"/>
  <c r="L265" i="34" s="1"/>
  <c r="AS275" i="32"/>
  <c r="AT275" i="32" s="1"/>
  <c r="AU275" i="32" s="1"/>
  <c r="AV275" i="32" s="1"/>
  <c r="L270" i="34" s="1"/>
  <c r="AS281" i="32"/>
  <c r="AT281" i="32" s="1"/>
  <c r="AU281" i="32" s="1"/>
  <c r="AV281" i="32" s="1"/>
  <c r="L276" i="34" s="1"/>
  <c r="AS284" i="32"/>
  <c r="AT284" i="32" s="1"/>
  <c r="AU284" i="32" s="1"/>
  <c r="AV284" i="32" s="1"/>
  <c r="L279" i="34" s="1"/>
  <c r="N279" i="34" s="1"/>
  <c r="AS286" i="32"/>
  <c r="AT286" i="32" s="1"/>
  <c r="AU286" i="32" s="1"/>
  <c r="AV286" i="32" s="1"/>
  <c r="L281" i="34" s="1"/>
  <c r="AS291" i="32"/>
  <c r="AT291" i="32" s="1"/>
  <c r="AU291" i="32" s="1"/>
  <c r="AV291" i="32" s="1"/>
  <c r="L286" i="34" s="1"/>
  <c r="AS297" i="32"/>
  <c r="AT297" i="32" s="1"/>
  <c r="AU297" i="32" s="1"/>
  <c r="AV297" i="32" s="1"/>
  <c r="L292" i="34" s="1"/>
  <c r="AS300" i="32"/>
  <c r="AT300" i="32" s="1"/>
  <c r="AU300" i="32" s="1"/>
  <c r="AV300" i="32" s="1"/>
  <c r="L295" i="34" s="1"/>
  <c r="N295" i="34" s="1"/>
  <c r="AS302" i="32"/>
  <c r="AT302" i="32" s="1"/>
  <c r="AU302" i="32" s="1"/>
  <c r="AV302" i="32" s="1"/>
  <c r="L297" i="34" s="1"/>
  <c r="AS306" i="32"/>
  <c r="AT306" i="32" s="1"/>
  <c r="AU306" i="32" s="1"/>
  <c r="AV306" i="32" s="1"/>
  <c r="L301" i="34" s="1"/>
  <c r="N301" i="34" s="1"/>
  <c r="AS310" i="32"/>
  <c r="AT310" i="32" s="1"/>
  <c r="AU310" i="32" s="1"/>
  <c r="AV310" i="32" s="1"/>
  <c r="L305" i="34" s="1"/>
  <c r="AS314" i="32"/>
  <c r="AT314" i="32" s="1"/>
  <c r="AU314" i="32" s="1"/>
  <c r="AV314" i="32" s="1"/>
  <c r="L309" i="34" s="1"/>
  <c r="AS318" i="32"/>
  <c r="AT318" i="32" s="1"/>
  <c r="AU318" i="32" s="1"/>
  <c r="AV318" i="32" s="1"/>
  <c r="L313" i="34" s="1"/>
  <c r="AS322" i="32"/>
  <c r="AT322" i="32" s="1"/>
  <c r="AU322" i="32" s="1"/>
  <c r="AV322" i="32" s="1"/>
  <c r="L317" i="34" s="1"/>
  <c r="AS326" i="32"/>
  <c r="AT326" i="32" s="1"/>
  <c r="AU326" i="32" s="1"/>
  <c r="AV326" i="32" s="1"/>
  <c r="L321" i="34" s="1"/>
  <c r="AS330" i="32"/>
  <c r="AT330" i="32" s="1"/>
  <c r="AU330" i="32" s="1"/>
  <c r="AV330" i="32" s="1"/>
  <c r="L325" i="34" s="1"/>
  <c r="AS334" i="32"/>
  <c r="AT334" i="32" s="1"/>
  <c r="AU334" i="32" s="1"/>
  <c r="AV334" i="32" s="1"/>
  <c r="L329" i="34" s="1"/>
  <c r="AS338" i="32"/>
  <c r="AT338" i="32" s="1"/>
  <c r="AU338" i="32" s="1"/>
  <c r="AV338" i="32" s="1"/>
  <c r="L333" i="34" s="1"/>
  <c r="AS342" i="32"/>
  <c r="AT342" i="32" s="1"/>
  <c r="AU342" i="32" s="1"/>
  <c r="AV342" i="32" s="1"/>
  <c r="L337" i="34" s="1"/>
  <c r="AS346" i="32"/>
  <c r="AT346" i="32" s="1"/>
  <c r="AU346" i="32" s="1"/>
  <c r="AV346" i="32" s="1"/>
  <c r="L341" i="34" s="1"/>
  <c r="AS350" i="32"/>
  <c r="AT350" i="32" s="1"/>
  <c r="AU350" i="32" s="1"/>
  <c r="AV350" i="32" s="1"/>
  <c r="L345" i="34" s="1"/>
  <c r="AS11" i="32"/>
  <c r="AS183" i="32"/>
  <c r="AT183" i="32" s="1"/>
  <c r="AU183" i="32" s="1"/>
  <c r="AV183" i="32" s="1"/>
  <c r="L178" i="34" s="1"/>
  <c r="N178" i="34" s="1"/>
  <c r="AS204" i="32"/>
  <c r="AT204" i="32" s="1"/>
  <c r="AU204" i="32" s="1"/>
  <c r="AV204" i="32" s="1"/>
  <c r="L199" i="34" s="1"/>
  <c r="AS215" i="32"/>
  <c r="AT215" i="32" s="1"/>
  <c r="AU215" i="32" s="1"/>
  <c r="AV215" i="32" s="1"/>
  <c r="L210" i="34" s="1"/>
  <c r="N210" i="34" s="1"/>
  <c r="AS224" i="32"/>
  <c r="AT224" i="32" s="1"/>
  <c r="AU224" i="32" s="1"/>
  <c r="AV224" i="32" s="1"/>
  <c r="L219" i="34" s="1"/>
  <c r="N219" i="34" s="1"/>
  <c r="AS237" i="32"/>
  <c r="AT237" i="32" s="1"/>
  <c r="AU237" i="32" s="1"/>
  <c r="AV237" i="32" s="1"/>
  <c r="L232" i="34" s="1"/>
  <c r="N232" i="34" s="1"/>
  <c r="AS242" i="32"/>
  <c r="AT242" i="32" s="1"/>
  <c r="AU242" i="32" s="1"/>
  <c r="AV242" i="32" s="1"/>
  <c r="L237" i="34" s="1"/>
  <c r="AS247" i="32"/>
  <c r="AT247" i="32" s="1"/>
  <c r="AU247" i="32" s="1"/>
  <c r="AV247" i="32" s="1"/>
  <c r="L242" i="34" s="1"/>
  <c r="N242" i="34" s="1"/>
  <c r="AS255" i="32"/>
  <c r="AT255" i="32" s="1"/>
  <c r="AU255" i="32" s="1"/>
  <c r="AV255" i="32" s="1"/>
  <c r="L250" i="34" s="1"/>
  <c r="N250" i="34" s="1"/>
  <c r="AS261" i="32"/>
  <c r="AT261" i="32" s="1"/>
  <c r="AU261" i="32" s="1"/>
  <c r="AV261" i="32" s="1"/>
  <c r="L256" i="34" s="1"/>
  <c r="N256" i="34" s="1"/>
  <c r="AS264" i="32"/>
  <c r="AT264" i="32" s="1"/>
  <c r="AU264" i="32" s="1"/>
  <c r="AV264" i="32" s="1"/>
  <c r="L259" i="34" s="1"/>
  <c r="AS266" i="32"/>
  <c r="AT266" i="32" s="1"/>
  <c r="AU266" i="32" s="1"/>
  <c r="AV266" i="32" s="1"/>
  <c r="L261" i="34" s="1"/>
  <c r="AS271" i="32"/>
  <c r="AT271" i="32" s="1"/>
  <c r="AU271" i="32" s="1"/>
  <c r="AV271" i="32" s="1"/>
  <c r="L266" i="34" s="1"/>
  <c r="AS277" i="32"/>
  <c r="AT277" i="32" s="1"/>
  <c r="AU277" i="32" s="1"/>
  <c r="AV277" i="32" s="1"/>
  <c r="L272" i="34" s="1"/>
  <c r="AS280" i="32"/>
  <c r="AT280" i="32" s="1"/>
  <c r="AU280" i="32" s="1"/>
  <c r="AV280" i="32" s="1"/>
  <c r="L275" i="34" s="1"/>
  <c r="AS282" i="32"/>
  <c r="AT282" i="32" s="1"/>
  <c r="AU282" i="32" s="1"/>
  <c r="AV282" i="32" s="1"/>
  <c r="L277" i="34" s="1"/>
  <c r="N277" i="34" s="1"/>
  <c r="AS287" i="32"/>
  <c r="AT287" i="32" s="1"/>
  <c r="AU287" i="32" s="1"/>
  <c r="AV287" i="32" s="1"/>
  <c r="L282" i="34" s="1"/>
  <c r="AS293" i="32"/>
  <c r="AT293" i="32" s="1"/>
  <c r="AU293" i="32" s="1"/>
  <c r="AV293" i="32" s="1"/>
  <c r="L288" i="34" s="1"/>
  <c r="AS296" i="32"/>
  <c r="AT296" i="32" s="1"/>
  <c r="AU296" i="32" s="1"/>
  <c r="AV296" i="32" s="1"/>
  <c r="L291" i="34" s="1"/>
  <c r="AS298" i="32"/>
  <c r="AT298" i="32" s="1"/>
  <c r="AU298" i="32" s="1"/>
  <c r="AV298" i="32" s="1"/>
  <c r="L293" i="34" s="1"/>
  <c r="AS303" i="32"/>
  <c r="AT303" i="32" s="1"/>
  <c r="AU303" i="32" s="1"/>
  <c r="AV303" i="32" s="1"/>
  <c r="L298" i="34" s="1"/>
  <c r="AS307" i="32"/>
  <c r="AT307" i="32" s="1"/>
  <c r="AU307" i="32" s="1"/>
  <c r="AV307" i="32" s="1"/>
  <c r="L302" i="34" s="1"/>
  <c r="AS311" i="32"/>
  <c r="AT311" i="32" s="1"/>
  <c r="AU311" i="32" s="1"/>
  <c r="AV311" i="32" s="1"/>
  <c r="L306" i="34" s="1"/>
  <c r="AS315" i="32"/>
  <c r="AT315" i="32" s="1"/>
  <c r="AU315" i="32" s="1"/>
  <c r="AV315" i="32" s="1"/>
  <c r="L310" i="34" s="1"/>
  <c r="AS319" i="32"/>
  <c r="AT319" i="32" s="1"/>
  <c r="AU319" i="32" s="1"/>
  <c r="AV319" i="32" s="1"/>
  <c r="L314" i="34" s="1"/>
  <c r="AS323" i="32"/>
  <c r="AT323" i="32" s="1"/>
  <c r="AU323" i="32" s="1"/>
  <c r="AV323" i="32" s="1"/>
  <c r="L318" i="34" s="1"/>
  <c r="AS327" i="32"/>
  <c r="AT327" i="32" s="1"/>
  <c r="AU327" i="32" s="1"/>
  <c r="AV327" i="32" s="1"/>
  <c r="L322" i="34" s="1"/>
  <c r="AS331" i="32"/>
  <c r="AT331" i="32" s="1"/>
  <c r="AU331" i="32" s="1"/>
  <c r="AV331" i="32" s="1"/>
  <c r="L326" i="34" s="1"/>
  <c r="AS335" i="32"/>
  <c r="AT335" i="32" s="1"/>
  <c r="AU335" i="32" s="1"/>
  <c r="AV335" i="32" s="1"/>
  <c r="L330" i="34" s="1"/>
  <c r="AS339" i="32"/>
  <c r="AT339" i="32" s="1"/>
  <c r="AU339" i="32" s="1"/>
  <c r="AV339" i="32" s="1"/>
  <c r="L334" i="34" s="1"/>
  <c r="AS343" i="32"/>
  <c r="AT343" i="32" s="1"/>
  <c r="AU343" i="32" s="1"/>
  <c r="AV343" i="32" s="1"/>
  <c r="L338" i="34" s="1"/>
  <c r="AS347" i="32"/>
  <c r="AT347" i="32" s="1"/>
  <c r="AU347" i="32" s="1"/>
  <c r="AV347" i="32" s="1"/>
  <c r="L342" i="34" s="1"/>
  <c r="AS196" i="32"/>
  <c r="AT196" i="32" s="1"/>
  <c r="AU196" i="32" s="1"/>
  <c r="AV196" i="32" s="1"/>
  <c r="L191" i="34" s="1"/>
  <c r="N191" i="34" s="1"/>
  <c r="AS207" i="32"/>
  <c r="AT207" i="32" s="1"/>
  <c r="AU207" i="32" s="1"/>
  <c r="AV207" i="32" s="1"/>
  <c r="L202" i="34" s="1"/>
  <c r="N202" i="34" s="1"/>
  <c r="AS216" i="32"/>
  <c r="AT216" i="32" s="1"/>
  <c r="AU216" i="32" s="1"/>
  <c r="AV216" i="32" s="1"/>
  <c r="L211" i="34" s="1"/>
  <c r="AS229" i="32"/>
  <c r="AT229" i="32" s="1"/>
  <c r="AU229" i="32" s="1"/>
  <c r="AV229" i="32" s="1"/>
  <c r="L224" i="34" s="1"/>
  <c r="N224" i="34" s="1"/>
  <c r="AS234" i="32"/>
  <c r="AT234" i="32" s="1"/>
  <c r="AU234" i="32" s="1"/>
  <c r="AV234" i="32" s="1"/>
  <c r="L229" i="34" s="1"/>
  <c r="AS239" i="32"/>
  <c r="AT239" i="32" s="1"/>
  <c r="AU239" i="32" s="1"/>
  <c r="AV239" i="32" s="1"/>
  <c r="L234" i="34" s="1"/>
  <c r="N234" i="34" s="1"/>
  <c r="AS248" i="32"/>
  <c r="AT248" i="32" s="1"/>
  <c r="AU248" i="32" s="1"/>
  <c r="AV248" i="32" s="1"/>
  <c r="L243" i="34" s="1"/>
  <c r="AS257" i="32"/>
  <c r="AT257" i="32" s="1"/>
  <c r="AU257" i="32" s="1"/>
  <c r="AV257" i="32" s="1"/>
  <c r="L252" i="34" s="1"/>
  <c r="AS260" i="32"/>
  <c r="AT260" i="32" s="1"/>
  <c r="AU260" i="32" s="1"/>
  <c r="AV260" i="32" s="1"/>
  <c r="L255" i="34" s="1"/>
  <c r="AS262" i="32"/>
  <c r="AT262" i="32" s="1"/>
  <c r="AU262" i="32" s="1"/>
  <c r="AV262" i="32" s="1"/>
  <c r="L257" i="34" s="1"/>
  <c r="N257" i="34" s="1"/>
  <c r="AS267" i="32"/>
  <c r="AT267" i="32" s="1"/>
  <c r="AU267" i="32" s="1"/>
  <c r="AV267" i="32" s="1"/>
  <c r="L262" i="34" s="1"/>
  <c r="AS273" i="32"/>
  <c r="AT273" i="32" s="1"/>
  <c r="AU273" i="32" s="1"/>
  <c r="AV273" i="32" s="1"/>
  <c r="L268" i="34" s="1"/>
  <c r="AS276" i="32"/>
  <c r="AT276" i="32" s="1"/>
  <c r="AU276" i="32" s="1"/>
  <c r="AV276" i="32" s="1"/>
  <c r="L271" i="34" s="1"/>
  <c r="N271" i="34" s="1"/>
  <c r="AS278" i="32"/>
  <c r="AT278" i="32" s="1"/>
  <c r="AU278" i="32" s="1"/>
  <c r="AV278" i="32" s="1"/>
  <c r="L273" i="34" s="1"/>
  <c r="AS283" i="32"/>
  <c r="AT283" i="32" s="1"/>
  <c r="AU283" i="32" s="1"/>
  <c r="AV283" i="32" s="1"/>
  <c r="L278" i="34" s="1"/>
  <c r="AS289" i="32"/>
  <c r="AT289" i="32" s="1"/>
  <c r="AU289" i="32" s="1"/>
  <c r="AV289" i="32" s="1"/>
  <c r="L284" i="34" s="1"/>
  <c r="AS292" i="32"/>
  <c r="AT292" i="32" s="1"/>
  <c r="AU292" i="32" s="1"/>
  <c r="AV292" i="32" s="1"/>
  <c r="L287" i="34" s="1"/>
  <c r="N287" i="34" s="1"/>
  <c r="AS294" i="32"/>
  <c r="AT294" i="32" s="1"/>
  <c r="AU294" i="32" s="1"/>
  <c r="AV294" i="32" s="1"/>
  <c r="L289" i="34" s="1"/>
  <c r="AS299" i="32"/>
  <c r="AT299" i="32" s="1"/>
  <c r="AU299" i="32" s="1"/>
  <c r="AV299" i="32" s="1"/>
  <c r="L294" i="34" s="1"/>
  <c r="AS304" i="32"/>
  <c r="AT304" i="32" s="1"/>
  <c r="AU304" i="32" s="1"/>
  <c r="AV304" i="32" s="1"/>
  <c r="L299" i="34" s="1"/>
  <c r="AS308" i="32"/>
  <c r="AT308" i="32" s="1"/>
  <c r="AU308" i="32" s="1"/>
  <c r="AV308" i="32" s="1"/>
  <c r="L303" i="34" s="1"/>
  <c r="AS312" i="32"/>
  <c r="AT312" i="32" s="1"/>
  <c r="AU312" i="32" s="1"/>
  <c r="AV312" i="32" s="1"/>
  <c r="L307" i="34" s="1"/>
  <c r="AS316" i="32"/>
  <c r="AT316" i="32" s="1"/>
  <c r="AU316" i="32" s="1"/>
  <c r="AV316" i="32" s="1"/>
  <c r="L311" i="34" s="1"/>
  <c r="AS320" i="32"/>
  <c r="AT320" i="32" s="1"/>
  <c r="AU320" i="32" s="1"/>
  <c r="AV320" i="32" s="1"/>
  <c r="L315" i="34" s="1"/>
  <c r="AS324" i="32"/>
  <c r="AT324" i="32" s="1"/>
  <c r="AU324" i="32" s="1"/>
  <c r="AV324" i="32" s="1"/>
  <c r="L319" i="34" s="1"/>
  <c r="AS328" i="32"/>
  <c r="AT328" i="32" s="1"/>
  <c r="AU328" i="32" s="1"/>
  <c r="AV328" i="32" s="1"/>
  <c r="L323" i="34" s="1"/>
  <c r="AS332" i="32"/>
  <c r="AT332" i="32" s="1"/>
  <c r="AU332" i="32" s="1"/>
  <c r="AV332" i="32" s="1"/>
  <c r="L327" i="34" s="1"/>
  <c r="AS336" i="32"/>
  <c r="AT336" i="32" s="1"/>
  <c r="AU336" i="32" s="1"/>
  <c r="AV336" i="32" s="1"/>
  <c r="L331" i="34" s="1"/>
  <c r="AS340" i="32"/>
  <c r="AT340" i="32" s="1"/>
  <c r="AU340" i="32" s="1"/>
  <c r="AV340" i="32" s="1"/>
  <c r="L335" i="34" s="1"/>
  <c r="AS344" i="32"/>
  <c r="AT344" i="32" s="1"/>
  <c r="AU344" i="32" s="1"/>
  <c r="AV344" i="32" s="1"/>
  <c r="L339" i="34" s="1"/>
  <c r="AS348" i="32"/>
  <c r="AT348" i="32" s="1"/>
  <c r="AU348" i="32" s="1"/>
  <c r="AV348" i="32" s="1"/>
  <c r="L343" i="34" s="1"/>
  <c r="AS188" i="32"/>
  <c r="AT188" i="32" s="1"/>
  <c r="AU188" i="32" s="1"/>
  <c r="AV188" i="32" s="1"/>
  <c r="L183" i="34" s="1"/>
  <c r="AS199" i="32"/>
  <c r="AT199" i="32" s="1"/>
  <c r="AU199" i="32" s="1"/>
  <c r="AV199" i="32" s="1"/>
  <c r="L194" i="34" s="1"/>
  <c r="N194" i="34" s="1"/>
  <c r="AS221" i="32"/>
  <c r="AT221" i="32" s="1"/>
  <c r="AU221" i="32" s="1"/>
  <c r="AV221" i="32" s="1"/>
  <c r="L216" i="34" s="1"/>
  <c r="N216" i="34" s="1"/>
  <c r="AS226" i="32"/>
  <c r="AT226" i="32" s="1"/>
  <c r="AU226" i="32" s="1"/>
  <c r="AV226" i="32" s="1"/>
  <c r="L221" i="34" s="1"/>
  <c r="AS231" i="32"/>
  <c r="AT231" i="32" s="1"/>
  <c r="AU231" i="32" s="1"/>
  <c r="AV231" i="32" s="1"/>
  <c r="L226" i="34" s="1"/>
  <c r="AS240" i="32"/>
  <c r="AT240" i="32" s="1"/>
  <c r="AU240" i="32" s="1"/>
  <c r="AV240" i="32" s="1"/>
  <c r="L235" i="34" s="1"/>
  <c r="N235" i="34" s="1"/>
  <c r="AS253" i="32"/>
  <c r="AT253" i="32" s="1"/>
  <c r="AU253" i="32" s="1"/>
  <c r="AV253" i="32" s="1"/>
  <c r="L248" i="34" s="1"/>
  <c r="AS256" i="32"/>
  <c r="AT256" i="32" s="1"/>
  <c r="AU256" i="32" s="1"/>
  <c r="AV256" i="32" s="1"/>
  <c r="L251" i="34" s="1"/>
  <c r="N251" i="34" s="1"/>
  <c r="AS258" i="32"/>
  <c r="AT258" i="32" s="1"/>
  <c r="AU258" i="32" s="1"/>
  <c r="AV258" i="32" s="1"/>
  <c r="L253" i="34" s="1"/>
  <c r="AS263" i="32"/>
  <c r="AT263" i="32" s="1"/>
  <c r="AU263" i="32" s="1"/>
  <c r="AV263" i="32" s="1"/>
  <c r="L258" i="34" s="1"/>
  <c r="N258" i="34" s="1"/>
  <c r="AS269" i="32"/>
  <c r="AT269" i="32" s="1"/>
  <c r="AU269" i="32" s="1"/>
  <c r="AV269" i="32" s="1"/>
  <c r="L264" i="34" s="1"/>
  <c r="N264" i="34" s="1"/>
  <c r="AS272" i="32"/>
  <c r="AT272" i="32" s="1"/>
  <c r="AU272" i="32" s="1"/>
  <c r="AV272" i="32" s="1"/>
  <c r="L267" i="34" s="1"/>
  <c r="AS274" i="32"/>
  <c r="AT274" i="32" s="1"/>
  <c r="AU274" i="32" s="1"/>
  <c r="AV274" i="32" s="1"/>
  <c r="L269" i="34" s="1"/>
  <c r="AS279" i="32"/>
  <c r="AT279" i="32" s="1"/>
  <c r="AU279" i="32" s="1"/>
  <c r="AV279" i="32" s="1"/>
  <c r="L274" i="34" s="1"/>
  <c r="AS285" i="32"/>
  <c r="AT285" i="32" s="1"/>
  <c r="AU285" i="32" s="1"/>
  <c r="AV285" i="32" s="1"/>
  <c r="L280" i="34" s="1"/>
  <c r="AS288" i="32"/>
  <c r="AT288" i="32" s="1"/>
  <c r="AU288" i="32" s="1"/>
  <c r="AV288" i="32" s="1"/>
  <c r="L283" i="34" s="1"/>
  <c r="AS290" i="32"/>
  <c r="AT290" i="32" s="1"/>
  <c r="AU290" i="32" s="1"/>
  <c r="AV290" i="32" s="1"/>
  <c r="L285" i="34" s="1"/>
  <c r="AS295" i="32"/>
  <c r="AT295" i="32" s="1"/>
  <c r="AU295" i="32" s="1"/>
  <c r="AV295" i="32" s="1"/>
  <c r="L290" i="34" s="1"/>
  <c r="AS301" i="32"/>
  <c r="AT301" i="32" s="1"/>
  <c r="AU301" i="32" s="1"/>
  <c r="AV301" i="32" s="1"/>
  <c r="L296" i="34" s="1"/>
  <c r="AS305" i="32"/>
  <c r="AT305" i="32" s="1"/>
  <c r="AU305" i="32" s="1"/>
  <c r="AV305" i="32" s="1"/>
  <c r="L300" i="34" s="1"/>
  <c r="AS309" i="32"/>
  <c r="AT309" i="32" s="1"/>
  <c r="AU309" i="32" s="1"/>
  <c r="AV309" i="32" s="1"/>
  <c r="L304" i="34" s="1"/>
  <c r="AS313" i="32"/>
  <c r="AT313" i="32" s="1"/>
  <c r="AU313" i="32" s="1"/>
  <c r="AV313" i="32" s="1"/>
  <c r="L308" i="34" s="1"/>
  <c r="AS317" i="32"/>
  <c r="AT317" i="32" s="1"/>
  <c r="AU317" i="32" s="1"/>
  <c r="AV317" i="32" s="1"/>
  <c r="L312" i="34" s="1"/>
  <c r="AS321" i="32"/>
  <c r="AT321" i="32" s="1"/>
  <c r="AU321" i="32" s="1"/>
  <c r="AV321" i="32" s="1"/>
  <c r="L316" i="34" s="1"/>
  <c r="AS325" i="32"/>
  <c r="AT325" i="32" s="1"/>
  <c r="AU325" i="32" s="1"/>
  <c r="AV325" i="32" s="1"/>
  <c r="L320" i="34" s="1"/>
  <c r="AS329" i="32"/>
  <c r="AT329" i="32" s="1"/>
  <c r="AU329" i="32" s="1"/>
  <c r="AV329" i="32" s="1"/>
  <c r="L324" i="34" s="1"/>
  <c r="AS333" i="32"/>
  <c r="AT333" i="32" s="1"/>
  <c r="AU333" i="32" s="1"/>
  <c r="AV333" i="32" s="1"/>
  <c r="L328" i="34" s="1"/>
  <c r="N328" i="34" s="1"/>
  <c r="AT337" i="32"/>
  <c r="AU337" i="32" s="1"/>
  <c r="AV337" i="32" s="1"/>
  <c r="L332" i="34" s="1"/>
  <c r="AS341" i="32"/>
  <c r="AT341" i="32" s="1"/>
  <c r="AU341" i="32" s="1"/>
  <c r="AV341" i="32" s="1"/>
  <c r="L336" i="34" s="1"/>
  <c r="N336" i="34" s="1"/>
  <c r="AS345" i="32"/>
  <c r="AT345" i="32" s="1"/>
  <c r="AU345" i="32" s="1"/>
  <c r="AV345" i="32" s="1"/>
  <c r="L340" i="34" s="1"/>
  <c r="AS349" i="32"/>
  <c r="AT349" i="32" s="1"/>
  <c r="AU349" i="32" s="1"/>
  <c r="AV349" i="32" s="1"/>
  <c r="L344" i="34" s="1"/>
  <c r="N344" i="34" s="1"/>
  <c r="AS13" i="32"/>
  <c r="AT13" i="32" s="1"/>
  <c r="AJ237" i="32"/>
  <c r="AK237" i="32" s="1"/>
  <c r="AL237" i="32" s="1"/>
  <c r="R232" i="34" s="1"/>
  <c r="M262" i="8"/>
  <c r="O70" i="8"/>
  <c r="AC141" i="8"/>
  <c r="AA228" i="8"/>
  <c r="I228" i="8" s="1"/>
  <c r="Q296" i="8"/>
  <c r="Y125" i="8"/>
  <c r="M266" i="8"/>
  <c r="W153" i="8"/>
  <c r="E326" i="8"/>
  <c r="W196" i="8"/>
  <c r="M268" i="8"/>
  <c r="G68" i="8"/>
  <c r="Y70" i="8"/>
  <c r="E13" i="8"/>
  <c r="AC111" i="8"/>
  <c r="U40" i="8"/>
  <c r="U153" i="8"/>
  <c r="Q317" i="8"/>
  <c r="C94" i="8"/>
  <c r="W42" i="8"/>
  <c r="AA156" i="8"/>
  <c r="I156" i="8" s="1"/>
  <c r="E274" i="8"/>
  <c r="M99" i="8"/>
  <c r="U217" i="8"/>
  <c r="B140" i="8"/>
  <c r="AC224" i="8"/>
  <c r="K280" i="8"/>
  <c r="E63" i="8"/>
  <c r="B297" i="8"/>
  <c r="Q58" i="8"/>
  <c r="K164" i="8"/>
  <c r="M34" i="8"/>
  <c r="W47" i="8"/>
  <c r="U168" i="8"/>
  <c r="U133" i="8"/>
  <c r="K146" i="8"/>
  <c r="AA205" i="8"/>
  <c r="I205" i="8" s="1"/>
  <c r="C231" i="8"/>
  <c r="K328" i="8"/>
  <c r="G237" i="8"/>
  <c r="U196" i="8"/>
  <c r="W195" i="8"/>
  <c r="AA162" i="8"/>
  <c r="I162" i="8" s="1"/>
  <c r="M163" i="8"/>
  <c r="W328" i="8"/>
  <c r="S200" i="8"/>
  <c r="B169" i="8"/>
  <c r="AA61" i="8"/>
  <c r="I61" i="8" s="1"/>
  <c r="S44" i="8"/>
  <c r="E293" i="8"/>
  <c r="S203" i="8"/>
  <c r="U170" i="8"/>
  <c r="U67" i="8"/>
  <c r="AC50" i="8"/>
  <c r="B323" i="8"/>
  <c r="U36" i="8"/>
  <c r="U49" i="8"/>
  <c r="W170" i="8"/>
  <c r="W135" i="8"/>
  <c r="O148" i="8"/>
  <c r="M222" i="8"/>
  <c r="U270" i="8"/>
  <c r="U261" i="8"/>
  <c r="W311" i="8"/>
  <c r="G339" i="8"/>
  <c r="Q161" i="8"/>
  <c r="O54" i="8"/>
  <c r="E225" i="8"/>
  <c r="M317" i="8"/>
  <c r="K271" i="8"/>
  <c r="AC198" i="8"/>
  <c r="E128" i="8"/>
  <c r="K59" i="8"/>
  <c r="U130" i="8"/>
  <c r="S56" i="8"/>
  <c r="U266" i="8"/>
  <c r="AC179" i="8"/>
  <c r="K33" i="8"/>
  <c r="O39" i="8"/>
  <c r="Y46" i="8"/>
  <c r="K127" i="8"/>
  <c r="O57" i="8"/>
  <c r="AA65" i="8"/>
  <c r="I65" i="8" s="1"/>
  <c r="G167" i="8"/>
  <c r="Y66" i="8"/>
  <c r="B132" i="8"/>
  <c r="C139" i="8"/>
  <c r="O152" i="8"/>
  <c r="Y195" i="8"/>
  <c r="AA201" i="8"/>
  <c r="I201" i="8" s="1"/>
  <c r="Y167" i="8"/>
  <c r="G174" i="8"/>
  <c r="W227" i="8"/>
  <c r="Y234" i="8"/>
  <c r="Q227" i="8"/>
  <c r="AA310" i="8"/>
  <c r="I310" i="8" s="1"/>
  <c r="G255" i="8"/>
  <c r="W207" i="8"/>
  <c r="E261" i="8"/>
  <c r="C280" i="8"/>
  <c r="W228" i="8"/>
  <c r="B192" i="8"/>
  <c r="K343" i="8"/>
  <c r="U60" i="8"/>
  <c r="C36" i="8"/>
  <c r="AA146" i="8"/>
  <c r="I146" i="8" s="1"/>
  <c r="B148" i="8"/>
  <c r="AA20" i="8"/>
  <c r="I20" i="8" s="1"/>
  <c r="U329" i="8"/>
  <c r="K327" i="8"/>
  <c r="AC314" i="8"/>
  <c r="G236" i="8"/>
  <c r="E187" i="8"/>
  <c r="E88" i="8"/>
  <c r="W302" i="8"/>
  <c r="Y37" i="8"/>
  <c r="O44" i="8"/>
  <c r="C51" i="8"/>
  <c r="K132" i="8"/>
  <c r="K63" i="8"/>
  <c r="K165" i="8"/>
  <c r="AC129" i="8"/>
  <c r="AA136" i="8"/>
  <c r="I136" i="8" s="1"/>
  <c r="M143" i="8"/>
  <c r="AC149" i="8"/>
  <c r="K158" i="8"/>
  <c r="E200" i="8"/>
  <c r="G165" i="8"/>
  <c r="C172" i="8"/>
  <c r="C226" i="8"/>
  <c r="G232" i="8"/>
  <c r="Q222" i="8"/>
  <c r="B280" i="8"/>
  <c r="K212" i="8"/>
  <c r="W342" i="8"/>
  <c r="Y255" i="8"/>
  <c r="Q325" i="8"/>
  <c r="C238" i="8"/>
  <c r="W173" i="8"/>
  <c r="Y82" i="8"/>
  <c r="G203" i="8"/>
  <c r="K140" i="8"/>
  <c r="AC123" i="8"/>
  <c r="Y207" i="8"/>
  <c r="Y190" i="8"/>
  <c r="M124" i="8"/>
  <c r="G274" i="8"/>
  <c r="U27" i="8"/>
  <c r="C269" i="8"/>
  <c r="G32" i="8"/>
  <c r="U21" i="8"/>
  <c r="K91" i="8"/>
  <c r="AA34" i="8"/>
  <c r="I34" i="8" s="1"/>
  <c r="M304" i="8"/>
  <c r="AC22" i="8"/>
  <c r="B56" i="8"/>
  <c r="E195" i="8"/>
  <c r="AA88" i="8"/>
  <c r="I88" i="8" s="1"/>
  <c r="E119" i="8"/>
  <c r="E48" i="8"/>
  <c r="K134" i="8"/>
  <c r="M237" i="8"/>
  <c r="Q247" i="8"/>
  <c r="G155" i="8"/>
  <c r="G209" i="8"/>
  <c r="Q22" i="8"/>
  <c r="Y257" i="8"/>
  <c r="E339" i="8"/>
  <c r="O194" i="8"/>
  <c r="AA83" i="8"/>
  <c r="I83" i="8" s="1"/>
  <c r="Y331" i="8"/>
  <c r="W265" i="8"/>
  <c r="G138" i="8"/>
  <c r="C103" i="8"/>
  <c r="E176" i="8"/>
  <c r="G306" i="8"/>
  <c r="AA114" i="8"/>
  <c r="I114" i="8" s="1"/>
  <c r="S267" i="8"/>
  <c r="AA75" i="8"/>
  <c r="I75" i="8" s="1"/>
  <c r="B268" i="8"/>
  <c r="Q343" i="8"/>
  <c r="S275" i="8"/>
  <c r="S183" i="8"/>
  <c r="AA124" i="8"/>
  <c r="I124" i="8" s="1"/>
  <c r="AA281" i="8"/>
  <c r="I281" i="8" s="1"/>
  <c r="M79" i="8"/>
  <c r="Y274" i="8"/>
  <c r="AC140" i="8"/>
  <c r="C316" i="8"/>
  <c r="M112" i="8"/>
  <c r="Q265" i="8"/>
  <c r="S79" i="8"/>
  <c r="W110" i="8"/>
  <c r="B313" i="8"/>
  <c r="G289" i="8"/>
  <c r="G249" i="8"/>
  <c r="M316" i="8"/>
  <c r="E46" i="8"/>
  <c r="W185" i="8"/>
  <c r="E219" i="8"/>
  <c r="K274" i="8"/>
  <c r="S184" i="8"/>
  <c r="AA247" i="8"/>
  <c r="I247" i="8" s="1"/>
  <c r="C234" i="8"/>
  <c r="G189" i="8"/>
  <c r="AC138" i="8"/>
  <c r="S287" i="8"/>
  <c r="AC66" i="8"/>
  <c r="G93" i="8"/>
  <c r="W106" i="8"/>
  <c r="B319" i="8"/>
  <c r="M234" i="8"/>
  <c r="B346" i="8"/>
  <c r="G92" i="8"/>
  <c r="C91" i="8"/>
  <c r="O93" i="8"/>
  <c r="G119" i="8"/>
  <c r="B229" i="8"/>
  <c r="M102" i="8"/>
  <c r="K313" i="8"/>
  <c r="E111" i="8"/>
  <c r="Q178" i="8"/>
  <c r="K135" i="8"/>
  <c r="W347" i="8"/>
  <c r="C67" i="8"/>
  <c r="C114" i="8"/>
  <c r="K29" i="8"/>
  <c r="AC53" i="8"/>
  <c r="E27" i="8"/>
  <c r="O252" i="8"/>
  <c r="S31" i="8"/>
  <c r="AA173" i="8"/>
  <c r="I173" i="8" s="1"/>
  <c r="E87" i="8"/>
  <c r="Q340" i="8"/>
  <c r="AC21" i="8"/>
  <c r="M205" i="8"/>
  <c r="E56" i="8"/>
  <c r="Q75" i="8"/>
  <c r="C113" i="8"/>
  <c r="S170" i="8"/>
  <c r="W318" i="8"/>
  <c r="M77" i="8"/>
  <c r="AA323" i="8"/>
  <c r="I323" i="8" s="1"/>
  <c r="S18" i="8"/>
  <c r="C116" i="8"/>
  <c r="Y324" i="8"/>
  <c r="S122" i="8"/>
  <c r="AC240" i="8"/>
  <c r="Q114" i="8"/>
  <c r="AC237" i="8"/>
  <c r="K153" i="8"/>
  <c r="AA266" i="8"/>
  <c r="I266" i="8" s="1"/>
  <c r="S281" i="8"/>
  <c r="E305" i="8"/>
  <c r="Y38" i="8"/>
  <c r="W285" i="8"/>
  <c r="Q323" i="8"/>
  <c r="C181" i="8"/>
  <c r="S186" i="8"/>
  <c r="Q267" i="8"/>
  <c r="M225" i="8"/>
  <c r="W278" i="8"/>
  <c r="AA139" i="8"/>
  <c r="I139" i="8" s="1"/>
  <c r="Q239" i="8"/>
  <c r="AC134" i="8"/>
  <c r="AC276" i="8"/>
  <c r="Q344" i="8"/>
  <c r="E112" i="8"/>
  <c r="AA287" i="8"/>
  <c r="I287" i="8" s="1"/>
  <c r="C183" i="8"/>
  <c r="B241" i="8"/>
  <c r="Y340" i="8"/>
  <c r="G179" i="8"/>
  <c r="S159" i="8"/>
  <c r="G18" i="8"/>
  <c r="E330" i="8"/>
  <c r="B185" i="8"/>
  <c r="W86" i="8"/>
  <c r="W255" i="8"/>
  <c r="B264" i="8"/>
  <c r="C160" i="8"/>
  <c r="AC117" i="8"/>
  <c r="U173" i="8"/>
  <c r="U198" i="8"/>
  <c r="Y53" i="8"/>
  <c r="O213" i="8"/>
  <c r="G52" i="8"/>
  <c r="K20" i="8"/>
  <c r="U260" i="8"/>
  <c r="S58" i="8"/>
  <c r="M287" i="8"/>
  <c r="S156" i="8"/>
  <c r="U95" i="8"/>
  <c r="C150" i="8"/>
  <c r="Q297" i="8"/>
  <c r="AA222" i="8"/>
  <c r="I222" i="8" s="1"/>
  <c r="U74" i="8"/>
  <c r="K290" i="8"/>
  <c r="U98" i="8"/>
  <c r="Q238" i="8"/>
  <c r="M65" i="8"/>
  <c r="AC218" i="8"/>
  <c r="Q41" i="8"/>
  <c r="O23" i="8"/>
  <c r="Q201" i="8"/>
  <c r="M56" i="8"/>
  <c r="AC121" i="8"/>
  <c r="C26" i="8"/>
  <c r="Y222" i="8"/>
  <c r="O174" i="8"/>
  <c r="G198" i="8"/>
  <c r="M41" i="8"/>
  <c r="E263" i="8"/>
  <c r="E50" i="8"/>
  <c r="Q333" i="8"/>
  <c r="K190" i="8"/>
  <c r="S32" i="8"/>
  <c r="K191" i="8"/>
  <c r="K344" i="8"/>
  <c r="G127" i="8"/>
  <c r="W189" i="8"/>
  <c r="M335" i="8"/>
  <c r="U167" i="8"/>
  <c r="O123" i="8"/>
  <c r="O112" i="8"/>
  <c r="AA198" i="8"/>
  <c r="I198" i="8" s="1"/>
  <c r="C58" i="8"/>
  <c r="AA339" i="8"/>
  <c r="I339" i="8" s="1"/>
  <c r="M334" i="8"/>
  <c r="U121" i="8"/>
  <c r="C265" i="8"/>
  <c r="E93" i="8"/>
  <c r="Q223" i="8"/>
  <c r="M326" i="8"/>
  <c r="Y342" i="8"/>
  <c r="U297" i="8"/>
  <c r="Y34" i="8"/>
  <c r="S109" i="8"/>
  <c r="M66" i="8"/>
  <c r="AA231" i="8"/>
  <c r="I231" i="8" s="1"/>
  <c r="U109" i="8"/>
  <c r="E284" i="8"/>
  <c r="G341" i="8"/>
  <c r="Q72" i="8"/>
  <c r="O155" i="8"/>
  <c r="B120" i="8"/>
  <c r="G266" i="8"/>
  <c r="E44" i="8"/>
  <c r="K117" i="8"/>
  <c r="M245" i="8"/>
  <c r="G250" i="8"/>
  <c r="M162" i="8"/>
  <c r="E129" i="8"/>
  <c r="E342" i="8"/>
  <c r="C247" i="8"/>
  <c r="W105" i="8"/>
  <c r="AA267" i="8"/>
  <c r="I267" i="8" s="1"/>
  <c r="C84" i="8"/>
  <c r="B194" i="8"/>
  <c r="B344" i="8"/>
  <c r="AC297" i="8"/>
  <c r="G77" i="8"/>
  <c r="E191" i="8"/>
  <c r="G62" i="8"/>
  <c r="G233" i="8"/>
  <c r="S196" i="8"/>
  <c r="B121" i="8"/>
  <c r="M307" i="8"/>
  <c r="W146" i="8"/>
  <c r="U243" i="8"/>
  <c r="W312" i="8"/>
  <c r="Q330" i="8"/>
  <c r="E242" i="8"/>
  <c r="M264" i="8"/>
  <c r="U302" i="8"/>
  <c r="E120" i="8"/>
  <c r="AC24" i="8"/>
  <c r="E297" i="8"/>
  <c r="W340" i="8"/>
  <c r="AC283" i="8"/>
  <c r="G109" i="8"/>
  <c r="O32" i="8"/>
  <c r="O196" i="8"/>
  <c r="K102" i="8"/>
  <c r="G248" i="8"/>
  <c r="AC288" i="8"/>
  <c r="AA342" i="8"/>
  <c r="I342" i="8" s="1"/>
  <c r="AC253" i="8"/>
  <c r="E136" i="8"/>
  <c r="G338" i="8"/>
  <c r="B223" i="8"/>
  <c r="Q213" i="8"/>
  <c r="M108" i="8"/>
  <c r="O311" i="8"/>
  <c r="O56" i="8"/>
  <c r="O301" i="8"/>
  <c r="U269" i="8"/>
  <c r="C41" i="8"/>
  <c r="Q57" i="8"/>
  <c r="Y156" i="8"/>
  <c r="S161" i="8"/>
  <c r="C228" i="8"/>
  <c r="G113" i="8"/>
  <c r="E114" i="8"/>
  <c r="K319" i="8"/>
  <c r="M310" i="8"/>
  <c r="W335" i="8"/>
  <c r="AC15" i="8"/>
  <c r="AC99" i="8"/>
  <c r="AC110" i="8"/>
  <c r="AA91" i="8"/>
  <c r="I91" i="8" s="1"/>
  <c r="AC336" i="8"/>
  <c r="S254" i="8"/>
  <c r="G252" i="8"/>
  <c r="C178" i="8"/>
  <c r="E79" i="8"/>
  <c r="S147" i="8"/>
  <c r="K121" i="8"/>
  <c r="AC41" i="8"/>
  <c r="G172" i="8"/>
  <c r="S77" i="8"/>
  <c r="K108" i="8"/>
  <c r="M175" i="8"/>
  <c r="E19" i="8"/>
  <c r="M17" i="8"/>
  <c r="O121" i="8"/>
  <c r="K309" i="8"/>
  <c r="K152" i="8"/>
  <c r="K148" i="8"/>
  <c r="C145" i="8"/>
  <c r="B142" i="8"/>
  <c r="W137" i="8"/>
  <c r="O134" i="8"/>
  <c r="M49" i="8"/>
  <c r="W45" i="8"/>
  <c r="G41" i="8"/>
  <c r="G33" i="8"/>
  <c r="AC204" i="8"/>
  <c r="C202" i="8"/>
  <c r="C198" i="8"/>
  <c r="B195" i="8"/>
  <c r="O127" i="8"/>
  <c r="C66" i="8"/>
  <c r="M62" i="8"/>
  <c r="W58" i="8"/>
  <c r="O345" i="8"/>
  <c r="M161" i="8"/>
  <c r="K81" i="8"/>
  <c r="Q186" i="8"/>
  <c r="G14" i="8"/>
  <c r="M289" i="8"/>
  <c r="E323" i="8"/>
  <c r="G217" i="8"/>
  <c r="E43" i="8"/>
  <c r="W41" i="8"/>
  <c r="AC201" i="8"/>
  <c r="G324" i="8"/>
  <c r="B274" i="8"/>
  <c r="C312" i="8"/>
  <c r="E282" i="8"/>
  <c r="C188" i="8"/>
  <c r="M148" i="8"/>
  <c r="U111" i="8"/>
  <c r="S294" i="8"/>
  <c r="AC180" i="8"/>
  <c r="E16" i="8"/>
  <c r="E327" i="8"/>
  <c r="U321" i="8"/>
  <c r="Y318" i="8"/>
  <c r="B316" i="8"/>
  <c r="K310" i="8"/>
  <c r="Q301" i="8"/>
  <c r="M306" i="8"/>
  <c r="E298" i="8"/>
  <c r="M294" i="8"/>
  <c r="G291" i="8"/>
  <c r="AC259" i="8"/>
  <c r="C257" i="8"/>
  <c r="AC250" i="8"/>
  <c r="O278" i="8"/>
  <c r="U274" i="8"/>
  <c r="AA212" i="8"/>
  <c r="I212" i="8" s="1"/>
  <c r="Q209" i="8"/>
  <c r="C346" i="8"/>
  <c r="M301" i="8"/>
  <c r="Q298" i="8"/>
  <c r="Y295" i="8"/>
  <c r="C292" i="8"/>
  <c r="B260" i="8"/>
  <c r="Q257" i="8"/>
  <c r="C254" i="8"/>
  <c r="O214" i="8"/>
  <c r="O210" i="8"/>
  <c r="U206" i="8"/>
  <c r="W325" i="8"/>
  <c r="U319" i="8"/>
  <c r="AC315" i="8"/>
  <c r="S312" i="8"/>
  <c r="M309" i="8"/>
  <c r="S278" i="8"/>
  <c r="W275" i="8"/>
  <c r="U272" i="8"/>
  <c r="S269" i="8"/>
  <c r="E233" i="8"/>
  <c r="C229" i="8"/>
  <c r="O225" i="8"/>
  <c r="AC222" i="8"/>
  <c r="O119" i="8"/>
  <c r="W37" i="8"/>
  <c r="M314" i="8"/>
  <c r="U159" i="8"/>
  <c r="E39" i="8"/>
  <c r="G161" i="8"/>
  <c r="Y206" i="8"/>
  <c r="AC334" i="8"/>
  <c r="G65" i="8"/>
  <c r="Q142" i="8"/>
  <c r="AA21" i="8"/>
  <c r="I21" i="8" s="1"/>
  <c r="U228" i="8"/>
  <c r="AC100" i="8"/>
  <c r="O156" i="8"/>
  <c r="W91" i="8"/>
  <c r="U197" i="8"/>
  <c r="AA19" i="8"/>
  <c r="I19" i="8" s="1"/>
  <c r="C176" i="8"/>
  <c r="E29" i="8"/>
  <c r="Q83" i="8"/>
  <c r="G246" i="8"/>
  <c r="G60" i="8"/>
  <c r="E33" i="8"/>
  <c r="K285" i="8"/>
  <c r="Q150" i="8"/>
  <c r="O205" i="8"/>
  <c r="AC326" i="8"/>
  <c r="C64" i="8"/>
  <c r="B100" i="8"/>
  <c r="E232" i="8"/>
  <c r="W17" i="8"/>
  <c r="K266" i="8"/>
  <c r="U93" i="8"/>
  <c r="S207" i="8"/>
  <c r="S94" i="8"/>
  <c r="S191" i="8"/>
  <c r="M136" i="8"/>
  <c r="B158" i="8"/>
  <c r="K270" i="8"/>
  <c r="K71" i="8"/>
  <c r="O78" i="8"/>
  <c r="Q193" i="8"/>
  <c r="M312" i="8"/>
  <c r="C127" i="8"/>
  <c r="B332" i="8"/>
  <c r="S102" i="8"/>
  <c r="W229" i="8"/>
  <c r="K42" i="8"/>
  <c r="O159" i="8"/>
  <c r="W243" i="8"/>
  <c r="E216" i="8"/>
  <c r="B161" i="8"/>
  <c r="U322" i="8"/>
  <c r="S324" i="8"/>
  <c r="U225" i="8"/>
  <c r="W215" i="8"/>
  <c r="W97" i="8"/>
  <c r="W161" i="8"/>
  <c r="AA71" i="8"/>
  <c r="I71" i="8" s="1"/>
  <c r="U244" i="8"/>
  <c r="O336" i="8"/>
  <c r="C219" i="8"/>
  <c r="Y173" i="8"/>
  <c r="G238" i="8"/>
  <c r="B165" i="8"/>
  <c r="E153" i="8"/>
  <c r="E149" i="8"/>
  <c r="G146" i="8"/>
  <c r="AC139" i="8"/>
  <c r="AC135" i="8"/>
  <c r="AA50" i="8"/>
  <c r="I50" i="8" s="1"/>
  <c r="AA46" i="8"/>
  <c r="I46" i="8" s="1"/>
  <c r="K43" i="8"/>
  <c r="Y39" i="8"/>
  <c r="Y35" i="8"/>
  <c r="C206" i="8"/>
  <c r="B203" i="8"/>
  <c r="G199" i="8"/>
  <c r="K193" i="8"/>
  <c r="S125" i="8"/>
  <c r="AA63" i="8"/>
  <c r="I63" i="8" s="1"/>
  <c r="Q60" i="8"/>
  <c r="U346" i="8"/>
  <c r="U342" i="8"/>
  <c r="W158" i="8"/>
  <c r="G331" i="8"/>
  <c r="AC116" i="8"/>
  <c r="G145" i="8"/>
  <c r="E25" i="8"/>
  <c r="U286" i="8"/>
  <c r="G20" i="8"/>
  <c r="Q251" i="8"/>
  <c r="C118" i="8"/>
  <c r="G346" i="8"/>
  <c r="K209" i="8"/>
  <c r="U258" i="8"/>
  <c r="S307" i="8"/>
  <c r="O161" i="8"/>
  <c r="AC80" i="8"/>
  <c r="S213" i="8"/>
  <c r="U285" i="8"/>
  <c r="Q173" i="8"/>
  <c r="C37" i="8"/>
  <c r="G328" i="8"/>
  <c r="Y322" i="8"/>
  <c r="W319" i="8"/>
  <c r="K314" i="8"/>
  <c r="E311" i="8"/>
  <c r="B308" i="8"/>
  <c r="O307" i="8"/>
  <c r="G299" i="8"/>
  <c r="Q292" i="8"/>
  <c r="C261" i="8"/>
  <c r="B258" i="8"/>
  <c r="K255" i="8"/>
  <c r="M252" i="8"/>
  <c r="AC279" i="8"/>
  <c r="AC275" i="8"/>
  <c r="AC270" i="8"/>
  <c r="Y210" i="8"/>
  <c r="G347" i="8"/>
  <c r="M342" i="8"/>
  <c r="U299" i="8"/>
  <c r="W296" i="8"/>
  <c r="O293" i="8"/>
  <c r="S258" i="8"/>
  <c r="B255" i="8"/>
  <c r="O251" i="8"/>
  <c r="U211" i="8"/>
  <c r="K208" i="8"/>
  <c r="U327" i="8"/>
  <c r="C321" i="8"/>
  <c r="E317" i="8"/>
  <c r="M313" i="8"/>
  <c r="O310" i="8"/>
  <c r="K307" i="8"/>
  <c r="M279" i="8"/>
  <c r="AA276" i="8"/>
  <c r="I276" i="8" s="1"/>
  <c r="Y273" i="8"/>
  <c r="M270" i="8"/>
  <c r="U226" i="8"/>
  <c r="C224" i="8"/>
  <c r="Q25" i="8"/>
  <c r="M119" i="8"/>
  <c r="S263" i="8"/>
  <c r="AC31" i="8"/>
  <c r="B118" i="8"/>
  <c r="B250" i="8"/>
  <c r="C345" i="8"/>
  <c r="AA35" i="8"/>
  <c r="I35" i="8" s="1"/>
  <c r="G39" i="8"/>
  <c r="M42" i="8"/>
  <c r="K46" i="8"/>
  <c r="AC126" i="8"/>
  <c r="B130" i="8"/>
  <c r="B57" i="8"/>
  <c r="O61" i="8"/>
  <c r="B65" i="8"/>
  <c r="B70" i="8"/>
  <c r="B167" i="8"/>
  <c r="E170" i="8"/>
  <c r="S66" i="8"/>
  <c r="S70" i="8"/>
  <c r="E131" i="8"/>
  <c r="M135" i="8"/>
  <c r="Y138" i="8"/>
  <c r="Q141" i="8"/>
  <c r="AA144" i="8"/>
  <c r="I144" i="8" s="1"/>
  <c r="G148" i="8"/>
  <c r="B152" i="8"/>
  <c r="B156" i="8"/>
  <c r="S195" i="8"/>
  <c r="O201" i="8"/>
  <c r="G205" i="8"/>
  <c r="K167" i="8"/>
  <c r="Q170" i="8"/>
  <c r="B174" i="8"/>
  <c r="M227" i="8"/>
  <c r="S230" i="8"/>
  <c r="U233" i="8"/>
  <c r="Q270" i="8"/>
  <c r="G225" i="8"/>
  <c r="S232" i="8"/>
  <c r="Q272" i="8"/>
  <c r="K278" i="8"/>
  <c r="Y308" i="8"/>
  <c r="U315" i="8"/>
  <c r="AA322" i="8"/>
  <c r="I322" i="8" s="1"/>
  <c r="W209" i="8"/>
  <c r="Y253" i="8"/>
  <c r="W259" i="8"/>
  <c r="K295" i="8"/>
  <c r="E301" i="8"/>
  <c r="G212" i="8"/>
  <c r="G278" i="8"/>
  <c r="AA253" i="8"/>
  <c r="I253" i="8" s="1"/>
  <c r="Q259" i="8"/>
  <c r="E294" i="8"/>
  <c r="E306" i="8"/>
  <c r="U309" i="8"/>
  <c r="M315" i="8"/>
  <c r="Q321" i="8"/>
  <c r="S83" i="8"/>
  <c r="K346" i="8"/>
  <c r="W122" i="8"/>
  <c r="B85" i="8"/>
  <c r="B26" i="8"/>
  <c r="C39" i="8"/>
  <c r="B151" i="8"/>
  <c r="AA191" i="8"/>
  <c r="I191" i="8" s="1"/>
  <c r="AA141" i="8"/>
  <c r="I141" i="8" s="1"/>
  <c r="M43" i="8"/>
  <c r="G64" i="8"/>
  <c r="G126" i="8"/>
  <c r="K216" i="8"/>
  <c r="Y57" i="8"/>
  <c r="Y65" i="8"/>
  <c r="W194" i="8"/>
  <c r="K201" i="8"/>
  <c r="B33" i="8"/>
  <c r="B41" i="8"/>
  <c r="C49" i="8"/>
  <c r="M137" i="8"/>
  <c r="Y144" i="8"/>
  <c r="U151" i="8"/>
  <c r="W119" i="8"/>
  <c r="Y90" i="8"/>
  <c r="S29" i="8"/>
  <c r="G181" i="8"/>
  <c r="G116" i="8"/>
  <c r="AC195" i="8"/>
  <c r="G311" i="8"/>
  <c r="Y185" i="8"/>
  <c r="AC210" i="8"/>
  <c r="Y110" i="8"/>
  <c r="Y24" i="8"/>
  <c r="Q156" i="8"/>
  <c r="M345" i="8"/>
  <c r="E163" i="8"/>
  <c r="E325" i="8"/>
  <c r="AA200" i="8"/>
  <c r="I200" i="8" s="1"/>
  <c r="B180" i="8"/>
  <c r="W132" i="8"/>
  <c r="U81" i="8"/>
  <c r="AA324" i="8"/>
  <c r="I324" i="8" s="1"/>
  <c r="W70" i="8"/>
  <c r="U284" i="8"/>
  <c r="W81" i="8"/>
  <c r="C205" i="8"/>
  <c r="AA238" i="8"/>
  <c r="I238" i="8" s="1"/>
  <c r="S10" i="8"/>
  <c r="Y228" i="8"/>
  <c r="E275" i="8"/>
  <c r="K312" i="8"/>
  <c r="Q206" i="8"/>
  <c r="AA256" i="8"/>
  <c r="I256" i="8" s="1"/>
  <c r="O273" i="8"/>
  <c r="Y256" i="8"/>
  <c r="Y297" i="8"/>
  <c r="AA312" i="8"/>
  <c r="I312" i="8" s="1"/>
  <c r="Y326" i="8"/>
  <c r="U251" i="8"/>
  <c r="W26" i="8"/>
  <c r="B334" i="8"/>
  <c r="C341" i="8"/>
  <c r="G345" i="8"/>
  <c r="W126" i="8"/>
  <c r="U204" i="8"/>
  <c r="M45" i="8"/>
  <c r="E141" i="8"/>
  <c r="S178" i="8"/>
  <c r="Y198" i="8"/>
  <c r="Q197" i="8"/>
  <c r="U195" i="8"/>
  <c r="Q66" i="8"/>
  <c r="O62" i="8"/>
  <c r="Y302" i="8"/>
  <c r="AC132" i="8"/>
  <c r="U70" i="8"/>
  <c r="B95" i="8"/>
  <c r="W208" i="8"/>
  <c r="AA143" i="8"/>
  <c r="I143" i="8" s="1"/>
  <c r="M247" i="8"/>
  <c r="AA60" i="8"/>
  <c r="I60" i="8" s="1"/>
  <c r="M63" i="8"/>
  <c r="U114" i="8"/>
  <c r="K269" i="8"/>
  <c r="AA305" i="8"/>
  <c r="I305" i="8" s="1"/>
  <c r="AA318" i="8"/>
  <c r="I318" i="8" s="1"/>
  <c r="G214" i="8"/>
  <c r="Y291" i="8"/>
  <c r="S345" i="8"/>
  <c r="Q250" i="8"/>
  <c r="B291" i="8"/>
  <c r="O300" i="8"/>
  <c r="S318" i="8"/>
  <c r="U51" i="8"/>
  <c r="S206" i="8"/>
  <c r="Q318" i="8"/>
  <c r="Y94" i="8"/>
  <c r="Q121" i="8"/>
  <c r="U150" i="8"/>
  <c r="E62" i="8"/>
  <c r="Y197" i="8"/>
  <c r="O37" i="8"/>
  <c r="G134" i="8"/>
  <c r="AC147" i="8"/>
  <c r="U48" i="8"/>
  <c r="Q167" i="8"/>
  <c r="S153" i="8"/>
  <c r="E165" i="8"/>
  <c r="U220" i="8"/>
  <c r="U188" i="8"/>
  <c r="AA154" i="8"/>
  <c r="I154" i="8" s="1"/>
  <c r="Y84" i="8"/>
  <c r="W231" i="8"/>
  <c r="U334" i="8"/>
  <c r="AC220" i="8"/>
  <c r="G319" i="8"/>
  <c r="G102" i="8"/>
  <c r="G50" i="8"/>
  <c r="W248" i="8"/>
  <c r="M98" i="8"/>
  <c r="G188" i="8"/>
  <c r="AC341" i="8"/>
  <c r="W88" i="8"/>
  <c r="M219" i="8"/>
  <c r="U330" i="8"/>
  <c r="W34" i="8"/>
  <c r="C38" i="8"/>
  <c r="K41" i="8"/>
  <c r="AA44" i="8"/>
  <c r="I44" i="8" s="1"/>
  <c r="B48" i="8"/>
  <c r="B125" i="8"/>
  <c r="M128" i="8"/>
  <c r="S132" i="8"/>
  <c r="E60" i="8"/>
  <c r="S63" i="8"/>
  <c r="AC67" i="8"/>
  <c r="C166" i="8"/>
  <c r="AC168" i="8"/>
  <c r="Q172" i="8"/>
  <c r="AA68" i="8"/>
  <c r="I68" i="8" s="1"/>
  <c r="K130" i="8"/>
  <c r="AC133" i="8"/>
  <c r="U137" i="8"/>
  <c r="G140" i="8"/>
  <c r="W143" i="8"/>
  <c r="Y146" i="8"/>
  <c r="S150" i="8"/>
  <c r="AC153" i="8"/>
  <c r="B197" i="8"/>
  <c r="M200" i="8"/>
  <c r="C204" i="8"/>
  <c r="G169" i="8"/>
  <c r="M172" i="8"/>
  <c r="W222" i="8"/>
  <c r="E226" i="8"/>
  <c r="Q229" i="8"/>
  <c r="O232" i="8"/>
  <c r="W268" i="8"/>
  <c r="E224" i="8"/>
  <c r="Q231" i="8"/>
  <c r="B271" i="8"/>
  <c r="U307" i="8"/>
  <c r="B314" i="8"/>
  <c r="E321" i="8"/>
  <c r="Y208" i="8"/>
  <c r="Y258" i="8"/>
  <c r="AA293" i="8"/>
  <c r="I293" i="8" s="1"/>
  <c r="K300" i="8"/>
  <c r="AA347" i="8"/>
  <c r="I347" i="8" s="1"/>
  <c r="C211" i="8"/>
  <c r="Y276" i="8"/>
  <c r="W252" i="8"/>
  <c r="G258" i="8"/>
  <c r="AC292" i="8"/>
  <c r="O299" i="8"/>
  <c r="G308" i="8"/>
  <c r="S314" i="8"/>
  <c r="G320" i="8"/>
  <c r="O328" i="8"/>
  <c r="K296" i="8"/>
  <c r="S332" i="8"/>
  <c r="C329" i="8"/>
  <c r="E210" i="8"/>
  <c r="G74" i="8"/>
  <c r="M23" i="8"/>
  <c r="B265" i="8"/>
  <c r="B92" i="8"/>
  <c r="B11" i="8"/>
  <c r="AC98" i="8"/>
  <c r="K347" i="8"/>
  <c r="Q64" i="8"/>
  <c r="S193" i="8"/>
  <c r="O199" i="8"/>
  <c r="M206" i="8"/>
  <c r="C40" i="8"/>
  <c r="Q47" i="8"/>
  <c r="S136" i="8"/>
  <c r="Q143" i="8"/>
  <c r="M149" i="8"/>
  <c r="G114" i="8"/>
  <c r="Y202" i="8"/>
  <c r="W193" i="8"/>
  <c r="W121" i="8"/>
  <c r="B292" i="8"/>
  <c r="U343" i="8"/>
  <c r="B208" i="8"/>
  <c r="O206" i="8"/>
  <c r="M343" i="8"/>
  <c r="K326" i="8"/>
  <c r="AA18" i="8"/>
  <c r="I18" i="8" s="1"/>
  <c r="AA334" i="8"/>
  <c r="I334" i="8" s="1"/>
  <c r="Y131" i="8"/>
  <c r="AC122" i="8"/>
  <c r="G158" i="8"/>
  <c r="Q13" i="8"/>
  <c r="C207" i="8"/>
  <c r="Y72" i="8"/>
  <c r="AC177" i="8"/>
  <c r="E17" i="8"/>
  <c r="B188" i="8"/>
  <c r="G294" i="8"/>
  <c r="G84" i="8"/>
  <c r="K219" i="8"/>
  <c r="S215" i="8"/>
  <c r="Q278" i="8"/>
  <c r="AA298" i="8"/>
  <c r="I298" i="8" s="1"/>
  <c r="K198" i="8"/>
  <c r="AA325" i="8"/>
  <c r="I325" i="8" s="1"/>
  <c r="C110" i="8"/>
  <c r="W63" i="8"/>
  <c r="W127" i="8"/>
  <c r="Y102" i="8"/>
  <c r="E57" i="8"/>
  <c r="W98" i="8"/>
  <c r="S277" i="8"/>
  <c r="AA189" i="8"/>
  <c r="I189" i="8" s="1"/>
  <c r="Q28" i="8"/>
  <c r="Y122" i="8"/>
  <c r="E55" i="8"/>
  <c r="W264" i="8"/>
  <c r="E184" i="8"/>
  <c r="C159" i="8"/>
  <c r="AC230" i="8"/>
  <c r="W32" i="8"/>
  <c r="AA186" i="8"/>
  <c r="I186" i="8" s="1"/>
  <c r="AC289" i="8"/>
  <c r="K34" i="8"/>
  <c r="M109" i="8"/>
  <c r="Q38" i="8"/>
  <c r="W191" i="8"/>
  <c r="K277" i="8"/>
  <c r="B39" i="8"/>
  <c r="K264" i="8"/>
  <c r="W68" i="8"/>
  <c r="Q139" i="8"/>
  <c r="S180" i="8"/>
  <c r="U273" i="8"/>
  <c r="Y192" i="8"/>
  <c r="AC346" i="8"/>
  <c r="M285" i="8"/>
  <c r="E147" i="8"/>
  <c r="U169" i="8"/>
  <c r="E14" i="8"/>
  <c r="W114" i="8"/>
  <c r="AC241" i="8"/>
  <c r="K82" i="8"/>
  <c r="C89" i="8"/>
  <c r="C340" i="8"/>
  <c r="AA243" i="8"/>
  <c r="I243" i="8" s="1"/>
  <c r="Q232" i="8"/>
  <c r="S204" i="8"/>
  <c r="U135" i="8"/>
  <c r="B30" i="8"/>
  <c r="W329" i="8"/>
  <c r="G132" i="8"/>
  <c r="G133" i="8"/>
  <c r="M81" i="8"/>
  <c r="K244" i="8"/>
  <c r="S309" i="8"/>
  <c r="S268" i="8"/>
  <c r="C129" i="8"/>
  <c r="O324" i="8"/>
  <c r="U183" i="8"/>
  <c r="G118" i="8"/>
  <c r="K272" i="8"/>
  <c r="E173" i="8"/>
  <c r="M156" i="8"/>
  <c r="E255" i="8"/>
  <c r="O261" i="8"/>
  <c r="O332" i="8"/>
  <c r="B36" i="8"/>
  <c r="Q48" i="8"/>
  <c r="E341" i="8"/>
  <c r="U66" i="8"/>
  <c r="AA270" i="8"/>
  <c r="I270" i="8" s="1"/>
  <c r="S344" i="8"/>
  <c r="AA161" i="8"/>
  <c r="I161" i="8" s="1"/>
  <c r="S34" i="8"/>
  <c r="O288" i="8"/>
  <c r="M228" i="8"/>
  <c r="S73" i="8"/>
  <c r="M35" i="8"/>
  <c r="U341" i="8"/>
  <c r="M82" i="8"/>
  <c r="AC239" i="8"/>
  <c r="K179" i="8"/>
  <c r="W190" i="8"/>
  <c r="K304" i="8"/>
  <c r="W230" i="8"/>
  <c r="M201" i="8"/>
  <c r="Y42" i="8"/>
  <c r="AA215" i="8"/>
  <c r="I215" i="8" s="1"/>
  <c r="O187" i="8"/>
  <c r="O229" i="8"/>
  <c r="S12" i="8"/>
  <c r="Q122" i="8"/>
  <c r="C343" i="8"/>
  <c r="W266" i="8"/>
  <c r="Y180" i="8"/>
  <c r="AA340" i="8"/>
  <c r="I340" i="8" s="1"/>
  <c r="S101" i="8"/>
  <c r="Y317" i="8"/>
  <c r="U310" i="8"/>
  <c r="G16" i="8"/>
  <c r="W46" i="8"/>
  <c r="AA335" i="8"/>
  <c r="I335" i="8" s="1"/>
  <c r="E102" i="8"/>
  <c r="B193" i="8"/>
  <c r="B213" i="8"/>
  <c r="M107" i="8"/>
  <c r="Q54" i="8"/>
  <c r="Q260" i="8"/>
  <c r="Q264" i="8"/>
  <c r="K248" i="8"/>
  <c r="C152" i="8"/>
  <c r="AA343" i="8"/>
  <c r="I343" i="8" s="1"/>
  <c r="B28" i="8"/>
  <c r="Y219" i="8"/>
  <c r="U119" i="8"/>
  <c r="O202" i="8"/>
  <c r="O266" i="8"/>
  <c r="Q188" i="8"/>
  <c r="B110" i="8"/>
  <c r="C335" i="8"/>
  <c r="K315" i="8"/>
  <c r="E332" i="8"/>
  <c r="B168" i="8"/>
  <c r="Q234" i="8"/>
  <c r="Q96" i="8"/>
  <c r="AC42" i="8"/>
  <c r="C130" i="8"/>
  <c r="K65" i="8"/>
  <c r="Y64" i="8"/>
  <c r="W16" i="8"/>
  <c r="AC109" i="8"/>
  <c r="AA229" i="8"/>
  <c r="I229" i="8" s="1"/>
  <c r="AA346" i="8"/>
  <c r="I346" i="8" s="1"/>
  <c r="C328" i="8"/>
  <c r="B285" i="8"/>
  <c r="C97" i="8"/>
  <c r="AA73" i="8"/>
  <c r="I73" i="8" s="1"/>
  <c r="O163" i="8"/>
  <c r="S299" i="8"/>
  <c r="B277" i="8"/>
  <c r="Q338" i="8"/>
  <c r="U209" i="8"/>
  <c r="W101" i="8"/>
  <c r="AA304" i="8"/>
  <c r="I304" i="8" s="1"/>
  <c r="C72" i="8"/>
  <c r="K317" i="8"/>
  <c r="M83" i="8"/>
  <c r="AC76" i="8"/>
  <c r="K170" i="8"/>
  <c r="Q199" i="8"/>
  <c r="S288" i="8"/>
  <c r="G130" i="8"/>
  <c r="M88" i="8"/>
  <c r="O342" i="8"/>
  <c r="G313" i="8"/>
  <c r="Y193" i="8"/>
  <c r="Y229" i="8"/>
  <c r="AA317" i="8"/>
  <c r="I317" i="8" s="1"/>
  <c r="K14" i="8"/>
  <c r="AA302" i="8"/>
  <c r="I302" i="8" s="1"/>
  <c r="S72" i="8"/>
  <c r="O143" i="8"/>
  <c r="O340" i="8"/>
  <c r="U102" i="8"/>
  <c r="G160" i="8"/>
  <c r="Q329" i="8"/>
  <c r="G38" i="8"/>
  <c r="S303" i="8"/>
  <c r="W54" i="8"/>
  <c r="W116" i="8"/>
  <c r="B128" i="8"/>
  <c r="Y336" i="8"/>
  <c r="S137" i="8"/>
  <c r="B282" i="8"/>
  <c r="Q55" i="8"/>
  <c r="M229" i="8"/>
  <c r="Y286" i="8"/>
  <c r="M192" i="8"/>
  <c r="Y40" i="8"/>
  <c r="E20" i="8"/>
  <c r="O287" i="8"/>
  <c r="C272" i="8"/>
  <c r="B204" i="8"/>
  <c r="AC148" i="8"/>
  <c r="K329" i="8"/>
  <c r="G210" i="8"/>
  <c r="W10" i="8"/>
  <c r="O227" i="8"/>
  <c r="K160" i="8"/>
  <c r="AA40" i="8"/>
  <c r="I40" i="8" s="1"/>
  <c r="AC197" i="8"/>
  <c r="G279" i="8"/>
  <c r="W156" i="8"/>
  <c r="Y321" i="8"/>
  <c r="M114" i="8"/>
  <c r="E158" i="8"/>
  <c r="K252" i="8"/>
  <c r="O20" i="8"/>
  <c r="O51" i="8"/>
  <c r="W290" i="8"/>
  <c r="AA47" i="8"/>
  <c r="I47" i="8" s="1"/>
  <c r="W28" i="8"/>
  <c r="AC203" i="8"/>
  <c r="S92" i="8"/>
  <c r="C104" i="8"/>
  <c r="U14" i="8"/>
  <c r="K249" i="8"/>
  <c r="AA23" i="8"/>
  <c r="I23" i="8" s="1"/>
  <c r="C286" i="8"/>
  <c r="M177" i="8"/>
  <c r="O322" i="8"/>
  <c r="B179" i="8"/>
  <c r="E146" i="8"/>
  <c r="Y95" i="8"/>
  <c r="C307" i="8"/>
  <c r="AA194" i="8"/>
  <c r="I194" i="8" s="1"/>
  <c r="Y85" i="8"/>
  <c r="O14" i="8"/>
  <c r="AC113" i="8"/>
  <c r="M300" i="8"/>
  <c r="Q324" i="8"/>
  <c r="G186" i="8"/>
  <c r="AA327" i="8"/>
  <c r="I327" i="8" s="1"/>
  <c r="U162" i="8"/>
  <c r="AC212" i="8"/>
  <c r="W241" i="8"/>
  <c r="K246" i="8"/>
  <c r="M61" i="8"/>
  <c r="G290" i="8"/>
  <c r="E247" i="8"/>
  <c r="O281" i="8"/>
  <c r="B189" i="8"/>
  <c r="W197" i="8"/>
  <c r="K137" i="8"/>
  <c r="K74" i="8"/>
  <c r="S143" i="8"/>
  <c r="S85" i="8"/>
  <c r="Y166" i="8"/>
  <c r="Q192" i="8"/>
  <c r="Y233" i="8"/>
  <c r="E212" i="8"/>
  <c r="B242" i="8"/>
  <c r="S328" i="8"/>
  <c r="O128" i="8"/>
  <c r="Y246" i="8"/>
  <c r="C192" i="8"/>
  <c r="C85" i="8"/>
  <c r="S187" i="8"/>
  <c r="B261" i="8"/>
  <c r="Y126" i="8"/>
  <c r="O83" i="8"/>
  <c r="C308" i="8"/>
  <c r="B267" i="8"/>
  <c r="AA182" i="8"/>
  <c r="I182" i="8" s="1"/>
  <c r="AC38" i="8"/>
  <c r="Y49" i="8"/>
  <c r="G240" i="8"/>
  <c r="AC332" i="8"/>
  <c r="G71" i="8"/>
  <c r="AC143" i="8"/>
  <c r="Y177" i="8"/>
  <c r="AA252" i="8"/>
  <c r="I252" i="8" s="1"/>
  <c r="AC182" i="8"/>
  <c r="M278" i="8"/>
  <c r="Y325" i="8"/>
  <c r="C237" i="8"/>
  <c r="U201" i="8"/>
  <c r="E117" i="8"/>
  <c r="U75" i="8"/>
  <c r="E208" i="8"/>
  <c r="G141" i="8"/>
  <c r="O64" i="8"/>
  <c r="W108" i="8"/>
  <c r="Q293" i="8"/>
  <c r="Q295" i="8"/>
  <c r="C266" i="8"/>
  <c r="Y36" i="8"/>
  <c r="K262" i="8"/>
  <c r="B341" i="8"/>
  <c r="AA227" i="8"/>
  <c r="I227" i="8" s="1"/>
  <c r="S274" i="8"/>
  <c r="AA249" i="8"/>
  <c r="I249" i="8" s="1"/>
  <c r="K324" i="8"/>
  <c r="AC310" i="8"/>
  <c r="U144" i="8"/>
  <c r="O239" i="8"/>
  <c r="M78" i="8"/>
  <c r="U187" i="8"/>
  <c r="B279" i="8"/>
  <c r="C223" i="8"/>
  <c r="M281" i="8"/>
  <c r="C326" i="8"/>
  <c r="AA52" i="8"/>
  <c r="I52" i="8" s="1"/>
  <c r="AA17" i="8"/>
  <c r="I17" i="8" s="1"/>
  <c r="K174" i="8"/>
  <c r="E286" i="8"/>
  <c r="AA129" i="8"/>
  <c r="I129" i="8" s="1"/>
  <c r="U52" i="8"/>
  <c r="AC106" i="8"/>
  <c r="G137" i="8"/>
  <c r="Y16" i="8"/>
  <c r="G11" i="8"/>
  <c r="C243" i="8"/>
  <c r="M92" i="8"/>
  <c r="AA224" i="8"/>
  <c r="I224" i="8" s="1"/>
  <c r="S40" i="8"/>
  <c r="E300" i="8"/>
  <c r="K159" i="8"/>
  <c r="B173" i="8"/>
  <c r="Q37" i="8"/>
  <c r="B336" i="8"/>
  <c r="B347" i="8"/>
  <c r="U252" i="8"/>
  <c r="G112" i="8"/>
  <c r="E318" i="8"/>
  <c r="C164" i="8"/>
  <c r="E171" i="8"/>
  <c r="M131" i="8"/>
  <c r="O122" i="8"/>
  <c r="G128" i="8"/>
  <c r="M241" i="8"/>
  <c r="W182" i="8"/>
  <c r="S321" i="8"/>
  <c r="E169" i="8"/>
  <c r="M116" i="8"/>
  <c r="Q26" i="8"/>
  <c r="U28" i="8"/>
  <c r="S149" i="8"/>
  <c r="W136" i="8"/>
  <c r="G91" i="8"/>
  <c r="Y299" i="8"/>
  <c r="B181" i="8"/>
  <c r="B162" i="8"/>
  <c r="U335" i="8"/>
  <c r="M76" i="8"/>
  <c r="B288" i="8"/>
  <c r="AA285" i="8"/>
  <c r="I285" i="8" s="1"/>
  <c r="Y252" i="8"/>
  <c r="AA135" i="8"/>
  <c r="I135" i="8" s="1"/>
  <c r="Q93" i="8"/>
  <c r="AA33" i="8"/>
  <c r="I33" i="8" s="1"/>
  <c r="B166" i="8"/>
  <c r="M260" i="8"/>
  <c r="B37" i="8"/>
  <c r="Y51" i="8"/>
  <c r="S339" i="8"/>
  <c r="Q106" i="8"/>
  <c r="K72" i="8"/>
  <c r="O34" i="8"/>
  <c r="AA90" i="8"/>
  <c r="I90" i="8" s="1"/>
  <c r="Y243" i="8"/>
  <c r="B12" i="8"/>
  <c r="AA106" i="8"/>
  <c r="I106" i="8" s="1"/>
  <c r="K217" i="8"/>
  <c r="Y265" i="8"/>
  <c r="E245" i="8"/>
  <c r="AA164" i="8"/>
  <c r="I164" i="8" s="1"/>
  <c r="S172" i="8"/>
  <c r="AC312" i="8"/>
  <c r="Y26" i="8"/>
  <c r="Q110" i="8"/>
  <c r="AA137" i="8"/>
  <c r="I137" i="8" s="1"/>
  <c r="M30" i="8"/>
  <c r="AC282" i="8"/>
  <c r="G143" i="8"/>
  <c r="G47" i="8"/>
  <c r="K96" i="8"/>
  <c r="G325" i="8"/>
  <c r="C318" i="8"/>
  <c r="Y247" i="8"/>
  <c r="K103" i="8"/>
  <c r="K247" i="8"/>
  <c r="Y175" i="8"/>
  <c r="M171" i="8"/>
  <c r="E177" i="8"/>
  <c r="G57" i="8"/>
  <c r="AA67" i="8"/>
  <c r="I67" i="8" s="1"/>
  <c r="Y107" i="8"/>
  <c r="B176" i="8"/>
  <c r="U160" i="8"/>
  <c r="B159" i="8"/>
  <c r="AA62" i="8"/>
  <c r="I62" i="8" s="1"/>
  <c r="K151" i="8"/>
  <c r="G241" i="8"/>
  <c r="B93" i="8"/>
  <c r="U35" i="8"/>
  <c r="M44" i="8"/>
  <c r="B102" i="8"/>
  <c r="U278" i="8"/>
  <c r="AC344" i="8"/>
  <c r="O182" i="8"/>
  <c r="U37" i="8"/>
  <c r="AC269" i="8"/>
  <c r="AA344" i="8"/>
  <c r="I344" i="8" s="1"/>
  <c r="W297" i="8"/>
  <c r="O215" i="8"/>
  <c r="S283" i="8"/>
  <c r="K120" i="8"/>
  <c r="G54" i="8"/>
  <c r="E285" i="8"/>
  <c r="U203" i="8"/>
  <c r="AA69" i="8"/>
  <c r="I69" i="8" s="1"/>
  <c r="B286" i="8"/>
  <c r="O254" i="8"/>
  <c r="C80" i="8"/>
  <c r="B51" i="8"/>
  <c r="S61" i="8"/>
  <c r="AC32" i="8"/>
  <c r="E156" i="8"/>
  <c r="C177" i="8"/>
  <c r="E244" i="8"/>
  <c r="O270" i="8"/>
  <c r="U26" i="8"/>
  <c r="E72" i="8"/>
  <c r="S60" i="8"/>
  <c r="C25" i="8"/>
  <c r="S88" i="8"/>
  <c r="C278" i="8"/>
  <c r="AA112" i="8"/>
  <c r="I112" i="8" s="1"/>
  <c r="U82" i="8"/>
  <c r="Q29" i="8"/>
  <c r="K161" i="8"/>
  <c r="S16" i="8"/>
  <c r="S296" i="8"/>
  <c r="W324" i="8"/>
  <c r="M16" i="8"/>
  <c r="W15" i="8"/>
  <c r="Q61" i="8"/>
  <c r="O92" i="8"/>
  <c r="S90" i="8"/>
  <c r="AA64" i="8"/>
  <c r="I64" i="8" s="1"/>
  <c r="O110" i="8"/>
  <c r="K330" i="8"/>
  <c r="K16" i="8"/>
  <c r="K114" i="8"/>
  <c r="S160" i="8"/>
  <c r="W186" i="8"/>
  <c r="O238" i="8"/>
  <c r="Y31" i="8"/>
  <c r="Y157" i="8"/>
  <c r="AC178" i="8"/>
  <c r="K207" i="8"/>
  <c r="O290" i="8"/>
  <c r="K335" i="8"/>
  <c r="AC81" i="8"/>
  <c r="B247" i="8"/>
  <c r="Y67" i="8"/>
  <c r="M48" i="8"/>
  <c r="M273" i="8"/>
  <c r="M113" i="8"/>
  <c r="AA28" i="8"/>
  <c r="I28" i="8" s="1"/>
  <c r="O47" i="8"/>
  <c r="AC214" i="8"/>
  <c r="K73" i="8"/>
  <c r="B104" i="8"/>
  <c r="W341" i="8"/>
  <c r="AC94" i="8"/>
  <c r="AC95" i="8"/>
  <c r="Q130" i="8"/>
  <c r="K112" i="8"/>
  <c r="G149" i="8"/>
  <c r="S190" i="8"/>
  <c r="O27" i="8"/>
  <c r="W64" i="8"/>
  <c r="AC96" i="8"/>
  <c r="Q63" i="8"/>
  <c r="S217" i="8"/>
  <c r="S319" i="8"/>
  <c r="U50" i="8"/>
  <c r="S116" i="8"/>
  <c r="S117" i="8"/>
  <c r="K242" i="8"/>
  <c r="K109" i="8"/>
  <c r="M180" i="8"/>
  <c r="Q80" i="8"/>
  <c r="AC146" i="8"/>
  <c r="K98" i="8"/>
  <c r="E205" i="8"/>
  <c r="W55" i="8"/>
  <c r="S177" i="8"/>
  <c r="Y10" i="8"/>
  <c r="U39" i="8"/>
  <c r="Q180" i="8"/>
  <c r="AC208" i="8"/>
  <c r="S151" i="8"/>
  <c r="Q102" i="8"/>
  <c r="U43" i="8"/>
  <c r="O79" i="8"/>
  <c r="AA329" i="8"/>
  <c r="I329" i="8" s="1"/>
  <c r="Q218" i="8"/>
  <c r="M318" i="8"/>
  <c r="W171" i="8"/>
  <c r="Q316" i="8"/>
  <c r="M332" i="8"/>
  <c r="AA24" i="8"/>
  <c r="I24" i="8" s="1"/>
  <c r="Q224" i="8"/>
  <c r="AA58" i="8"/>
  <c r="I58" i="8" s="1"/>
  <c r="Q88" i="8"/>
  <c r="S216" i="8"/>
  <c r="K282" i="8"/>
  <c r="Q184" i="8"/>
  <c r="M68" i="8"/>
  <c r="Y77" i="8"/>
  <c r="U247" i="8"/>
  <c r="O243" i="8"/>
  <c r="AC255" i="8"/>
  <c r="AA294" i="8"/>
  <c r="I294" i="8" s="1"/>
  <c r="K227" i="8"/>
  <c r="U328" i="8"/>
  <c r="B244" i="8"/>
  <c r="K333" i="8"/>
  <c r="Y287" i="8"/>
  <c r="B59" i="8"/>
  <c r="O319" i="8"/>
  <c r="Q281" i="8"/>
  <c r="B53" i="8"/>
  <c r="S139" i="8"/>
  <c r="S123" i="8"/>
  <c r="S131" i="8"/>
  <c r="C74" i="8"/>
  <c r="Y235" i="8"/>
  <c r="W103" i="8"/>
  <c r="M267" i="8"/>
  <c r="AC266" i="8"/>
  <c r="AA118" i="8"/>
  <c r="I118" i="8" s="1"/>
  <c r="U112" i="8"/>
  <c r="B315" i="8"/>
  <c r="O259" i="8"/>
  <c r="G247" i="8"/>
  <c r="B245" i="8"/>
  <c r="M29" i="8"/>
  <c r="B287" i="8"/>
  <c r="W56" i="8"/>
  <c r="W221" i="8"/>
  <c r="M174" i="8"/>
  <c r="Y62" i="8"/>
  <c r="Y117" i="8"/>
  <c r="W236" i="8"/>
  <c r="U78" i="8"/>
  <c r="W48" i="8"/>
  <c r="S96" i="8"/>
  <c r="Q20" i="8"/>
  <c r="K243" i="8"/>
  <c r="O107" i="8"/>
  <c r="AC160" i="8"/>
  <c r="AC44" i="8"/>
  <c r="O164" i="8"/>
  <c r="O246" i="8"/>
  <c r="S124" i="8"/>
  <c r="Y339" i="8"/>
  <c r="Q51" i="8"/>
  <c r="O157" i="8"/>
  <c r="S43" i="8"/>
  <c r="U53" i="8"/>
  <c r="Y226" i="8"/>
  <c r="U186" i="8"/>
  <c r="U80" i="8"/>
  <c r="U146" i="8"/>
  <c r="W90" i="8"/>
  <c r="O321" i="8"/>
  <c r="O235" i="8"/>
  <c r="E290" i="8"/>
  <c r="U57" i="8"/>
  <c r="C253" i="8"/>
  <c r="W83" i="8"/>
  <c r="O285" i="8"/>
  <c r="AC217" i="8"/>
  <c r="S145" i="8"/>
  <c r="W50" i="8"/>
  <c r="AC79" i="8"/>
  <c r="O111" i="8"/>
  <c r="Y76" i="8"/>
  <c r="AA211" i="8"/>
  <c r="I211" i="8" s="1"/>
  <c r="E142" i="8"/>
  <c r="K75" i="8"/>
  <c r="U248" i="8"/>
  <c r="C217" i="8"/>
  <c r="W225" i="8"/>
  <c r="W159" i="8"/>
  <c r="M220" i="8"/>
  <c r="M239" i="8"/>
  <c r="Q107" i="8"/>
  <c r="Y145" i="8"/>
  <c r="K38" i="8"/>
  <c r="E53" i="8"/>
  <c r="W293" i="8"/>
  <c r="W118" i="8"/>
  <c r="B22" i="8"/>
  <c r="G277" i="8"/>
  <c r="K265" i="8"/>
  <c r="U116" i="8"/>
  <c r="B114" i="8"/>
  <c r="Y25" i="8"/>
  <c r="Y55" i="8"/>
  <c r="W220" i="8"/>
  <c r="Y238" i="8"/>
  <c r="U178" i="8"/>
  <c r="W237" i="8"/>
  <c r="Y165" i="8"/>
  <c r="U87" i="8"/>
  <c r="B131" i="8"/>
  <c r="O217" i="8"/>
  <c r="M320" i="8"/>
  <c r="Y209" i="8"/>
  <c r="G335" i="8"/>
  <c r="K238" i="8"/>
  <c r="S36" i="8"/>
  <c r="M91" i="8"/>
  <c r="C199" i="8"/>
  <c r="Y239" i="8"/>
  <c r="U182" i="8"/>
  <c r="Q285" i="8"/>
  <c r="Y218" i="8"/>
  <c r="O177" i="8"/>
  <c r="K11" i="8"/>
  <c r="AC207" i="8"/>
  <c r="Y54" i="8"/>
  <c r="C291" i="8"/>
  <c r="AA109" i="8"/>
  <c r="I109" i="8" s="1"/>
  <c r="U72" i="8"/>
  <c r="AA172" i="8"/>
  <c r="I172" i="8" s="1"/>
  <c r="M145" i="8"/>
  <c r="E67" i="8"/>
  <c r="B49" i="8"/>
  <c r="C27" i="8"/>
  <c r="B113" i="8"/>
  <c r="E91" i="8"/>
  <c r="U177" i="8"/>
  <c r="Q253" i="8"/>
  <c r="O296" i="8"/>
  <c r="U24" i="8"/>
  <c r="W326" i="8"/>
  <c r="K250" i="8"/>
  <c r="C285" i="8"/>
  <c r="G303" i="8"/>
  <c r="B137" i="8"/>
  <c r="AA157" i="8"/>
  <c r="I157" i="8" s="1"/>
  <c r="C90" i="8"/>
  <c r="Y92" i="8"/>
  <c r="E314" i="8"/>
  <c r="O218" i="8"/>
  <c r="AA87" i="8"/>
  <c r="I87" i="8" s="1"/>
  <c r="AC63" i="8"/>
  <c r="AA277" i="8"/>
  <c r="I277" i="8" s="1"/>
  <c r="AC130" i="8"/>
  <c r="W61" i="8"/>
  <c r="U30" i="8"/>
  <c r="M337" i="8"/>
  <c r="M329" i="8"/>
  <c r="W78" i="8"/>
  <c r="B318" i="8"/>
  <c r="S301" i="8"/>
  <c r="S259" i="8"/>
  <c r="AA196" i="8"/>
  <c r="I196" i="8" s="1"/>
  <c r="Y83" i="8"/>
  <c r="S154" i="8"/>
  <c r="B135" i="8"/>
  <c r="U33" i="8"/>
  <c r="W92" i="8"/>
  <c r="W330" i="8"/>
  <c r="B19" i="8"/>
  <c r="W258" i="8"/>
  <c r="U324" i="8"/>
  <c r="C123" i="8"/>
  <c r="AA209" i="8"/>
  <c r="I209" i="8" s="1"/>
  <c r="B305" i="8"/>
  <c r="K229" i="8"/>
  <c r="G283" i="8"/>
  <c r="B84" i="8"/>
  <c r="AC256" i="8"/>
  <c r="G242" i="8"/>
  <c r="AC188" i="8"/>
  <c r="B170" i="8"/>
  <c r="C56" i="8"/>
  <c r="G317" i="8"/>
  <c r="Y100" i="8"/>
  <c r="K100" i="8"/>
  <c r="E264" i="8"/>
  <c r="S261" i="8"/>
  <c r="C214" i="8"/>
  <c r="AA80" i="8"/>
  <c r="I80" i="8" s="1"/>
  <c r="W295" i="8"/>
  <c r="W30" i="8"/>
  <c r="E281" i="8"/>
  <c r="C260" i="8"/>
  <c r="AA76" i="8"/>
  <c r="I76" i="8" s="1"/>
  <c r="AA321" i="8"/>
  <c r="I321" i="8" s="1"/>
  <c r="S24" i="8"/>
  <c r="B32" i="8"/>
  <c r="Q158" i="8"/>
  <c r="G124" i="8"/>
  <c r="S19" i="8"/>
  <c r="M253" i="8"/>
  <c r="S243" i="8"/>
  <c r="B64" i="8"/>
  <c r="W33" i="8"/>
  <c r="M255" i="8"/>
  <c r="Q113" i="8"/>
  <c r="G86" i="8"/>
  <c r="O98" i="8"/>
  <c r="Y263" i="8"/>
  <c r="M26" i="8"/>
  <c r="M84" i="8"/>
  <c r="U125" i="8"/>
  <c r="S119" i="8"/>
  <c r="G10" i="8"/>
  <c r="C93" i="8"/>
  <c r="K53" i="8"/>
  <c r="K52" i="8"/>
  <c r="U110" i="8"/>
  <c r="W44" i="8"/>
  <c r="AA257" i="8"/>
  <c r="I257" i="8" s="1"/>
  <c r="B211" i="8"/>
  <c r="M140" i="8"/>
  <c r="K47" i="8"/>
  <c r="M123" i="8"/>
  <c r="AC120" i="8"/>
  <c r="Y58" i="8"/>
  <c r="Q341" i="8"/>
  <c r="M235" i="8"/>
  <c r="K337" i="8"/>
  <c r="U175" i="8"/>
  <c r="S298" i="8"/>
  <c r="B184" i="8"/>
  <c r="AA30" i="8"/>
  <c r="I30" i="8" s="1"/>
  <c r="C169" i="8"/>
  <c r="W82" i="8"/>
  <c r="E154" i="8"/>
  <c r="M31" i="8"/>
  <c r="K90" i="8"/>
  <c r="AA177" i="8"/>
  <c r="I177" i="8" s="1"/>
  <c r="C16" i="8"/>
  <c r="S313" i="8"/>
  <c r="K89" i="8"/>
  <c r="W24" i="8"/>
  <c r="U129" i="8"/>
  <c r="E106" i="8"/>
  <c r="K13" i="8"/>
  <c r="M127" i="8"/>
  <c r="O58" i="8"/>
  <c r="M33" i="8"/>
  <c r="AC28" i="8"/>
  <c r="M118" i="8"/>
  <c r="B27" i="8"/>
  <c r="G196" i="8"/>
  <c r="W93" i="8"/>
  <c r="AC92" i="8"/>
  <c r="K93" i="8"/>
  <c r="W203" i="8"/>
  <c r="Y86" i="8"/>
  <c r="AC75" i="8"/>
  <c r="AA13" i="8"/>
  <c r="I13" i="8" s="1"/>
  <c r="AA265" i="8"/>
  <c r="I265" i="8" s="1"/>
  <c r="S257" i="8"/>
  <c r="B66" i="8"/>
  <c r="AA180" i="8"/>
  <c r="I180" i="8" s="1"/>
  <c r="O73" i="8"/>
  <c r="U101" i="8"/>
  <c r="M249" i="8"/>
  <c r="G82" i="8"/>
  <c r="K195" i="8"/>
  <c r="AC215" i="8"/>
  <c r="W18" i="8"/>
  <c r="W111" i="8"/>
  <c r="S42" i="8"/>
  <c r="M323" i="8"/>
  <c r="AC55" i="8"/>
  <c r="Q336" i="8"/>
  <c r="O91" i="8"/>
  <c r="K331" i="8"/>
  <c r="C251" i="8"/>
  <c r="AA279" i="8"/>
  <c r="I279" i="8" s="1"/>
  <c r="W242" i="8"/>
  <c r="S220" i="8"/>
  <c r="K226" i="8"/>
  <c r="M286" i="8"/>
  <c r="U240" i="8"/>
  <c r="G51" i="8"/>
  <c r="E295" i="8"/>
  <c r="G159" i="8"/>
  <c r="O126" i="8"/>
  <c r="O133" i="8"/>
  <c r="K55" i="8"/>
  <c r="AA226" i="8"/>
  <c r="I226" i="8" s="1"/>
  <c r="Y128" i="8"/>
  <c r="O114" i="8"/>
  <c r="E61" i="8"/>
  <c r="U13" i="8"/>
  <c r="W85" i="8"/>
  <c r="Y80" i="8"/>
  <c r="W20" i="8"/>
  <c r="K162" i="8"/>
  <c r="K298" i="8"/>
  <c r="W181" i="8"/>
  <c r="M111" i="8"/>
  <c r="AC305" i="8"/>
  <c r="Y204" i="8"/>
  <c r="B249" i="8"/>
  <c r="O29" i="8"/>
  <c r="Y97" i="8"/>
  <c r="Q104" i="8"/>
  <c r="U223" i="8"/>
  <c r="O94" i="8"/>
  <c r="Q312" i="8"/>
  <c r="AC125" i="8"/>
  <c r="AC11" i="8"/>
  <c r="AA93" i="8"/>
  <c r="I93" i="8" s="1"/>
  <c r="K54" i="8"/>
  <c r="W23" i="8"/>
  <c r="K105" i="8"/>
  <c r="K19" i="8"/>
  <c r="AA113" i="8"/>
  <c r="I113" i="8" s="1"/>
  <c r="Y158" i="8"/>
  <c r="B82" i="8"/>
  <c r="Q249" i="8"/>
  <c r="AC211" i="8"/>
  <c r="C220" i="8"/>
  <c r="U192" i="8"/>
  <c r="M103" i="8"/>
  <c r="Y118" i="8"/>
  <c r="S252" i="8"/>
  <c r="C65" i="8"/>
  <c r="G337" i="8"/>
  <c r="M213" i="8"/>
  <c r="S189" i="8"/>
  <c r="G272" i="8"/>
  <c r="AA207" i="8"/>
  <c r="I207" i="8" s="1"/>
  <c r="Y241" i="8"/>
  <c r="K233" i="8"/>
  <c r="M258" i="8"/>
  <c r="E83" i="8"/>
  <c r="B256" i="8"/>
  <c r="K283" i="8"/>
  <c r="Q269" i="8"/>
  <c r="K237" i="8"/>
  <c r="C142" i="8"/>
  <c r="B163" i="8"/>
  <c r="AA121" i="8"/>
  <c r="I121" i="8" s="1"/>
  <c r="C125" i="8"/>
  <c r="AC238" i="8"/>
  <c r="AC154" i="8"/>
  <c r="E124" i="8"/>
  <c r="U276" i="8"/>
  <c r="U96" i="8"/>
  <c r="B108" i="8"/>
  <c r="E116" i="8"/>
  <c r="C102" i="8"/>
  <c r="B186" i="8"/>
  <c r="S48" i="8"/>
  <c r="C99" i="8"/>
  <c r="Y304" i="8"/>
  <c r="AA115" i="8"/>
  <c r="I115" i="8" s="1"/>
  <c r="G226" i="8"/>
  <c r="C124" i="8"/>
  <c r="U127" i="8"/>
  <c r="S282" i="8"/>
  <c r="AC232" i="8"/>
  <c r="C167" i="8"/>
  <c r="C132" i="8"/>
  <c r="AC338" i="8"/>
  <c r="Q132" i="8"/>
  <c r="G55" i="8"/>
  <c r="E59" i="8"/>
  <c r="S128" i="8"/>
  <c r="G123" i="8"/>
  <c r="Q243" i="8"/>
  <c r="E89" i="8"/>
  <c r="G103" i="8"/>
  <c r="Y275" i="8"/>
  <c r="K338" i="8"/>
  <c r="E75" i="8"/>
  <c r="K206" i="8"/>
  <c r="U326" i="8"/>
  <c r="B231" i="8"/>
  <c r="AA259" i="8"/>
  <c r="I259" i="8" s="1"/>
  <c r="W323" i="8"/>
  <c r="G281" i="8"/>
  <c r="C276" i="8"/>
  <c r="B340" i="8"/>
  <c r="G182" i="8"/>
  <c r="G298" i="8"/>
  <c r="Y313" i="8"/>
  <c r="C55" i="8"/>
  <c r="Q217" i="8"/>
  <c r="Q31" i="8"/>
  <c r="O257" i="8"/>
  <c r="AA183" i="8"/>
  <c r="I183" i="8" s="1"/>
  <c r="K321" i="8"/>
  <c r="M211" i="8"/>
  <c r="C107" i="8"/>
  <c r="AA313" i="8"/>
  <c r="I313" i="8" s="1"/>
  <c r="Y346" i="8"/>
  <c r="E324" i="8"/>
  <c r="G13" i="8"/>
  <c r="E122" i="8"/>
  <c r="C87" i="8"/>
  <c r="B335" i="8"/>
  <c r="Y296" i="8"/>
  <c r="E265" i="8"/>
  <c r="K187" i="8"/>
  <c r="Q195" i="8"/>
  <c r="S54" i="8"/>
  <c r="O268" i="8"/>
  <c r="G110" i="8"/>
  <c r="B16" i="8"/>
  <c r="B221" i="8"/>
  <c r="S208" i="8"/>
  <c r="O10" i="8"/>
  <c r="E251" i="8"/>
  <c r="Y189" i="8"/>
  <c r="O242" i="8"/>
  <c r="M338" i="8"/>
  <c r="O323" i="8"/>
  <c r="U55" i="8"/>
  <c r="S214" i="8"/>
  <c r="O71" i="8"/>
  <c r="M46" i="8"/>
  <c r="G267" i="8"/>
  <c r="E215" i="8"/>
  <c r="U15" i="8"/>
  <c r="K78" i="8"/>
  <c r="G117" i="8"/>
  <c r="O172" i="8"/>
  <c r="AA125" i="8"/>
  <c r="I125" i="8" s="1"/>
  <c r="AC189" i="8"/>
  <c r="E151" i="8"/>
  <c r="S141" i="8"/>
  <c r="Q33" i="8"/>
  <c r="G164" i="8"/>
  <c r="S23" i="8"/>
  <c r="AC136" i="8"/>
  <c r="K25" i="8"/>
  <c r="O75" i="8"/>
  <c r="W75" i="8"/>
  <c r="S235" i="8"/>
  <c r="G121" i="8"/>
  <c r="C154" i="8"/>
  <c r="AA78" i="8"/>
  <c r="I78" i="8" s="1"/>
  <c r="K17" i="8"/>
  <c r="AA74" i="8"/>
  <c r="I74" i="8" s="1"/>
  <c r="AC59" i="8"/>
  <c r="AA36" i="8"/>
  <c r="I36" i="8" s="1"/>
  <c r="Y178" i="8"/>
  <c r="W152" i="8"/>
  <c r="Y316" i="8"/>
  <c r="U246" i="8"/>
  <c r="C236" i="8"/>
  <c r="B69" i="8"/>
  <c r="W130" i="8"/>
  <c r="M89" i="8"/>
  <c r="AA94" i="8"/>
  <c r="I94" i="8" s="1"/>
  <c r="AA149" i="8"/>
  <c r="I149" i="8" s="1"/>
  <c r="Q163" i="8"/>
  <c r="U139" i="8"/>
  <c r="M87" i="8"/>
  <c r="E190" i="8"/>
  <c r="O183" i="8"/>
  <c r="W288" i="8"/>
  <c r="O241" i="8"/>
  <c r="AC128" i="8"/>
  <c r="S244" i="8"/>
  <c r="AA147" i="8"/>
  <c r="I147" i="8" s="1"/>
  <c r="AA178" i="8"/>
  <c r="I178" i="8" s="1"/>
  <c r="E127" i="8"/>
  <c r="Q308" i="8"/>
  <c r="U76" i="8"/>
  <c r="C299" i="8"/>
  <c r="E159" i="8"/>
  <c r="C100" i="8"/>
  <c r="O166" i="8"/>
  <c r="Q266" i="8"/>
  <c r="G176" i="8"/>
  <c r="E100" i="8"/>
  <c r="C140" i="8"/>
  <c r="Y183" i="8"/>
  <c r="U190" i="8"/>
  <c r="C75" i="8"/>
  <c r="S292" i="8"/>
  <c r="AC107" i="8"/>
  <c r="AA254" i="8"/>
  <c r="I254" i="8" s="1"/>
  <c r="Q105" i="8"/>
  <c r="U176" i="8"/>
  <c r="O263" i="8"/>
  <c r="U205" i="8"/>
  <c r="C281" i="8"/>
  <c r="B147" i="8"/>
  <c r="G177" i="8"/>
  <c r="B198" i="8"/>
  <c r="W276" i="8"/>
  <c r="B216" i="8"/>
  <c r="W234" i="8"/>
  <c r="AC248" i="8"/>
  <c r="W12" i="8"/>
  <c r="AC103" i="8"/>
  <c r="G166" i="8"/>
  <c r="O237" i="8"/>
  <c r="AC93" i="8"/>
  <c r="U323" i="8"/>
  <c r="M186" i="8"/>
  <c r="M97" i="8"/>
  <c r="E222" i="8"/>
  <c r="S15" i="8"/>
  <c r="K30" i="8"/>
  <c r="K341" i="8"/>
  <c r="O283" i="8"/>
  <c r="U113" i="8"/>
  <c r="W179" i="8"/>
  <c r="K141" i="8"/>
  <c r="E201" i="8"/>
  <c r="S202" i="8"/>
  <c r="W338" i="8"/>
  <c r="Y290" i="8"/>
  <c r="E252" i="8"/>
  <c r="Q288" i="8"/>
  <c r="C303" i="8"/>
  <c r="W205" i="8"/>
  <c r="O99" i="8"/>
  <c r="C121" i="8"/>
  <c r="C309" i="8"/>
  <c r="O104" i="8"/>
  <c r="AA306" i="8"/>
  <c r="I306" i="8" s="1"/>
  <c r="M10" i="8"/>
  <c r="U255" i="8"/>
  <c r="AC19" i="8"/>
  <c r="AC90" i="8"/>
  <c r="AC205" i="8"/>
  <c r="O43" i="8"/>
  <c r="Q320" i="8"/>
  <c r="AC251" i="8"/>
  <c r="Q144" i="8"/>
  <c r="B263" i="8"/>
  <c r="W240" i="8"/>
  <c r="K178" i="8"/>
  <c r="B284" i="8"/>
  <c r="B222" i="8"/>
  <c r="B14" i="8"/>
  <c r="Y60" i="8"/>
  <c r="E280" i="8"/>
  <c r="O153" i="8"/>
  <c r="E213" i="8"/>
  <c r="B190" i="8"/>
  <c r="M299" i="8"/>
  <c r="C52" i="8"/>
  <c r="B257" i="8"/>
  <c r="AA206" i="8"/>
  <c r="I206" i="8" s="1"/>
  <c r="Y27" i="8"/>
  <c r="AA15" i="8"/>
  <c r="I15" i="8" s="1"/>
  <c r="S112" i="8"/>
  <c r="K88" i="8"/>
  <c r="AC181" i="8"/>
  <c r="B99" i="8"/>
  <c r="M27" i="8"/>
  <c r="W11" i="8"/>
  <c r="AA128" i="8"/>
  <c r="I128" i="8" s="1"/>
  <c r="K58" i="8"/>
  <c r="AA190" i="8"/>
  <c r="I190" i="8" s="1"/>
  <c r="K107" i="8"/>
  <c r="M302" i="8"/>
  <c r="M176" i="8"/>
  <c r="Y47" i="8"/>
  <c r="E52" i="8"/>
  <c r="AC56" i="8"/>
  <c r="U22" i="8"/>
  <c r="M28" i="8"/>
  <c r="M146" i="8"/>
  <c r="AC127" i="8"/>
  <c r="S236" i="8"/>
  <c r="Q177" i="8"/>
  <c r="M74" i="8"/>
  <c r="Q50" i="8"/>
  <c r="AC16" i="8"/>
  <c r="AC287" i="8"/>
  <c r="Y13" i="8"/>
  <c r="Y30" i="8"/>
  <c r="M169" i="8"/>
  <c r="Q241" i="8"/>
  <c r="AC244" i="8"/>
  <c r="Q289" i="8"/>
  <c r="B29" i="8"/>
  <c r="M152" i="8"/>
  <c r="Y50" i="8"/>
  <c r="B88" i="8"/>
  <c r="Y227" i="8"/>
  <c r="Y248" i="8"/>
  <c r="Y120" i="8"/>
  <c r="AA245" i="8"/>
  <c r="I245" i="8" s="1"/>
  <c r="U267" i="8"/>
  <c r="AC150" i="8"/>
  <c r="Y303" i="8"/>
  <c r="U134" i="8"/>
  <c r="O338" i="8"/>
  <c r="Q287" i="8"/>
  <c r="K149" i="8"/>
  <c r="W267" i="8"/>
  <c r="M293" i="8"/>
  <c r="AC77" i="8"/>
  <c r="E302" i="8"/>
  <c r="O331" i="8"/>
  <c r="S325" i="8"/>
  <c r="U122" i="8"/>
  <c r="C53" i="8"/>
  <c r="E37" i="8"/>
  <c r="U256" i="8"/>
  <c r="C258" i="8"/>
  <c r="U238" i="8"/>
  <c r="K204" i="8"/>
  <c r="E90" i="8"/>
  <c r="Y200" i="8"/>
  <c r="G76" i="8"/>
  <c r="M322" i="8"/>
  <c r="B202" i="8"/>
  <c r="S227" i="8"/>
  <c r="C203" i="8"/>
  <c r="AC17" i="8"/>
  <c r="S35" i="8"/>
  <c r="AC162" i="8"/>
  <c r="W144" i="8"/>
  <c r="S341" i="8"/>
  <c r="K189" i="8"/>
  <c r="AA26" i="8"/>
  <c r="I26" i="8" s="1"/>
  <c r="C68" i="8"/>
  <c r="G204" i="8"/>
  <c r="E271" i="8"/>
  <c r="C336" i="8"/>
  <c r="E68" i="8"/>
  <c r="C162" i="8"/>
  <c r="Y217" i="8"/>
  <c r="Q240" i="8"/>
  <c r="K286" i="8"/>
  <c r="G175" i="8"/>
  <c r="M165" i="8"/>
  <c r="AC242" i="8"/>
  <c r="Q68" i="8"/>
  <c r="B18" i="8"/>
  <c r="S337" i="8"/>
  <c r="Q335" i="8"/>
  <c r="O162" i="8"/>
  <c r="U138" i="8"/>
  <c r="Y334" i="8"/>
  <c r="E51" i="8"/>
  <c r="Q258" i="8"/>
  <c r="U262" i="8"/>
  <c r="G304" i="8"/>
  <c r="U296" i="8"/>
  <c r="C208" i="8"/>
  <c r="Q328" i="8"/>
  <c r="AC54" i="8"/>
  <c r="Q175" i="8"/>
  <c r="B139" i="8"/>
  <c r="C122" i="8"/>
  <c r="AC345" i="8"/>
  <c r="Q74" i="8"/>
  <c r="W117" i="8"/>
  <c r="C108" i="8"/>
  <c r="E345" i="8"/>
  <c r="C73" i="8"/>
  <c r="B248" i="8"/>
  <c r="M197" i="8"/>
  <c r="G17" i="8"/>
  <c r="B109" i="8"/>
  <c r="AC193" i="8"/>
  <c r="K194" i="8"/>
  <c r="E113" i="8"/>
  <c r="U339" i="8"/>
  <c r="C249" i="8"/>
  <c r="Y289" i="8"/>
  <c r="Q210" i="8"/>
  <c r="Q71" i="8"/>
  <c r="B237" i="8"/>
  <c r="C109" i="8"/>
  <c r="C82" i="8"/>
  <c r="C170" i="8"/>
  <c r="G43" i="8"/>
  <c r="O248" i="8"/>
  <c r="M250" i="8"/>
  <c r="M150" i="8"/>
  <c r="Q187" i="8"/>
  <c r="Y281" i="8"/>
  <c r="S286" i="8"/>
  <c r="K176" i="8"/>
  <c r="Y344" i="8"/>
  <c r="G334" i="8"/>
  <c r="G273" i="8"/>
  <c r="M324" i="8"/>
  <c r="S315" i="8"/>
  <c r="Y142" i="8"/>
  <c r="C46" i="8"/>
  <c r="O17" i="8"/>
  <c r="AC83" i="8"/>
  <c r="AA202" i="8"/>
  <c r="I202" i="8" s="1"/>
  <c r="E343" i="8"/>
  <c r="AC86" i="8"/>
  <c r="G49" i="8"/>
  <c r="G330" i="8"/>
  <c r="O118" i="8"/>
  <c r="W333" i="8"/>
  <c r="C50" i="8"/>
  <c r="O25" i="8"/>
  <c r="G336" i="8"/>
  <c r="AC337" i="8"/>
  <c r="AC278" i="8"/>
  <c r="Q305" i="8"/>
  <c r="Q92" i="8"/>
  <c r="AC343" i="8"/>
  <c r="S78" i="8"/>
  <c r="Y143" i="8"/>
  <c r="AA244" i="8"/>
  <c r="I244" i="8" s="1"/>
  <c r="K36" i="8"/>
  <c r="M189" i="8"/>
  <c r="AA119" i="8"/>
  <c r="I119" i="8" s="1"/>
  <c r="AC161" i="8"/>
  <c r="AC225" i="8"/>
  <c r="G222" i="8"/>
  <c r="AA199" i="8"/>
  <c r="I199" i="8" s="1"/>
  <c r="M93" i="8"/>
  <c r="G296" i="8"/>
  <c r="O90" i="8"/>
  <c r="O279" i="8"/>
  <c r="B24" i="8"/>
  <c r="AA216" i="8"/>
  <c r="I216" i="8" s="1"/>
  <c r="AC85" i="8"/>
  <c r="G100" i="8"/>
  <c r="M132" i="8"/>
  <c r="Y259" i="8"/>
  <c r="AC171" i="8"/>
  <c r="M236" i="8"/>
  <c r="U59" i="8"/>
  <c r="Q282" i="8"/>
  <c r="E331" i="8"/>
  <c r="Q300" i="8"/>
  <c r="S75" i="8"/>
  <c r="AC33" i="8"/>
  <c r="AA280" i="8"/>
  <c r="I280" i="8" s="1"/>
  <c r="O116" i="8"/>
  <c r="AA219" i="8"/>
  <c r="I219" i="8" s="1"/>
  <c r="E10" i="8"/>
  <c r="E22" i="8"/>
  <c r="U91" i="8"/>
  <c r="B122" i="8"/>
  <c r="Y212" i="8"/>
  <c r="E227" i="8"/>
  <c r="Q84" i="8"/>
  <c r="K113" i="8"/>
  <c r="E18" i="8"/>
  <c r="Q91" i="8"/>
  <c r="E36" i="8"/>
  <c r="U149" i="8"/>
  <c r="E152" i="8"/>
  <c r="G340" i="8"/>
  <c r="G284" i="8"/>
  <c r="U171" i="8"/>
  <c r="C144" i="8"/>
  <c r="Y17" i="8"/>
  <c r="M226" i="8"/>
  <c r="Q174" i="8"/>
  <c r="G288" i="8"/>
  <c r="C59" i="8"/>
  <c r="AC25" i="8"/>
  <c r="O139" i="8"/>
  <c r="O49" i="8"/>
  <c r="U221" i="8"/>
  <c r="C240" i="8"/>
  <c r="AC340" i="8"/>
  <c r="E308" i="8"/>
  <c r="Y159" i="8"/>
  <c r="W282" i="8"/>
  <c r="E30" i="8"/>
  <c r="U32" i="8"/>
  <c r="S157" i="8"/>
  <c r="S14" i="8"/>
  <c r="M248" i="8"/>
  <c r="E278" i="8"/>
  <c r="AC52" i="8"/>
  <c r="W289" i="8"/>
  <c r="M12" i="8"/>
  <c r="K23" i="8"/>
  <c r="U245" i="8"/>
  <c r="Y188" i="8"/>
  <c r="Y19" i="8"/>
  <c r="Q95" i="8"/>
  <c r="M193" i="8"/>
  <c r="O186" i="8"/>
  <c r="U117" i="8"/>
  <c r="Q220" i="8"/>
  <c r="AC263" i="8"/>
  <c r="S17" i="8"/>
  <c r="K177" i="8"/>
  <c r="U303" i="8"/>
  <c r="M214" i="8"/>
  <c r="AA155" i="8"/>
  <c r="I155" i="8" s="1"/>
  <c r="B20" i="8"/>
  <c r="Q248" i="8"/>
  <c r="M283" i="8"/>
  <c r="M185" i="8"/>
  <c r="AA158" i="8"/>
  <c r="I158" i="8" s="1"/>
  <c r="Y18" i="8"/>
  <c r="K64" i="8"/>
  <c r="O277" i="8"/>
  <c r="O87" i="8"/>
  <c r="W25" i="8"/>
  <c r="W120" i="8"/>
  <c r="Y104" i="8"/>
  <c r="S340" i="8"/>
  <c r="O240" i="8"/>
  <c r="G200" i="8"/>
  <c r="Q212" i="8"/>
  <c r="S80" i="8"/>
  <c r="AA25" i="8"/>
  <c r="I25" i="8" s="1"/>
  <c r="W219" i="8"/>
  <c r="Q39" i="8"/>
  <c r="U158" i="8"/>
  <c r="AC308" i="8"/>
  <c r="Q216" i="8"/>
  <c r="O105" i="8"/>
  <c r="S71" i="8"/>
  <c r="K184" i="8"/>
  <c r="U199" i="8"/>
  <c r="AC102" i="8"/>
  <c r="M52" i="8"/>
  <c r="Q123" i="8"/>
  <c r="AA319" i="8"/>
  <c r="I319" i="8" s="1"/>
  <c r="W163" i="8"/>
  <c r="C241" i="8"/>
  <c r="S245" i="8"/>
  <c r="C182" i="8"/>
  <c r="E78" i="8"/>
  <c r="U44" i="8"/>
  <c r="S209" i="8"/>
  <c r="S331" i="8"/>
  <c r="K44" i="8"/>
  <c r="C180" i="8"/>
  <c r="Y161" i="8"/>
  <c r="U345" i="8"/>
  <c r="G211" i="8"/>
  <c r="C295" i="8"/>
  <c r="S30" i="8"/>
  <c r="M121" i="8"/>
  <c r="G190" i="8"/>
  <c r="Q127" i="8"/>
  <c r="Q183" i="8"/>
  <c r="Q70" i="8"/>
  <c r="O138" i="8"/>
  <c r="Y311" i="8"/>
  <c r="W245" i="8"/>
  <c r="B283" i="8"/>
  <c r="U23" i="8"/>
  <c r="Y168" i="8"/>
  <c r="Y162" i="8"/>
  <c r="U281" i="8"/>
  <c r="S226" i="8"/>
  <c r="S218" i="8"/>
  <c r="W214" i="8"/>
  <c r="S89" i="8"/>
  <c r="M244" i="8"/>
  <c r="U97" i="8"/>
  <c r="Q221" i="8"/>
  <c r="W262" i="8"/>
  <c r="B91" i="8"/>
  <c r="Y261" i="8"/>
  <c r="Y216" i="8"/>
  <c r="U236" i="8"/>
  <c r="M230" i="8"/>
  <c r="W176" i="8"/>
  <c r="K301" i="8"/>
  <c r="AC219" i="8"/>
  <c r="E186" i="8"/>
  <c r="C54" i="8"/>
  <c r="K240" i="8"/>
  <c r="E250" i="8"/>
  <c r="AC233" i="8"/>
  <c r="Y315" i="8"/>
  <c r="AA303" i="8"/>
  <c r="I303" i="8" s="1"/>
  <c r="Y124" i="8"/>
  <c r="C245" i="8"/>
  <c r="E337" i="8"/>
  <c r="Q215" i="8"/>
  <c r="AA307" i="8"/>
  <c r="I307" i="8" s="1"/>
  <c r="B205" i="8"/>
  <c r="S67" i="8"/>
  <c r="O55" i="8"/>
  <c r="M55" i="8"/>
  <c r="AA77" i="8"/>
  <c r="I77" i="8" s="1"/>
  <c r="B126" i="8"/>
  <c r="W212" i="8"/>
  <c r="U118" i="8"/>
  <c r="B106" i="8"/>
  <c r="Y306" i="8"/>
  <c r="O262" i="8"/>
  <c r="U34" i="8"/>
  <c r="AC285" i="8"/>
  <c r="Y14" i="8"/>
  <c r="Q169" i="8"/>
  <c r="S247" i="8"/>
  <c r="G106" i="8"/>
  <c r="K259" i="8"/>
  <c r="Y98" i="8"/>
  <c r="G254" i="8"/>
  <c r="O41" i="8"/>
  <c r="W210" i="8"/>
  <c r="C136" i="8"/>
  <c r="E299" i="8"/>
  <c r="O304" i="8"/>
  <c r="O221" i="8"/>
  <c r="E174" i="8"/>
  <c r="M191" i="8"/>
  <c r="C35" i="8"/>
  <c r="AA250" i="8"/>
  <c r="I250" i="8" s="1"/>
  <c r="U106" i="8"/>
  <c r="E12" i="8"/>
  <c r="AC61" i="8"/>
  <c r="Q87" i="8"/>
  <c r="Y213" i="8"/>
  <c r="AA262" i="8"/>
  <c r="I262" i="8" s="1"/>
  <c r="Y121" i="8"/>
  <c r="K276" i="8"/>
  <c r="G329" i="8"/>
  <c r="AA55" i="8"/>
  <c r="I55" i="8" s="1"/>
  <c r="B67" i="8"/>
  <c r="B218" i="8"/>
  <c r="AA237" i="8"/>
  <c r="I237" i="8" s="1"/>
  <c r="O11" i="8"/>
  <c r="K332" i="8"/>
  <c r="W160" i="8"/>
  <c r="K10" i="8"/>
  <c r="B177" i="8"/>
  <c r="AA85" i="8"/>
  <c r="I85" i="8" s="1"/>
  <c r="Y21" i="8"/>
  <c r="S120" i="8"/>
  <c r="S64" i="8"/>
  <c r="W284" i="8"/>
  <c r="AC13" i="8"/>
  <c r="AA98" i="8"/>
  <c r="I98" i="8" s="1"/>
  <c r="AC185" i="8"/>
  <c r="E260" i="8"/>
  <c r="AA96" i="8"/>
  <c r="I96" i="8" s="1"/>
  <c r="M54" i="8"/>
  <c r="S272" i="8"/>
  <c r="M13" i="8"/>
  <c r="U161" i="8"/>
  <c r="W303" i="8"/>
  <c r="W305" i="8"/>
  <c r="Y224" i="8"/>
  <c r="M344" i="8"/>
  <c r="G22" i="8"/>
  <c r="B78" i="8"/>
  <c r="AA95" i="8"/>
  <c r="I95" i="8" s="1"/>
  <c r="B17" i="8"/>
  <c r="U19" i="8"/>
  <c r="AC105" i="8"/>
  <c r="E239" i="8"/>
  <c r="K68" i="8"/>
  <c r="U191" i="8"/>
  <c r="U94" i="8"/>
  <c r="O89" i="8"/>
  <c r="AA179" i="8"/>
  <c r="I179" i="8" s="1"/>
  <c r="AA126" i="8"/>
  <c r="I126" i="8" s="1"/>
  <c r="S198" i="8"/>
  <c r="S176" i="8"/>
  <c r="AC159" i="8"/>
  <c r="O19" i="8"/>
  <c r="W35" i="8"/>
  <c r="S99" i="8"/>
  <c r="U218" i="8"/>
  <c r="Y43" i="8"/>
  <c r="W167" i="8"/>
  <c r="E107" i="8"/>
  <c r="K85" i="8"/>
  <c r="K342" i="8"/>
  <c r="K143" i="8"/>
  <c r="W104" i="8"/>
  <c r="Y73" i="8"/>
  <c r="O165" i="8"/>
  <c r="Q86" i="8"/>
  <c r="G157" i="8"/>
  <c r="AA292" i="8"/>
  <c r="I292" i="8" s="1"/>
  <c r="Q73" i="8"/>
  <c r="AA246" i="8"/>
  <c r="I246" i="8" s="1"/>
  <c r="O67" i="8"/>
  <c r="B103" i="8"/>
  <c r="AC112" i="8"/>
  <c r="AC199" i="8"/>
  <c r="AA12" i="8"/>
  <c r="I12" i="8" s="1"/>
  <c r="K119" i="8"/>
  <c r="B52" i="8"/>
  <c r="S284" i="8"/>
  <c r="S110" i="8"/>
  <c r="K239" i="8"/>
  <c r="E276" i="8"/>
  <c r="M297" i="8"/>
  <c r="M14" i="8"/>
  <c r="Q99" i="8"/>
  <c r="U253" i="8"/>
  <c r="M18" i="8"/>
  <c r="O31" i="8"/>
  <c r="U88" i="8"/>
  <c r="M24" i="8"/>
  <c r="O222" i="8"/>
  <c r="Q219" i="8"/>
  <c r="G108" i="8"/>
  <c r="C13" i="8"/>
  <c r="W178" i="8"/>
  <c r="W244" i="8"/>
  <c r="S21" i="8"/>
  <c r="K77" i="8"/>
  <c r="O170" i="8"/>
  <c r="B322" i="8"/>
  <c r="S28" i="8"/>
  <c r="Q56" i="8"/>
  <c r="O24" i="8"/>
  <c r="W192" i="8"/>
  <c r="Y164" i="8"/>
  <c r="W71" i="8"/>
  <c r="Y254" i="8"/>
  <c r="Y181" i="8"/>
  <c r="B72" i="8"/>
  <c r="S163" i="8"/>
  <c r="Q30" i="8"/>
  <c r="AA79" i="8"/>
  <c r="I79" i="8" s="1"/>
  <c r="AC163" i="8"/>
  <c r="AC271" i="8"/>
  <c r="M53" i="8"/>
  <c r="G111" i="8"/>
  <c r="Y108" i="8"/>
  <c r="AA102" i="8"/>
  <c r="I102" i="8" s="1"/>
  <c r="M187" i="8"/>
  <c r="C88" i="8"/>
  <c r="AA16" i="8"/>
  <c r="I16" i="8" s="1"/>
  <c r="M265" i="8"/>
  <c r="U338" i="8"/>
  <c r="Y332" i="8"/>
  <c r="G131" i="8"/>
  <c r="Y113" i="8"/>
  <c r="K288" i="8"/>
  <c r="W53" i="8"/>
  <c r="AC309" i="8"/>
  <c r="Y285" i="8"/>
  <c r="E236" i="8"/>
  <c r="W59" i="8"/>
  <c r="E234" i="8"/>
  <c r="Q271" i="8"/>
  <c r="S346" i="8"/>
  <c r="AA130" i="8"/>
  <c r="I130" i="8" s="1"/>
  <c r="AA192" i="8"/>
  <c r="I192" i="8" s="1"/>
  <c r="E269" i="8"/>
  <c r="M182" i="8"/>
  <c r="G151" i="8"/>
  <c r="E223" i="8"/>
  <c r="K284" i="8"/>
  <c r="U174" i="8"/>
  <c r="C244" i="8"/>
  <c r="C225" i="8"/>
  <c r="Y267" i="8"/>
  <c r="E258" i="8"/>
  <c r="Q326" i="8"/>
  <c r="E157" i="8"/>
  <c r="C227" i="8"/>
  <c r="C293" i="8"/>
  <c r="O334" i="8"/>
  <c r="Q283" i="8"/>
  <c r="AC281" i="8"/>
  <c r="C78" i="8"/>
  <c r="K45" i="8"/>
  <c r="M218" i="8"/>
  <c r="AA170" i="8"/>
  <c r="I170" i="8" s="1"/>
  <c r="AC118" i="8"/>
  <c r="G12" i="8"/>
  <c r="U237" i="8"/>
  <c r="M292" i="8"/>
  <c r="K26" i="8"/>
  <c r="AA82" i="8"/>
  <c r="I82" i="8" s="1"/>
  <c r="U68" i="8"/>
  <c r="AC172" i="8"/>
  <c r="K275" i="8"/>
  <c r="O101" i="8"/>
  <c r="AA10" i="8"/>
  <c r="I10" i="8" s="1"/>
  <c r="K60" i="8"/>
  <c r="G168" i="8"/>
  <c r="B124" i="8"/>
  <c r="G89" i="8"/>
  <c r="W72" i="8"/>
  <c r="AC62" i="8"/>
  <c r="Q53" i="8"/>
  <c r="Q256" i="8"/>
  <c r="C44" i="8"/>
  <c r="AC328" i="8"/>
  <c r="M101" i="8"/>
  <c r="G178" i="8"/>
  <c r="Y52" i="8"/>
  <c r="AA311" i="8"/>
  <c r="I311" i="8" s="1"/>
  <c r="C61" i="8"/>
  <c r="Q154" i="8"/>
  <c r="K211" i="8"/>
  <c r="Y81" i="8"/>
  <c r="AA54" i="8"/>
  <c r="I54" i="8" s="1"/>
  <c r="U234" i="8"/>
  <c r="Y75" i="8"/>
  <c r="W77" i="8"/>
  <c r="Q116" i="8"/>
  <c r="Y215" i="8"/>
  <c r="Q159" i="8"/>
  <c r="S22" i="8"/>
  <c r="AA174" i="8"/>
  <c r="I174" i="8" s="1"/>
  <c r="AA43" i="8"/>
  <c r="I43" i="8" s="1"/>
  <c r="Q165" i="8"/>
  <c r="W249" i="8"/>
  <c r="M159" i="8"/>
  <c r="S249" i="8"/>
  <c r="M19" i="8"/>
  <c r="U16" i="8"/>
  <c r="AA163" i="8"/>
  <c r="I163" i="8" s="1"/>
  <c r="S133" i="8"/>
  <c r="C79" i="8"/>
  <c r="G31" i="8"/>
  <c r="E283" i="8"/>
  <c r="G36" i="8"/>
  <c r="AA332" i="8"/>
  <c r="I332" i="8" s="1"/>
  <c r="O306" i="8"/>
  <c r="AC333" i="8"/>
  <c r="Y96" i="8"/>
  <c r="B309" i="8"/>
  <c r="O53" i="8"/>
  <c r="K122" i="8"/>
  <c r="AC68" i="8"/>
  <c r="M95" i="8"/>
  <c r="K302" i="8"/>
  <c r="C48" i="8"/>
  <c r="K115" i="8"/>
  <c r="B220" i="8"/>
  <c r="K213" i="8"/>
  <c r="W123" i="8"/>
  <c r="O333" i="8"/>
  <c r="AC78" i="8"/>
  <c r="W344" i="8"/>
  <c r="Q203" i="8"/>
  <c r="G42" i="8"/>
  <c r="G104" i="8"/>
  <c r="Y109" i="8"/>
  <c r="O294" i="8"/>
  <c r="U79" i="8"/>
  <c r="E74" i="8"/>
  <c r="O317" i="8"/>
  <c r="E92" i="8"/>
  <c r="AC258" i="8"/>
  <c r="C98" i="8"/>
  <c r="W155" i="8"/>
  <c r="W96" i="8"/>
  <c r="K172" i="8"/>
  <c r="Y298" i="8"/>
  <c r="B164" i="8"/>
  <c r="K241" i="8"/>
  <c r="C12" i="8"/>
  <c r="C324" i="8"/>
  <c r="E288" i="8"/>
  <c r="E175" i="8"/>
  <c r="AC280" i="8"/>
  <c r="U318" i="8"/>
  <c r="AC69" i="8"/>
  <c r="AC234" i="8"/>
  <c r="U215" i="8"/>
  <c r="G234" i="8"/>
  <c r="M188" i="8"/>
  <c r="Y284" i="8"/>
  <c r="Q171" i="8"/>
  <c r="G263" i="8"/>
  <c r="B10" i="8"/>
  <c r="S84" i="8"/>
  <c r="E123" i="8"/>
  <c r="U304" i="8"/>
  <c r="AC228" i="8"/>
  <c r="AC290" i="8"/>
  <c r="U140" i="8"/>
  <c r="K292" i="8"/>
  <c r="C333" i="8"/>
  <c r="M142" i="8"/>
  <c r="AC114" i="8"/>
  <c r="S201" i="8"/>
  <c r="AA236" i="8"/>
  <c r="I236" i="8" s="1"/>
  <c r="C146" i="8"/>
  <c r="W180" i="8"/>
  <c r="W310" i="8"/>
  <c r="W95" i="8"/>
  <c r="Y134" i="8"/>
  <c r="AC10" i="8"/>
  <c r="M208" i="8"/>
  <c r="K200" i="8"/>
  <c r="W238" i="8"/>
  <c r="G218" i="8"/>
  <c r="U155" i="8"/>
  <c r="AC164" i="8"/>
  <c r="G28" i="8"/>
  <c r="G215" i="8"/>
  <c r="AA45" i="8"/>
  <c r="I45" i="8" s="1"/>
  <c r="K40" i="8"/>
  <c r="E188" i="8"/>
  <c r="AC158" i="8"/>
  <c r="W187" i="8"/>
  <c r="C342" i="8"/>
  <c r="O84" i="8"/>
  <c r="Q120" i="8"/>
  <c r="AC73" i="8"/>
  <c r="AC221" i="8"/>
  <c r="O18" i="8"/>
  <c r="AC323" i="8"/>
  <c r="M160" i="8"/>
  <c r="S62" i="8"/>
  <c r="S264" i="8"/>
  <c r="U84" i="8"/>
  <c r="O207" i="8"/>
  <c r="M70" i="8"/>
  <c r="Q77" i="8"/>
  <c r="W283" i="8"/>
  <c r="U92" i="8"/>
  <c r="K118" i="8"/>
  <c r="AC318" i="8"/>
  <c r="Y116" i="8"/>
  <c r="C232" i="8"/>
  <c r="M333" i="8"/>
  <c r="W343" i="8"/>
  <c r="K287" i="8"/>
  <c r="U308" i="8"/>
  <c r="Q44" i="8"/>
  <c r="U77" i="8"/>
  <c r="AC322" i="8"/>
  <c r="M144" i="8"/>
  <c r="C339" i="8"/>
  <c r="B325" i="8"/>
  <c r="O141" i="8"/>
  <c r="Q134" i="8"/>
  <c r="O245" i="8"/>
  <c r="AA133" i="8"/>
  <c r="I133" i="8" s="1"/>
  <c r="M216" i="8"/>
  <c r="C14" i="8"/>
  <c r="S164" i="8"/>
  <c r="B42" i="8"/>
  <c r="Q76" i="8"/>
  <c r="AC191" i="8"/>
  <c r="E65" i="8"/>
  <c r="Y236" i="8"/>
  <c r="AC262" i="8"/>
  <c r="W113" i="8"/>
  <c r="B62" i="8"/>
  <c r="W80" i="8"/>
  <c r="G314" i="8"/>
  <c r="Y242" i="8"/>
  <c r="C15" i="8"/>
  <c r="W134" i="8"/>
  <c r="M94" i="8"/>
  <c r="AA314" i="8"/>
  <c r="I314" i="8" s="1"/>
  <c r="AA248" i="8"/>
  <c r="I248" i="8" s="1"/>
  <c r="E291" i="8"/>
  <c r="K150" i="8"/>
  <c r="B306" i="8"/>
  <c r="C165" i="8"/>
  <c r="E77" i="8"/>
  <c r="W99" i="8"/>
  <c r="G79" i="8"/>
  <c r="O178" i="8"/>
  <c r="O211" i="8"/>
  <c r="G99" i="8"/>
  <c r="Y20" i="8"/>
  <c r="O175" i="8"/>
  <c r="G219" i="8"/>
  <c r="S237" i="8"/>
  <c r="O292" i="8"/>
  <c r="C332" i="8"/>
  <c r="O124" i="8"/>
  <c r="Y174" i="8"/>
  <c r="B339" i="8"/>
  <c r="U185" i="8"/>
  <c r="M271" i="8"/>
  <c r="Q327" i="8"/>
  <c r="S179" i="8"/>
  <c r="B74" i="8"/>
  <c r="AA107" i="8"/>
  <c r="I107" i="8" s="1"/>
  <c r="W314" i="8"/>
  <c r="K199" i="8"/>
  <c r="K334" i="8"/>
  <c r="B243" i="8"/>
  <c r="B115" i="8"/>
  <c r="G34" i="8"/>
  <c r="B270" i="8"/>
  <c r="B155" i="8"/>
  <c r="K56" i="8"/>
  <c r="O315" i="8"/>
  <c r="M232" i="8"/>
  <c r="Q23" i="8"/>
  <c r="G115" i="8"/>
  <c r="W94" i="8"/>
  <c r="G19" i="8"/>
  <c r="C69" i="8"/>
  <c r="Y184" i="8"/>
  <c r="Q43" i="8"/>
  <c r="G94" i="8"/>
  <c r="C215" i="8"/>
  <c r="K196" i="8"/>
  <c r="G97" i="8"/>
  <c r="K221" i="8"/>
  <c r="E180" i="8"/>
  <c r="AA255" i="8"/>
  <c r="I255" i="8" s="1"/>
  <c r="M37" i="8"/>
  <c r="W281" i="8"/>
  <c r="C106" i="8"/>
  <c r="E312" i="8"/>
  <c r="Q103" i="8"/>
  <c r="W213" i="8"/>
  <c r="Q284" i="8"/>
  <c r="S219" i="8"/>
  <c r="Q16" i="8"/>
  <c r="B209" i="8"/>
  <c r="B15" i="8"/>
  <c r="G122" i="8"/>
  <c r="E344" i="8"/>
  <c r="K323" i="8"/>
  <c r="K94" i="8"/>
  <c r="AC329" i="8"/>
  <c r="K231" i="8"/>
  <c r="M242" i="8"/>
  <c r="Q290" i="8"/>
  <c r="G264" i="8"/>
  <c r="G184" i="8"/>
  <c r="M90" i="8"/>
  <c r="Q185" i="8"/>
  <c r="E150" i="8"/>
  <c r="W287" i="8"/>
  <c r="Q311" i="8"/>
  <c r="Q94" i="8"/>
  <c r="W141" i="8"/>
  <c r="G344" i="8"/>
  <c r="AA273" i="8"/>
  <c r="I273" i="8" s="1"/>
  <c r="U249" i="8"/>
  <c r="G333" i="8"/>
  <c r="O244" i="8"/>
  <c r="E197" i="8"/>
  <c r="M85" i="8"/>
  <c r="Y88" i="8"/>
  <c r="AA11" i="8"/>
  <c r="I11" i="8" s="1"/>
  <c r="Y230" i="8"/>
  <c r="AA105" i="8"/>
  <c r="I105" i="8" s="1"/>
  <c r="M303" i="8"/>
  <c r="U271" i="8"/>
  <c r="K28" i="8"/>
  <c r="O76" i="8"/>
  <c r="W79" i="8"/>
  <c r="C193" i="8"/>
  <c r="Q286" i="8"/>
  <c r="U213" i="8"/>
  <c r="B199" i="8"/>
  <c r="Q108" i="8"/>
  <c r="AA51" i="8"/>
  <c r="I51" i="8" s="1"/>
  <c r="K76" i="8"/>
  <c r="C322" i="8"/>
  <c r="Q19" i="8"/>
  <c r="O158" i="8"/>
  <c r="M157" i="8"/>
  <c r="AC155" i="8"/>
  <c r="O154" i="8"/>
  <c r="B153" i="8"/>
  <c r="U71" i="8"/>
  <c r="S333" i="8"/>
  <c r="O335" i="8"/>
  <c r="Q205" i="8"/>
  <c r="S342" i="8"/>
  <c r="E347" i="8"/>
  <c r="E96" i="8"/>
  <c r="AA111" i="8"/>
  <c r="I111" i="8" s="1"/>
  <c r="C148" i="8"/>
  <c r="G171" i="8"/>
  <c r="Q152" i="8"/>
  <c r="U214" i="8"/>
  <c r="B289" i="8"/>
  <c r="C43" i="8"/>
  <c r="K245" i="8"/>
  <c r="AC216" i="8"/>
  <c r="E230" i="8"/>
  <c r="S173" i="8"/>
  <c r="E28" i="8"/>
  <c r="G343" i="8"/>
  <c r="C81" i="8"/>
  <c r="U283" i="8"/>
  <c r="O176" i="8"/>
  <c r="U332" i="8"/>
  <c r="E207" i="8"/>
  <c r="AA275" i="8"/>
  <c r="I275" i="8" s="1"/>
  <c r="G162" i="8"/>
  <c r="O302" i="8"/>
  <c r="G192" i="8"/>
  <c r="AA309" i="8"/>
  <c r="I309" i="8" s="1"/>
  <c r="C184" i="8"/>
  <c r="O103" i="8"/>
  <c r="B281" i="8"/>
  <c r="U300" i="8"/>
  <c r="C283" i="8"/>
  <c r="G185" i="8"/>
  <c r="K168" i="8"/>
  <c r="AC235" i="8"/>
  <c r="O209" i="8"/>
  <c r="U85" i="8"/>
  <c r="S211" i="8"/>
  <c r="AA168" i="8"/>
  <c r="I168" i="8" s="1"/>
  <c r="O113" i="8"/>
  <c r="O189" i="8"/>
  <c r="Y277" i="8"/>
  <c r="S135" i="8"/>
  <c r="G45" i="8"/>
  <c r="Q52" i="8"/>
  <c r="Q85" i="8"/>
  <c r="AA284" i="8"/>
  <c r="I284" i="8" s="1"/>
  <c r="O125" i="8"/>
  <c r="S118" i="8"/>
  <c r="M21" i="8"/>
  <c r="Y78" i="8"/>
  <c r="O284" i="8"/>
  <c r="AC223" i="8"/>
  <c r="G285" i="8"/>
  <c r="S304" i="8"/>
  <c r="Q97" i="8"/>
  <c r="Q291" i="8"/>
  <c r="AA241" i="8"/>
  <c r="I241" i="8" s="1"/>
  <c r="O69" i="8"/>
  <c r="S25" i="8"/>
  <c r="K84" i="8"/>
  <c r="W57" i="8"/>
  <c r="Y93" i="8"/>
  <c r="S20" i="8"/>
  <c r="S327" i="8"/>
  <c r="G154" i="8"/>
  <c r="C153" i="8"/>
  <c r="AC151" i="8"/>
  <c r="W149" i="8"/>
  <c r="Y148" i="8"/>
  <c r="U147" i="8"/>
  <c r="O146" i="8"/>
  <c r="E145" i="8"/>
  <c r="K144" i="8"/>
  <c r="AA142" i="8"/>
  <c r="I142" i="8" s="1"/>
  <c r="M141" i="8"/>
  <c r="S140" i="8"/>
  <c r="AA138" i="8"/>
  <c r="I138" i="8" s="1"/>
  <c r="E137" i="8"/>
  <c r="K136" i="8"/>
  <c r="AA134" i="8"/>
  <c r="I134" i="8" s="1"/>
  <c r="W133" i="8"/>
  <c r="O50" i="8"/>
  <c r="E49" i="8"/>
  <c r="U47" i="8"/>
  <c r="G46" i="8"/>
  <c r="E45" i="8"/>
  <c r="AC43" i="8"/>
  <c r="AA41" i="8"/>
  <c r="I41" i="8" s="1"/>
  <c r="M40" i="8"/>
  <c r="S39" i="8"/>
  <c r="AA37" i="8"/>
  <c r="I37" i="8" s="1"/>
  <c r="M36" i="8"/>
  <c r="AC34" i="8"/>
  <c r="G207" i="8"/>
  <c r="E206" i="8"/>
  <c r="K205" i="8"/>
  <c r="AA203" i="8"/>
  <c r="I203" i="8" s="1"/>
  <c r="W202" i="8"/>
  <c r="Y201" i="8"/>
  <c r="M198" i="8"/>
  <c r="S197" i="8"/>
  <c r="Q196" i="8"/>
  <c r="G195" i="8"/>
  <c r="E194" i="8"/>
  <c r="K129" i="8"/>
  <c r="B127" i="8"/>
  <c r="C126" i="8"/>
  <c r="U124" i="8"/>
  <c r="S65" i="8"/>
  <c r="W62" i="8"/>
  <c r="Y61" i="8"/>
  <c r="AA59" i="8"/>
  <c r="I59" i="8" s="1"/>
  <c r="M58" i="8"/>
  <c r="S347" i="8"/>
  <c r="B345" i="8"/>
  <c r="AC342" i="8"/>
  <c r="B54" i="8"/>
  <c r="C305" i="8"/>
  <c r="AA301" i="8"/>
  <c r="I301" i="8" s="1"/>
  <c r="U290" i="8"/>
  <c r="AA217" i="8"/>
  <c r="I217" i="8" s="1"/>
  <c r="U219" i="8"/>
  <c r="B224" i="8"/>
  <c r="AC46" i="8"/>
  <c r="O236" i="8"/>
  <c r="O231" i="8"/>
  <c r="S155" i="8"/>
  <c r="B178" i="8"/>
  <c r="Q189" i="8"/>
  <c r="AA84" i="8"/>
  <c r="I84" i="8" s="1"/>
  <c r="Y329" i="8"/>
  <c r="G235" i="8"/>
  <c r="G58" i="8"/>
  <c r="E164" i="8"/>
  <c r="G213" i="8"/>
  <c r="M210" i="8"/>
  <c r="M129" i="8"/>
  <c r="Q307" i="8"/>
  <c r="C11" i="8"/>
  <c r="E303" i="8"/>
  <c r="E148" i="8"/>
  <c r="C195" i="8"/>
  <c r="K21" i="8"/>
  <c r="U108" i="8"/>
  <c r="B34" i="8"/>
  <c r="B252" i="8"/>
  <c r="G183" i="8"/>
  <c r="C171" i="8"/>
  <c r="W51" i="8"/>
  <c r="C42" i="8"/>
  <c r="G216" i="8"/>
  <c r="W320" i="8"/>
  <c r="O275" i="8"/>
  <c r="Y106" i="8"/>
  <c r="B47" i="8"/>
  <c r="B80" i="8"/>
  <c r="O16" i="8"/>
  <c r="Y29" i="8"/>
  <c r="Y71" i="8"/>
  <c r="U11" i="8"/>
  <c r="K222" i="8"/>
  <c r="E144" i="8"/>
  <c r="W331" i="8"/>
  <c r="AC330" i="8"/>
  <c r="K311" i="8"/>
  <c r="B328" i="8"/>
  <c r="C327" i="8"/>
  <c r="U325" i="8"/>
  <c r="K322" i="8"/>
  <c r="B320" i="8"/>
  <c r="C319" i="8"/>
  <c r="AC317" i="8"/>
  <c r="AA316" i="8"/>
  <c r="I316" i="8" s="1"/>
  <c r="W315" i="8"/>
  <c r="Y314" i="8"/>
  <c r="U313" i="8"/>
  <c r="O312" i="8"/>
  <c r="M311" i="8"/>
  <c r="S310" i="8"/>
  <c r="W307" i="8"/>
  <c r="AA300" i="8"/>
  <c r="I300" i="8" s="1"/>
  <c r="W306" i="8"/>
  <c r="Y305" i="8"/>
  <c r="B299" i="8"/>
  <c r="C298" i="8"/>
  <c r="AC296" i="8"/>
  <c r="B295" i="8"/>
  <c r="Y293" i="8"/>
  <c r="U292" i="8"/>
  <c r="O291" i="8"/>
  <c r="W261" i="8"/>
  <c r="Y260" i="8"/>
  <c r="U259" i="8"/>
  <c r="O258" i="8"/>
  <c r="M257" i="8"/>
  <c r="S256" i="8"/>
  <c r="S255" i="8"/>
  <c r="Q254" i="8"/>
  <c r="G253" i="8"/>
  <c r="C252" i="8"/>
  <c r="U250" i="8"/>
  <c r="S280" i="8"/>
  <c r="B278" i="8"/>
  <c r="S276" i="8"/>
  <c r="W272" i="8"/>
  <c r="K214" i="8"/>
  <c r="O212" i="8"/>
  <c r="E211" i="8"/>
  <c r="K210" i="8"/>
  <c r="AA208" i="8"/>
  <c r="I208" i="8" s="1"/>
  <c r="M207" i="8"/>
  <c r="W346" i="8"/>
  <c r="Y345" i="8"/>
  <c r="B343" i="8"/>
  <c r="B302" i="8"/>
  <c r="C301" i="8"/>
  <c r="AC299" i="8"/>
  <c r="U298" i="8"/>
  <c r="O297" i="8"/>
  <c r="M296" i="8"/>
  <c r="S295" i="8"/>
  <c r="Q294" i="8"/>
  <c r="B293" i="8"/>
  <c r="S291" i="8"/>
  <c r="Q261" i="8"/>
  <c r="G260" i="8"/>
  <c r="E259" i="8"/>
  <c r="K258" i="8"/>
  <c r="O255" i="8"/>
  <c r="M254" i="8"/>
  <c r="K253" i="8"/>
  <c r="AA251" i="8"/>
  <c r="I251" i="8" s="1"/>
  <c r="W250" i="8"/>
  <c r="C213" i="8"/>
  <c r="Q211" i="8"/>
  <c r="B210" i="8"/>
  <c r="C209" i="8"/>
  <c r="Q207" i="8"/>
  <c r="AC327" i="8"/>
  <c r="B326" i="8"/>
  <c r="W321" i="8"/>
  <c r="Y320" i="8"/>
  <c r="Q319" i="8"/>
  <c r="W317" i="8"/>
  <c r="S316" i="8"/>
  <c r="Q315" i="8"/>
  <c r="W313" i="8"/>
  <c r="Y312" i="8"/>
  <c r="U311" i="8"/>
  <c r="G310" i="8"/>
  <c r="E309" i="8"/>
  <c r="AC307" i="8"/>
  <c r="U306" i="8"/>
  <c r="O305" i="8"/>
  <c r="W279" i="8"/>
  <c r="Y278" i="8"/>
  <c r="U277" i="8"/>
  <c r="O276" i="8"/>
  <c r="M275" i="8"/>
  <c r="M274" i="8"/>
  <c r="K273" i="8"/>
  <c r="AA271" i="8"/>
  <c r="I271" i="8" s="1"/>
  <c r="W270" i="8"/>
  <c r="Y269" i="8"/>
  <c r="U268" i="8"/>
  <c r="AA234" i="8"/>
  <c r="I234" i="8" s="1"/>
  <c r="Y232" i="8"/>
  <c r="U231" i="8"/>
  <c r="G230" i="8"/>
  <c r="S228" i="8"/>
  <c r="AC226" i="8"/>
  <c r="AA225" i="8"/>
  <c r="I225" i="8" s="1"/>
  <c r="W224" i="8"/>
  <c r="Y223" i="8"/>
  <c r="U222" i="8"/>
  <c r="G221" i="8"/>
  <c r="AA269" i="8"/>
  <c r="I269" i="8" s="1"/>
  <c r="C268" i="8"/>
  <c r="K234" i="8"/>
  <c r="AA232" i="8"/>
  <c r="I232" i="8" s="1"/>
  <c r="M231" i="8"/>
  <c r="K230" i="8"/>
  <c r="B228" i="8"/>
  <c r="B227" i="8"/>
  <c r="Y225" i="8"/>
  <c r="U224" i="8"/>
  <c r="G223" i="8"/>
  <c r="Y221" i="8"/>
  <c r="O173" i="8"/>
  <c r="E172" i="8"/>
  <c r="AC170" i="8"/>
  <c r="AA169" i="8"/>
  <c r="I169" i="8" s="1"/>
  <c r="W168" i="8"/>
  <c r="S167" i="8"/>
  <c r="Q166" i="8"/>
  <c r="M164" i="8"/>
  <c r="W204" i="8"/>
  <c r="Y203" i="8"/>
  <c r="Q202" i="8"/>
  <c r="B201" i="8"/>
  <c r="C200" i="8"/>
  <c r="Q198" i="8"/>
  <c r="G197" i="8"/>
  <c r="E196" i="8"/>
  <c r="AC194" i="8"/>
  <c r="AA193" i="8"/>
  <c r="I193" i="8" s="1"/>
  <c r="Q157" i="8"/>
  <c r="C155" i="8"/>
  <c r="Q153" i="8"/>
  <c r="G152" i="8"/>
  <c r="C151" i="8"/>
  <c r="W147" i="8"/>
  <c r="S146" i="8"/>
  <c r="Q145" i="8"/>
  <c r="G144" i="8"/>
  <c r="E143" i="8"/>
  <c r="U141" i="8"/>
  <c r="O140" i="8"/>
  <c r="M139" i="8"/>
  <c r="S138" i="8"/>
  <c r="Q137" i="8"/>
  <c r="B136" i="8"/>
  <c r="C135" i="8"/>
  <c r="Q133" i="8"/>
  <c r="W131" i="8"/>
  <c r="S130" i="8"/>
  <c r="E71" i="8"/>
  <c r="K70" i="8"/>
  <c r="O68" i="8"/>
  <c r="M67" i="8"/>
  <c r="AC173" i="8"/>
  <c r="AA171" i="8"/>
  <c r="I171" i="8" s="1"/>
  <c r="M170" i="8"/>
  <c r="K169" i="8"/>
  <c r="AA167" i="8"/>
  <c r="I167" i="8" s="1"/>
  <c r="W166" i="8"/>
  <c r="S165" i="8"/>
  <c r="M69" i="8"/>
  <c r="Q67" i="8"/>
  <c r="O65" i="8"/>
  <c r="Y63" i="8"/>
  <c r="Q62" i="8"/>
  <c r="G61" i="8"/>
  <c r="Y59" i="8"/>
  <c r="C133" i="8"/>
  <c r="AC131" i="8"/>
  <c r="O130" i="8"/>
  <c r="W128" i="8"/>
  <c r="Y127" i="8"/>
  <c r="U126" i="8"/>
  <c r="W124" i="8"/>
  <c r="AC49" i="8"/>
  <c r="O48" i="8"/>
  <c r="M47" i="8"/>
  <c r="S46" i="8"/>
  <c r="Q45" i="8"/>
  <c r="B44" i="8"/>
  <c r="E42" i="8"/>
  <c r="AC40" i="8"/>
  <c r="AA39" i="8"/>
  <c r="I39" i="8" s="1"/>
  <c r="M38" i="8"/>
  <c r="S37" i="8"/>
  <c r="Q36" i="8"/>
  <c r="B35" i="8"/>
  <c r="C34" i="8"/>
  <c r="G342" i="8"/>
  <c r="O325" i="8"/>
  <c r="Y283" i="8"/>
  <c r="E241" i="8"/>
  <c r="E193" i="8"/>
  <c r="K124" i="8"/>
  <c r="AA89" i="8"/>
  <c r="I89" i="8" s="1"/>
  <c r="AC14" i="8"/>
  <c r="E334" i="8"/>
  <c r="AC267" i="8"/>
  <c r="C221" i="8"/>
  <c r="K186" i="8"/>
  <c r="O120" i="8"/>
  <c r="O108" i="8"/>
  <c r="E82" i="8"/>
  <c r="C18" i="8"/>
  <c r="U136" i="8"/>
  <c r="C246" i="8"/>
  <c r="E238" i="8"/>
  <c r="S108" i="8"/>
  <c r="W304" i="8"/>
  <c r="M290" i="8"/>
  <c r="AA57" i="8"/>
  <c r="I57" i="8" s="1"/>
  <c r="K306" i="8"/>
  <c r="M158" i="8"/>
  <c r="C112" i="8"/>
  <c r="K92" i="8"/>
  <c r="E121" i="8"/>
  <c r="W233" i="8"/>
  <c r="G268" i="8"/>
  <c r="O160" i="8"/>
  <c r="W199" i="8"/>
  <c r="B235" i="8"/>
  <c r="AC82" i="8"/>
  <c r="U73" i="8"/>
  <c r="Y79" i="8"/>
  <c r="M243" i="8"/>
  <c r="Q200" i="8"/>
  <c r="O168" i="8"/>
  <c r="M341" i="8"/>
  <c r="E109" i="8"/>
  <c r="G147" i="8"/>
  <c r="AC29" i="8"/>
  <c r="B290" i="8"/>
  <c r="W273" i="8"/>
  <c r="E23" i="8"/>
  <c r="S329" i="8"/>
  <c r="U242" i="8"/>
  <c r="S106" i="8"/>
  <c r="G81" i="8"/>
  <c r="B71" i="8"/>
  <c r="O145" i="8"/>
  <c r="E160" i="8"/>
  <c r="Q79" i="8"/>
  <c r="Q138" i="8"/>
  <c r="W13" i="8"/>
  <c r="M86" i="8"/>
  <c r="O181" i="8"/>
  <c r="S174" i="8"/>
  <c r="S76" i="8"/>
  <c r="AC87" i="8"/>
  <c r="AA49" i="8"/>
  <c r="I49" i="8" s="1"/>
  <c r="E267" i="8"/>
  <c r="K18" i="8"/>
  <c r="AA70" i="8"/>
  <c r="I70" i="8" s="1"/>
  <c r="AC71" i="8"/>
  <c r="K116" i="8"/>
  <c r="AA239" i="8"/>
  <c r="I239" i="8" s="1"/>
  <c r="M72" i="8"/>
  <c r="M153" i="8"/>
  <c r="Y153" i="8"/>
  <c r="W154" i="8"/>
  <c r="K123" i="8"/>
  <c r="M130" i="8"/>
  <c r="O295" i="8"/>
  <c r="Q314" i="8"/>
  <c r="U90" i="8"/>
  <c r="AA101" i="8"/>
  <c r="I101" i="8" s="1"/>
  <c r="AC101" i="8"/>
  <c r="E134" i="8"/>
  <c r="W43" i="8"/>
  <c r="S53" i="8"/>
  <c r="AC156" i="8"/>
  <c r="U216" i="8"/>
  <c r="O42" i="8"/>
  <c r="U65" i="8"/>
  <c r="Q14" i="8"/>
  <c r="O137" i="8"/>
  <c r="S181" i="8"/>
  <c r="S168" i="8"/>
  <c r="M115" i="8"/>
  <c r="Y56" i="8"/>
  <c r="U104" i="8"/>
  <c r="AA97" i="8"/>
  <c r="I97" i="8" s="1"/>
  <c r="Y268" i="8"/>
  <c r="Q119" i="8"/>
  <c r="K104" i="8"/>
  <c r="O97" i="8"/>
  <c r="K51" i="8"/>
  <c r="AA42" i="8"/>
  <c r="I42" i="8" s="1"/>
  <c r="K131" i="8"/>
  <c r="E104" i="8"/>
  <c r="U54" i="8"/>
  <c r="G245" i="8"/>
  <c r="Y32" i="8"/>
  <c r="B160" i="8"/>
  <c r="AC186" i="8"/>
  <c r="M184" i="8"/>
  <c r="Y282" i="8"/>
  <c r="K218" i="8"/>
  <c r="Y163" i="8"/>
  <c r="S93" i="8"/>
  <c r="B101" i="8"/>
  <c r="B83" i="8"/>
  <c r="Q125" i="8"/>
  <c r="K110" i="8"/>
  <c r="G23" i="8"/>
  <c r="AA296" i="8"/>
  <c r="I296" i="8" s="1"/>
  <c r="Y288" i="8"/>
  <c r="B60" i="8"/>
  <c r="E218" i="8"/>
  <c r="O200" i="8"/>
  <c r="Y45" i="8"/>
  <c r="K155" i="8"/>
  <c r="B73" i="8"/>
  <c r="Y149" i="8"/>
  <c r="AC284" i="8"/>
  <c r="O66" i="8"/>
  <c r="G193" i="8"/>
  <c r="M71" i="8"/>
  <c r="E192" i="8"/>
  <c r="E41" i="8"/>
  <c r="E24" i="8"/>
  <c r="AC119" i="8"/>
  <c r="M120" i="8"/>
  <c r="K268" i="8"/>
  <c r="O74" i="8"/>
  <c r="AC302" i="8"/>
  <c r="U288" i="8"/>
  <c r="U347" i="8"/>
  <c r="AA204" i="8"/>
  <c r="I204" i="8" s="1"/>
  <c r="E199" i="8"/>
  <c r="C23" i="8"/>
  <c r="W322" i="8"/>
  <c r="AA145" i="8"/>
  <c r="I145" i="8" s="1"/>
  <c r="S240" i="8"/>
  <c r="C28" i="8"/>
  <c r="G191" i="8"/>
  <c r="Y319" i="8"/>
  <c r="S82" i="8"/>
  <c r="Y338" i="8"/>
  <c r="Y23" i="8"/>
  <c r="O149" i="8"/>
  <c r="O40" i="8"/>
  <c r="S52" i="8"/>
  <c r="K281" i="8"/>
  <c r="U99" i="8"/>
  <c r="Q117" i="8"/>
  <c r="E183" i="8"/>
  <c r="E167" i="8"/>
  <c r="U83" i="8"/>
  <c r="S97" i="8"/>
  <c r="O337" i="8"/>
  <c r="S38" i="8"/>
  <c r="W74" i="8"/>
  <c r="M221" i="8"/>
  <c r="Y249" i="8"/>
  <c r="E328" i="8"/>
  <c r="B226" i="8"/>
  <c r="U241" i="8"/>
  <c r="C218" i="8"/>
  <c r="C31" i="8"/>
  <c r="M178" i="8"/>
  <c r="C323" i="8"/>
  <c r="AC320" i="8"/>
  <c r="S121" i="8"/>
  <c r="Q181" i="8"/>
  <c r="B259" i="8"/>
  <c r="G70" i="8"/>
  <c r="AC291" i="8"/>
  <c r="M288" i="8"/>
  <c r="B330" i="8"/>
  <c r="Y187" i="8"/>
  <c r="O96" i="8"/>
  <c r="E155" i="8"/>
  <c r="C289" i="8"/>
  <c r="O327" i="8"/>
  <c r="O28" i="8"/>
  <c r="U132" i="8"/>
  <c r="E333" i="8"/>
  <c r="W316" i="8"/>
  <c r="B304" i="8"/>
  <c r="Y307" i="8"/>
  <c r="E178" i="8"/>
  <c r="B327" i="8"/>
  <c r="B298" i="8"/>
  <c r="Y179" i="8"/>
  <c r="W247" i="8"/>
  <c r="AC167" i="8"/>
  <c r="AC91" i="8"/>
  <c r="AA188" i="8"/>
  <c r="I188" i="8" s="1"/>
  <c r="Q78" i="8"/>
  <c r="U279" i="8"/>
  <c r="O192" i="8"/>
  <c r="C273" i="8"/>
  <c r="S251" i="8"/>
  <c r="E322" i="8"/>
  <c r="U100" i="8"/>
  <c r="C288" i="8"/>
  <c r="AC273" i="8"/>
  <c r="C19" i="8"/>
  <c r="C158" i="8"/>
  <c r="Q302" i="8"/>
  <c r="W334" i="8"/>
  <c r="E214" i="8"/>
  <c r="C76" i="8"/>
  <c r="AA337" i="8"/>
  <c r="I337" i="8" s="1"/>
  <c r="E316" i="8"/>
  <c r="Q98" i="8"/>
  <c r="W183" i="8"/>
  <c r="W175" i="8"/>
  <c r="O33" i="8"/>
  <c r="Q24" i="8"/>
  <c r="W66" i="8"/>
  <c r="C134" i="8"/>
  <c r="O80" i="8"/>
  <c r="C174" i="8"/>
  <c r="W19" i="8"/>
  <c r="S323" i="8"/>
  <c r="S100" i="8"/>
  <c r="AA108" i="8"/>
  <c r="I108" i="8" s="1"/>
  <c r="O250" i="8"/>
  <c r="W271" i="8"/>
  <c r="G21" i="8"/>
  <c r="O77" i="8"/>
  <c r="M106" i="8"/>
  <c r="U239" i="8"/>
  <c r="O272" i="8"/>
  <c r="G229" i="8"/>
  <c r="E94" i="8"/>
  <c r="Q208" i="8"/>
  <c r="O147" i="8"/>
  <c r="Q236" i="8"/>
  <c r="M105" i="8"/>
  <c r="U120" i="8"/>
  <c r="AA185" i="8"/>
  <c r="I185" i="8" s="1"/>
  <c r="M167" i="8"/>
  <c r="E266" i="8"/>
  <c r="E31" i="8"/>
  <c r="AA159" i="8"/>
  <c r="I159" i="8" s="1"/>
  <c r="M280" i="8"/>
  <c r="C179" i="8"/>
  <c r="B45" i="8"/>
  <c r="S103" i="8"/>
  <c r="O198" i="8"/>
  <c r="E246" i="8"/>
  <c r="C21" i="8"/>
  <c r="E132" i="8"/>
  <c r="Y139" i="8"/>
  <c r="C310" i="8"/>
  <c r="U156" i="8"/>
  <c r="M336" i="8"/>
  <c r="AA120" i="8"/>
  <c r="I120" i="8" s="1"/>
  <c r="C216" i="8"/>
  <c r="U320" i="8"/>
  <c r="C263" i="8"/>
  <c r="E289" i="8"/>
  <c r="S115" i="8"/>
  <c r="K49" i="8"/>
  <c r="E217" i="8"/>
  <c r="S51" i="8"/>
  <c r="E335" i="8"/>
  <c r="C101" i="8"/>
  <c r="W52" i="8"/>
  <c r="K15" i="8"/>
  <c r="C300" i="8"/>
  <c r="AC57" i="8"/>
  <c r="B240" i="8"/>
  <c r="G150" i="8"/>
  <c r="U282" i="8"/>
  <c r="O224" i="8"/>
  <c r="G300" i="8"/>
  <c r="U344" i="8"/>
  <c r="W345" i="8"/>
  <c r="O303" i="8"/>
  <c r="S242" i="8"/>
  <c r="Q109" i="8"/>
  <c r="O22" i="8"/>
  <c r="O82" i="8"/>
  <c r="B150" i="8"/>
  <c r="W332" i="8"/>
  <c r="AC190" i="8"/>
  <c r="Q274" i="8"/>
  <c r="G261" i="8"/>
  <c r="K31" i="8"/>
  <c r="AA336" i="8"/>
  <c r="I336" i="8" s="1"/>
  <c r="U123" i="8"/>
  <c r="M50" i="8"/>
  <c r="O204" i="8"/>
  <c r="B266" i="8"/>
  <c r="S279" i="8"/>
  <c r="G78" i="8"/>
  <c r="U63" i="8"/>
  <c r="O265" i="8"/>
  <c r="W235" i="8"/>
  <c r="G105" i="8"/>
  <c r="O102" i="8"/>
  <c r="K181" i="8"/>
  <c r="C248" i="8"/>
  <c r="Q49" i="8"/>
  <c r="W102" i="8"/>
  <c r="U152" i="8"/>
  <c r="AC18" i="8"/>
  <c r="C20" i="8"/>
  <c r="U115" i="8"/>
  <c r="C325" i="8"/>
  <c r="E110" i="8"/>
  <c r="G326" i="8"/>
  <c r="M104" i="8"/>
  <c r="K305" i="8"/>
  <c r="O63" i="8"/>
  <c r="B206" i="8"/>
  <c r="C347" i="8"/>
  <c r="K254" i="8"/>
  <c r="G224" i="8"/>
  <c r="B98" i="8"/>
  <c r="E203" i="8"/>
  <c r="B90" i="8"/>
  <c r="M295" i="8"/>
  <c r="Y160" i="8"/>
  <c r="AA103" i="8"/>
  <c r="I103" i="8" s="1"/>
  <c r="C173" i="8"/>
  <c r="O233" i="8"/>
  <c r="AC246" i="8"/>
  <c r="C255" i="8"/>
  <c r="E81" i="8"/>
  <c r="Q168" i="8"/>
  <c r="Q89" i="8"/>
  <c r="AA220" i="8"/>
  <c r="I220" i="8" s="1"/>
  <c r="B236" i="8"/>
  <c r="B183" i="8"/>
  <c r="B303" i="8"/>
  <c r="C32" i="8"/>
  <c r="E338" i="8"/>
  <c r="C338" i="8"/>
  <c r="U31" i="8"/>
  <c r="U316" i="8"/>
  <c r="E140" i="8"/>
  <c r="O95" i="8"/>
  <c r="K279" i="8"/>
  <c r="U291" i="8"/>
  <c r="M25" i="8"/>
  <c r="M80" i="8"/>
  <c r="Q12" i="8"/>
  <c r="Q244" i="8"/>
  <c r="M22" i="8"/>
  <c r="AA214" i="8"/>
  <c r="I214" i="8" s="1"/>
  <c r="U17" i="8"/>
  <c r="O12" i="8"/>
  <c r="M181" i="8"/>
  <c r="C250" i="8"/>
  <c r="G88" i="8"/>
  <c r="AA32" i="8"/>
  <c r="I32" i="8" s="1"/>
  <c r="M39" i="8"/>
  <c r="B133" i="8"/>
  <c r="K126" i="8"/>
  <c r="AC260" i="8"/>
  <c r="Y137" i="8"/>
  <c r="S238" i="8"/>
  <c r="B333" i="8"/>
  <c r="AA29" i="8"/>
  <c r="I29" i="8" s="1"/>
  <c r="Y237" i="8"/>
  <c r="Q273" i="8"/>
  <c r="S239" i="8"/>
  <c r="Q345" i="8"/>
  <c r="AA81" i="8"/>
  <c r="I81" i="8" s="1"/>
  <c r="Q140" i="8"/>
  <c r="W138" i="8"/>
  <c r="Q148" i="8"/>
  <c r="W73" i="8"/>
  <c r="M117" i="8"/>
  <c r="K79" i="8"/>
  <c r="Y129" i="8"/>
  <c r="E15" i="8"/>
  <c r="C175" i="8"/>
  <c r="Q18" i="8"/>
  <c r="G135" i="8"/>
  <c r="Y133" i="8"/>
  <c r="Q101" i="8"/>
  <c r="AC187" i="8"/>
  <c r="K303" i="8"/>
  <c r="W162" i="8"/>
  <c r="K163" i="8"/>
  <c r="S105" i="8"/>
  <c r="U12" i="8"/>
  <c r="E268" i="8"/>
  <c r="M203" i="8"/>
  <c r="W308" i="8"/>
  <c r="B338" i="8"/>
  <c r="B38" i="8"/>
  <c r="Q245" i="8"/>
  <c r="AA122" i="8"/>
  <c r="I122" i="8" s="1"/>
  <c r="G139" i="8"/>
  <c r="K80" i="8"/>
  <c r="C262" i="8"/>
  <c r="U333" i="8"/>
  <c r="S182" i="8"/>
  <c r="B311" i="8"/>
  <c r="E54" i="8"/>
  <c r="Y309" i="8"/>
  <c r="K236" i="8"/>
  <c r="S166" i="8"/>
  <c r="K156" i="8"/>
  <c r="AA99" i="8"/>
  <c r="I99" i="8" s="1"/>
  <c r="K220" i="8"/>
  <c r="M291" i="8"/>
  <c r="Y119" i="8"/>
  <c r="E130" i="8"/>
  <c r="G270" i="8"/>
  <c r="U280" i="8"/>
  <c r="AA131" i="8"/>
  <c r="I131" i="8" s="1"/>
  <c r="AA268" i="8"/>
  <c r="I268" i="8" s="1"/>
  <c r="C17" i="8"/>
  <c r="B55" i="8"/>
  <c r="Q112" i="8"/>
  <c r="Y266" i="8"/>
  <c r="AC48" i="8"/>
  <c r="K215" i="8"/>
  <c r="O21" i="8"/>
  <c r="C163" i="8"/>
  <c r="S250" i="8"/>
  <c r="C111" i="8"/>
  <c r="C29" i="8"/>
  <c r="U208" i="8"/>
  <c r="Y264" i="8"/>
  <c r="O339" i="8"/>
  <c r="E182" i="8"/>
  <c r="B89" i="8"/>
  <c r="AA282" i="8"/>
  <c r="I282" i="8" s="1"/>
  <c r="Q182" i="8"/>
  <c r="K157" i="8"/>
  <c r="K339" i="8"/>
  <c r="O226" i="8"/>
  <c r="U336" i="8"/>
  <c r="S336" i="8"/>
  <c r="AC339" i="8"/>
  <c r="U86" i="8"/>
  <c r="AC72" i="8"/>
  <c r="Y15" i="8"/>
  <c r="Y103" i="8"/>
  <c r="Y194" i="8"/>
  <c r="S26" i="8"/>
  <c r="U181" i="8"/>
  <c r="AA218" i="8"/>
  <c r="I218" i="8" s="1"/>
  <c r="B77" i="8"/>
  <c r="Y69" i="8"/>
  <c r="AA151" i="8"/>
  <c r="I151" i="8" s="1"/>
  <c r="AC183" i="8"/>
  <c r="Y28" i="8"/>
  <c r="B116" i="8"/>
  <c r="Y22" i="8"/>
  <c r="K69" i="8"/>
  <c r="AA104" i="8"/>
  <c r="I104" i="8" s="1"/>
  <c r="S129" i="8"/>
  <c r="U193" i="8"/>
  <c r="M199" i="8"/>
  <c r="W239" i="8"/>
  <c r="G243" i="8"/>
  <c r="AC35" i="8"/>
  <c r="O190" i="8"/>
  <c r="AC300" i="8"/>
  <c r="Y335" i="8"/>
  <c r="U331" i="8"/>
  <c r="M240" i="8"/>
  <c r="AA100" i="8"/>
  <c r="I100" i="8" s="1"/>
  <c r="G24" i="8"/>
  <c r="M190" i="8"/>
  <c r="O341" i="8"/>
  <c r="E179" i="8"/>
  <c r="U172" i="8"/>
  <c r="W218" i="8"/>
  <c r="AC324" i="8"/>
  <c r="AA288" i="8"/>
  <c r="I288" i="8" s="1"/>
  <c r="W100" i="8"/>
  <c r="Q237" i="8"/>
  <c r="S234" i="8"/>
  <c r="S338" i="8"/>
  <c r="E307" i="8"/>
  <c r="AC184" i="8"/>
  <c r="C138" i="8"/>
  <c r="G25" i="8"/>
  <c r="G56" i="8"/>
  <c r="Q115" i="8"/>
  <c r="S289" i="8"/>
  <c r="AA110" i="8"/>
  <c r="I110" i="8" s="1"/>
  <c r="E277" i="8"/>
  <c r="G194" i="8"/>
  <c r="S265" i="8"/>
  <c r="AA272" i="8"/>
  <c r="I272" i="8" s="1"/>
  <c r="U10" i="8"/>
  <c r="U154" i="8"/>
  <c r="S55" i="8"/>
  <c r="G309" i="8"/>
  <c r="G72" i="8"/>
  <c r="S142" i="8"/>
  <c r="AA240" i="8"/>
  <c r="I240" i="8" s="1"/>
  <c r="C187" i="8"/>
  <c r="Q136" i="8"/>
  <c r="W286" i="8"/>
  <c r="G180" i="8"/>
  <c r="Y271" i="8"/>
  <c r="G239" i="8"/>
  <c r="E237" i="8"/>
  <c r="W177" i="8"/>
  <c r="C290" i="8"/>
  <c r="S285" i="8"/>
  <c r="W125" i="8"/>
  <c r="U263" i="8"/>
  <c r="Y135" i="8"/>
  <c r="M195" i="8"/>
  <c r="G67" i="8"/>
  <c r="G275" i="8"/>
  <c r="C302" i="8"/>
  <c r="U61" i="8"/>
  <c r="M15" i="8"/>
  <c r="W142" i="8"/>
  <c r="K267" i="8"/>
  <c r="B272" i="8"/>
  <c r="Y105" i="8"/>
  <c r="G95" i="8"/>
  <c r="K62" i="8"/>
  <c r="K145" i="8"/>
  <c r="M11" i="8"/>
  <c r="O135" i="8"/>
  <c r="AA181" i="8"/>
  <c r="I181" i="8" s="1"/>
  <c r="Q118" i="8"/>
  <c r="Y101" i="8"/>
  <c r="AC39" i="8"/>
  <c r="Q322" i="8"/>
  <c r="AC23" i="8"/>
  <c r="W84" i="8"/>
  <c r="AC142" i="8"/>
  <c r="AC26" i="8"/>
  <c r="W27" i="8"/>
  <c r="K202" i="8"/>
  <c r="O267" i="8"/>
  <c r="M59" i="8"/>
  <c r="E73" i="8"/>
  <c r="C239" i="8"/>
  <c r="S248" i="8"/>
  <c r="W87" i="8"/>
  <c r="C344" i="8"/>
  <c r="G315" i="8"/>
  <c r="C304" i="8"/>
  <c r="E228" i="8"/>
  <c r="W291" i="8"/>
  <c r="Q46" i="8"/>
  <c r="C83" i="8"/>
  <c r="B301" i="8"/>
  <c r="K180" i="8"/>
  <c r="E253" i="8"/>
  <c r="M246" i="8"/>
  <c r="G256" i="8"/>
  <c r="C77" i="8"/>
  <c r="Q255" i="8"/>
  <c r="Y220" i="8"/>
  <c r="K203" i="8"/>
  <c r="C95" i="8"/>
  <c r="G257" i="8"/>
  <c r="AA187" i="8"/>
  <c r="I187" i="8" s="1"/>
  <c r="U337" i="8"/>
  <c r="G287" i="8"/>
  <c r="B112" i="8"/>
  <c r="G15" i="8"/>
  <c r="G80" i="8"/>
  <c r="B342" i="8"/>
  <c r="W169" i="8"/>
  <c r="W150" i="8"/>
  <c r="B81" i="8"/>
  <c r="B117" i="8"/>
  <c r="E99" i="8"/>
  <c r="Q246" i="8"/>
  <c r="O106" i="8"/>
  <c r="W201" i="8"/>
  <c r="U128" i="8"/>
  <c r="W336" i="8"/>
  <c r="Q151" i="8"/>
  <c r="G129" i="8"/>
  <c r="AA264" i="8"/>
  <c r="I264" i="8" s="1"/>
  <c r="K182" i="8"/>
  <c r="O308" i="8"/>
  <c r="AA53" i="8"/>
  <c r="I53" i="8" s="1"/>
  <c r="O85" i="8"/>
  <c r="G98" i="8"/>
  <c r="M215" i="8"/>
  <c r="G327" i="8"/>
  <c r="B239" i="8"/>
  <c r="Y112" i="8"/>
  <c r="W184" i="8"/>
  <c r="Q15" i="8"/>
  <c r="W65" i="8"/>
  <c r="U232" i="8"/>
  <c r="Y301" i="8"/>
  <c r="B321" i="8"/>
  <c r="B111" i="8"/>
  <c r="O30" i="8"/>
  <c r="Q124" i="8"/>
  <c r="K294" i="8"/>
  <c r="AC74" i="8"/>
  <c r="C284" i="8"/>
  <c r="O132" i="8"/>
  <c r="G202" i="8"/>
  <c r="Q263" i="8"/>
  <c r="Y87" i="8"/>
  <c r="B191" i="8"/>
  <c r="S126" i="8"/>
  <c r="AA261" i="8"/>
  <c r="I261" i="8" s="1"/>
  <c r="AC249" i="8"/>
  <c r="B217" i="8"/>
  <c r="AC169" i="8"/>
  <c r="E185" i="8"/>
  <c r="C96" i="8"/>
  <c r="AC347" i="8"/>
  <c r="C210" i="8"/>
  <c r="Y337" i="8"/>
  <c r="Y244" i="8"/>
  <c r="E115" i="8"/>
  <c r="U165" i="8"/>
  <c r="AC12" i="8"/>
  <c r="C119" i="8"/>
  <c r="M183" i="8"/>
  <c r="G244" i="8"/>
  <c r="M305" i="8"/>
  <c r="S11" i="8"/>
  <c r="Q82" i="8"/>
  <c r="S104" i="8"/>
  <c r="K192" i="8"/>
  <c r="AA242" i="8"/>
  <c r="I242" i="8" s="1"/>
  <c r="AA290" i="8"/>
  <c r="I290" i="8" s="1"/>
  <c r="E336" i="8"/>
  <c r="E34" i="8"/>
  <c r="O35" i="8"/>
  <c r="K37" i="8"/>
  <c r="W38" i="8"/>
  <c r="Q40" i="8"/>
  <c r="Y41" i="8"/>
  <c r="G44" i="8"/>
  <c r="AC45" i="8"/>
  <c r="E47" i="8"/>
  <c r="AA48" i="8"/>
  <c r="I48" i="8" s="1"/>
  <c r="S50" i="8"/>
  <c r="C128" i="8"/>
  <c r="W129" i="8"/>
  <c r="U131" i="8"/>
  <c r="E133" i="8"/>
  <c r="AC58" i="8"/>
  <c r="W60" i="8"/>
  <c r="U62" i="8"/>
  <c r="M64" i="8"/>
  <c r="W69" i="8"/>
  <c r="U164" i="8"/>
  <c r="M166" i="8"/>
  <c r="Y169" i="8"/>
  <c r="O171" i="8"/>
  <c r="K66" i="8"/>
  <c r="B68" i="8"/>
  <c r="U69" i="8"/>
  <c r="Q129" i="8"/>
  <c r="C131" i="8"/>
  <c r="E135" i="8"/>
  <c r="O136" i="8"/>
  <c r="K138" i="8"/>
  <c r="W139" i="8"/>
  <c r="C143" i="8"/>
  <c r="O144" i="8"/>
  <c r="AC145" i="8"/>
  <c r="M147" i="8"/>
  <c r="Q149" i="8"/>
  <c r="W151" i="8"/>
  <c r="M155" i="8"/>
  <c r="AC157" i="8"/>
  <c r="U194" i="8"/>
  <c r="M196" i="8"/>
  <c r="AA197" i="8"/>
  <c r="I197" i="8" s="1"/>
  <c r="Y199" i="8"/>
  <c r="G201" i="8"/>
  <c r="AC202" i="8"/>
  <c r="M204" i="8"/>
  <c r="W164" i="8"/>
  <c r="AC166" i="8"/>
  <c r="M168" i="8"/>
  <c r="Y171" i="8"/>
  <c r="G173" i="8"/>
  <c r="C222" i="8"/>
  <c r="AA223" i="8"/>
  <c r="I223" i="8" s="1"/>
  <c r="S225" i="8"/>
  <c r="G227" i="8"/>
  <c r="O228" i="8"/>
  <c r="AC229" i="8"/>
  <c r="B232" i="8"/>
  <c r="Q233" i="8"/>
  <c r="E235" i="8"/>
  <c r="S223" i="8"/>
  <c r="B225" i="8"/>
  <c r="Q226" i="8"/>
  <c r="K228" i="8"/>
  <c r="AA230" i="8"/>
  <c r="I230" i="8" s="1"/>
  <c r="K232" i="8"/>
  <c r="O234" i="8"/>
  <c r="AC268" i="8"/>
  <c r="E270" i="8"/>
  <c r="O271" i="8"/>
  <c r="S273" i="8"/>
  <c r="C275" i="8"/>
  <c r="G276" i="8"/>
  <c r="AC277" i="8"/>
  <c r="E279" i="8"/>
  <c r="O280" i="8"/>
  <c r="AC306" i="8"/>
  <c r="S308" i="8"/>
  <c r="B310" i="8"/>
  <c r="AC311" i="8"/>
  <c r="E313" i="8"/>
  <c r="C317" i="8"/>
  <c r="O318" i="8"/>
  <c r="S320" i="8"/>
  <c r="G322" i="8"/>
  <c r="U207" i="8"/>
  <c r="M209" i="8"/>
  <c r="B214" i="8"/>
  <c r="G251" i="8"/>
  <c r="AC252" i="8"/>
  <c r="W254" i="8"/>
  <c r="O256" i="8"/>
  <c r="AC257" i="8"/>
  <c r="M259" i="8"/>
  <c r="AA260" i="8"/>
  <c r="I260" i="8" s="1"/>
  <c r="K291" i="8"/>
  <c r="G293" i="8"/>
  <c r="AC294" i="8"/>
  <c r="E296" i="8"/>
  <c r="AA297" i="8"/>
  <c r="I297" i="8" s="1"/>
  <c r="K299" i="8"/>
  <c r="Y300" i="8"/>
  <c r="G302" i="8"/>
  <c r="K345" i="8"/>
  <c r="M346" i="8"/>
  <c r="O208" i="8"/>
  <c r="S210" i="8"/>
  <c r="B212" i="8"/>
  <c r="AC213" i="8"/>
  <c r="B273" i="8"/>
  <c r="U275" i="8"/>
  <c r="W277" i="8"/>
  <c r="Q279" i="8"/>
  <c r="Y251" i="8"/>
  <c r="O253" i="8"/>
  <c r="AC254" i="8"/>
  <c r="E256" i="8"/>
  <c r="W257" i="8"/>
  <c r="S260" i="8"/>
  <c r="B262" i="8"/>
  <c r="S293" i="8"/>
  <c r="G295" i="8"/>
  <c r="S297" i="8"/>
  <c r="W298" i="8"/>
  <c r="C306" i="8"/>
  <c r="G307" i="8"/>
  <c r="B300" i="8"/>
  <c r="AC301" i="8"/>
  <c r="Q309" i="8"/>
  <c r="C311" i="8"/>
  <c r="G312" i="8"/>
  <c r="AC313" i="8"/>
  <c r="E315" i="8"/>
  <c r="O316" i="8"/>
  <c r="K318" i="8"/>
  <c r="M319" i="8"/>
  <c r="AA320" i="8"/>
  <c r="I320" i="8" s="1"/>
  <c r="S322" i="8"/>
  <c r="S326" i="8"/>
  <c r="W327" i="8"/>
  <c r="O81" i="8"/>
  <c r="G187" i="8"/>
  <c r="AC84" i="8"/>
  <c r="E35" i="8"/>
  <c r="W165" i="8"/>
  <c r="Q347" i="8"/>
  <c r="S330" i="8"/>
  <c r="C70" i="8"/>
  <c r="U293" i="8"/>
  <c r="M110" i="8"/>
  <c r="S74" i="8"/>
  <c r="E32" i="8"/>
  <c r="O346" i="8"/>
  <c r="C105" i="8"/>
  <c r="Q339" i="8"/>
  <c r="K111" i="8"/>
  <c r="G231" i="8"/>
  <c r="E85" i="8"/>
  <c r="O329" i="8"/>
  <c r="U305" i="8"/>
  <c r="E98" i="8"/>
  <c r="U314" i="8"/>
  <c r="O179" i="8"/>
  <c r="E26" i="8"/>
  <c r="C297" i="8"/>
  <c r="Q299" i="8"/>
  <c r="O15" i="8"/>
  <c r="G163" i="8"/>
  <c r="AC316" i="8"/>
  <c r="AA283" i="8"/>
  <c r="I283" i="8" s="1"/>
  <c r="B233" i="8"/>
  <c r="AA315" i="8"/>
  <c r="I315" i="8" s="1"/>
  <c r="S107" i="8"/>
  <c r="Q280" i="8"/>
  <c r="B149" i="8"/>
  <c r="Q276" i="8"/>
  <c r="C117" i="8"/>
  <c r="U103" i="8"/>
  <c r="G170" i="8"/>
  <c r="G73" i="8"/>
  <c r="O109" i="8"/>
  <c r="Q191" i="8"/>
  <c r="C242" i="8"/>
  <c r="Y182" i="8"/>
  <c r="U230" i="8"/>
  <c r="K48" i="8"/>
  <c r="Q342" i="8"/>
  <c r="Y343" i="8"/>
  <c r="Q346" i="8"/>
  <c r="S57" i="8"/>
  <c r="O59" i="8"/>
  <c r="C62" i="8"/>
  <c r="G63" i="8"/>
  <c r="AC64" i="8"/>
  <c r="AC124" i="8"/>
  <c r="M126" i="8"/>
  <c r="Q128" i="8"/>
  <c r="M194" i="8"/>
  <c r="AA195" i="8"/>
  <c r="I195" i="8" s="1"/>
  <c r="K197" i="8"/>
  <c r="W198" i="8"/>
  <c r="AC200" i="8"/>
  <c r="M202" i="8"/>
  <c r="Q204" i="8"/>
  <c r="Y205" i="8"/>
  <c r="B207" i="8"/>
  <c r="K35" i="8"/>
  <c r="G37" i="8"/>
  <c r="K39" i="8"/>
  <c r="W40" i="8"/>
  <c r="U42" i="8"/>
  <c r="C45" i="8"/>
  <c r="O46" i="8"/>
  <c r="Y48" i="8"/>
  <c r="B50" i="8"/>
  <c r="B134" i="8"/>
  <c r="Q135" i="8"/>
  <c r="C137" i="8"/>
  <c r="C141" i="8"/>
  <c r="O142" i="8"/>
  <c r="S144" i="8"/>
  <c r="B146" i="8"/>
  <c r="Q147" i="8"/>
  <c r="C149" i="8"/>
  <c r="AA150" i="8"/>
  <c r="I150" i="8" s="1"/>
  <c r="Y152" i="8"/>
  <c r="AC97" i="8"/>
  <c r="O286" i="8"/>
  <c r="Q235" i="8"/>
  <c r="S113" i="8"/>
  <c r="O88" i="8"/>
  <c r="O309" i="8"/>
  <c r="AC243" i="8"/>
  <c r="M263" i="8"/>
  <c r="O38" i="8"/>
  <c r="Y172" i="8"/>
  <c r="B269" i="8"/>
  <c r="Y196" i="8"/>
  <c r="M125" i="8"/>
  <c r="O326" i="8"/>
  <c r="C287" i="8"/>
  <c r="C201" i="8"/>
  <c r="K99" i="8"/>
  <c r="C271" i="8"/>
  <c r="M284" i="8"/>
  <c r="AA92" i="8"/>
  <c r="I92" i="8" s="1"/>
  <c r="O282" i="8"/>
  <c r="U265" i="8"/>
  <c r="Q179" i="8"/>
  <c r="Q331" i="8"/>
  <c r="B215" i="8"/>
  <c r="Y292" i="8"/>
  <c r="Y333" i="8"/>
  <c r="U264" i="8"/>
  <c r="G323" i="8"/>
  <c r="O185" i="8"/>
  <c r="B175" i="8"/>
  <c r="O219" i="8"/>
  <c r="B79" i="8"/>
  <c r="Y245" i="8"/>
  <c r="G321" i="8"/>
  <c r="U340" i="8"/>
  <c r="Q214" i="8"/>
  <c r="C30" i="8"/>
  <c r="Q304" i="8"/>
  <c r="E95" i="8"/>
  <c r="B196" i="8"/>
  <c r="AA341" i="8"/>
  <c r="I341" i="8" s="1"/>
  <c r="W280" i="8"/>
  <c r="E340" i="8"/>
  <c r="M282" i="8"/>
  <c r="G206" i="8"/>
  <c r="G265" i="8"/>
  <c r="C191" i="8"/>
  <c r="Y191" i="8"/>
  <c r="E21" i="8"/>
  <c r="Y150" i="8"/>
  <c r="S192" i="8"/>
  <c r="C274" i="8"/>
  <c r="Y330" i="8"/>
  <c r="S335" i="8"/>
  <c r="K106" i="8"/>
  <c r="Q155" i="8"/>
  <c r="W157" i="8"/>
  <c r="K183" i="8"/>
  <c r="K24" i="8"/>
  <c r="AC30" i="8"/>
  <c r="W14" i="8"/>
  <c r="AC192" i="8"/>
  <c r="O129" i="8"/>
  <c r="O269" i="8"/>
  <c r="U289" i="8"/>
  <c r="S98" i="8"/>
  <c r="S95" i="8"/>
  <c r="Y114" i="8"/>
  <c r="M122" i="8"/>
  <c r="B87" i="8"/>
  <c r="S246" i="8"/>
  <c r="Y279" i="8"/>
  <c r="C314" i="8"/>
  <c r="O191" i="8"/>
  <c r="M331" i="8"/>
  <c r="G301" i="8"/>
  <c r="W260" i="8"/>
  <c r="B75" i="8"/>
  <c r="C230" i="8"/>
  <c r="G305" i="8"/>
  <c r="AA330" i="8"/>
  <c r="I330" i="8" s="1"/>
  <c r="O180" i="8"/>
  <c r="B23" i="8"/>
  <c r="S290" i="8"/>
  <c r="C294" i="8"/>
  <c r="S188" i="8"/>
  <c r="O289" i="8"/>
  <c r="E320" i="8"/>
  <c r="B143" i="8"/>
  <c r="E58" i="8"/>
  <c r="B31" i="8"/>
  <c r="U312" i="8"/>
  <c r="S68" i="8"/>
  <c r="C168" i="8"/>
  <c r="G40" i="8"/>
  <c r="AA295" i="8"/>
  <c r="I295" i="8" s="1"/>
  <c r="K320" i="8"/>
  <c r="O86" i="8"/>
  <c r="W216" i="8"/>
  <c r="B200" i="8"/>
  <c r="Q160" i="8"/>
  <c r="G259" i="8"/>
  <c r="K139" i="8"/>
  <c r="O100" i="8"/>
  <c r="S270" i="8"/>
  <c r="W76" i="8"/>
  <c r="M173" i="8"/>
  <c r="Q228" i="8"/>
  <c r="S317" i="8"/>
  <c r="E221" i="8"/>
  <c r="U210" i="8"/>
  <c r="S224" i="8"/>
  <c r="W256" i="8"/>
  <c r="Y99" i="8"/>
  <c r="AA289" i="8"/>
  <c r="I289" i="8" s="1"/>
  <c r="S69" i="8"/>
  <c r="W223" i="8"/>
  <c r="AA235" i="8"/>
  <c r="I235" i="8" s="1"/>
  <c r="AA123" i="8"/>
  <c r="I123" i="8" s="1"/>
  <c r="B219" i="8"/>
  <c r="S233" i="8"/>
  <c r="W109" i="8"/>
  <c r="W269" i="8"/>
  <c r="K97" i="8"/>
  <c r="AC51" i="8"/>
  <c r="W31" i="8"/>
  <c r="Y270" i="8"/>
  <c r="M339" i="8"/>
  <c r="B234" i="8"/>
  <c r="C22" i="8"/>
  <c r="G120" i="8"/>
  <c r="E101" i="8"/>
  <c r="W21" i="8"/>
  <c r="B296" i="8"/>
  <c r="AA328" i="8"/>
  <c r="I328" i="8" s="1"/>
  <c r="AA233" i="8"/>
  <c r="I233" i="8" s="1"/>
  <c r="B238" i="8"/>
  <c r="B275" i="8"/>
  <c r="O313" i="8"/>
  <c r="G96" i="8"/>
  <c r="W107" i="8"/>
  <c r="E103" i="8"/>
  <c r="Q59" i="8"/>
  <c r="E329" i="8"/>
  <c r="Y211" i="8"/>
  <c r="Q100" i="8"/>
  <c r="G332" i="8"/>
  <c r="W339" i="8"/>
  <c r="U29" i="8"/>
  <c r="C330" i="8"/>
  <c r="K166" i="8"/>
  <c r="AA14" i="8"/>
  <c r="I14" i="8" s="1"/>
  <c r="AC176" i="8"/>
  <c r="S266" i="8"/>
  <c r="O184" i="8"/>
  <c r="U295" i="8"/>
  <c r="C264" i="8"/>
  <c r="AC88" i="8"/>
  <c r="S81" i="8"/>
  <c r="AA175" i="8"/>
  <c r="I175" i="8" s="1"/>
  <c r="Y341" i="8"/>
  <c r="W22" i="8"/>
  <c r="Q17" i="8"/>
  <c r="E118" i="8"/>
  <c r="B123" i="8"/>
  <c r="AA263" i="8"/>
  <c r="I263" i="8" s="1"/>
  <c r="B337" i="8"/>
  <c r="AA27" i="8"/>
  <c r="I27" i="8" s="1"/>
  <c r="C86" i="8"/>
  <c r="Q176" i="8"/>
  <c r="W89" i="8"/>
  <c r="K95" i="8"/>
  <c r="AA213" i="8"/>
  <c r="I213" i="8" s="1"/>
  <c r="G26" i="8"/>
  <c r="O298" i="8"/>
  <c r="Y294" i="8"/>
  <c r="O330" i="8"/>
  <c r="M75" i="8"/>
  <c r="Y151" i="8"/>
  <c r="Y89" i="8"/>
  <c r="AC108" i="8"/>
  <c r="G30" i="8"/>
  <c r="K154" i="8"/>
  <c r="S306" i="8"/>
  <c r="G85" i="8"/>
  <c r="K325" i="8"/>
  <c r="B141" i="8"/>
  <c r="AC175" i="8"/>
  <c r="AC265" i="8"/>
  <c r="U148" i="8"/>
  <c r="Y231" i="8"/>
  <c r="O344" i="8"/>
  <c r="K86" i="8"/>
  <c r="G29" i="8"/>
  <c r="AA38" i="8"/>
  <c r="I38" i="8" s="1"/>
  <c r="K67" i="8"/>
  <c r="Q262" i="8"/>
  <c r="K336" i="8"/>
  <c r="U227" i="8"/>
  <c r="B331" i="8"/>
  <c r="S185" i="8"/>
  <c r="AA160" i="8"/>
  <c r="I160" i="8" s="1"/>
  <c r="Y141" i="8"/>
  <c r="Q81" i="8"/>
  <c r="W188" i="8"/>
  <c r="G75" i="8"/>
  <c r="O60" i="8"/>
  <c r="M100" i="8"/>
  <c r="S27" i="8"/>
  <c r="E243" i="8"/>
  <c r="S194" i="8"/>
  <c r="S47" i="8"/>
  <c r="AC165" i="8"/>
  <c r="O36" i="8"/>
  <c r="K12" i="8"/>
  <c r="W174" i="8"/>
  <c r="O52" i="8"/>
  <c r="AA299" i="8"/>
  <c r="I299" i="8" s="1"/>
  <c r="C190" i="8"/>
  <c r="AC303" i="8"/>
  <c r="M277" i="8"/>
  <c r="E249" i="8"/>
  <c r="E161" i="8"/>
  <c r="AA331" i="8"/>
  <c r="I331" i="8" s="1"/>
  <c r="AC37" i="8"/>
  <c r="K128" i="8"/>
  <c r="AA176" i="8"/>
  <c r="I176" i="8" s="1"/>
  <c r="AC89" i="8"/>
  <c r="G156" i="8"/>
  <c r="E273" i="8"/>
  <c r="C57" i="8"/>
  <c r="M179" i="8"/>
  <c r="U189" i="8"/>
  <c r="E304" i="8"/>
  <c r="AA56" i="8"/>
  <c r="I56" i="8" s="1"/>
  <c r="M96" i="8"/>
  <c r="C189" i="8"/>
  <c r="G220" i="8"/>
  <c r="AC286" i="8"/>
  <c r="AA333" i="8"/>
  <c r="I333" i="8" s="1"/>
  <c r="Y33" i="8"/>
  <c r="G35" i="8"/>
  <c r="AC36" i="8"/>
  <c r="E38" i="8"/>
  <c r="S41" i="8"/>
  <c r="B43" i="8"/>
  <c r="U45" i="8"/>
  <c r="C47" i="8"/>
  <c r="G48" i="8"/>
  <c r="K50" i="8"/>
  <c r="G125" i="8"/>
  <c r="S127" i="8"/>
  <c r="B129" i="8"/>
  <c r="Q131" i="8"/>
  <c r="Y132" i="8"/>
  <c r="U58" i="8"/>
  <c r="M60" i="8"/>
  <c r="E64" i="8"/>
  <c r="AA66" i="8"/>
  <c r="I66" i="8" s="1"/>
  <c r="Y68" i="8"/>
  <c r="Q164" i="8"/>
  <c r="E166" i="8"/>
  <c r="O167" i="8"/>
  <c r="S169" i="8"/>
  <c r="B171" i="8"/>
  <c r="K173" i="8"/>
  <c r="W67" i="8"/>
  <c r="Q69" i="8"/>
  <c r="C71" i="8"/>
  <c r="Y130" i="8"/>
  <c r="AA132" i="8"/>
  <c r="I132" i="8" s="1"/>
  <c r="S134" i="8"/>
  <c r="G136" i="8"/>
  <c r="AC137" i="8"/>
  <c r="E139" i="8"/>
  <c r="AA140" i="8"/>
  <c r="I140" i="8" s="1"/>
  <c r="K142" i="8"/>
  <c r="B144" i="8"/>
  <c r="U145" i="8"/>
  <c r="C147" i="8"/>
  <c r="AA148" i="8"/>
  <c r="I148" i="8" s="1"/>
  <c r="M151" i="8"/>
  <c r="AA152" i="8"/>
  <c r="I152" i="8" s="1"/>
  <c r="Y154" i="8"/>
  <c r="U157" i="8"/>
  <c r="Q194" i="8"/>
  <c r="C196" i="8"/>
  <c r="O197" i="8"/>
  <c r="S199" i="8"/>
  <c r="W200" i="8"/>
  <c r="U202" i="8"/>
  <c r="E204" i="8"/>
  <c r="U166" i="8"/>
  <c r="E168" i="8"/>
  <c r="O169" i="8"/>
  <c r="S171" i="8"/>
  <c r="W172" i="8"/>
  <c r="S221" i="8"/>
  <c r="O223" i="8"/>
  <c r="K225" i="8"/>
  <c r="W226" i="8"/>
  <c r="G228" i="8"/>
  <c r="U229" i="8"/>
  <c r="E231" i="8"/>
  <c r="C235" i="8"/>
  <c r="G269" i="8"/>
  <c r="AA221" i="8"/>
  <c r="I221" i="8" s="1"/>
  <c r="K223" i="8"/>
  <c r="M224" i="8"/>
  <c r="AC227" i="8"/>
  <c r="E229" i="8"/>
  <c r="AC231" i="8"/>
  <c r="M233" i="8"/>
  <c r="Q268" i="8"/>
  <c r="C270" i="8"/>
  <c r="G271" i="8"/>
  <c r="AC272" i="8"/>
  <c r="W274" i="8"/>
  <c r="B276" i="8"/>
  <c r="Q277" i="8"/>
  <c r="C279" i="8"/>
  <c r="G280" i="8"/>
  <c r="Q306" i="8"/>
  <c r="K308" i="8"/>
  <c r="W309" i="8"/>
  <c r="C313" i="8"/>
  <c r="O314" i="8"/>
  <c r="K316" i="8"/>
  <c r="G318" i="8"/>
  <c r="AC319" i="8"/>
  <c r="M321" i="8"/>
  <c r="AA326" i="8"/>
  <c r="I326" i="8" s="1"/>
  <c r="Y328" i="8"/>
  <c r="AC206" i="8"/>
  <c r="E209" i="8"/>
  <c r="AA210" i="8"/>
  <c r="I210" i="8" s="1"/>
  <c r="S212" i="8"/>
  <c r="B251" i="8"/>
  <c r="Q252" i="8"/>
  <c r="E254" i="8"/>
  <c r="U257" i="8"/>
  <c r="C259" i="8"/>
  <c r="O260" i="8"/>
  <c r="AC261" i="8"/>
  <c r="E292" i="8"/>
  <c r="U294" i="8"/>
  <c r="C296" i="8"/>
  <c r="G297" i="8"/>
  <c r="AC298" i="8"/>
  <c r="S300" i="8"/>
  <c r="W301" i="8"/>
  <c r="O343" i="8"/>
  <c r="E346" i="8"/>
  <c r="G208" i="8"/>
  <c r="AC209" i="8"/>
  <c r="W211" i="8"/>
  <c r="S271" i="8"/>
  <c r="Q275" i="8"/>
  <c r="C277" i="8"/>
  <c r="AA278" i="8"/>
  <c r="I278" i="8" s="1"/>
  <c r="Y280" i="8"/>
  <c r="K251" i="8"/>
  <c r="B253" i="8"/>
  <c r="U254" i="8"/>
  <c r="C256" i="8"/>
  <c r="E257" i="8"/>
  <c r="AA258" i="8"/>
  <c r="I258" i="8" s="1"/>
  <c r="K260" i="8"/>
  <c r="M261" i="8"/>
  <c r="AA291" i="8"/>
  <c r="I291" i="8" s="1"/>
  <c r="K293" i="8"/>
  <c r="W294" i="8"/>
  <c r="K297" i="8"/>
  <c r="M298" i="8"/>
  <c r="S305" i="8"/>
  <c r="B307" i="8"/>
  <c r="W299" i="8"/>
  <c r="U301" i="8"/>
  <c r="AA308" i="8"/>
  <c r="I308" i="8" s="1"/>
  <c r="Y310" i="8"/>
  <c r="B312" i="8"/>
  <c r="Q313" i="8"/>
  <c r="C315" i="8"/>
  <c r="G316" i="8"/>
  <c r="U317" i="8"/>
  <c r="E319" i="8"/>
  <c r="O320" i="8"/>
  <c r="AC321" i="8"/>
  <c r="AC325" i="8"/>
  <c r="M327" i="8"/>
  <c r="Q303" i="8"/>
  <c r="W253" i="8"/>
  <c r="K289" i="8"/>
  <c r="K133" i="8"/>
  <c r="G107" i="8"/>
  <c r="Q21" i="8"/>
  <c r="O220" i="8"/>
  <c r="K256" i="8"/>
  <c r="Q225" i="8"/>
  <c r="U25" i="8"/>
  <c r="AA22" i="8"/>
  <c r="I22" i="8" s="1"/>
  <c r="E84" i="8"/>
  <c r="M340" i="8"/>
  <c r="W39" i="8"/>
  <c r="AA166" i="8"/>
  <c r="I166" i="8" s="1"/>
  <c r="E11" i="8"/>
  <c r="S222" i="8"/>
  <c r="S241" i="8"/>
  <c r="Q11" i="8"/>
  <c r="U163" i="8"/>
  <c r="E220" i="8"/>
  <c r="AA184" i="8"/>
  <c r="I184" i="8" s="1"/>
  <c r="AA274" i="8"/>
  <c r="I274" i="8" s="1"/>
  <c r="Y147" i="8"/>
  <c r="B187" i="8"/>
  <c r="O274" i="8"/>
  <c r="G66" i="8"/>
  <c r="M308" i="8"/>
  <c r="E138" i="8"/>
  <c r="AA31" i="8"/>
  <c r="I31" i="8" s="1"/>
  <c r="AC264" i="8"/>
  <c r="G53" i="8"/>
  <c r="Q90" i="8"/>
  <c r="B157" i="8"/>
  <c r="S229" i="8"/>
  <c r="U235" i="8"/>
  <c r="E287" i="8"/>
  <c r="M251" i="8"/>
  <c r="AC152" i="8"/>
  <c r="B96" i="8"/>
  <c r="W217" i="8"/>
  <c r="S343" i="8"/>
  <c r="AA345" i="8"/>
  <c r="I345" i="8" s="1"/>
  <c r="Y347" i="8"/>
  <c r="K57" i="8"/>
  <c r="G59" i="8"/>
  <c r="AC60" i="8"/>
  <c r="B63" i="8"/>
  <c r="U64" i="8"/>
  <c r="E66" i="8"/>
  <c r="E126" i="8"/>
  <c r="AA127" i="8"/>
  <c r="I127" i="8" s="1"/>
  <c r="C194" i="8"/>
  <c r="O195" i="8"/>
  <c r="AC196" i="8"/>
  <c r="E198" i="8"/>
  <c r="U200" i="8"/>
  <c r="E202" i="8"/>
  <c r="O203" i="8"/>
  <c r="S205" i="8"/>
  <c r="W206" i="8"/>
  <c r="Q34" i="8"/>
  <c r="W36" i="8"/>
  <c r="U38" i="8"/>
  <c r="E40" i="8"/>
  <c r="Y44" i="8"/>
  <c r="B46" i="8"/>
  <c r="AC47" i="8"/>
  <c r="W49" i="8"/>
  <c r="M133" i="8"/>
  <c r="Y136" i="8"/>
  <c r="B138" i="8"/>
  <c r="Y140" i="8"/>
  <c r="G142" i="8"/>
  <c r="U143" i="8"/>
  <c r="W145" i="8"/>
  <c r="S148" i="8"/>
  <c r="O150" i="8"/>
  <c r="S152" i="8"/>
  <c r="B154" i="8"/>
  <c r="W115" i="8"/>
  <c r="C10" i="8"/>
  <c r="K185" i="8"/>
  <c r="Y11" i="8"/>
  <c r="M20" i="8"/>
  <c r="AA286" i="8"/>
  <c r="I286" i="8" s="1"/>
  <c r="S158" i="8"/>
  <c r="O230" i="8"/>
  <c r="Y91" i="8"/>
  <c r="S87" i="8"/>
  <c r="K101" i="8"/>
  <c r="Y240" i="8"/>
  <c r="G286" i="8"/>
  <c r="AC65" i="8"/>
  <c r="B317" i="8"/>
  <c r="W246" i="8"/>
  <c r="M272" i="8"/>
  <c r="C186" i="8"/>
  <c r="AC331" i="8"/>
  <c r="B294" i="8"/>
  <c r="B329" i="8"/>
  <c r="E108" i="8"/>
  <c r="G153" i="8"/>
  <c r="Y74" i="8"/>
  <c r="K61" i="8"/>
  <c r="W232" i="8"/>
  <c r="K261" i="8"/>
  <c r="W112" i="8"/>
  <c r="G69" i="8"/>
  <c r="U107" i="8"/>
  <c r="AC70" i="8"/>
  <c r="M256" i="8"/>
  <c r="B246" i="8"/>
  <c r="K125" i="8"/>
  <c r="W337" i="8"/>
  <c r="U142" i="8"/>
  <c r="M325" i="8"/>
  <c r="S111" i="8"/>
  <c r="E125" i="8"/>
  <c r="E70" i="8"/>
  <c r="B230" i="8"/>
  <c r="Y327" i="8"/>
  <c r="W263" i="8"/>
  <c r="Q27" i="8"/>
  <c r="E80" i="8"/>
  <c r="M51" i="8"/>
  <c r="M328" i="8"/>
  <c r="K175" i="8"/>
  <c r="S311" i="8"/>
  <c r="O151" i="8"/>
  <c r="Y155" i="8"/>
  <c r="E272" i="8"/>
  <c r="S59" i="8"/>
  <c r="C157" i="8"/>
  <c r="K83" i="8"/>
  <c r="K32" i="8"/>
  <c r="Q242" i="8"/>
  <c r="W251" i="8"/>
  <c r="O188" i="8"/>
  <c r="O45" i="8"/>
  <c r="K22" i="8"/>
  <c r="M217" i="8"/>
  <c r="AA86" i="8"/>
  <c r="I86" i="8" s="1"/>
  <c r="K171" i="8"/>
  <c r="O115" i="8"/>
  <c r="AC20" i="8"/>
  <c r="E262" i="8"/>
  <c r="W292" i="8"/>
  <c r="M57" i="8"/>
  <c r="C320" i="8"/>
  <c r="S162" i="8"/>
  <c r="Q126" i="8"/>
  <c r="B107" i="8"/>
  <c r="AC174" i="8"/>
  <c r="B145" i="8"/>
  <c r="C92" i="8"/>
  <c r="Q332" i="8"/>
  <c r="AA153" i="8"/>
  <c r="I153" i="8" s="1"/>
  <c r="Q337" i="8"/>
  <c r="B172" i="8"/>
  <c r="C24" i="8"/>
  <c r="C334" i="8"/>
  <c r="Y272" i="8"/>
  <c r="C115" i="8"/>
  <c r="G101" i="8"/>
  <c r="E76" i="8"/>
  <c r="K340" i="8"/>
  <c r="C161" i="8"/>
  <c r="U184" i="8"/>
  <c r="K188" i="8"/>
  <c r="E69" i="8"/>
  <c r="E248" i="8"/>
  <c r="O347" i="8"/>
  <c r="K257" i="8"/>
  <c r="O117" i="8"/>
  <c r="O72" i="8"/>
  <c r="U18" i="8"/>
  <c r="K147" i="8"/>
  <c r="W148" i="8"/>
  <c r="O264" i="8"/>
  <c r="B105" i="8"/>
  <c r="S334" i="8"/>
  <c r="Y214" i="8"/>
  <c r="Q334" i="8"/>
  <c r="E189" i="8"/>
  <c r="AC335" i="8"/>
  <c r="Q111" i="8"/>
  <c r="U212" i="8"/>
  <c r="U287" i="8"/>
  <c r="Y323" i="8"/>
  <c r="S49" i="8"/>
  <c r="AC104" i="8"/>
  <c r="M32" i="8"/>
  <c r="O26" i="8"/>
  <c r="U46" i="8"/>
  <c r="E310" i="8"/>
  <c r="E181" i="8"/>
  <c r="Q162" i="8"/>
  <c r="AC115" i="8"/>
  <c r="AC295" i="8"/>
  <c r="O131" i="8"/>
  <c r="G27" i="8"/>
  <c r="U179" i="8"/>
  <c r="S33" i="8"/>
  <c r="Y186" i="8"/>
  <c r="Q65" i="8"/>
  <c r="M223" i="8"/>
  <c r="S302" i="8"/>
  <c r="Y115" i="8"/>
  <c r="AC236" i="8"/>
  <c r="O249" i="8"/>
  <c r="C63" i="8"/>
  <c r="AC293" i="8"/>
  <c r="U56" i="8"/>
  <c r="C233" i="8"/>
  <c r="U41" i="8"/>
  <c r="B86" i="8"/>
  <c r="Y170" i="8"/>
  <c r="B97" i="8"/>
  <c r="S175" i="8"/>
  <c r="U180" i="8"/>
  <c r="AA338" i="8"/>
  <c r="I338" i="8" s="1"/>
  <c r="B94" i="8"/>
  <c r="K263" i="8"/>
  <c r="S13" i="8"/>
  <c r="B25" i="8"/>
  <c r="G282" i="8"/>
  <c r="C197" i="8"/>
  <c r="B182" i="8"/>
  <c r="Y176" i="8"/>
  <c r="E162" i="8"/>
  <c r="B324" i="8"/>
  <c r="S262" i="8"/>
  <c r="K87" i="8"/>
  <c r="S91" i="8"/>
  <c r="Q310" i="8"/>
  <c r="U89" i="8"/>
  <c r="G292" i="8"/>
  <c r="O216" i="8"/>
  <c r="Q32" i="8"/>
  <c r="AC274" i="8"/>
  <c r="AC245" i="8"/>
  <c r="Q42" i="8"/>
  <c r="AA72" i="8"/>
  <c r="I72" i="8" s="1"/>
  <c r="G87" i="8"/>
  <c r="M134" i="8"/>
  <c r="S253" i="8"/>
  <c r="E86" i="8"/>
  <c r="K224" i="8"/>
  <c r="E105" i="8"/>
  <c r="M330" i="8"/>
  <c r="O247" i="8"/>
  <c r="C212" i="8"/>
  <c r="B254" i="8"/>
  <c r="C282" i="8"/>
  <c r="Y12" i="8"/>
  <c r="C156" i="8"/>
  <c r="M138" i="8"/>
  <c r="B40" i="8"/>
  <c r="B76" i="8"/>
  <c r="B58" i="8"/>
  <c r="W29" i="8"/>
  <c r="AA116" i="8"/>
  <c r="I116" i="8" s="1"/>
  <c r="S114" i="8"/>
  <c r="AC144" i="8"/>
  <c r="W140" i="8"/>
  <c r="AA117" i="8"/>
  <c r="I117" i="8" s="1"/>
  <c r="Q230" i="8"/>
  <c r="Q35" i="8"/>
  <c r="Y262" i="8"/>
  <c r="O193" i="8"/>
  <c r="B61" i="8"/>
  <c r="S231" i="8"/>
  <c r="C60" i="8"/>
  <c r="Y123" i="8"/>
  <c r="Y111" i="8"/>
  <c r="Q146" i="8"/>
  <c r="K27" i="8"/>
  <c r="AC27" i="8"/>
  <c r="C337" i="8"/>
  <c r="M212" i="8"/>
  <c r="E240" i="8"/>
  <c r="Q190" i="8"/>
  <c r="M154" i="8"/>
  <c r="B13" i="8"/>
  <c r="K235" i="8"/>
  <c r="C331" i="8"/>
  <c r="S86" i="8"/>
  <c r="AA165" i="8"/>
  <c r="I165" i="8" s="1"/>
  <c r="S45" i="8"/>
  <c r="M269" i="8"/>
  <c r="O13" i="8"/>
  <c r="AC247" i="8"/>
  <c r="Y250" i="8"/>
  <c r="B119" i="8"/>
  <c r="U20" i="8"/>
  <c r="AC304" i="8"/>
  <c r="C267" i="8"/>
  <c r="Q10" i="8"/>
  <c r="W300" i="8"/>
  <c r="C185" i="8"/>
  <c r="M276" i="8"/>
  <c r="G83" i="8"/>
  <c r="E97" i="8"/>
  <c r="G262" i="8"/>
  <c r="M73" i="8"/>
  <c r="G90" i="8"/>
  <c r="M238" i="8"/>
  <c r="U105" i="8"/>
  <c r="M347" i="8"/>
  <c r="B21" i="8"/>
  <c r="C120" i="8"/>
  <c r="H298" i="34" l="1"/>
  <c r="H336" i="34"/>
  <c r="H281" i="34"/>
  <c r="H150" i="34"/>
  <c r="H265" i="34"/>
  <c r="H249" i="34"/>
  <c r="H233" i="34"/>
  <c r="H217" i="34"/>
  <c r="H300" i="34"/>
  <c r="H188" i="34"/>
  <c r="H172" i="34"/>
  <c r="H341" i="34"/>
  <c r="H308" i="34"/>
  <c r="H134" i="34"/>
  <c r="H117" i="34"/>
  <c r="N226" i="34"/>
  <c r="N205" i="34"/>
  <c r="N189" i="34"/>
  <c r="N105" i="34"/>
  <c r="N67" i="34"/>
  <c r="N51" i="34"/>
  <c r="N73" i="34"/>
  <c r="H309" i="34"/>
  <c r="H294" i="34"/>
  <c r="H278" i="34"/>
  <c r="H199" i="34"/>
  <c r="H183" i="34"/>
  <c r="H124" i="34"/>
  <c r="H92" i="34"/>
  <c r="H76" i="34"/>
  <c r="H60" i="34"/>
  <c r="H123" i="34"/>
  <c r="H108" i="34"/>
  <c r="H48" i="34"/>
  <c r="H345" i="34"/>
  <c r="H330" i="34"/>
  <c r="H166" i="34"/>
  <c r="H136" i="34"/>
  <c r="H112" i="34"/>
  <c r="AA352" i="32"/>
  <c r="N243" i="34"/>
  <c r="N259" i="34"/>
  <c r="N91" i="34"/>
  <c r="N148" i="34"/>
  <c r="N123" i="34"/>
  <c r="H132" i="34"/>
  <c r="H56" i="34"/>
  <c r="H190" i="34"/>
  <c r="H174" i="34"/>
  <c r="H86" i="34"/>
  <c r="H292" i="34"/>
  <c r="H276" i="34"/>
  <c r="H260" i="34"/>
  <c r="H244" i="34"/>
  <c r="H228" i="34"/>
  <c r="H212" i="34"/>
  <c r="H125" i="34"/>
  <c r="H74" i="34"/>
  <c r="H58" i="34"/>
  <c r="Z352" i="32"/>
  <c r="N248" i="34"/>
  <c r="N260" i="34"/>
  <c r="N244" i="34"/>
  <c r="N228" i="34"/>
  <c r="N212" i="34"/>
  <c r="N114" i="34"/>
  <c r="N118" i="34"/>
  <c r="N43" i="34"/>
  <c r="N195" i="34"/>
  <c r="N179" i="34"/>
  <c r="N133" i="34"/>
  <c r="N65" i="34"/>
  <c r="H207" i="34"/>
  <c r="H191" i="34"/>
  <c r="H175" i="34"/>
  <c r="H137" i="34"/>
  <c r="H324" i="34"/>
  <c r="H315" i="34"/>
  <c r="H301" i="34"/>
  <c r="H285" i="34"/>
  <c r="H269" i="34"/>
  <c r="H253" i="34"/>
  <c r="H237" i="34"/>
  <c r="H221" i="34"/>
  <c r="H88" i="34"/>
  <c r="H72" i="34"/>
  <c r="H342" i="34"/>
  <c r="H325" i="34"/>
  <c r="H302" i="34"/>
  <c r="H208" i="34"/>
  <c r="H148" i="34"/>
  <c r="H102" i="34"/>
  <c r="H15" i="34"/>
  <c r="H196" i="34"/>
  <c r="H180" i="34"/>
  <c r="T240" i="34"/>
  <c r="H111" i="34"/>
  <c r="H81" i="34"/>
  <c r="H65" i="34"/>
  <c r="H50" i="34"/>
  <c r="H10" i="34"/>
  <c r="H334" i="34"/>
  <c r="H318" i="34"/>
  <c r="H169" i="34"/>
  <c r="H151" i="34"/>
  <c r="H139" i="34"/>
  <c r="H266" i="34"/>
  <c r="H329" i="34"/>
  <c r="H115" i="34"/>
  <c r="H82" i="34"/>
  <c r="T246" i="34"/>
  <c r="T238" i="34"/>
  <c r="T57" i="34"/>
  <c r="I353" i="8"/>
  <c r="H304" i="34"/>
  <c r="H146" i="34"/>
  <c r="H135" i="34"/>
  <c r="H210" i="34"/>
  <c r="H91" i="34"/>
  <c r="H317" i="34"/>
  <c r="H311" i="34"/>
  <c r="H126" i="34"/>
  <c r="H344" i="34"/>
  <c r="H333" i="34"/>
  <c r="H328" i="34"/>
  <c r="H295" i="34"/>
  <c r="H264" i="34"/>
  <c r="T264" i="34" s="1"/>
  <c r="H248" i="34"/>
  <c r="T248" i="34" s="1"/>
  <c r="H232" i="34"/>
  <c r="T232" i="34" s="1"/>
  <c r="H216" i="34"/>
  <c r="H200" i="34"/>
  <c r="H184" i="34"/>
  <c r="H155" i="34"/>
  <c r="H95" i="34"/>
  <c r="T256" i="34"/>
  <c r="T236" i="34"/>
  <c r="T250" i="34"/>
  <c r="T69" i="34"/>
  <c r="H296" i="34"/>
  <c r="H289" i="34"/>
  <c r="H273" i="34"/>
  <c r="H105" i="34"/>
  <c r="H206" i="34"/>
  <c r="H257" i="34"/>
  <c r="H241" i="34"/>
  <c r="T241" i="34" s="1"/>
  <c r="H225" i="34"/>
  <c r="H177" i="34"/>
  <c r="H161" i="34"/>
  <c r="H77" i="34"/>
  <c r="H61" i="34"/>
  <c r="T61" i="34" s="1"/>
  <c r="H280" i="34"/>
  <c r="H153" i="34"/>
  <c r="H90" i="34"/>
  <c r="H49" i="34"/>
  <c r="H9" i="34"/>
  <c r="T242" i="34"/>
  <c r="T234" i="34"/>
  <c r="T64" i="34"/>
  <c r="T53" i="34"/>
  <c r="T258" i="34"/>
  <c r="T239" i="34"/>
  <c r="N306" i="34"/>
  <c r="N252" i="34"/>
  <c r="T252" i="34" s="1"/>
  <c r="N305" i="34"/>
  <c r="N304" i="34"/>
  <c r="N310" i="34"/>
  <c r="T310" i="34" s="1"/>
  <c r="N34" i="34"/>
  <c r="N303" i="34"/>
  <c r="N318" i="34"/>
  <c r="N211" i="34"/>
  <c r="N134" i="34"/>
  <c r="N40" i="34"/>
  <c r="N9" i="34"/>
  <c r="N28" i="34"/>
  <c r="N298" i="34"/>
  <c r="T298" i="34" s="1"/>
  <c r="N320" i="34"/>
  <c r="T320" i="34" s="1"/>
  <c r="N38" i="34"/>
  <c r="N22" i="34"/>
  <c r="N217" i="34"/>
  <c r="N153" i="34"/>
  <c r="N30" i="34"/>
  <c r="N312" i="34"/>
  <c r="T312" i="34" s="1"/>
  <c r="N281" i="34"/>
  <c r="N249" i="34"/>
  <c r="N203" i="34"/>
  <c r="N26" i="34"/>
  <c r="N128" i="34"/>
  <c r="N42" i="34"/>
  <c r="N11" i="34"/>
  <c r="N24" i="34"/>
  <c r="H306" i="34"/>
  <c r="H245" i="34"/>
  <c r="H229" i="34"/>
  <c r="H157" i="34"/>
  <c r="H163" i="34"/>
  <c r="H339" i="34"/>
  <c r="H323" i="34"/>
  <c r="H291" i="34"/>
  <c r="H243" i="34"/>
  <c r="T243" i="34" s="1"/>
  <c r="H227" i="34"/>
  <c r="H83" i="34"/>
  <c r="H39" i="34"/>
  <c r="H23" i="34"/>
  <c r="H30" i="34"/>
  <c r="H29" i="34"/>
  <c r="H51" i="34"/>
  <c r="H43" i="34"/>
  <c r="H28" i="34"/>
  <c r="N343" i="34"/>
  <c r="N327" i="34"/>
  <c r="N309" i="34"/>
  <c r="N289" i="34"/>
  <c r="N268" i="34"/>
  <c r="T268" i="34" s="1"/>
  <c r="N342" i="34"/>
  <c r="N326" i="34"/>
  <c r="N337" i="34"/>
  <c r="N321" i="34"/>
  <c r="N308" i="34"/>
  <c r="T308" i="34" s="1"/>
  <c r="N294" i="34"/>
  <c r="T294" i="34" s="1"/>
  <c r="N278" i="34"/>
  <c r="T278" i="34" s="1"/>
  <c r="N332" i="34"/>
  <c r="N316" i="34"/>
  <c r="T316" i="34" s="1"/>
  <c r="N297" i="34"/>
  <c r="N255" i="34"/>
  <c r="N171" i="34"/>
  <c r="N155" i="34"/>
  <c r="N62" i="34"/>
  <c r="T62" i="34" s="1"/>
  <c r="N120" i="34"/>
  <c r="N106" i="34"/>
  <c r="T106" i="34" s="1"/>
  <c r="N52" i="34"/>
  <c r="T52" i="34" s="1"/>
  <c r="N261" i="34"/>
  <c r="N245" i="34"/>
  <c r="T245" i="34" s="1"/>
  <c r="N229" i="34"/>
  <c r="N197" i="34"/>
  <c r="N165" i="34"/>
  <c r="N74" i="34"/>
  <c r="N282" i="34"/>
  <c r="N266" i="34"/>
  <c r="N158" i="34"/>
  <c r="N143" i="34"/>
  <c r="N122" i="34"/>
  <c r="N104" i="34"/>
  <c r="N56" i="34"/>
  <c r="N14" i="34"/>
  <c r="N41" i="34"/>
  <c r="N19" i="34"/>
  <c r="N33" i="34"/>
  <c r="J347" i="34"/>
  <c r="N16" i="34"/>
  <c r="N21" i="34"/>
  <c r="N31" i="34"/>
  <c r="H282" i="34"/>
  <c r="H168" i="34"/>
  <c r="H160" i="34"/>
  <c r="H335" i="34"/>
  <c r="H201" i="34"/>
  <c r="H193" i="34"/>
  <c r="H185" i="34"/>
  <c r="H99" i="34"/>
  <c r="H79" i="34"/>
  <c r="H63" i="34"/>
  <c r="T63" i="34" s="1"/>
  <c r="H35" i="34"/>
  <c r="H19" i="34"/>
  <c r="H42" i="34"/>
  <c r="H26" i="34"/>
  <c r="H67" i="34"/>
  <c r="H41" i="34"/>
  <c r="H25" i="34"/>
  <c r="H40" i="34"/>
  <c r="H24" i="34"/>
  <c r="N339" i="34"/>
  <c r="N323" i="34"/>
  <c r="N285" i="34"/>
  <c r="N338" i="34"/>
  <c r="N322" i="34"/>
  <c r="T322" i="34" s="1"/>
  <c r="N292" i="34"/>
  <c r="N267" i="34"/>
  <c r="N132" i="34"/>
  <c r="N333" i="34"/>
  <c r="N317" i="34"/>
  <c r="N291" i="34"/>
  <c r="N274" i="34"/>
  <c r="N166" i="34"/>
  <c r="N293" i="34"/>
  <c r="N273" i="34"/>
  <c r="N262" i="34"/>
  <c r="T262" i="34" s="1"/>
  <c r="N231" i="34"/>
  <c r="T231" i="34" s="1"/>
  <c r="N199" i="34"/>
  <c r="N183" i="34"/>
  <c r="N167" i="34"/>
  <c r="N140" i="34"/>
  <c r="N86" i="34"/>
  <c r="N54" i="34"/>
  <c r="T54" i="34" s="1"/>
  <c r="N10" i="34"/>
  <c r="N44" i="34"/>
  <c r="N209" i="34"/>
  <c r="N177" i="34"/>
  <c r="N162" i="34"/>
  <c r="N147" i="34"/>
  <c r="N66" i="34"/>
  <c r="T66" i="34" s="1"/>
  <c r="N263" i="34"/>
  <c r="N247" i="34"/>
  <c r="T247" i="34" s="1"/>
  <c r="N48" i="34"/>
  <c r="N25" i="34"/>
  <c r="N17" i="34"/>
  <c r="N76" i="34"/>
  <c r="N72" i="34"/>
  <c r="N88" i="34"/>
  <c r="T88" i="34" s="1"/>
  <c r="N80" i="34"/>
  <c r="H114" i="34"/>
  <c r="H159" i="34"/>
  <c r="H331" i="34"/>
  <c r="H283" i="34"/>
  <c r="H251" i="34"/>
  <c r="H235" i="34"/>
  <c r="T235" i="34" s="1"/>
  <c r="H219" i="34"/>
  <c r="H31" i="34"/>
  <c r="H38" i="34"/>
  <c r="H22" i="34"/>
  <c r="H37" i="34"/>
  <c r="H21" i="34"/>
  <c r="H118" i="34"/>
  <c r="H47" i="34"/>
  <c r="H36" i="34"/>
  <c r="H20" i="34"/>
  <c r="N335" i="34"/>
  <c r="N319" i="34"/>
  <c r="N280" i="34"/>
  <c r="N174" i="34"/>
  <c r="N334" i="34"/>
  <c r="N302" i="34"/>
  <c r="T302" i="34" s="1"/>
  <c r="N284" i="34"/>
  <c r="T284" i="34" s="1"/>
  <c r="N345" i="34"/>
  <c r="N329" i="34"/>
  <c r="N313" i="34"/>
  <c r="N270" i="34"/>
  <c r="T270" i="34" s="1"/>
  <c r="N154" i="34"/>
  <c r="N340" i="34"/>
  <c r="N324" i="34"/>
  <c r="N307" i="34"/>
  <c r="N290" i="34"/>
  <c r="N269" i="34"/>
  <c r="N163" i="34"/>
  <c r="N100" i="34"/>
  <c r="N78" i="34"/>
  <c r="N46" i="34"/>
  <c r="N126" i="34"/>
  <c r="N96" i="34"/>
  <c r="N36" i="34"/>
  <c r="N254" i="34"/>
  <c r="T254" i="34" s="1"/>
  <c r="N237" i="34"/>
  <c r="N221" i="34"/>
  <c r="N173" i="34"/>
  <c r="N159" i="34"/>
  <c r="N138" i="34"/>
  <c r="N90" i="34"/>
  <c r="T90" i="34" s="1"/>
  <c r="N58" i="34"/>
  <c r="N18" i="34"/>
  <c r="N276" i="34"/>
  <c r="T276" i="34" s="1"/>
  <c r="N149" i="34"/>
  <c r="T149" i="34" s="1"/>
  <c r="N98" i="34"/>
  <c r="N60" i="34"/>
  <c r="N39" i="34"/>
  <c r="N84" i="34"/>
  <c r="H290" i="34"/>
  <c r="H274" i="34"/>
  <c r="H327" i="34"/>
  <c r="H197" i="34"/>
  <c r="H189" i="34"/>
  <c r="H181" i="34"/>
  <c r="H173" i="34"/>
  <c r="H165" i="34"/>
  <c r="H343" i="34"/>
  <c r="H87" i="34"/>
  <c r="H71" i="34"/>
  <c r="T71" i="34" s="1"/>
  <c r="H55" i="34"/>
  <c r="T55" i="34" s="1"/>
  <c r="H27" i="34"/>
  <c r="H34" i="34"/>
  <c r="H103" i="34"/>
  <c r="H75" i="34"/>
  <c r="H59" i="34"/>
  <c r="T59" i="34" s="1"/>
  <c r="H33" i="34"/>
  <c r="H32" i="34"/>
  <c r="AL352" i="32"/>
  <c r="R39" i="34"/>
  <c r="N331" i="34"/>
  <c r="N315" i="34"/>
  <c r="N296" i="34"/>
  <c r="N136" i="34"/>
  <c r="N330" i="34"/>
  <c r="N314" i="34"/>
  <c r="T314" i="34" s="1"/>
  <c r="N299" i="34"/>
  <c r="N275" i="34"/>
  <c r="N170" i="34"/>
  <c r="N341" i="34"/>
  <c r="N325" i="34"/>
  <c r="N311" i="34"/>
  <c r="N283" i="34"/>
  <c r="N265" i="34"/>
  <c r="N141" i="34"/>
  <c r="N300" i="34"/>
  <c r="T300" i="34" s="1"/>
  <c r="N286" i="34"/>
  <c r="T286" i="34" s="1"/>
  <c r="N151" i="34"/>
  <c r="N253" i="34"/>
  <c r="N207" i="34"/>
  <c r="N175" i="34"/>
  <c r="N157" i="34"/>
  <c r="N145" i="34"/>
  <c r="T145" i="34" s="1"/>
  <c r="N130" i="34"/>
  <c r="N70" i="34"/>
  <c r="N124" i="34"/>
  <c r="N110" i="34"/>
  <c r="T110" i="34" s="1"/>
  <c r="N92" i="34"/>
  <c r="T92" i="34" s="1"/>
  <c r="N233" i="34"/>
  <c r="T233" i="34" s="1"/>
  <c r="N201" i="34"/>
  <c r="N169" i="34"/>
  <c r="N102" i="34"/>
  <c r="N82" i="34"/>
  <c r="N50" i="34"/>
  <c r="N288" i="34"/>
  <c r="T288" i="34" s="1"/>
  <c r="N272" i="34"/>
  <c r="T272" i="34" s="1"/>
  <c r="N161" i="34"/>
  <c r="N108" i="34"/>
  <c r="N20" i="34"/>
  <c r="N35" i="34"/>
  <c r="N12" i="34"/>
  <c r="N27" i="34"/>
  <c r="N29" i="34"/>
  <c r="N37" i="34"/>
  <c r="N68" i="34"/>
  <c r="AB352" i="32"/>
  <c r="AF320" i="32"/>
  <c r="AG320" i="32" s="1"/>
  <c r="P315" i="34" s="1"/>
  <c r="AF304" i="32"/>
  <c r="AG304" i="32" s="1"/>
  <c r="P299" i="34" s="1"/>
  <c r="AF288" i="32"/>
  <c r="AG288" i="32" s="1"/>
  <c r="P283" i="34" s="1"/>
  <c r="AF272" i="32"/>
  <c r="AG272" i="32" s="1"/>
  <c r="P267" i="34" s="1"/>
  <c r="AF256" i="32"/>
  <c r="AG256" i="32" s="1"/>
  <c r="P251" i="34" s="1"/>
  <c r="AF223" i="32"/>
  <c r="AG223" i="32" s="1"/>
  <c r="P218" i="34" s="1"/>
  <c r="T218" i="34" s="1"/>
  <c r="AF202" i="32"/>
  <c r="AG202" i="32" s="1"/>
  <c r="P197" i="34" s="1"/>
  <c r="AF180" i="32"/>
  <c r="AG180" i="32" s="1"/>
  <c r="P175" i="34" s="1"/>
  <c r="AF145" i="32"/>
  <c r="AG145" i="32" s="1"/>
  <c r="P140" i="34" s="1"/>
  <c r="AF128" i="32"/>
  <c r="AG128" i="32" s="1"/>
  <c r="P123" i="34" s="1"/>
  <c r="AF96" i="32"/>
  <c r="AG96" i="32" s="1"/>
  <c r="P91" i="34" s="1"/>
  <c r="AF44" i="32"/>
  <c r="AG44" i="32" s="1"/>
  <c r="P39" i="34" s="1"/>
  <c r="AF346" i="32"/>
  <c r="AG346" i="32" s="1"/>
  <c r="P341" i="34" s="1"/>
  <c r="AF338" i="32"/>
  <c r="AG338" i="32" s="1"/>
  <c r="P333" i="34" s="1"/>
  <c r="AF330" i="32"/>
  <c r="AG330" i="32" s="1"/>
  <c r="P325" i="34" s="1"/>
  <c r="AF314" i="32"/>
  <c r="AG314" i="32" s="1"/>
  <c r="P309" i="34" s="1"/>
  <c r="AF298" i="32"/>
  <c r="AG298" i="32" s="1"/>
  <c r="P293" i="34" s="1"/>
  <c r="T293" i="34" s="1"/>
  <c r="AF282" i="32"/>
  <c r="AG282" i="32" s="1"/>
  <c r="P277" i="34" s="1"/>
  <c r="T277" i="34" s="1"/>
  <c r="AF266" i="32"/>
  <c r="AG266" i="32" s="1"/>
  <c r="P261" i="34" s="1"/>
  <c r="AF234" i="32"/>
  <c r="AG234" i="32" s="1"/>
  <c r="P229" i="34" s="1"/>
  <c r="AF216" i="32"/>
  <c r="AG216" i="32" s="1"/>
  <c r="P211" i="34" s="1"/>
  <c r="AF195" i="32"/>
  <c r="AG195" i="32" s="1"/>
  <c r="P190" i="34" s="1"/>
  <c r="AF174" i="32"/>
  <c r="AG174" i="32" s="1"/>
  <c r="P169" i="34" s="1"/>
  <c r="AF139" i="32"/>
  <c r="AG139" i="32" s="1"/>
  <c r="P134" i="34" s="1"/>
  <c r="T134" i="34" s="1"/>
  <c r="AF107" i="32"/>
  <c r="AG107" i="32" s="1"/>
  <c r="P102" i="34" s="1"/>
  <c r="AF79" i="32"/>
  <c r="AG79" i="32" s="1"/>
  <c r="P74" i="34" s="1"/>
  <c r="T74" i="34" s="1"/>
  <c r="AF40" i="32"/>
  <c r="AG40" i="32" s="1"/>
  <c r="P35" i="34" s="1"/>
  <c r="AF324" i="32"/>
  <c r="AG324" i="32" s="1"/>
  <c r="P319" i="34" s="1"/>
  <c r="T319" i="34" s="1"/>
  <c r="AF308" i="32"/>
  <c r="AG308" i="32" s="1"/>
  <c r="P303" i="34" s="1"/>
  <c r="T303" i="34" s="1"/>
  <c r="AF292" i="32"/>
  <c r="AG292" i="32" s="1"/>
  <c r="P287" i="34" s="1"/>
  <c r="T287" i="34" s="1"/>
  <c r="AF276" i="32"/>
  <c r="AG276" i="32" s="1"/>
  <c r="P271" i="34" s="1"/>
  <c r="T271" i="34" s="1"/>
  <c r="AF260" i="32"/>
  <c r="AG260" i="32" s="1"/>
  <c r="P255" i="34" s="1"/>
  <c r="T255" i="34" s="1"/>
  <c r="AF225" i="32"/>
  <c r="AG225" i="32" s="1"/>
  <c r="P220" i="34" s="1"/>
  <c r="T220" i="34" s="1"/>
  <c r="AF204" i="32"/>
  <c r="AG204" i="32" s="1"/>
  <c r="P199" i="34" s="1"/>
  <c r="T199" i="34" s="1"/>
  <c r="AF183" i="32"/>
  <c r="AG183" i="32" s="1"/>
  <c r="P178" i="34" s="1"/>
  <c r="T178" i="34" s="1"/>
  <c r="AF122" i="32"/>
  <c r="AG122" i="32" s="1"/>
  <c r="P117" i="34" s="1"/>
  <c r="T117" i="34" s="1"/>
  <c r="AF101" i="32"/>
  <c r="AG101" i="32" s="1"/>
  <c r="P96" i="34" s="1"/>
  <c r="T96" i="34" s="1"/>
  <c r="AF52" i="32"/>
  <c r="AG52" i="32" s="1"/>
  <c r="P47" i="34" s="1"/>
  <c r="AF349" i="32"/>
  <c r="AG349" i="32" s="1"/>
  <c r="P344" i="34" s="1"/>
  <c r="AF341" i="32"/>
  <c r="AG341" i="32" s="1"/>
  <c r="P336" i="34" s="1"/>
  <c r="T336" i="34" s="1"/>
  <c r="AF333" i="32"/>
  <c r="AG333" i="32" s="1"/>
  <c r="P328" i="34" s="1"/>
  <c r="T328" i="34" s="1"/>
  <c r="AF228" i="32"/>
  <c r="AG228" i="32" s="1"/>
  <c r="P223" i="34" s="1"/>
  <c r="T223" i="34" s="1"/>
  <c r="AF208" i="32"/>
  <c r="AG208" i="32" s="1"/>
  <c r="P203" i="34" s="1"/>
  <c r="AF187" i="32"/>
  <c r="AG187" i="32" s="1"/>
  <c r="P182" i="34" s="1"/>
  <c r="T182" i="34" s="1"/>
  <c r="AF169" i="32"/>
  <c r="AG169" i="32" s="1"/>
  <c r="P164" i="34" s="1"/>
  <c r="T164" i="34" s="1"/>
  <c r="AF142" i="32"/>
  <c r="AG142" i="32" s="1"/>
  <c r="P137" i="34" s="1"/>
  <c r="AF125" i="32"/>
  <c r="AG125" i="32" s="1"/>
  <c r="P120" i="34" s="1"/>
  <c r="T120" i="34" s="1"/>
  <c r="AF83" i="32"/>
  <c r="AG83" i="32" s="1"/>
  <c r="P78" i="34" s="1"/>
  <c r="AF48" i="32"/>
  <c r="AG48" i="32" s="1"/>
  <c r="P43" i="34" s="1"/>
  <c r="AF53" i="32"/>
  <c r="AG53" i="32" s="1"/>
  <c r="P48" i="34" s="1"/>
  <c r="AF37" i="32"/>
  <c r="AG37" i="32" s="1"/>
  <c r="P32" i="34" s="1"/>
  <c r="AF21" i="32"/>
  <c r="AG21" i="32" s="1"/>
  <c r="P16" i="34" s="1"/>
  <c r="AF85" i="32"/>
  <c r="AG85" i="32" s="1"/>
  <c r="P80" i="34" s="1"/>
  <c r="AF51" i="32"/>
  <c r="AG51" i="32" s="1"/>
  <c r="P46" i="34" s="1"/>
  <c r="AF35" i="32"/>
  <c r="AG35" i="32" s="1"/>
  <c r="P30" i="34" s="1"/>
  <c r="AF19" i="32"/>
  <c r="AG19" i="32" s="1"/>
  <c r="P14" i="34" s="1"/>
  <c r="T14" i="34" s="1"/>
  <c r="AF213" i="32"/>
  <c r="AG213" i="32" s="1"/>
  <c r="P208" i="34" s="1"/>
  <c r="T208" i="34" s="1"/>
  <c r="AF197" i="32"/>
  <c r="AG197" i="32" s="1"/>
  <c r="P192" i="34" s="1"/>
  <c r="T192" i="34" s="1"/>
  <c r="AF181" i="32"/>
  <c r="AG181" i="32" s="1"/>
  <c r="P176" i="34" s="1"/>
  <c r="T176" i="34" s="1"/>
  <c r="AF134" i="32"/>
  <c r="AG134" i="32" s="1"/>
  <c r="P129" i="34" s="1"/>
  <c r="T129" i="34" s="1"/>
  <c r="AF106" i="32"/>
  <c r="AG106" i="32" s="1"/>
  <c r="P101" i="34" s="1"/>
  <c r="T101" i="34" s="1"/>
  <c r="AF80" i="32"/>
  <c r="AG80" i="32" s="1"/>
  <c r="P75" i="34" s="1"/>
  <c r="T75" i="34" s="1"/>
  <c r="AF46" i="32"/>
  <c r="AG46" i="32" s="1"/>
  <c r="P41" i="34" s="1"/>
  <c r="AF30" i="32"/>
  <c r="AG30" i="32" s="1"/>
  <c r="P25" i="34" s="1"/>
  <c r="T25" i="34" s="1"/>
  <c r="AF14" i="32"/>
  <c r="AG14" i="32" s="1"/>
  <c r="P9" i="34" s="1"/>
  <c r="AF235" i="32"/>
  <c r="AG235" i="32" s="1"/>
  <c r="P230" i="34" s="1"/>
  <c r="T230" i="34" s="1"/>
  <c r="AF218" i="32"/>
  <c r="AG218" i="32" s="1"/>
  <c r="P213" i="34" s="1"/>
  <c r="T213" i="34" s="1"/>
  <c r="AF196" i="32"/>
  <c r="AG196" i="32" s="1"/>
  <c r="P191" i="34" s="1"/>
  <c r="T191" i="34" s="1"/>
  <c r="AF175" i="32"/>
  <c r="AG175" i="32" s="1"/>
  <c r="P170" i="34" s="1"/>
  <c r="AF155" i="32"/>
  <c r="AG155" i="32" s="1"/>
  <c r="P150" i="34" s="1"/>
  <c r="T150" i="34" s="1"/>
  <c r="AF141" i="32"/>
  <c r="AG141" i="32" s="1"/>
  <c r="P136" i="34" s="1"/>
  <c r="AF123" i="32"/>
  <c r="AG123" i="32" s="1"/>
  <c r="P118" i="34" s="1"/>
  <c r="AF90" i="32"/>
  <c r="AG90" i="32" s="1"/>
  <c r="P85" i="34" s="1"/>
  <c r="T85" i="34" s="1"/>
  <c r="AF28" i="32"/>
  <c r="AG28" i="32" s="1"/>
  <c r="P23" i="34" s="1"/>
  <c r="AF344" i="32"/>
  <c r="AG344" i="32" s="1"/>
  <c r="P339" i="34" s="1"/>
  <c r="AF336" i="32"/>
  <c r="AG336" i="32" s="1"/>
  <c r="P331" i="34" s="1"/>
  <c r="AF230" i="32"/>
  <c r="AG230" i="32" s="1"/>
  <c r="P225" i="34" s="1"/>
  <c r="T225" i="34" s="1"/>
  <c r="AF211" i="32"/>
  <c r="AG211" i="32" s="1"/>
  <c r="P206" i="34" s="1"/>
  <c r="AF190" i="32"/>
  <c r="AG190" i="32" s="1"/>
  <c r="P185" i="34" s="1"/>
  <c r="T185" i="34" s="1"/>
  <c r="AF151" i="32"/>
  <c r="AG151" i="32" s="1"/>
  <c r="P146" i="34" s="1"/>
  <c r="AF135" i="32"/>
  <c r="AG135" i="32" s="1"/>
  <c r="P130" i="34" s="1"/>
  <c r="AF99" i="32"/>
  <c r="AG99" i="32" s="1"/>
  <c r="P94" i="34" s="1"/>
  <c r="T94" i="34" s="1"/>
  <c r="AF73" i="32"/>
  <c r="AG73" i="32" s="1"/>
  <c r="P68" i="34" s="1"/>
  <c r="T68" i="34" s="1"/>
  <c r="AF24" i="32"/>
  <c r="AG24" i="32" s="1"/>
  <c r="P19" i="34" s="1"/>
  <c r="AF220" i="32"/>
  <c r="AG220" i="32" s="1"/>
  <c r="P215" i="34" s="1"/>
  <c r="T215" i="34" s="1"/>
  <c r="AF199" i="32"/>
  <c r="AG199" i="32" s="1"/>
  <c r="P194" i="34" s="1"/>
  <c r="T194" i="34" s="1"/>
  <c r="AF178" i="32"/>
  <c r="AG178" i="32" s="1"/>
  <c r="P173" i="34" s="1"/>
  <c r="AF147" i="32"/>
  <c r="AG147" i="32" s="1"/>
  <c r="P142" i="34" s="1"/>
  <c r="T142" i="34" s="1"/>
  <c r="AF116" i="32"/>
  <c r="AG116" i="32" s="1"/>
  <c r="P111" i="34" s="1"/>
  <c r="T111" i="34" s="1"/>
  <c r="AF98" i="32"/>
  <c r="AG98" i="32" s="1"/>
  <c r="P93" i="34" s="1"/>
  <c r="T93" i="34" s="1"/>
  <c r="AF36" i="32"/>
  <c r="AG36" i="32" s="1"/>
  <c r="P31" i="34" s="1"/>
  <c r="AF347" i="32"/>
  <c r="AG347" i="32" s="1"/>
  <c r="P342" i="34" s="1"/>
  <c r="AF339" i="32"/>
  <c r="AG339" i="32" s="1"/>
  <c r="P334" i="34" s="1"/>
  <c r="AF331" i="32"/>
  <c r="AG331" i="32" s="1"/>
  <c r="P326" i="34" s="1"/>
  <c r="AF318" i="32"/>
  <c r="AG318" i="32" s="1"/>
  <c r="P313" i="34" s="1"/>
  <c r="AF302" i="32"/>
  <c r="AG302" i="32" s="1"/>
  <c r="P297" i="34" s="1"/>
  <c r="T297" i="34" s="1"/>
  <c r="AF286" i="32"/>
  <c r="AG286" i="32" s="1"/>
  <c r="P281" i="34" s="1"/>
  <c r="AF270" i="32"/>
  <c r="AG270" i="32" s="1"/>
  <c r="P265" i="34" s="1"/>
  <c r="AF254" i="32"/>
  <c r="AG254" i="32" s="1"/>
  <c r="P249" i="34" s="1"/>
  <c r="T249" i="34" s="1"/>
  <c r="AF224" i="32"/>
  <c r="AG224" i="32" s="1"/>
  <c r="P219" i="34" s="1"/>
  <c r="T219" i="34" s="1"/>
  <c r="AF203" i="32"/>
  <c r="AG203" i="32" s="1"/>
  <c r="P198" i="34" s="1"/>
  <c r="T198" i="34" s="1"/>
  <c r="AF182" i="32"/>
  <c r="AG182" i="32" s="1"/>
  <c r="P177" i="34" s="1"/>
  <c r="AF159" i="32"/>
  <c r="AG159" i="32" s="1"/>
  <c r="P154" i="34" s="1"/>
  <c r="AF138" i="32"/>
  <c r="AG138" i="32" s="1"/>
  <c r="P133" i="34" s="1"/>
  <c r="AF120" i="32"/>
  <c r="AG120" i="32" s="1"/>
  <c r="P115" i="34" s="1"/>
  <c r="T115" i="34" s="1"/>
  <c r="AF103" i="32"/>
  <c r="AG103" i="32" s="1"/>
  <c r="P98" i="34" s="1"/>
  <c r="T98" i="34" s="1"/>
  <c r="AF32" i="32"/>
  <c r="AG32" i="32" s="1"/>
  <c r="P27" i="34" s="1"/>
  <c r="AF49" i="32"/>
  <c r="AG49" i="32" s="1"/>
  <c r="P44" i="34" s="1"/>
  <c r="T44" i="34" s="1"/>
  <c r="AF33" i="32"/>
  <c r="AG33" i="32" s="1"/>
  <c r="P28" i="34" s="1"/>
  <c r="AF17" i="32"/>
  <c r="AG17" i="32" s="1"/>
  <c r="P12" i="34" s="1"/>
  <c r="AF81" i="32"/>
  <c r="AG81" i="32" s="1"/>
  <c r="P76" i="34" s="1"/>
  <c r="T76" i="34" s="1"/>
  <c r="AF47" i="32"/>
  <c r="AG47" i="32" s="1"/>
  <c r="P42" i="34" s="1"/>
  <c r="T42" i="34" s="1"/>
  <c r="AF31" i="32"/>
  <c r="AG31" i="32" s="1"/>
  <c r="P26" i="34" s="1"/>
  <c r="AF15" i="32"/>
  <c r="AG15" i="32" s="1"/>
  <c r="P10" i="34" s="1"/>
  <c r="AF209" i="32"/>
  <c r="AG209" i="32" s="1"/>
  <c r="P204" i="34" s="1"/>
  <c r="T204" i="34" s="1"/>
  <c r="AF193" i="32"/>
  <c r="AG193" i="32" s="1"/>
  <c r="P188" i="34" s="1"/>
  <c r="T188" i="34" s="1"/>
  <c r="AF177" i="32"/>
  <c r="AG177" i="32" s="1"/>
  <c r="P172" i="34" s="1"/>
  <c r="T172" i="34" s="1"/>
  <c r="AF163" i="32"/>
  <c r="AG163" i="32" s="1"/>
  <c r="P158" i="34" s="1"/>
  <c r="AF143" i="32"/>
  <c r="AG143" i="32" s="1"/>
  <c r="P138" i="34" s="1"/>
  <c r="AF127" i="32"/>
  <c r="AG127" i="32" s="1"/>
  <c r="P122" i="34" s="1"/>
  <c r="AF117" i="32"/>
  <c r="AG117" i="32" s="1"/>
  <c r="P112" i="34" s="1"/>
  <c r="AF104" i="32"/>
  <c r="AG104" i="32" s="1"/>
  <c r="P99" i="34" s="1"/>
  <c r="AF92" i="32"/>
  <c r="AG92" i="32" s="1"/>
  <c r="P87" i="34" s="1"/>
  <c r="T87" i="34" s="1"/>
  <c r="AF42" i="32"/>
  <c r="AG42" i="32" s="1"/>
  <c r="P37" i="34" s="1"/>
  <c r="AF26" i="32"/>
  <c r="AG26" i="32" s="1"/>
  <c r="P21" i="34" s="1"/>
  <c r="AK352" i="32"/>
  <c r="AT352" i="32"/>
  <c r="AU13" i="32"/>
  <c r="U352" i="32"/>
  <c r="V13" i="32"/>
  <c r="AO352" i="32"/>
  <c r="AP13" i="32"/>
  <c r="AF328" i="32"/>
  <c r="AG328" i="32" s="1"/>
  <c r="P323" i="34" s="1"/>
  <c r="AF312" i="32"/>
  <c r="AG312" i="32" s="1"/>
  <c r="P307" i="34" s="1"/>
  <c r="T307" i="34" s="1"/>
  <c r="AF296" i="32"/>
  <c r="AG296" i="32" s="1"/>
  <c r="P291" i="34" s="1"/>
  <c r="AF280" i="32"/>
  <c r="AG280" i="32" s="1"/>
  <c r="P275" i="34" s="1"/>
  <c r="AF264" i="32"/>
  <c r="AG264" i="32" s="1"/>
  <c r="P259" i="34" s="1"/>
  <c r="T259" i="34" s="1"/>
  <c r="AF231" i="32"/>
  <c r="AG231" i="32" s="1"/>
  <c r="P226" i="34" s="1"/>
  <c r="AF212" i="32"/>
  <c r="AG212" i="32" s="1"/>
  <c r="P207" i="34" s="1"/>
  <c r="AF191" i="32"/>
  <c r="AG191" i="32" s="1"/>
  <c r="P186" i="34" s="1"/>
  <c r="T186" i="34" s="1"/>
  <c r="AF167" i="32"/>
  <c r="AG167" i="32" s="1"/>
  <c r="P162" i="34" s="1"/>
  <c r="AF153" i="32"/>
  <c r="AG153" i="32" s="1"/>
  <c r="P148" i="34" s="1"/>
  <c r="AF136" i="32"/>
  <c r="AG136" i="32" s="1"/>
  <c r="P131" i="34" s="1"/>
  <c r="T131" i="34" s="1"/>
  <c r="AF82" i="32"/>
  <c r="AG82" i="32" s="1"/>
  <c r="P77" i="34" s="1"/>
  <c r="T77" i="34" s="1"/>
  <c r="AF350" i="32"/>
  <c r="AG350" i="32" s="1"/>
  <c r="P345" i="34" s="1"/>
  <c r="AF342" i="32"/>
  <c r="AG342" i="32" s="1"/>
  <c r="P337" i="34" s="1"/>
  <c r="T337" i="34" s="1"/>
  <c r="AF334" i="32"/>
  <c r="AG334" i="32" s="1"/>
  <c r="P329" i="34" s="1"/>
  <c r="AF322" i="32"/>
  <c r="AG322" i="32" s="1"/>
  <c r="P317" i="34" s="1"/>
  <c r="AF306" i="32"/>
  <c r="AG306" i="32" s="1"/>
  <c r="P301" i="34" s="1"/>
  <c r="AF290" i="32"/>
  <c r="AG290" i="32" s="1"/>
  <c r="P285" i="34" s="1"/>
  <c r="AF274" i="32"/>
  <c r="AG274" i="32" s="1"/>
  <c r="P269" i="34" s="1"/>
  <c r="AF258" i="32"/>
  <c r="AG258" i="32" s="1"/>
  <c r="P253" i="34" s="1"/>
  <c r="T253" i="34" s="1"/>
  <c r="AF226" i="32"/>
  <c r="AG226" i="32" s="1"/>
  <c r="P221" i="34" s="1"/>
  <c r="AF206" i="32"/>
  <c r="AG206" i="32" s="1"/>
  <c r="P201" i="34" s="1"/>
  <c r="AF184" i="32"/>
  <c r="AG184" i="32" s="1"/>
  <c r="P179" i="34" s="1"/>
  <c r="T179" i="34" s="1"/>
  <c r="AF164" i="32"/>
  <c r="AG164" i="32" s="1"/>
  <c r="P159" i="34" s="1"/>
  <c r="AF148" i="32"/>
  <c r="AG148" i="32" s="1"/>
  <c r="P143" i="34" s="1"/>
  <c r="T143" i="34" s="1"/>
  <c r="AF131" i="32"/>
  <c r="AG131" i="32" s="1"/>
  <c r="P126" i="34" s="1"/>
  <c r="AF94" i="32"/>
  <c r="AG94" i="32" s="1"/>
  <c r="P89" i="34" s="1"/>
  <c r="T89" i="34" s="1"/>
  <c r="AF316" i="32"/>
  <c r="AG316" i="32" s="1"/>
  <c r="P311" i="34" s="1"/>
  <c r="AF300" i="32"/>
  <c r="AG300" i="32" s="1"/>
  <c r="P295" i="34" s="1"/>
  <c r="T295" i="34" s="1"/>
  <c r="AF284" i="32"/>
  <c r="AG284" i="32" s="1"/>
  <c r="P279" i="34" s="1"/>
  <c r="T279" i="34" s="1"/>
  <c r="AF268" i="32"/>
  <c r="AG268" i="32" s="1"/>
  <c r="P263" i="34" s="1"/>
  <c r="AF233" i="32"/>
  <c r="AG233" i="32" s="1"/>
  <c r="P228" i="34" s="1"/>
  <c r="AF215" i="32"/>
  <c r="AG215" i="32" s="1"/>
  <c r="P210" i="34" s="1"/>
  <c r="T210" i="34" s="1"/>
  <c r="AF194" i="32"/>
  <c r="AG194" i="32" s="1"/>
  <c r="P189" i="34" s="1"/>
  <c r="AF172" i="32"/>
  <c r="AG172" i="32" s="1"/>
  <c r="P167" i="34" s="1"/>
  <c r="AF130" i="32"/>
  <c r="AG130" i="32" s="1"/>
  <c r="P125" i="34" s="1"/>
  <c r="T125" i="34" s="1"/>
  <c r="AF114" i="32"/>
  <c r="AG114" i="32" s="1"/>
  <c r="P109" i="34" s="1"/>
  <c r="T109" i="34" s="1"/>
  <c r="AF86" i="32"/>
  <c r="AG86" i="32" s="1"/>
  <c r="P81" i="34" s="1"/>
  <c r="T81" i="34" s="1"/>
  <c r="AF20" i="32"/>
  <c r="AG20" i="32" s="1"/>
  <c r="P15" i="34" s="1"/>
  <c r="T15" i="34" s="1"/>
  <c r="AF345" i="32"/>
  <c r="AG345" i="32" s="1"/>
  <c r="P340" i="34" s="1"/>
  <c r="AF337" i="32"/>
  <c r="AG337" i="32" s="1"/>
  <c r="P332" i="34" s="1"/>
  <c r="T332" i="34" s="1"/>
  <c r="AF329" i="32"/>
  <c r="AG329" i="32" s="1"/>
  <c r="P324" i="34" s="1"/>
  <c r="AF219" i="32"/>
  <c r="AG219" i="32" s="1"/>
  <c r="P214" i="34" s="1"/>
  <c r="T214" i="34" s="1"/>
  <c r="AF198" i="32"/>
  <c r="AG198" i="32" s="1"/>
  <c r="P193" i="34" s="1"/>
  <c r="AF176" i="32"/>
  <c r="AG176" i="32" s="1"/>
  <c r="P171" i="34" s="1"/>
  <c r="T171" i="34" s="1"/>
  <c r="AF156" i="32"/>
  <c r="AG156" i="32" s="1"/>
  <c r="P151" i="34" s="1"/>
  <c r="AF133" i="32"/>
  <c r="AG133" i="32" s="1"/>
  <c r="P128" i="34" s="1"/>
  <c r="AF118" i="32"/>
  <c r="AG118" i="32" s="1"/>
  <c r="P113" i="34" s="1"/>
  <c r="T113" i="34" s="1"/>
  <c r="AF16" i="32"/>
  <c r="AG16" i="32" s="1"/>
  <c r="P11" i="34" s="1"/>
  <c r="T11" i="34" s="1"/>
  <c r="AF45" i="32"/>
  <c r="AG45" i="32" s="1"/>
  <c r="P40" i="34" s="1"/>
  <c r="AF29" i="32"/>
  <c r="AG29" i="32" s="1"/>
  <c r="P24" i="34" s="1"/>
  <c r="AF77" i="32"/>
  <c r="AG77" i="32" s="1"/>
  <c r="P72" i="34" s="1"/>
  <c r="T72" i="34" s="1"/>
  <c r="AF43" i="32"/>
  <c r="AG43" i="32" s="1"/>
  <c r="P38" i="34" s="1"/>
  <c r="AF27" i="32"/>
  <c r="AG27" i="32" s="1"/>
  <c r="P22" i="34" s="1"/>
  <c r="AF221" i="32"/>
  <c r="AG221" i="32" s="1"/>
  <c r="P216" i="34" s="1"/>
  <c r="T216" i="34" s="1"/>
  <c r="AF205" i="32"/>
  <c r="AG205" i="32" s="1"/>
  <c r="P200" i="34" s="1"/>
  <c r="AF189" i="32"/>
  <c r="AG189" i="32" s="1"/>
  <c r="P184" i="34" s="1"/>
  <c r="AF173" i="32"/>
  <c r="AG173" i="32" s="1"/>
  <c r="P168" i="34" s="1"/>
  <c r="AF157" i="32"/>
  <c r="AG157" i="32" s="1"/>
  <c r="P152" i="34" s="1"/>
  <c r="T152" i="34" s="1"/>
  <c r="AF140" i="32"/>
  <c r="AG140" i="32" s="1"/>
  <c r="P135" i="34" s="1"/>
  <c r="T135" i="34" s="1"/>
  <c r="AF124" i="32"/>
  <c r="AG124" i="32" s="1"/>
  <c r="P119" i="34" s="1"/>
  <c r="T119" i="34" s="1"/>
  <c r="AF110" i="32"/>
  <c r="AG110" i="32" s="1"/>
  <c r="P105" i="34" s="1"/>
  <c r="AF102" i="32"/>
  <c r="AG102" i="32" s="1"/>
  <c r="P97" i="34" s="1"/>
  <c r="T97" i="34" s="1"/>
  <c r="AF88" i="32"/>
  <c r="AG88" i="32" s="1"/>
  <c r="P83" i="34" s="1"/>
  <c r="AF54" i="32"/>
  <c r="AG54" i="32" s="1"/>
  <c r="P49" i="34" s="1"/>
  <c r="T49" i="34" s="1"/>
  <c r="AF38" i="32"/>
  <c r="AG38" i="32" s="1"/>
  <c r="P33" i="34" s="1"/>
  <c r="AF22" i="32"/>
  <c r="AG22" i="32" s="1"/>
  <c r="P17" i="34" s="1"/>
  <c r="AJ352" i="32"/>
  <c r="AF227" i="32"/>
  <c r="AG227" i="32" s="1"/>
  <c r="P222" i="34" s="1"/>
  <c r="T222" i="34" s="1"/>
  <c r="AF207" i="32"/>
  <c r="AG207" i="32" s="1"/>
  <c r="P202" i="34" s="1"/>
  <c r="T202" i="34" s="1"/>
  <c r="AF186" i="32"/>
  <c r="AG186" i="32" s="1"/>
  <c r="P181" i="34" s="1"/>
  <c r="AF165" i="32"/>
  <c r="AG165" i="32" s="1"/>
  <c r="P160" i="34" s="1"/>
  <c r="AF149" i="32"/>
  <c r="AG149" i="32" s="1"/>
  <c r="P144" i="34" s="1"/>
  <c r="T144" i="34" s="1"/>
  <c r="AF132" i="32"/>
  <c r="AG132" i="32" s="1"/>
  <c r="P127" i="34" s="1"/>
  <c r="T127" i="34" s="1"/>
  <c r="AF105" i="32"/>
  <c r="AG105" i="32" s="1"/>
  <c r="P100" i="34" s="1"/>
  <c r="T100" i="34" s="1"/>
  <c r="AF75" i="32"/>
  <c r="AG75" i="32" s="1"/>
  <c r="P70" i="34" s="1"/>
  <c r="AF348" i="32"/>
  <c r="AG348" i="32" s="1"/>
  <c r="P343" i="34" s="1"/>
  <c r="T343" i="34" s="1"/>
  <c r="AF340" i="32"/>
  <c r="AG340" i="32" s="1"/>
  <c r="P335" i="34" s="1"/>
  <c r="AF332" i="32"/>
  <c r="AG332" i="32" s="1"/>
  <c r="P327" i="34" s="1"/>
  <c r="AF222" i="32"/>
  <c r="AG222" i="32" s="1"/>
  <c r="P217" i="34" s="1"/>
  <c r="T217" i="34" s="1"/>
  <c r="AF200" i="32"/>
  <c r="AG200" i="32" s="1"/>
  <c r="P195" i="34" s="1"/>
  <c r="T195" i="34" s="1"/>
  <c r="AF179" i="32"/>
  <c r="AG179" i="32" s="1"/>
  <c r="P174" i="34" s="1"/>
  <c r="AF161" i="32"/>
  <c r="AG161" i="32" s="1"/>
  <c r="P156" i="34" s="1"/>
  <c r="T156" i="34" s="1"/>
  <c r="AF144" i="32"/>
  <c r="AG144" i="32" s="1"/>
  <c r="P139" i="34" s="1"/>
  <c r="T139" i="34" s="1"/>
  <c r="AF112" i="32"/>
  <c r="AG112" i="32" s="1"/>
  <c r="P107" i="34" s="1"/>
  <c r="T107" i="34" s="1"/>
  <c r="AF87" i="32"/>
  <c r="AG87" i="32" s="1"/>
  <c r="P82" i="34" s="1"/>
  <c r="AF56" i="32"/>
  <c r="AG56" i="32" s="1"/>
  <c r="P51" i="34" s="1"/>
  <c r="AF229" i="32"/>
  <c r="AG229" i="32" s="1"/>
  <c r="P224" i="34" s="1"/>
  <c r="T224" i="34" s="1"/>
  <c r="AF210" i="32"/>
  <c r="AG210" i="32" s="1"/>
  <c r="P205" i="34" s="1"/>
  <c r="T205" i="34" s="1"/>
  <c r="AF188" i="32"/>
  <c r="AG188" i="32" s="1"/>
  <c r="P183" i="34" s="1"/>
  <c r="AF160" i="32"/>
  <c r="AG160" i="32" s="1"/>
  <c r="P155" i="34" s="1"/>
  <c r="AF126" i="32"/>
  <c r="AG126" i="32" s="1"/>
  <c r="P121" i="34" s="1"/>
  <c r="T121" i="34" s="1"/>
  <c r="AF109" i="32"/>
  <c r="AG109" i="32" s="1"/>
  <c r="P104" i="34" s="1"/>
  <c r="AF78" i="32"/>
  <c r="AG78" i="32" s="1"/>
  <c r="P73" i="34" s="1"/>
  <c r="T73" i="34" s="1"/>
  <c r="AE352" i="32"/>
  <c r="AF13" i="32"/>
  <c r="AF343" i="32"/>
  <c r="AG343" i="32" s="1"/>
  <c r="P338" i="34" s="1"/>
  <c r="AF335" i="32"/>
  <c r="AG335" i="32" s="1"/>
  <c r="P330" i="34" s="1"/>
  <c r="AF326" i="32"/>
  <c r="AG326" i="32" s="1"/>
  <c r="P321" i="34" s="1"/>
  <c r="AF310" i="32"/>
  <c r="AG310" i="32" s="1"/>
  <c r="P305" i="34" s="1"/>
  <c r="T305" i="34" s="1"/>
  <c r="AF294" i="32"/>
  <c r="AG294" i="32" s="1"/>
  <c r="P289" i="34" s="1"/>
  <c r="AF278" i="32"/>
  <c r="AG278" i="32" s="1"/>
  <c r="P273" i="34" s="1"/>
  <c r="AF262" i="32"/>
  <c r="AG262" i="32" s="1"/>
  <c r="P257" i="34" s="1"/>
  <c r="AF232" i="32"/>
  <c r="AG232" i="32" s="1"/>
  <c r="P227" i="34" s="1"/>
  <c r="T227" i="34" s="1"/>
  <c r="AF214" i="32"/>
  <c r="AG214" i="32" s="1"/>
  <c r="P209" i="34" s="1"/>
  <c r="T209" i="34" s="1"/>
  <c r="AF192" i="32"/>
  <c r="AG192" i="32" s="1"/>
  <c r="P187" i="34" s="1"/>
  <c r="T187" i="34" s="1"/>
  <c r="AF171" i="32"/>
  <c r="AG171" i="32" s="1"/>
  <c r="P166" i="34" s="1"/>
  <c r="AF146" i="32"/>
  <c r="AG146" i="32" s="1"/>
  <c r="P141" i="34" s="1"/>
  <c r="T141" i="34" s="1"/>
  <c r="AF129" i="32"/>
  <c r="AG129" i="32" s="1"/>
  <c r="P124" i="34" s="1"/>
  <c r="AF113" i="32"/>
  <c r="AG113" i="32" s="1"/>
  <c r="P108" i="34" s="1"/>
  <c r="AF91" i="32"/>
  <c r="AG91" i="32" s="1"/>
  <c r="P86" i="34" s="1"/>
  <c r="T86" i="34" s="1"/>
  <c r="AF41" i="32"/>
  <c r="AG41" i="32" s="1"/>
  <c r="P36" i="34" s="1"/>
  <c r="AF25" i="32"/>
  <c r="AG25" i="32" s="1"/>
  <c r="P20" i="34" s="1"/>
  <c r="T20" i="34" s="1"/>
  <c r="AF89" i="32"/>
  <c r="AG89" i="32" s="1"/>
  <c r="P84" i="34" s="1"/>
  <c r="T84" i="34" s="1"/>
  <c r="AF55" i="32"/>
  <c r="AG55" i="32" s="1"/>
  <c r="P50" i="34" s="1"/>
  <c r="AF39" i="32"/>
  <c r="AG39" i="32" s="1"/>
  <c r="P34" i="34" s="1"/>
  <c r="AF23" i="32"/>
  <c r="AG23" i="32" s="1"/>
  <c r="P18" i="34" s="1"/>
  <c r="AF217" i="32"/>
  <c r="AG217" i="32" s="1"/>
  <c r="P212" i="34" s="1"/>
  <c r="AF201" i="32"/>
  <c r="AG201" i="32" s="1"/>
  <c r="P196" i="34" s="1"/>
  <c r="T196" i="34" s="1"/>
  <c r="AF185" i="32"/>
  <c r="AG185" i="32" s="1"/>
  <c r="P180" i="34" s="1"/>
  <c r="AF168" i="32"/>
  <c r="AG168" i="32" s="1"/>
  <c r="P163" i="34" s="1"/>
  <c r="AF152" i="32"/>
  <c r="AG152" i="32" s="1"/>
  <c r="P147" i="34" s="1"/>
  <c r="AF137" i="32"/>
  <c r="AG137" i="32" s="1"/>
  <c r="P132" i="34" s="1"/>
  <c r="AF121" i="32"/>
  <c r="AG121" i="32" s="1"/>
  <c r="P116" i="34" s="1"/>
  <c r="T116" i="34" s="1"/>
  <c r="AF108" i="32"/>
  <c r="AG108" i="32" s="1"/>
  <c r="P103" i="34" s="1"/>
  <c r="AF100" i="32"/>
  <c r="AG100" i="32" s="1"/>
  <c r="P95" i="34" s="1"/>
  <c r="T95" i="34" s="1"/>
  <c r="AF84" i="32"/>
  <c r="AG84" i="32" s="1"/>
  <c r="P79" i="34" s="1"/>
  <c r="T79" i="34" s="1"/>
  <c r="AF50" i="32"/>
  <c r="AG50" i="32" s="1"/>
  <c r="P45" i="34" s="1"/>
  <c r="T45" i="34" s="1"/>
  <c r="AF34" i="32"/>
  <c r="AG34" i="32" s="1"/>
  <c r="P29" i="34" s="1"/>
  <c r="T29" i="34" s="1"/>
  <c r="AF18" i="32"/>
  <c r="AG18" i="32" s="1"/>
  <c r="P13" i="34" s="1"/>
  <c r="T13" i="34" s="1"/>
  <c r="I349" i="8"/>
  <c r="I357" i="8"/>
  <c r="Q363" i="8"/>
  <c r="Q349" i="8"/>
  <c r="Q359" i="8" s="1"/>
  <c r="Q353" i="8"/>
  <c r="Q351" i="8"/>
  <c r="Q361" i="8"/>
  <c r="Q357" i="8"/>
  <c r="AA351" i="8"/>
  <c r="AA353" i="8"/>
  <c r="AA357" i="8"/>
  <c r="AA349" i="8"/>
  <c r="AA365" i="8"/>
  <c r="Y357" i="8"/>
  <c r="Y351" i="8"/>
  <c r="Y353" i="8"/>
  <c r="Y349" i="8"/>
  <c r="Y359" i="8" s="1"/>
  <c r="Y365" i="8"/>
  <c r="E351" i="8"/>
  <c r="E353" i="8"/>
  <c r="E349" i="8"/>
  <c r="E359" i="8" s="1"/>
  <c r="E357" i="8"/>
  <c r="I351" i="8"/>
  <c r="W349" i="8"/>
  <c r="W359" i="8" s="1"/>
  <c r="W365" i="8"/>
  <c r="W351" i="8"/>
  <c r="W353" i="8"/>
  <c r="W357" i="8"/>
  <c r="S353" i="8"/>
  <c r="S349" i="8"/>
  <c r="S359" i="8" s="1"/>
  <c r="S357" i="8"/>
  <c r="U353" i="8"/>
  <c r="U349" i="8"/>
  <c r="U359" i="8" s="1"/>
  <c r="U361" i="8"/>
  <c r="U357" i="8"/>
  <c r="U363" i="8"/>
  <c r="U351" i="8"/>
  <c r="AC353" i="8"/>
  <c r="AC349" i="8"/>
  <c r="AC351" i="8"/>
  <c r="AC357" i="8"/>
  <c r="K357" i="8"/>
  <c r="K353" i="8"/>
  <c r="K351" i="8"/>
  <c r="K349" i="8"/>
  <c r="K359" i="8" s="1"/>
  <c r="M353" i="8"/>
  <c r="M349" i="8"/>
  <c r="M359" i="8" s="1"/>
  <c r="M357" i="8"/>
  <c r="M351" i="8"/>
  <c r="M361" i="8"/>
  <c r="M363" i="8"/>
  <c r="O349" i="8"/>
  <c r="O359" i="8" s="1"/>
  <c r="O353" i="8"/>
  <c r="O351" i="8"/>
  <c r="O357" i="8"/>
  <c r="G353" i="8"/>
  <c r="G351" i="8"/>
  <c r="G357" i="8"/>
  <c r="G349" i="8"/>
  <c r="G359" i="8" s="1"/>
  <c r="G363" i="8"/>
  <c r="G361" i="8"/>
  <c r="S351" i="8"/>
  <c r="T260" i="34" l="1"/>
  <c r="T114" i="34"/>
  <c r="T244" i="34"/>
  <c r="T166" i="34"/>
  <c r="T128" i="34"/>
  <c r="T138" i="34"/>
  <c r="T313" i="34"/>
  <c r="T339" i="34"/>
  <c r="T32" i="34"/>
  <c r="T261" i="34"/>
  <c r="T161" i="34"/>
  <c r="T67" i="34"/>
  <c r="T147" i="34"/>
  <c r="T212" i="34"/>
  <c r="T108" i="34"/>
  <c r="T151" i="34"/>
  <c r="T324" i="34"/>
  <c r="T126" i="34"/>
  <c r="T201" i="34"/>
  <c r="T226" i="34"/>
  <c r="T99" i="34"/>
  <c r="T158" i="34"/>
  <c r="T265" i="34"/>
  <c r="T326" i="34"/>
  <c r="T23" i="34"/>
  <c r="T48" i="34"/>
  <c r="T137" i="34"/>
  <c r="T47" i="34"/>
  <c r="T190" i="34"/>
  <c r="T123" i="34"/>
  <c r="T103" i="34"/>
  <c r="T163" i="34"/>
  <c r="T124" i="34"/>
  <c r="T221" i="34"/>
  <c r="T281" i="34"/>
  <c r="T43" i="34"/>
  <c r="T140" i="34"/>
  <c r="T330" i="34"/>
  <c r="T82" i="34"/>
  <c r="T335" i="34"/>
  <c r="T33" i="34"/>
  <c r="T22" i="34"/>
  <c r="T148" i="34"/>
  <c r="T177" i="34"/>
  <c r="T206" i="34"/>
  <c r="T58" i="34"/>
  <c r="T318" i="34"/>
  <c r="T304" i="34"/>
  <c r="T301" i="34"/>
  <c r="T345" i="34"/>
  <c r="T341" i="34"/>
  <c r="T315" i="34"/>
  <c r="T65" i="34"/>
  <c r="T180" i="34"/>
  <c r="T36" i="34"/>
  <c r="T83" i="34"/>
  <c r="T200" i="34"/>
  <c r="T193" i="34"/>
  <c r="T228" i="34"/>
  <c r="T311" i="34"/>
  <c r="T323" i="34"/>
  <c r="T112" i="34"/>
  <c r="T130" i="34"/>
  <c r="T9" i="34"/>
  <c r="T80" i="34"/>
  <c r="T102" i="34"/>
  <c r="T296" i="34"/>
  <c r="T280" i="34"/>
  <c r="T292" i="34"/>
  <c r="T321" i="34"/>
  <c r="T17" i="34"/>
  <c r="T263" i="34"/>
  <c r="T275" i="34"/>
  <c r="T37" i="34"/>
  <c r="T122" i="34"/>
  <c r="T133" i="34"/>
  <c r="T16" i="34"/>
  <c r="T78" i="34"/>
  <c r="T229" i="34"/>
  <c r="T309" i="34"/>
  <c r="T267" i="34"/>
  <c r="T237" i="34"/>
  <c r="T56" i="34"/>
  <c r="T273" i="34"/>
  <c r="T183" i="34"/>
  <c r="T174" i="34"/>
  <c r="T105" i="34"/>
  <c r="T168" i="34"/>
  <c r="T40" i="34"/>
  <c r="T189" i="34"/>
  <c r="T285" i="34"/>
  <c r="T207" i="34"/>
  <c r="T291" i="34"/>
  <c r="T27" i="34"/>
  <c r="T154" i="34"/>
  <c r="T31" i="34"/>
  <c r="T173" i="34"/>
  <c r="T136" i="34"/>
  <c r="T41" i="34"/>
  <c r="T30" i="34"/>
  <c r="T203" i="34"/>
  <c r="T344" i="34"/>
  <c r="T35" i="34"/>
  <c r="T91" i="34"/>
  <c r="T197" i="34"/>
  <c r="T283" i="34"/>
  <c r="T60" i="34"/>
  <c r="T266" i="34"/>
  <c r="T132" i="34"/>
  <c r="T50" i="34"/>
  <c r="T257" i="34"/>
  <c r="T155" i="34"/>
  <c r="T51" i="34"/>
  <c r="T327" i="34"/>
  <c r="T181" i="34"/>
  <c r="T24" i="34"/>
  <c r="T167" i="34"/>
  <c r="T269" i="34"/>
  <c r="T329" i="34"/>
  <c r="T342" i="34"/>
  <c r="T19" i="34"/>
  <c r="T146" i="34"/>
  <c r="T331" i="34"/>
  <c r="T118" i="34"/>
  <c r="T18" i="34"/>
  <c r="T289" i="34"/>
  <c r="T338" i="34"/>
  <c r="T104" i="34"/>
  <c r="T184" i="34"/>
  <c r="T38" i="34"/>
  <c r="T10" i="34"/>
  <c r="T12" i="34"/>
  <c r="T46" i="34"/>
  <c r="T333" i="34"/>
  <c r="T34" i="34"/>
  <c r="T70" i="34"/>
  <c r="T160" i="34"/>
  <c r="T340" i="34"/>
  <c r="T159" i="34"/>
  <c r="T317" i="34"/>
  <c r="T162" i="34"/>
  <c r="T21" i="34"/>
  <c r="T26" i="34"/>
  <c r="T28" i="34"/>
  <c r="T334" i="34"/>
  <c r="T170" i="34"/>
  <c r="T211" i="34"/>
  <c r="T251" i="34"/>
  <c r="T153" i="34"/>
  <c r="T169" i="34"/>
  <c r="T325" i="34"/>
  <c r="T306" i="34"/>
  <c r="Y369" i="8"/>
  <c r="T175" i="34"/>
  <c r="T157" i="34"/>
  <c r="T165" i="34"/>
  <c r="T274" i="34"/>
  <c r="T290" i="34"/>
  <c r="T282" i="34"/>
  <c r="T299" i="34"/>
  <c r="R347" i="34"/>
  <c r="T39" i="34"/>
  <c r="V352" i="32"/>
  <c r="W13" i="32"/>
  <c r="D8" i="34" s="1"/>
  <c r="AF352" i="32"/>
  <c r="AG13" i="32"/>
  <c r="AP352" i="32"/>
  <c r="AQ13" i="32"/>
  <c r="AU352" i="32"/>
  <c r="AV13" i="32"/>
  <c r="AC359" i="8"/>
  <c r="Y370" i="8"/>
  <c r="Q355" i="8"/>
  <c r="I355" i="8"/>
  <c r="U355" i="8"/>
  <c r="I359" i="8"/>
  <c r="Y371" i="8"/>
  <c r="S355" i="8"/>
  <c r="O355" i="8"/>
  <c r="G355" i="8"/>
  <c r="M355" i="8"/>
  <c r="W355" i="8"/>
  <c r="K355" i="8"/>
  <c r="AC355" i="8"/>
  <c r="AA355" i="8"/>
  <c r="AA359" i="8"/>
  <c r="E355" i="8"/>
  <c r="Y355" i="8"/>
  <c r="AV352" i="32" l="1"/>
  <c r="L8" i="34"/>
  <c r="AG352" i="32"/>
  <c r="P8" i="34"/>
  <c r="AQ352" i="32"/>
  <c r="F8" i="34"/>
  <c r="F347" i="34" s="1"/>
  <c r="D347" i="34"/>
  <c r="W352" i="32"/>
  <c r="P347" i="34" l="1"/>
  <c r="H8" i="34"/>
  <c r="H347" i="34" s="1"/>
  <c r="L347" i="34"/>
  <c r="N8" i="34"/>
  <c r="N347" i="34" s="1"/>
  <c r="T8" i="34" l="1"/>
  <c r="T347" i="34" s="1"/>
  <c r="T4" i="34"/>
</calcChain>
</file>

<file path=xl/comments1.xml><?xml version="1.0" encoding="utf-8"?>
<comments xmlns="http://schemas.openxmlformats.org/spreadsheetml/2006/main">
  <authors>
    <author>Snyder, Shawn [LEGIS]</author>
  </authors>
  <commentList>
    <comment ref="K9" authorId="0">
      <text>
        <r>
          <rPr>
            <b/>
            <sz val="9"/>
            <color indexed="81"/>
            <rFont val="Tahoma"/>
            <charset val="1"/>
          </rPr>
          <t xml:space="preserve">Snyder, Shawn [LEGIS]:  </t>
        </r>
        <r>
          <rPr>
            <sz val="9"/>
            <color indexed="81"/>
            <rFont val="Tahoma"/>
            <family val="2"/>
          </rPr>
          <t>Click on link to detailed estimates of State Categorical Supplements.</t>
        </r>
        <r>
          <rPr>
            <sz val="9"/>
            <color indexed="81"/>
            <rFont val="Tahoma"/>
            <charset val="1"/>
          </rPr>
          <t xml:space="preserve">
</t>
        </r>
      </text>
    </comment>
  </commentList>
</comments>
</file>

<file path=xl/sharedStrings.xml><?xml version="1.0" encoding="utf-8"?>
<sst xmlns="http://schemas.openxmlformats.org/spreadsheetml/2006/main" count="2991" uniqueCount="478">
  <si>
    <t>Est. Change in Enrollment</t>
  </si>
  <si>
    <t>Est. Change in Property Tax</t>
  </si>
  <si>
    <t>Maximum</t>
  </si>
  <si>
    <t>Minimum</t>
  </si>
  <si>
    <t>Range</t>
  </si>
  <si>
    <t>Median</t>
  </si>
  <si>
    <t>Average</t>
  </si>
  <si>
    <t>Number of Districts with Increases</t>
  </si>
  <si>
    <t>Number of Districts with Decreases</t>
  </si>
  <si>
    <t>Notes and Assumptions:</t>
  </si>
  <si>
    <t>Please contact the LSA if there are any questions or concerns regarding this information.</t>
  </si>
  <si>
    <t>Total Number of Districts Receiving:</t>
  </si>
  <si>
    <t>Assumptions include:</t>
  </si>
  <si>
    <t>Taxable Valuations</t>
  </si>
  <si>
    <t>Enrollments</t>
  </si>
  <si>
    <t>Special Ed. Weighting Change</t>
  </si>
  <si>
    <t>Supplementary Weighting Change</t>
  </si>
  <si>
    <t>ESL Weighting Change</t>
  </si>
  <si>
    <t>At-Risk Weighting Change</t>
  </si>
  <si>
    <t>Change in Preschool Formula</t>
  </si>
  <si>
    <t>DoM #</t>
  </si>
  <si>
    <t># of districts:</t>
  </si>
  <si>
    <t>Est. Change in Combined District Cost</t>
  </si>
  <si>
    <t>Preschool Weighting Change</t>
  </si>
  <si>
    <t>Estimated change in state aid includes regular school aid and the total state categorical supplements.</t>
  </si>
  <si>
    <t>District</t>
  </si>
  <si>
    <t>Total State Aid From General Fund (Preschool Formula, State Categoricals, Regular School Aid without PTER Funds):</t>
  </si>
  <si>
    <t>Note:  Estimates include AEA flow-through funding amounts generated at the district level.</t>
  </si>
  <si>
    <t>*Estimated change in State aid includes regular State aid and total State categorical supplements but does not include preschool formula funding.</t>
  </si>
  <si>
    <t>Total All State Aid (Preschool Formula, State Categoricals, Regular School Aid, and Property Tax Equity and Relief Funds):</t>
  </si>
  <si>
    <t>Combined district cost is the sum of the regular program, state categorical supplements,  budget adjustment, district cost of supplementary weights, special education program, area education agency programs, dropout prevention programs and includes both property tax and State aid.   The combined district cost does not include the preschool state aid amount.</t>
  </si>
  <si>
    <t>Total State Aid Increase from Previous Fiscal Year:</t>
  </si>
  <si>
    <t>District_Name</t>
  </si>
  <si>
    <t>dist</t>
  </si>
  <si>
    <t>_TYPE_</t>
  </si>
  <si>
    <t>_FREQ_</t>
  </si>
  <si>
    <t>l101b</t>
  </si>
  <si>
    <t>enr_chng</t>
  </si>
  <si>
    <t>reg_schl_b</t>
  </si>
  <si>
    <t>s_cats_b</t>
  </si>
  <si>
    <t>st_change</t>
  </si>
  <si>
    <t>pt_b</t>
  </si>
  <si>
    <t>pt_change</t>
  </si>
  <si>
    <t>cdc_b</t>
  </si>
  <si>
    <t>pt_a</t>
  </si>
  <si>
    <t>cdc_a</t>
  </si>
  <si>
    <t>cdc_change</t>
  </si>
  <si>
    <t>L416B</t>
  </si>
  <si>
    <t>L824b</t>
  </si>
  <si>
    <t>l734b</t>
  </si>
  <si>
    <t>pschl_change</t>
  </si>
  <si>
    <t>ptb_rel1</t>
  </si>
  <si>
    <t>ptb_rel2</t>
  </si>
  <si>
    <t>ci_b</t>
  </si>
  <si>
    <t>A-H-S-T</t>
  </si>
  <si>
    <t>AGWSR</t>
  </si>
  <si>
    <t>Adair-Casey</t>
  </si>
  <si>
    <t>Adel DeSoto Minburn</t>
  </si>
  <si>
    <t>Akron Westfield</t>
  </si>
  <si>
    <t>Albert City-Truesdale</t>
  </si>
  <si>
    <t>Albia</t>
  </si>
  <si>
    <t>Alburnett</t>
  </si>
  <si>
    <t>Alden</t>
  </si>
  <si>
    <t>Algona</t>
  </si>
  <si>
    <t>Allamakee</t>
  </si>
  <si>
    <t>Alta</t>
  </si>
  <si>
    <t>Ames</t>
  </si>
  <si>
    <t>Anamosa</t>
  </si>
  <si>
    <t>Andrew</t>
  </si>
  <si>
    <t>Ankeny</t>
  </si>
  <si>
    <t>Aplington-Parkersburg</t>
  </si>
  <si>
    <t>Ar-We-Va</t>
  </si>
  <si>
    <t>Atlantic</t>
  </si>
  <si>
    <t>Audubon</t>
  </si>
  <si>
    <t>Aurelia</t>
  </si>
  <si>
    <t>BCLUW</t>
  </si>
  <si>
    <t>Ballard</t>
  </si>
  <si>
    <t>Battle Creek-Ida Grove</t>
  </si>
  <si>
    <t>Baxter</t>
  </si>
  <si>
    <t>Bedford</t>
  </si>
  <si>
    <t>Belle Plaine</t>
  </si>
  <si>
    <t>Bellevue</t>
  </si>
  <si>
    <t>Belmond-Klemme</t>
  </si>
  <si>
    <t>Bennett</t>
  </si>
  <si>
    <t>Benton</t>
  </si>
  <si>
    <t>Bettendorf</t>
  </si>
  <si>
    <t>Bondurant-Farrar</t>
  </si>
  <si>
    <t>Boone</t>
  </si>
  <si>
    <t>Boyden-Hull</t>
  </si>
  <si>
    <t>Boyer Valley</t>
  </si>
  <si>
    <t>Brooklyn-Guernsey-Malcom</t>
  </si>
  <si>
    <t>Burlington</t>
  </si>
  <si>
    <t>CAL</t>
  </si>
  <si>
    <t>CAM</t>
  </si>
  <si>
    <t>Calamus-Wheatland</t>
  </si>
  <si>
    <t>Camanche</t>
  </si>
  <si>
    <t>Cardinal</t>
  </si>
  <si>
    <t>Carlisle</t>
  </si>
  <si>
    <t>Carroll</t>
  </si>
  <si>
    <t>Cedar Falls</t>
  </si>
  <si>
    <t>Cedar Rapids</t>
  </si>
  <si>
    <t>Center Point-Urbana</t>
  </si>
  <si>
    <t>Centerville</t>
  </si>
  <si>
    <t>Central</t>
  </si>
  <si>
    <t>Central City</t>
  </si>
  <si>
    <t>Central Clinton</t>
  </si>
  <si>
    <t>Central Decatur</t>
  </si>
  <si>
    <t>Central Lee</t>
  </si>
  <si>
    <t>Central Lyon</t>
  </si>
  <si>
    <t>Central Springs</t>
  </si>
  <si>
    <t>Chariton</t>
  </si>
  <si>
    <t>Charles City</t>
  </si>
  <si>
    <t>Charter Oak-Ute</t>
  </si>
  <si>
    <t>Cherokee</t>
  </si>
  <si>
    <t>Clarinda</t>
  </si>
  <si>
    <t>Clarion-Goldfield-Dows</t>
  </si>
  <si>
    <t>Clarke</t>
  </si>
  <si>
    <t>Clarksville</t>
  </si>
  <si>
    <t>Clay Central-Everly</t>
  </si>
  <si>
    <t>Clayton Ridge</t>
  </si>
  <si>
    <t>Clear Creek Amana</t>
  </si>
  <si>
    <t>Clear Lake</t>
  </si>
  <si>
    <t>Clinton</t>
  </si>
  <si>
    <t>Colfax-Mingo</t>
  </si>
  <si>
    <t>College</t>
  </si>
  <si>
    <t>Collins-Maxwell</t>
  </si>
  <si>
    <t>Colo-NESCO School</t>
  </si>
  <si>
    <t>Columbus</t>
  </si>
  <si>
    <t>Coon Rapids-Bayard</t>
  </si>
  <si>
    <t>Corning</t>
  </si>
  <si>
    <t>Corwith-Wesley</t>
  </si>
  <si>
    <t>Council Bluffs</t>
  </si>
  <si>
    <t>Creston</t>
  </si>
  <si>
    <t>Dallas Center-Grimes</t>
  </si>
  <si>
    <t>Danville</t>
  </si>
  <si>
    <t>Davenport</t>
  </si>
  <si>
    <t>Davis County</t>
  </si>
  <si>
    <t>Decorah Community</t>
  </si>
  <si>
    <t>Delwood</t>
  </si>
  <si>
    <t>Denison</t>
  </si>
  <si>
    <t>Denver</t>
  </si>
  <si>
    <t>Des Moines Independent</t>
  </si>
  <si>
    <t>Diagonal</t>
  </si>
  <si>
    <t>Dike-New Hartford</t>
  </si>
  <si>
    <t>Dubuque</t>
  </si>
  <si>
    <t>Dunkerton</t>
  </si>
  <si>
    <t>Durant</t>
  </si>
  <si>
    <t>Eagle Grove</t>
  </si>
  <si>
    <t>Earlham</t>
  </si>
  <si>
    <t>East Buchanan</t>
  </si>
  <si>
    <t>East Marshall</t>
  </si>
  <si>
    <t>East Mills</t>
  </si>
  <si>
    <t>East Sac County</t>
  </si>
  <si>
    <t>East Union</t>
  </si>
  <si>
    <t>Eastern Allamakee</t>
  </si>
  <si>
    <t>Easton Valley</t>
  </si>
  <si>
    <t>Eddyville-Blakesburg-</t>
  </si>
  <si>
    <t>Edgewood-Colesburg</t>
  </si>
  <si>
    <t>Eldora-New Providence</t>
  </si>
  <si>
    <t>Emmetsburg</t>
  </si>
  <si>
    <t>English Valleys</t>
  </si>
  <si>
    <t>Essex</t>
  </si>
  <si>
    <t>Estherville Lincoln</t>
  </si>
  <si>
    <t>Exira-Elk Horn_Kimballton</t>
  </si>
  <si>
    <t>Fairfield</t>
  </si>
  <si>
    <t>Farragut</t>
  </si>
  <si>
    <t>Forest City</t>
  </si>
  <si>
    <t>Fort Dodge</t>
  </si>
  <si>
    <t>Fort Madison</t>
  </si>
  <si>
    <t>Fremont-Mills</t>
  </si>
  <si>
    <t>GMG</t>
  </si>
  <si>
    <t>Galva-Holstein</t>
  </si>
  <si>
    <t>Garner-Hayfield</t>
  </si>
  <si>
    <t>George-Little Rock</t>
  </si>
  <si>
    <t>Gilbert</t>
  </si>
  <si>
    <t>Gilmore City-Bradgate</t>
  </si>
  <si>
    <t>Gladbrook-Reinbeck</t>
  </si>
  <si>
    <t>Glenwood</t>
  </si>
  <si>
    <t>Glidden-Ralston</t>
  </si>
  <si>
    <t>Graettinger-Terril</t>
  </si>
  <si>
    <t>Greene County</t>
  </si>
  <si>
    <t>Grinnell-Newburg</t>
  </si>
  <si>
    <t>Griswold</t>
  </si>
  <si>
    <t>Grundy Center</t>
  </si>
  <si>
    <t>Guthrie Center</t>
  </si>
  <si>
    <t>H-L-V</t>
  </si>
  <si>
    <t>Hamburg</t>
  </si>
  <si>
    <t>Hampton-Dumont</t>
  </si>
  <si>
    <t>Harlan</t>
  </si>
  <si>
    <t>Harmony</t>
  </si>
  <si>
    <t>Harris-Lake Park</t>
  </si>
  <si>
    <t>Hartley-Melvin-Sanborn</t>
  </si>
  <si>
    <t>Highland</t>
  </si>
  <si>
    <t>Hinton</t>
  </si>
  <si>
    <t>Howard-Winneshiek</t>
  </si>
  <si>
    <t>Hubbard-Radcliffe</t>
  </si>
  <si>
    <t>Hudson</t>
  </si>
  <si>
    <t>Humboldt</t>
  </si>
  <si>
    <t>IKM-Manning</t>
  </si>
  <si>
    <t>Independence</t>
  </si>
  <si>
    <t>Indianola</t>
  </si>
  <si>
    <t>Interstate 35</t>
  </si>
  <si>
    <t>Iowa City</t>
  </si>
  <si>
    <t>Iowa Falls</t>
  </si>
  <si>
    <t>Iowa Valley</t>
  </si>
  <si>
    <t>Janesville Consolidated</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</si>
  <si>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</si>
  <si>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</si>
  <si>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</si>
  <si>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</si>
  <si>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</si>
  <si>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</si>
  <si>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</si>
  <si>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</si>
  <si>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</si>
  <si>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</si>
  <si>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</si>
  <si>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</si>
  <si>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</si>
  <si>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</si>
  <si>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</si>
  <si>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</si>
  <si>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</si>
  <si>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</si>
  <si>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LuVerne</t>
  </si>
  <si>
    <t>Lynnville-Sully</t>
  </si>
  <si>
    <t>MFL MarMac</t>
  </si>
  <si>
    <t>MOC-Floyd Valley</t>
  </si>
  <si>
    <t>Madrid</t>
  </si>
  <si>
    <t>Manson Northwest Webster</t>
  </si>
  <si>
    <t>Maple Valley-Anthon Oto</t>
  </si>
  <si>
    <t>Maquoketa</t>
  </si>
  <si>
    <t>Maquoketa Valley</t>
  </si>
  <si>
    <t>Marcus-Meriden-Cleghorn</t>
  </si>
  <si>
    <t>Marion Independent</t>
  </si>
  <si>
    <t>Marshalltown</t>
  </si>
  <si>
    <t>Martensdale-St Marys</t>
  </si>
  <si>
    <t>Mason City</t>
  </si>
  <si>
    <t>Mediapolis</t>
  </si>
  <si>
    <t>Melcher-Dallas</t>
  </si>
  <si>
    <t>Mid-Prairie</t>
  </si>
  <si>
    <t>Midland</t>
  </si>
  <si>
    <t>Missouri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</si>
  <si>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</si>
  <si>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</si>
  <si>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</si>
  <si>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</si>
  <si>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</si>
  <si>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</si>
  <si>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</si>
  <si>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</si>
  <si>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</si>
  <si>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</si>
  <si>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</si>
  <si>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</si>
  <si>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</si>
  <si>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</si>
  <si>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</si>
  <si>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</si>
  <si>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</si>
  <si>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</si>
  <si>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</si>
  <si>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</si>
  <si>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Fayette</t>
  </si>
  <si>
    <t>North Iowa</t>
  </si>
  <si>
    <t>North Kossuth</t>
  </si>
  <si>
    <t>North Linn</t>
  </si>
  <si>
    <t>North Mahaska</t>
  </si>
  <si>
    <t>North Polk</t>
  </si>
  <si>
    <t>North Scott</t>
  </si>
  <si>
    <t>North Tama County</t>
  </si>
  <si>
    <t>North Union</t>
  </si>
  <si>
    <t>North Winneshiek</t>
  </si>
  <si>
    <t>Northeast</t>
  </si>
  <si>
    <t>Northeast Hamilton</t>
  </si>
  <si>
    <t>Northwood-Kensett</t>
  </si>
  <si>
    <t>Norwalk</t>
  </si>
  <si>
    <t>Odebolt-Arthur</t>
  </si>
  <si>
    <t>Oelwein</t>
  </si>
  <si>
    <t>Ogden</t>
  </si>
  <si>
    <t>Okoboji</t>
  </si>
  <si>
    <t>Olin Consolidated</t>
  </si>
  <si>
    <t>Orient-Macksburg</t>
  </si>
  <si>
    <t>Osage</t>
  </si>
  <si>
    <t>Oskaloosa</t>
  </si>
  <si>
    <t>Ottumwa</t>
  </si>
  <si>
    <t>PCM</t>
  </si>
  <si>
    <t>Panorama</t>
  </si>
  <si>
    <t>Paton-Churdan</t>
  </si>
  <si>
    <t>Pekin</t>
  </si>
  <si>
    <t>Pella</t>
  </si>
  <si>
    <t>Perry</t>
  </si>
  <si>
    <t>Pleasant Valley</t>
  </si>
  <si>
    <t>Pleasantville</t>
  </si>
  <si>
    <t>Pocahontas Area</t>
  </si>
  <si>
    <t>Postville</t>
  </si>
  <si>
    <t>Prairie Valley</t>
  </si>
  <si>
    <t>Prescott</t>
  </si>
  <si>
    <t>Red Oak</t>
  </si>
  <si>
    <t>Remsen-Union</t>
  </si>
  <si>
    <t>Riceville</t>
  </si>
  <si>
    <t>River Valley</t>
  </si>
  <si>
    <t>Riverside</t>
  </si>
  <si>
    <t>Rock Valley</t>
  </si>
  <si>
    <t>Roland-Story</t>
  </si>
  <si>
    <t>Rudd-Rockford-Marble Rk</t>
  </si>
  <si>
    <t>Ruthven-Ayrshire</t>
  </si>
  <si>
    <t>Saydel</t>
  </si>
  <si>
    <t>Schaller-Crestland</t>
  </si>
  <si>
    <t>Schleswig</t>
  </si>
  <si>
    <t>Sergeant Bluff-Luton</t>
  </si>
  <si>
    <t>Seymour</t>
  </si>
  <si>
    <t>Sheldon</t>
  </si>
  <si>
    <t>Shenandoah</t>
  </si>
  <si>
    <t>Sibley-Ocheyedan</t>
  </si>
  <si>
    <t>Sidney</t>
  </si>
  <si>
    <t>Sigourney</t>
  </si>
  <si>
    <t>Sioux Center</t>
  </si>
  <si>
    <t>Sioux Central</t>
  </si>
  <si>
    <t>Sioux City</t>
  </si>
  <si>
    <t>Solon</t>
  </si>
  <si>
    <t>South Central Calhoun</t>
  </si>
  <si>
    <t>South Hamilton</t>
  </si>
  <si>
    <t>South O'Brien</t>
  </si>
  <si>
    <t>South Page</t>
  </si>
  <si>
    <t>South Tama County</t>
  </si>
  <si>
    <t>South Winneshiek</t>
  </si>
  <si>
    <t>Southeast Polk</t>
  </si>
  <si>
    <t>Southeast Warren</t>
  </si>
  <si>
    <t>Southeast Webster Grand</t>
  </si>
  <si>
    <t>Spencer</t>
  </si>
  <si>
    <t>Spirit Lake</t>
  </si>
  <si>
    <t>Springville</t>
  </si>
  <si>
    <t>St Ansgar</t>
  </si>
  <si>
    <t>Stanton</t>
  </si>
  <si>
    <t>Starmont</t>
  </si>
  <si>
    <t>Storm Lake</t>
  </si>
  <si>
    <t>Stratford</t>
  </si>
  <si>
    <t>Sumner-Fredericksburg</t>
  </si>
  <si>
    <t>Tipton</t>
  </si>
  <si>
    <t>Treynor</t>
  </si>
  <si>
    <t>Tri-Center</t>
  </si>
  <si>
    <t>Tri-County</t>
  </si>
  <si>
    <t>Tripoli</t>
  </si>
  <si>
    <t>Turkey Valley</t>
  </si>
  <si>
    <t>Twin Cedars</t>
  </si>
  <si>
    <t>Twin Rivers</t>
  </si>
  <si>
    <t>Underwood</t>
  </si>
  <si>
    <t>Union</t>
  </si>
  <si>
    <t>United</t>
  </si>
  <si>
    <t>Urbandale</t>
  </si>
  <si>
    <t>Valley</t>
  </si>
  <si>
    <t>Van Buren</t>
  </si>
  <si>
    <t>Van Meter</t>
  </si>
  <si>
    <t>Ventura</t>
  </si>
  <si>
    <t>Villisca</t>
  </si>
  <si>
    <t>Vinton-Shellsburg</t>
  </si>
  <si>
    <t>Waco</t>
  </si>
  <si>
    <t>Walnut</t>
  </si>
  <si>
    <t>Wapello</t>
  </si>
  <si>
    <t>Wapsie Valley</t>
  </si>
  <si>
    <t>Washington</t>
  </si>
  <si>
    <t>Waterloo</t>
  </si>
  <si>
    <t>Waukee</t>
  </si>
  <si>
    <t>Waverly-Shell Rock</t>
  </si>
  <si>
    <t>Wayne</t>
  </si>
  <si>
    <t>Webster City</t>
  </si>
  <si>
    <t>West Bend-Mallard</t>
  </si>
  <si>
    <t>West Branch</t>
  </si>
  <si>
    <t>West Burlington Ind</t>
  </si>
  <si>
    <t>West Central</t>
  </si>
  <si>
    <t>West Central Valley</t>
  </si>
  <si>
    <t>West Delaware County</t>
  </si>
  <si>
    <t>West Des Moines</t>
  </si>
  <si>
    <t>West Fork CSD</t>
  </si>
  <si>
    <t>West Hancock</t>
  </si>
  <si>
    <t>West Harrison</t>
  </si>
  <si>
    <t>West Liberty</t>
  </si>
  <si>
    <t>West Lyon</t>
  </si>
  <si>
    <t>West Marshall</t>
  </si>
  <si>
    <t>West Monona</t>
  </si>
  <si>
    <t>West Sioux</t>
  </si>
  <si>
    <t>Western Dubuque</t>
  </si>
  <si>
    <t>Westwood</t>
  </si>
  <si>
    <t>Whiting</t>
  </si>
  <si>
    <t>Williamsburg</t>
  </si>
  <si>
    <t>Wilton</t>
  </si>
  <si>
    <t>Winfield-Mt Union</t>
  </si>
  <si>
    <t>Winterset</t>
  </si>
  <si>
    <t>Woodbine</t>
  </si>
  <si>
    <t>Woodbury Central</t>
  </si>
  <si>
    <t>Woodward-Granger</t>
  </si>
  <si>
    <t>Levy to Fund Combined District Cost**</t>
  </si>
  <si>
    <t>FY 2016 Budget Enrollment</t>
  </si>
  <si>
    <t xml:space="preserve">Est. FY 2016 Regular State Aid </t>
  </si>
  <si>
    <t>Est. FY 2016 Total State Categorical Supplements</t>
  </si>
  <si>
    <t>FY 2016 Estimated Change in State Aid*</t>
  </si>
  <si>
    <t>Est. FY 2016 Combined District Cost</t>
  </si>
  <si>
    <t>Est. FY 2016 Total Property Tax Adjustment Aid</t>
  </si>
  <si>
    <t>FY 2016 Budget Adjustment</t>
  </si>
  <si>
    <t xml:space="preserve">FY 2016 Preschool Formula </t>
  </si>
  <si>
    <t>Choose FY 2016 State Percent of Growth Here ==&gt;:</t>
  </si>
  <si>
    <t>Est. FY 2016 State Percent of Growth:</t>
  </si>
  <si>
    <t>Legislative Services Agency:  Estimated FY 2016 property tax and regular State aid totals have been adjusted for Property Tax Equity and Relief (PTER) funding and estimated Commercial and Industrial Replacment payments.  See additional notes at bottom.</t>
  </si>
  <si>
    <t>Estimates include Property Tax Equity and Relief (PTER) funds from the FY 2015 State sales/use tax for school infrastructure that  are estimated to total $8.2 million.  The funds are also included in the Regular State aid amounts.</t>
  </si>
  <si>
    <t>The budget adjustment is a mechanism to provide additional funding for school districts with declining enrollments.  It is funded with property taxes and is included in the Levy to Fund Combined District Cost.</t>
  </si>
  <si>
    <t>LSA SAS Program V2.2_FY15.</t>
  </si>
  <si>
    <t>FY 2016</t>
  </si>
  <si>
    <t>DE Projections</t>
  </si>
  <si>
    <t>Obs</t>
  </si>
  <si>
    <t>DE_Dist</t>
  </si>
  <si>
    <t>tls_scpp_a</t>
  </si>
  <si>
    <t>L206</t>
  </si>
  <si>
    <t>L209</t>
  </si>
  <si>
    <t>L212</t>
  </si>
  <si>
    <t>L425</t>
  </si>
  <si>
    <t>L433</t>
  </si>
  <si>
    <t>L441</t>
  </si>
  <si>
    <t>L469</t>
  </si>
  <si>
    <t>L477</t>
  </si>
  <si>
    <t>L306B</t>
  </si>
  <si>
    <t>tls_a</t>
  </si>
  <si>
    <t>Allowable Growth Rate:</t>
  </si>
  <si>
    <t>Variable</t>
  </si>
  <si>
    <t>Mean</t>
  </si>
  <si>
    <t>ts_scpp_a</t>
  </si>
  <si>
    <t>pd_scpp_a</t>
  </si>
  <si>
    <t>ei_scpp_a</t>
  </si>
  <si>
    <t>ts_aea_a</t>
  </si>
  <si>
    <t>pd_aea_a</t>
  </si>
  <si>
    <t>aea_pd_14</t>
  </si>
  <si>
    <t>L206_b</t>
  </si>
  <si>
    <t>bg_ts</t>
  </si>
  <si>
    <t>TSS_B</t>
  </si>
  <si>
    <t>TsS_B</t>
  </si>
  <si>
    <t>bg_pd</t>
  </si>
  <si>
    <t>pd_b</t>
  </si>
  <si>
    <t>L209_b</t>
  </si>
  <si>
    <t>pd__cpp_b</t>
  </si>
  <si>
    <t>ei_cpp_b</t>
  </si>
  <si>
    <t>l212b</t>
  </si>
  <si>
    <t>bg_ei</t>
  </si>
  <si>
    <t>ei_b</t>
  </si>
  <si>
    <t>tls_cpp_b</t>
  </si>
  <si>
    <t>l215b</t>
  </si>
  <si>
    <t>bg_tls</t>
  </si>
  <si>
    <t>tls_b</t>
  </si>
  <si>
    <t>aea_ts_cpp_b</t>
  </si>
  <si>
    <t>aea_ts_15</t>
  </si>
  <si>
    <t>aea_ts_b</t>
  </si>
  <si>
    <t>aea_pd_cpp_b</t>
  </si>
  <si>
    <t>aea_ts_a</t>
  </si>
  <si>
    <t>aea_pd_a</t>
  </si>
  <si>
    <t>Disstrict</t>
  </si>
  <si>
    <t>District Amount</t>
  </si>
  <si>
    <t>AEA Amount</t>
  </si>
  <si>
    <t>Total</t>
  </si>
  <si>
    <t>Early Intervention Total</t>
  </si>
  <si>
    <t>Teacher Leadership Total</t>
  </si>
  <si>
    <t>Teacher Salary Supplement</t>
  </si>
  <si>
    <t>Professional Development Supplement</t>
  </si>
  <si>
    <t>Assumed State Percent of Growth for Estimates:</t>
  </si>
  <si>
    <t>Total for All State Categorical Supplements:</t>
  </si>
  <si>
    <t>Legislative Services Agency:  State Categorical Supplement Estimates by School District</t>
  </si>
  <si>
    <t>Notes:</t>
  </si>
  <si>
    <t>Estimates are based on assumptions as of August 29, 2014.</t>
  </si>
  <si>
    <t>Sources:</t>
  </si>
  <si>
    <t>Department of Management, School Aid file</t>
  </si>
  <si>
    <t>Department of Education, Enrollment projections</t>
  </si>
  <si>
    <t>LSA analysis and calculations</t>
  </si>
  <si>
    <t>Estimates are based on the assumed state percent of growth noted at the top of the document and applied to each of the per pupil categorical amounts.  The Legislature may enact separate growth rates for each category.</t>
  </si>
  <si>
    <t>Summary Page</t>
  </si>
  <si>
    <t>Total - All State Categoricals</t>
  </si>
  <si>
    <t>**Levy to Fund Combined District Cost include estimates for the uniform levy and the total additional levy and have been adjusted to reflect the estimated reduction due to the commercial/industrial replacement payment portion applied to the  uniform and additional levy.</t>
  </si>
  <si>
    <t xml:space="preserve">NOTE:  The FY 2016 State percent of growth has not been established for regular school aid and the State categorical supplements at the date of this publication.  </t>
  </si>
  <si>
    <t>STATEWIDE TOTAL</t>
  </si>
  <si>
    <t xml:space="preserve">Regular State school aid does not include State Categorical Supplement or the preschool formula amounts.  </t>
  </si>
  <si>
    <t>This spreadsheet was created on Aug. 28, 2014 and updated on October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</si>
</sst>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0.0;* \-#,##0.0"/>
    <numFmt numFmtId="165" formatCode="&quot;$&quot;* #,##0;&quot;$&quot;* \-#,##0"/>
    <numFmt numFmtId="166" formatCode="* #,##0;* \-#,##0"/>
    <numFmt numFmtId="167" formatCode="0.0%"/>
  </numFmts>
  <fonts count="22" x14ac:knownFonts="1">
    <font>
      <sz val="10"/>
      <name val="Arial"/>
    </font>
    <font>
      <sz val="10"/>
      <name val="Arial"/>
      <family val="2"/>
    </font>
    <font>
      <b/>
      <sz val="10"/>
      <name val="Arial"/>
      <family val="2"/>
    </font>
    <font>
      <sz val="9"/>
      <name val="Arial"/>
      <family val="2"/>
    </font>
    <font>
      <b/>
      <sz val="9"/>
      <name val="Arial"/>
      <family val="2"/>
    </font>
    <font>
      <sz val="9"/>
      <color indexed="10"/>
      <name val="Arial"/>
      <family val="2"/>
    </font>
    <font>
      <b/>
      <sz val="9"/>
      <color indexed="10"/>
      <name val="Arial"/>
      <family val="2"/>
    </font>
    <font>
      <b/>
      <sz val="10"/>
      <color indexed="10"/>
      <name val="Arial"/>
      <family val="2"/>
    </font>
    <font>
      <sz val="8"/>
      <name val="Arial"/>
      <family val="2"/>
    </font>
    <font>
      <b/>
      <sz val="9"/>
      <color indexed="8"/>
      <name val="Arial"/>
      <family val="2"/>
    </font>
    <font>
      <sz val="8"/>
      <name val="Arial"/>
      <family val="2"/>
    </font>
    <font>
      <u/>
      <sz val="10"/>
      <color indexed="12"/>
      <name val="Arial"/>
      <family val="2"/>
    </font>
    <font>
      <sz val="10"/>
      <name val="Arial"/>
      <family val="2"/>
    </font>
    <font>
      <b/>
      <sz val="11"/>
      <name val="Arial"/>
      <family val="2"/>
    </font>
    <font>
      <sz val="11"/>
      <color theme="1"/>
      <name val="Calibri"/>
      <family val="2"/>
      <scheme val="minor"/>
    </font>
    <font>
      <sz val="10"/>
      <color rgb="FF003399"/>
      <name val="Arial"/>
      <family val="2"/>
    </font>
    <font>
      <b/>
      <sz val="10"/>
      <color rgb="FF003399"/>
      <name val="Arial"/>
      <family val="2"/>
    </font>
    <font>
      <b/>
      <sz val="12"/>
      <name val="Arial"/>
      <family val="2"/>
    </font>
    <font>
      <sz val="9"/>
      <color indexed="81"/>
      <name val="Tahoma"/>
      <charset val="1"/>
    </font>
    <font>
      <b/>
      <sz val="9"/>
      <color indexed="81"/>
      <name val="Tahoma"/>
      <charset val="1"/>
    </font>
    <font>
      <sz val="9"/>
      <color indexed="81"/>
      <name val="Tahoma"/>
      <family val="2"/>
    </font>
    <font>
      <b/>
      <u/>
      <sz val="10"/>
      <color indexed="12"/>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CCCC"/>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right/>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0" fontId="11" fillId="0" borderId="0" applyNumberFormat="0" applyFill="0" applyBorder="0" applyAlignment="0" applyProtection="0">
      <alignment vertical="top"/>
      <protection locked="0"/>
    </xf>
    <xf numFmtId="0" fontId="14" fillId="0" borderId="0" applyNumberFormat="0" applyFill="0" applyBorder="0" applyAlignment="0" applyProtection="0"/>
    <xf numFmtId="9" fontId="1" fillId="0" borderId="0" applyFont="0" applyFill="0" applyBorder="0" applyAlignment="0" applyProtection="0"/>
  </cellStyleXfs>
  <cellXfs count="119">
    <xf numFmtId="0" fontId="0" fillId="0" borderId="0" xfId="0"/>
    <xf numFmtId="0" fontId="2" fillId="0" borderId="0" xfId="0" applyFont="1"/>
    <xf numFmtId="10" fontId="0" fillId="0" borderId="0" xfId="0" applyNumberFormat="1"/>
    <xf numFmtId="0" fontId="3" fillId="0" borderId="0" xfId="0" applyFont="1"/>
    <xf numFmtId="164" fontId="3" fillId="0" borderId="0" xfId="0" applyNumberFormat="1" applyFont="1"/>
    <xf numFmtId="165" fontId="3" fillId="0" borderId="0" xfId="0" applyNumberFormat="1" applyFont="1"/>
    <xf numFmtId="166" fontId="3" fillId="0" borderId="0" xfId="0" applyNumberFormat="1" applyFont="1"/>
    <xf numFmtId="0" fontId="4" fillId="0" borderId="0" xfId="0" applyFont="1"/>
    <xf numFmtId="164" fontId="4" fillId="0" borderId="1" xfId="0" applyNumberFormat="1" applyFont="1" applyBorder="1"/>
    <xf numFmtId="0" fontId="4" fillId="0" borderId="0" xfId="0" applyFont="1" applyBorder="1"/>
    <xf numFmtId="165" fontId="4" fillId="0" borderId="1" xfId="0" applyNumberFormat="1" applyFont="1" applyBorder="1"/>
    <xf numFmtId="164" fontId="4" fillId="0" borderId="0" xfId="0" applyNumberFormat="1" applyFont="1"/>
    <xf numFmtId="166" fontId="4" fillId="0" borderId="0" xfId="0" applyNumberFormat="1" applyFont="1"/>
    <xf numFmtId="43" fontId="4" fillId="0" borderId="0" xfId="0" applyNumberFormat="1" applyFont="1"/>
    <xf numFmtId="0" fontId="5" fillId="2" borderId="0" xfId="0" applyFont="1" applyFill="1"/>
    <xf numFmtId="0" fontId="6" fillId="2" borderId="0" xfId="0" applyFont="1" applyFill="1"/>
    <xf numFmtId="0" fontId="8" fillId="0" borderId="0" xfId="0" applyFont="1"/>
    <xf numFmtId="0" fontId="8" fillId="0" borderId="2" xfId="0" applyFont="1" applyBorder="1" applyAlignment="1">
      <alignment horizontal="center"/>
    </xf>
    <xf numFmtId="0" fontId="8" fillId="0" borderId="0" xfId="0" applyFont="1" applyAlignment="1">
      <alignment horizontal="right"/>
    </xf>
    <xf numFmtId="10" fontId="8" fillId="0" borderId="0" xfId="0" applyNumberFormat="1" applyFont="1"/>
    <xf numFmtId="3" fontId="0" fillId="0" borderId="0" xfId="0" applyNumberFormat="1"/>
    <xf numFmtId="0" fontId="3" fillId="0" borderId="0" xfId="0" applyFont="1" applyBorder="1"/>
    <xf numFmtId="0" fontId="0" fillId="0" borderId="0" xfId="0" applyBorder="1"/>
    <xf numFmtId="1" fontId="0" fillId="0" borderId="0" xfId="0" applyNumberFormat="1"/>
    <xf numFmtId="1" fontId="3" fillId="0" borderId="0" xfId="0" applyNumberFormat="1" applyFont="1"/>
    <xf numFmtId="1" fontId="4" fillId="0" borderId="0" xfId="0" applyNumberFormat="1" applyFont="1" applyAlignment="1">
      <alignment horizontal="center" wrapText="1"/>
    </xf>
    <xf numFmtId="1" fontId="3" fillId="0" borderId="0" xfId="0" applyNumberFormat="1" applyFont="1" applyFill="1"/>
    <xf numFmtId="0" fontId="3" fillId="0" borderId="0" xfId="0" applyFont="1" applyFill="1"/>
    <xf numFmtId="0" fontId="0" fillId="0" borderId="0" xfId="0" applyFill="1"/>
    <xf numFmtId="1" fontId="0" fillId="0" borderId="0" xfId="0" applyNumberFormat="1" applyFill="1"/>
    <xf numFmtId="10" fontId="7" fillId="2" borderId="0" xfId="3" applyNumberFormat="1" applyFont="1" applyFill="1"/>
    <xf numFmtId="165" fontId="0" fillId="0" borderId="0" xfId="0" applyNumberFormat="1"/>
    <xf numFmtId="0" fontId="4" fillId="0" borderId="2" xfId="0" applyFont="1" applyBorder="1" applyAlignment="1">
      <alignment horizontal="center" wrapText="1"/>
    </xf>
    <xf numFmtId="0" fontId="5" fillId="0" borderId="0" xfId="0" applyFont="1" applyBorder="1"/>
    <xf numFmtId="0" fontId="9" fillId="0" borderId="2" xfId="0" applyFont="1" applyBorder="1" applyAlignment="1">
      <alignment horizontal="center" wrapText="1"/>
    </xf>
    <xf numFmtId="166" fontId="0" fillId="0" borderId="0" xfId="0" applyNumberFormat="1"/>
    <xf numFmtId="0" fontId="8" fillId="0" borderId="0" xfId="0" applyFont="1" applyBorder="1" applyAlignment="1">
      <alignment horizontal="center"/>
    </xf>
    <xf numFmtId="10" fontId="8" fillId="0" borderId="0" xfId="0" applyNumberFormat="1" applyFont="1" applyBorder="1"/>
    <xf numFmtId="0" fontId="3" fillId="0" borderId="0" xfId="0" applyNumberFormat="1" applyFont="1" applyAlignment="1">
      <alignment horizontal="center"/>
    </xf>
    <xf numFmtId="0" fontId="4" fillId="0" borderId="0" xfId="0" applyFont="1" applyBorder="1" applyAlignment="1">
      <alignment horizontal="center" wrapText="1"/>
    </xf>
    <xf numFmtId="164" fontId="3" fillId="0" borderId="0" xfId="0" applyNumberFormat="1" applyFont="1" applyAlignment="1">
      <alignment horizontal="center"/>
    </xf>
    <xf numFmtId="0" fontId="2" fillId="0" borderId="0" xfId="0" applyFont="1" applyFill="1" applyAlignment="1">
      <alignment horizontal="right"/>
    </xf>
    <xf numFmtId="0" fontId="3" fillId="3" borderId="0" xfId="0" applyNumberFormat="1" applyFont="1" applyFill="1" applyAlignment="1">
      <alignment horizontal="center"/>
    </xf>
    <xf numFmtId="0" fontId="0" fillId="3" borderId="0" xfId="0" applyFill="1"/>
    <xf numFmtId="164" fontId="3" fillId="3" borderId="0" xfId="0" applyNumberFormat="1" applyFont="1" applyFill="1" applyAlignment="1">
      <alignment horizontal="center"/>
    </xf>
    <xf numFmtId="0" fontId="3" fillId="3" borderId="0" xfId="0" applyFont="1" applyFill="1"/>
    <xf numFmtId="166" fontId="3" fillId="3" borderId="0" xfId="0" applyNumberFormat="1" applyFont="1" applyFill="1"/>
    <xf numFmtId="10" fontId="0" fillId="3" borderId="0" xfId="0" applyNumberFormat="1" applyFill="1"/>
    <xf numFmtId="3" fontId="0" fillId="3" borderId="0" xfId="0" applyNumberFormat="1" applyFill="1"/>
    <xf numFmtId="0" fontId="8" fillId="0" borderId="0" xfId="0" applyFont="1" applyFill="1"/>
    <xf numFmtId="165" fontId="3" fillId="0" borderId="0" xfId="0" applyNumberFormat="1" applyFont="1" applyFill="1"/>
    <xf numFmtId="10" fontId="8" fillId="0" borderId="0" xfId="0" applyNumberFormat="1" applyFont="1" applyBorder="1" applyAlignment="1">
      <alignment horizontal="center"/>
    </xf>
    <xf numFmtId="0" fontId="8" fillId="0" borderId="0" xfId="0" applyFont="1" applyAlignment="1">
      <alignment horizontal="center"/>
    </xf>
    <xf numFmtId="167" fontId="8" fillId="0" borderId="0" xfId="0" applyNumberFormat="1" applyFont="1" applyAlignment="1">
      <alignment horizontal="center"/>
    </xf>
    <xf numFmtId="0" fontId="6" fillId="0" borderId="0" xfId="0" applyFont="1" applyFill="1"/>
    <xf numFmtId="10" fontId="7" fillId="0" borderId="0" xfId="3" applyNumberFormat="1" applyFont="1" applyFill="1"/>
    <xf numFmtId="0" fontId="0" fillId="2" borderId="0" xfId="0" applyFill="1"/>
    <xf numFmtId="165" fontId="2" fillId="0" borderId="0" xfId="0" applyNumberFormat="1" applyFont="1" applyFill="1"/>
    <xf numFmtId="0" fontId="4" fillId="0" borderId="0" xfId="0" applyFont="1" applyAlignment="1">
      <alignment horizontal="center"/>
    </xf>
    <xf numFmtId="167" fontId="13" fillId="0" borderId="3" xfId="3" applyNumberFormat="1" applyFont="1" applyBorder="1"/>
    <xf numFmtId="0" fontId="2" fillId="5" borderId="0" xfId="0" applyFont="1" applyFill="1" applyAlignment="1">
      <alignment horizontal="right"/>
    </xf>
    <xf numFmtId="0" fontId="0" fillId="0" borderId="0" xfId="0" applyAlignment="1"/>
    <xf numFmtId="0" fontId="12" fillId="5" borderId="0" xfId="0" applyFont="1" applyFill="1"/>
    <xf numFmtId="0" fontId="0" fillId="6" borderId="0" xfId="0" applyFill="1"/>
    <xf numFmtId="0" fontId="1" fillId="6" borderId="0" xfId="0" applyFont="1" applyFill="1" applyAlignment="1">
      <alignment horizontal="right"/>
    </xf>
    <xf numFmtId="0" fontId="15" fillId="7" borderId="0" xfId="0" applyFont="1" applyFill="1" applyAlignment="1">
      <alignment vertical="top" wrapText="1"/>
    </xf>
    <xf numFmtId="0" fontId="16" fillId="7" borderId="4" xfId="0" applyFont="1" applyFill="1" applyBorder="1" applyAlignment="1">
      <alignment horizontal="center" vertical="top" wrapText="1"/>
    </xf>
    <xf numFmtId="0" fontId="16" fillId="7" borderId="5" xfId="0" applyFont="1" applyFill="1" applyBorder="1" applyAlignment="1">
      <alignment horizontal="center" vertical="top" wrapText="1"/>
    </xf>
    <xf numFmtId="0" fontId="16" fillId="7" borderId="6" xfId="0" applyFont="1" applyFill="1" applyBorder="1" applyAlignment="1">
      <alignment horizontal="center" vertical="top" wrapText="1"/>
    </xf>
    <xf numFmtId="0" fontId="16" fillId="7" borderId="7" xfId="0" applyFont="1" applyFill="1" applyBorder="1" applyAlignment="1">
      <alignment horizontal="center" vertical="top" wrapText="1"/>
    </xf>
    <xf numFmtId="0" fontId="15" fillId="7" borderId="8" xfId="0" applyFont="1" applyFill="1" applyBorder="1" applyAlignment="1">
      <alignment vertical="top" wrapText="1"/>
    </xf>
    <xf numFmtId="0" fontId="16" fillId="7" borderId="9" xfId="0" applyFont="1" applyFill="1" applyBorder="1" applyAlignment="1">
      <alignment horizontal="center" vertical="top" wrapText="1"/>
    </xf>
    <xf numFmtId="0" fontId="15" fillId="7" borderId="10" xfId="0" applyFont="1" applyFill="1" applyBorder="1" applyAlignment="1">
      <alignment vertical="top" wrapText="1"/>
    </xf>
    <xf numFmtId="0" fontId="15" fillId="7" borderId="11" xfId="0" applyFont="1" applyFill="1" applyBorder="1" applyAlignment="1">
      <alignment vertical="top" wrapText="1"/>
    </xf>
    <xf numFmtId="0" fontId="1" fillId="0" borderId="0" xfId="0" applyFont="1"/>
    <xf numFmtId="0" fontId="1" fillId="0" borderId="0" xfId="0" applyFont="1" applyAlignment="1">
      <alignment horizontal="right"/>
    </xf>
    <xf numFmtId="167" fontId="2" fillId="6" borderId="0" xfId="3" applyNumberFormat="1" applyFont="1" applyFill="1"/>
    <xf numFmtId="0" fontId="2" fillId="7" borderId="7" xfId="0" applyFont="1" applyFill="1" applyBorder="1" applyAlignment="1">
      <alignment horizontal="center" vertical="top" wrapText="1"/>
    </xf>
    <xf numFmtId="0" fontId="1" fillId="7" borderId="8" xfId="0" applyFont="1" applyFill="1" applyBorder="1" applyAlignment="1">
      <alignment vertical="top" wrapText="1"/>
    </xf>
    <xf numFmtId="0" fontId="2" fillId="7" borderId="9" xfId="0" applyFont="1" applyFill="1" applyBorder="1" applyAlignment="1">
      <alignment horizontal="center" vertical="top" wrapText="1"/>
    </xf>
    <xf numFmtId="0" fontId="1" fillId="7" borderId="11" xfId="0" applyFont="1" applyFill="1" applyBorder="1" applyAlignment="1">
      <alignment vertical="top" wrapText="1"/>
    </xf>
    <xf numFmtId="2" fontId="0" fillId="0" borderId="0" xfId="0" applyNumberFormat="1"/>
    <xf numFmtId="0" fontId="16" fillId="7" borderId="0" xfId="0" applyFont="1" applyFill="1" applyBorder="1" applyAlignment="1">
      <alignment horizontal="center" vertical="top" wrapText="1"/>
    </xf>
    <xf numFmtId="0" fontId="0" fillId="8" borderId="0" xfId="0" applyFill="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2" xfId="0" applyFont="1" applyBorder="1" applyAlignment="1">
      <alignment horizontal="center" wrapText="1"/>
    </xf>
    <xf numFmtId="0" fontId="0" fillId="6" borderId="0" xfId="0" applyFill="1" applyAlignment="1">
      <alignment horizontal="center"/>
    </xf>
    <xf numFmtId="0" fontId="0" fillId="0" borderId="0" xfId="0" applyFill="1" applyAlignment="1">
      <alignment horizontal="center"/>
    </xf>
    <xf numFmtId="0" fontId="1" fillId="0" borderId="0" xfId="0" applyFont="1" applyFill="1" applyAlignment="1">
      <alignment horizontal="right"/>
    </xf>
    <xf numFmtId="167" fontId="2" fillId="0" borderId="0" xfId="3" applyNumberFormat="1" applyFont="1" applyFill="1"/>
    <xf numFmtId="0" fontId="0" fillId="8" borderId="0" xfId="0" applyFill="1" applyAlignment="1">
      <alignment horizontal="center"/>
    </xf>
    <xf numFmtId="166" fontId="3" fillId="8" borderId="0" xfId="0" applyNumberFormat="1" applyFont="1" applyFill="1"/>
    <xf numFmtId="0" fontId="2" fillId="6" borderId="0" xfId="0" applyFont="1" applyFill="1" applyAlignment="1">
      <alignment horizontal="right"/>
    </xf>
    <xf numFmtId="165" fontId="4" fillId="0" borderId="0" xfId="0" applyNumberFormat="1" applyFont="1"/>
    <xf numFmtId="0" fontId="0" fillId="9" borderId="0" xfId="0" applyFill="1"/>
    <xf numFmtId="0" fontId="2" fillId="9" borderId="0" xfId="0" applyFont="1" applyFill="1" applyAlignment="1">
      <alignment horizontal="right"/>
    </xf>
    <xf numFmtId="165" fontId="2" fillId="9" borderId="0" xfId="0" applyNumberFormat="1" applyFont="1" applyFill="1"/>
    <xf numFmtId="166" fontId="3" fillId="0" borderId="2" xfId="0" applyNumberFormat="1" applyFont="1" applyBorder="1"/>
    <xf numFmtId="0" fontId="3" fillId="0" borderId="0" xfId="0" applyFont="1" applyAlignment="1">
      <alignment horizontal="left"/>
    </xf>
    <xf numFmtId="0" fontId="2" fillId="8" borderId="0" xfId="0" applyFont="1" applyFill="1" applyAlignment="1">
      <alignment horizontal="center" wrapText="1"/>
    </xf>
    <xf numFmtId="165" fontId="3" fillId="8" borderId="0" xfId="0" applyNumberFormat="1" applyFont="1" applyFill="1"/>
    <xf numFmtId="165" fontId="4" fillId="8" borderId="0" xfId="0" applyNumberFormat="1" applyFont="1" applyFill="1"/>
    <xf numFmtId="166" fontId="4" fillId="8" borderId="0" xfId="0" applyNumberFormat="1" applyFont="1" applyFill="1"/>
    <xf numFmtId="166" fontId="4" fillId="0" borderId="2" xfId="0" applyNumberFormat="1" applyFont="1" applyBorder="1"/>
    <xf numFmtId="0" fontId="21" fillId="0" borderId="2" xfId="1" applyFont="1" applyBorder="1" applyAlignment="1" applyProtection="1">
      <alignment horizontal="center" wrapText="1"/>
    </xf>
    <xf numFmtId="0" fontId="21" fillId="10" borderId="0" xfId="1" applyFont="1" applyFill="1" applyAlignment="1" applyProtection="1">
      <alignment horizontal="center"/>
    </xf>
    <xf numFmtId="165" fontId="0" fillId="0" borderId="0" xfId="0" applyNumberFormat="1" applyFill="1"/>
    <xf numFmtId="164" fontId="3" fillId="0" borderId="2" xfId="0" applyNumberFormat="1" applyFont="1" applyBorder="1" applyAlignment="1">
      <alignment horizontal="center"/>
    </xf>
    <xf numFmtId="0" fontId="8" fillId="0" borderId="0" xfId="0" applyFont="1" applyAlignment="1">
      <alignment horizontal="left" wrapText="1"/>
    </xf>
    <xf numFmtId="0" fontId="11" fillId="0" borderId="0" xfId="1" applyFill="1" applyAlignment="1" applyProtection="1">
      <alignment horizontal="center" wrapText="1"/>
    </xf>
    <xf numFmtId="0" fontId="11" fillId="0" borderId="0" xfId="1" applyAlignment="1" applyProtection="1">
      <alignment horizontal="center" wrapText="1"/>
    </xf>
    <xf numFmtId="0" fontId="4" fillId="4" borderId="0" xfId="0" applyFont="1" applyFill="1" applyAlignment="1">
      <alignment horizontal="center" wrapText="1"/>
    </xf>
    <xf numFmtId="0" fontId="0" fillId="0" borderId="0" xfId="0" applyAlignment="1">
      <alignment wrapText="1"/>
    </xf>
    <xf numFmtId="0" fontId="2" fillId="0" borderId="2" xfId="0" applyFont="1" applyBorder="1" applyAlignment="1">
      <alignment horizontal="center" wrapText="1"/>
    </xf>
    <xf numFmtId="0" fontId="3" fillId="0" borderId="0" xfId="0" applyFont="1" applyAlignment="1">
      <alignment horizontal="left" wrapText="1"/>
    </xf>
    <xf numFmtId="0" fontId="17" fillId="0" borderId="0" xfId="0" applyFont="1" applyAlignment="1">
      <alignment horizontal="center" wrapText="1"/>
    </xf>
    <xf numFmtId="0" fontId="0" fillId="0" borderId="2" xfId="0" applyBorder="1" applyAlignment="1">
      <alignment horizontal="center"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5"/>
    <pageSetUpPr fitToPage="1"/>
  </sheetPr>
  <dimension ref="A1:AY389"/>
  <sheetViews>
    <sheetView tabSelected="1" topLeftCell="C1" workbookViewId="0">
      <pane ySplit="9" topLeftCell="A95" activePane="bottomLeft" state="frozenSplit"/>
      <selection activeCell="C1" sqref="C1"/>
      <selection pane="bottomLeft" activeCell="K3" sqref="K3"/>
    </sheetView>
  </sheetViews>
  <sheetFormatPr defaultColWidth="14.42578125" defaultRowHeight="12.75" x14ac:dyDescent="0.2"/>
  <cols>
    <col min="1" max="1" width="24.140625" style="23" hidden="1" customWidth="1"/>
    <col min="2" max="2" width="3.42578125" style="23" hidden="1" customWidth="1"/>
    <col min="3" max="3" width="28.85546875" customWidth="1"/>
    <col min="4" max="4" width="2" customWidth="1"/>
    <col min="5" max="5" width="13" customWidth="1"/>
    <col min="6" max="6" width="2.140625" customWidth="1"/>
    <col min="7" max="7" width="15.42578125" customWidth="1"/>
    <col min="8" max="8" width="1.7109375" customWidth="1"/>
    <col min="9" max="9" width="13.28515625" customWidth="1"/>
    <col min="10" max="10" width="1.5703125" customWidth="1"/>
    <col min="11" max="11" width="14.42578125" customWidth="1"/>
    <col min="12" max="12" width="1.5703125" customWidth="1"/>
    <col min="13" max="13" width="13.85546875" customWidth="1"/>
    <col min="14" max="14" width="1.140625" customWidth="1"/>
    <col min="15" max="15" width="14" customWidth="1"/>
    <col min="16" max="16" width="1" customWidth="1"/>
    <col min="17" max="17" width="13.7109375" customWidth="1"/>
    <col min="18" max="18" width="1.140625" customWidth="1"/>
    <col min="19" max="19" width="13.42578125" bestFit="1" customWidth="1"/>
    <col min="20" max="20" width="1.85546875" customWidth="1"/>
    <col min="21" max="21" width="12.42578125" bestFit="1" customWidth="1"/>
    <col min="22" max="22" width="1" customWidth="1"/>
    <col min="23" max="23" width="13.85546875" bestFit="1" customWidth="1"/>
    <col min="24" max="24" width="1.42578125" customWidth="1"/>
    <col min="25" max="25" width="16.28515625" customWidth="1"/>
    <col min="26" max="26" width="1.140625" customWidth="1"/>
    <col min="27" max="27" width="10.85546875" bestFit="1" customWidth="1"/>
    <col min="28" max="28" width="1.140625" customWidth="1"/>
    <col min="29" max="29" width="12.28515625" customWidth="1"/>
    <col min="45" max="45" width="14.42578125" customWidth="1"/>
    <col min="46" max="48" width="14.42578125" hidden="1" customWidth="1"/>
    <col min="49" max="49" width="0" hidden="1" customWidth="1"/>
  </cols>
  <sheetData>
    <row r="1" spans="1:51" ht="29.25" customHeight="1" x14ac:dyDescent="0.2">
      <c r="C1" s="113" t="s">
        <v>403</v>
      </c>
      <c r="D1" s="114"/>
      <c r="E1" s="114"/>
      <c r="F1" s="114"/>
      <c r="G1" s="114"/>
      <c r="H1" s="114"/>
      <c r="I1" s="114"/>
      <c r="J1" s="114"/>
      <c r="K1" s="114"/>
      <c r="L1" s="114"/>
      <c r="M1" s="114"/>
      <c r="N1" s="114"/>
      <c r="O1" s="114"/>
      <c r="P1" s="114"/>
      <c r="Q1" s="114"/>
      <c r="R1" s="114"/>
      <c r="S1" s="114"/>
      <c r="T1" s="61"/>
      <c r="U1" s="61"/>
      <c r="V1" s="61"/>
      <c r="W1" s="61"/>
      <c r="X1" s="61"/>
      <c r="Y1" s="61"/>
      <c r="Z1" s="61"/>
      <c r="AA1" s="61"/>
      <c r="AB1" s="61"/>
      <c r="AC1" s="61"/>
    </row>
    <row r="2" spans="1:51" ht="2.25" customHeight="1" thickBot="1" x14ac:dyDescent="0.25">
      <c r="O2" s="31"/>
    </row>
    <row r="3" spans="1:51" ht="16.5" customHeight="1" thickBot="1" x14ac:dyDescent="0.3">
      <c r="C3" s="62"/>
      <c r="D3" s="62"/>
      <c r="E3" s="62"/>
      <c r="F3" s="62"/>
      <c r="G3" s="62"/>
      <c r="H3" s="62"/>
      <c r="I3" s="60" t="s">
        <v>401</v>
      </c>
      <c r="J3" s="62"/>
      <c r="K3" s="59">
        <v>0.02</v>
      </c>
    </row>
    <row r="4" spans="1:51" ht="9" customHeight="1" x14ac:dyDescent="0.2">
      <c r="A4" s="24"/>
      <c r="B4" s="24"/>
      <c r="C4" s="3"/>
      <c r="D4" s="3"/>
      <c r="E4" s="3"/>
      <c r="F4" s="3"/>
      <c r="G4" s="3"/>
      <c r="H4" s="3"/>
      <c r="I4" s="3"/>
      <c r="J4" s="3"/>
      <c r="K4" s="3"/>
      <c r="L4" s="3"/>
      <c r="N4" s="3"/>
      <c r="O4" s="3"/>
      <c r="P4" s="3"/>
      <c r="Q4" s="3"/>
      <c r="R4" s="3"/>
      <c r="S4" s="3"/>
      <c r="AT4" s="2">
        <f>G5</f>
        <v>0.02</v>
      </c>
      <c r="AU4">
        <f>VLOOKUP(AT4,$AU$13:$AV$19,2,FALSE)</f>
        <v>5</v>
      </c>
    </row>
    <row r="5" spans="1:51" x14ac:dyDescent="0.2">
      <c r="A5" s="24"/>
      <c r="B5" s="24"/>
      <c r="C5" s="15"/>
      <c r="D5" s="15"/>
      <c r="E5" s="63"/>
      <c r="F5" s="64" t="s">
        <v>402</v>
      </c>
      <c r="G5" s="30">
        <f>K3</f>
        <v>0.02</v>
      </c>
      <c r="I5" s="15" t="s">
        <v>27</v>
      </c>
      <c r="J5" s="14"/>
      <c r="K5" s="14"/>
      <c r="L5" s="14"/>
      <c r="M5" s="14"/>
      <c r="N5" s="14"/>
      <c r="O5" s="14"/>
      <c r="P5" s="14"/>
      <c r="Q5" s="14"/>
      <c r="R5" s="14"/>
      <c r="S5" s="14"/>
      <c r="T5" s="56"/>
      <c r="U5" s="56"/>
    </row>
    <row r="6" spans="1:51" s="28" customFormat="1" x14ac:dyDescent="0.2">
      <c r="A6" s="26"/>
      <c r="B6" s="26"/>
      <c r="C6" s="54"/>
      <c r="D6" s="54"/>
      <c r="E6" s="55"/>
      <c r="F6" s="27"/>
      <c r="G6" s="27"/>
      <c r="H6" s="54"/>
      <c r="I6" s="111"/>
      <c r="J6" s="112"/>
      <c r="K6" s="112"/>
      <c r="L6" s="112"/>
      <c r="M6" s="112"/>
      <c r="N6" s="112"/>
      <c r="O6" s="112"/>
      <c r="P6" s="112"/>
      <c r="Q6" s="112"/>
      <c r="R6" s="112"/>
      <c r="S6" s="112"/>
      <c r="T6" s="112"/>
      <c r="U6" s="112"/>
    </row>
    <row r="7" spans="1:51" x14ac:dyDescent="0.2">
      <c r="A7" s="24"/>
      <c r="B7" s="24"/>
      <c r="C7" s="7" t="s">
        <v>474</v>
      </c>
      <c r="D7" s="3"/>
      <c r="E7" s="3"/>
      <c r="F7" s="3"/>
      <c r="G7" s="3"/>
      <c r="H7" s="3"/>
      <c r="I7" s="3"/>
      <c r="J7" s="3"/>
      <c r="K7" s="3"/>
      <c r="L7" s="3"/>
      <c r="M7" s="3"/>
      <c r="N7" s="3"/>
      <c r="O7" s="3"/>
      <c r="P7" s="3"/>
      <c r="Q7" s="3"/>
      <c r="R7" s="3"/>
      <c r="S7" s="3"/>
    </row>
    <row r="8" spans="1:51" ht="8.25" customHeight="1" x14ac:dyDescent="0.2">
      <c r="A8" s="24"/>
      <c r="B8" s="24"/>
      <c r="C8" s="7"/>
      <c r="D8" s="3"/>
      <c r="E8" s="3"/>
      <c r="F8" s="3"/>
      <c r="G8" s="3"/>
      <c r="H8" s="3"/>
      <c r="I8" s="3"/>
      <c r="J8" s="3"/>
      <c r="K8" s="3"/>
      <c r="L8" s="3"/>
      <c r="M8" s="3"/>
      <c r="N8" s="3"/>
      <c r="O8" s="3"/>
      <c r="P8" s="3"/>
      <c r="Q8" s="3"/>
      <c r="R8" s="3"/>
      <c r="S8" s="3"/>
    </row>
    <row r="9" spans="1:51" ht="52.5" customHeight="1" x14ac:dyDescent="0.2">
      <c r="A9" s="25"/>
      <c r="B9" s="25" t="s">
        <v>20</v>
      </c>
      <c r="C9" s="25" t="s">
        <v>25</v>
      </c>
      <c r="D9" s="21"/>
      <c r="E9" s="32" t="s">
        <v>393</v>
      </c>
      <c r="F9" s="21"/>
      <c r="G9" s="32" t="s">
        <v>0</v>
      </c>
      <c r="H9" s="21"/>
      <c r="I9" s="32" t="s">
        <v>394</v>
      </c>
      <c r="J9" s="33"/>
      <c r="K9" s="106" t="s">
        <v>395</v>
      </c>
      <c r="L9" s="39"/>
      <c r="M9" s="32" t="s">
        <v>396</v>
      </c>
      <c r="N9" s="21"/>
      <c r="O9" s="32" t="s">
        <v>392</v>
      </c>
      <c r="P9" s="21"/>
      <c r="Q9" s="32" t="s">
        <v>1</v>
      </c>
      <c r="R9" s="21"/>
      <c r="S9" s="34" t="s">
        <v>397</v>
      </c>
      <c r="U9" s="34" t="s">
        <v>22</v>
      </c>
      <c r="V9" s="22"/>
      <c r="W9" s="34" t="s">
        <v>398</v>
      </c>
      <c r="Y9" s="34" t="s">
        <v>399</v>
      </c>
      <c r="AA9" s="34" t="s">
        <v>400</v>
      </c>
      <c r="AB9" s="34"/>
      <c r="AC9" s="34" t="s">
        <v>19</v>
      </c>
    </row>
    <row r="10" spans="1:51" x14ac:dyDescent="0.2">
      <c r="B10" s="38">
        <f>CHOOSE($AU$4,'C_6_%'!B2,'C_5_%'!B2,'C_4_%'!B2,'C_3_%'!B2,'C_2_%'!B2,'C_1_%'!B2,'C_0_%'!B2,)</f>
        <v>441</v>
      </c>
      <c r="C10" s="38" t="str">
        <f>CHOOSE($AU$4,'C_6_%'!A2,'C_5_%'!A2,'C_4_%'!A2,'C_3_%'!A2,'C_2_%'!A2,'C_1_%'!A2,'C_0_%'!A2,)</f>
        <v>A-H-S-T</v>
      </c>
      <c r="E10" s="40">
        <f>CHOOSE($AU$4,'C_6_%'!E2,'C_5_%'!E2,'C_4_%'!E2,'C_3_%'!E2,'C_2_%'!E2,'C_1_%'!E2,'C_0_%'!E2)</f>
        <v>579.70000000000005</v>
      </c>
      <c r="G10" s="40">
        <f>CHOOSE($AU$4,'C_6_%'!F2,'C_5_%'!F2,'C_4_%'!F2,'C_3_%'!F2,'C_2_%'!F2,'C_1_%'!F2,'C_0_%'!F2)</f>
        <v>-16.899999999999999</v>
      </c>
      <c r="I10" s="5">
        <f>(CHOOSE($AU$4,'C_6_%'!G2,'C_5_%'!G2,'C_4_%'!G2,'C_3_%'!G2,'C_2_%'!G2,'C_1_%'!G2,'C_0_%'!G2,))-AA10</f>
        <v>2332770</v>
      </c>
      <c r="K10" s="5">
        <f>CHOOSE($AU$4,'C_6_%'!H2,'C_5_%'!H2,'C_4_%'!H2,'C_3_%'!H2,'C_2_%'!H2,'C_1_%'!H2,'C_0_%'!H2)</f>
        <v>380978</v>
      </c>
      <c r="M10" s="5">
        <f>CHOOSE($AU$4,'C_6_%'!I2,'C_5_%'!I2,'C_4_%'!I2,'C_3_%'!I2,'C_2_%'!I2,'C_1_%'!I2,'C_0_%'!I2)</f>
        <v>-44802</v>
      </c>
      <c r="O10" s="5">
        <f>CHOOSE($AU$4,'C_6_%'!J2,'C_5_%'!J2,'C_4_%'!J2,'C_3_%'!J2,'C_2_%'!J2,'C_1_%'!J2,'C_0_%'!J2)</f>
        <v>2263035</v>
      </c>
      <c r="Q10" s="5">
        <f>CHOOSE($AU$4,'C_6_%'!K2,'C_5_%'!K2,'C_4_%'!K2,'C_3_%'!K2,'C_2_%'!K2,'C_1_%'!K2,'C_0_%'!K2)</f>
        <v>122259</v>
      </c>
      <c r="S10" s="5">
        <f>CHOOSE($AU$4,'C_6_%'!L2,'C_5_%'!L2,'C_4_%'!L2,'C_3_%'!L2,'C_2_%'!L2,'C_1_%'!L2,'C_0_%'!L2,)</f>
        <v>5026347</v>
      </c>
      <c r="U10" s="5">
        <f>CHOOSE($AU$4,'C_6_%'!O2,'C_5_%'!O2,'C_4_%'!O2,'C_3_%'!O2,'C_2_%'!O2,'C_1_%'!O2,'C_0_%'!O2)</f>
        <v>104074</v>
      </c>
      <c r="W10" s="5">
        <f>CHOOSE($AU$4,'C_6_%'!Q2,'C_5_%'!Q2,'C_4_%'!Q2,'C_3_%'!Q2,'C_2_%'!Q2,'C_1_%'!Q2,'C_0_%'!Q2)</f>
        <v>0</v>
      </c>
      <c r="Y10" s="5">
        <f>CHOOSE($AU$4,'C_6_%'!P2,'C_5_%'!P2,'C_4_%'!P2,'C_3_%'!P2,'C_2_%'!P2,'C_1_%'!P2,'C_0_%'!P2)</f>
        <v>73247</v>
      </c>
      <c r="AA10" s="5">
        <f>CHOOSE($AU$4,'C_6_%'!R2,'C_5_%'!R2,'C_4_%'!R2,'C_3_%'!R2,'C_2_%'!R2,'C_1_%'!R2,'C_0_%'!R2)</f>
        <v>113141</v>
      </c>
      <c r="AC10" s="5">
        <f>CHOOSE($AU$4,'C_6_%'!S2,'C_5_%'!S2,'C_4_%'!S2,'C_3_%'!S2,'C_2_%'!S2,'C_1_%'!S2,'C_0_%'!S2)</f>
        <v>4919</v>
      </c>
      <c r="AD10" s="5"/>
      <c r="AU10" s="2"/>
      <c r="AW10" s="20"/>
      <c r="AX10" s="20"/>
      <c r="AY10" s="20"/>
    </row>
    <row r="11" spans="1:51" x14ac:dyDescent="0.2">
      <c r="B11" s="38">
        <f>CHOOSE($AU$4,'C_6_%'!B3,'C_5_%'!B3,'C_4_%'!B3,'C_3_%'!B3,'C_2_%'!B3,'C_1_%'!B3,'C_0_%'!B3,)</f>
        <v>9</v>
      </c>
      <c r="C11" s="38" t="str">
        <f>CHOOSE($AU$4,'C_6_%'!A3,'C_5_%'!A3,'C_4_%'!A3,'C_3_%'!A3,'C_2_%'!A3,'C_1_%'!A3,'C_0_%'!A3,)</f>
        <v>AGWSR</v>
      </c>
      <c r="E11" s="40">
        <f>CHOOSE($AU$4,'C_6_%'!E3,'C_5_%'!E3,'C_4_%'!E3,'C_3_%'!E3,'C_2_%'!E3,'C_1_%'!E3,'C_0_%'!E3)</f>
        <v>604.70000000000005</v>
      </c>
      <c r="G11" s="40">
        <f>CHOOSE($AU$4,'C_6_%'!F3,'C_5_%'!F3,'C_4_%'!F3,'C_3_%'!F3,'C_2_%'!F3,'C_1_%'!F3,'C_0_%'!F3)</f>
        <v>8.5</v>
      </c>
      <c r="H11" s="3"/>
      <c r="I11" s="6">
        <f>(CHOOSE($AU$4,'C_6_%'!G3,'C_5_%'!G3,'C_4_%'!G3,'C_3_%'!G3,'C_2_%'!G3,'C_1_%'!G3,'C_0_%'!G3,))-AA11</f>
        <v>2446213</v>
      </c>
      <c r="J11" s="6"/>
      <c r="K11" s="6">
        <f>CHOOSE($AU$4,'C_6_%'!H3,'C_5_%'!H3,'C_4_%'!H3,'C_3_%'!H3,'C_2_%'!H3,'C_1_%'!H3,'C_0_%'!H3)</f>
        <v>454444</v>
      </c>
      <c r="L11" s="6"/>
      <c r="M11" s="6">
        <f>CHOOSE($AU$4,'C_6_%'!I3,'C_5_%'!I3,'C_4_%'!I3,'C_3_%'!I3,'C_2_%'!I3,'C_1_%'!I3,'C_0_%'!I3)</f>
        <v>176113</v>
      </c>
      <c r="N11" s="6"/>
      <c r="O11" s="6">
        <f>CHOOSE($AU$4,'C_6_%'!J3,'C_5_%'!J3,'C_4_%'!J3,'C_3_%'!J3,'C_2_%'!J3,'C_1_%'!J3,'C_0_%'!J3)</f>
        <v>2545591</v>
      </c>
      <c r="P11" s="6"/>
      <c r="Q11" s="6">
        <f>CHOOSE($AU$4,'C_6_%'!K3,'C_5_%'!K3,'C_4_%'!K3,'C_3_%'!K3,'C_2_%'!K3,'C_1_%'!K3,'C_0_%'!K3)</f>
        <v>34850</v>
      </c>
      <c r="R11" s="6"/>
      <c r="S11" s="6">
        <f>CHOOSE($AU$4,'C_6_%'!L3,'C_5_%'!L3,'C_4_%'!L3,'C_3_%'!L3,'C_2_%'!L3,'C_1_%'!L3,'C_0_%'!L3,)</f>
        <v>5462816</v>
      </c>
      <c r="T11" s="6"/>
      <c r="U11" s="6">
        <f>CHOOSE($AU$4,'C_6_%'!O3,'C_5_%'!O3,'C_4_%'!O3,'C_3_%'!O3,'C_2_%'!O3,'C_1_%'!O3,'C_0_%'!O3)</f>
        <v>218713</v>
      </c>
      <c r="V11" s="6"/>
      <c r="W11" s="6">
        <f>CHOOSE($AU$4,'C_6_%'!Q3,'C_5_%'!Q3,'C_4_%'!Q3,'C_3_%'!Q3,'C_2_%'!Q3,'C_1_%'!Q3,'C_0_%'!Q3)</f>
        <v>0</v>
      </c>
      <c r="X11" s="6"/>
      <c r="Y11" s="6">
        <f>CHOOSE($AU$4,'C_6_%'!P3,'C_5_%'!P3,'C_4_%'!P3,'C_3_%'!P3,'C_2_%'!P3,'C_1_%'!P3,'C_0_%'!P3)</f>
        <v>0</v>
      </c>
      <c r="Z11" s="6"/>
      <c r="AA11" s="6">
        <f>CHOOSE($AU$4,'C_6_%'!R3,'C_5_%'!R3,'C_4_%'!R3,'C_3_%'!R3,'C_2_%'!R3,'C_1_%'!R3,'C_0_%'!R3)</f>
        <v>83192</v>
      </c>
      <c r="AB11" s="6"/>
      <c r="AC11" s="6">
        <f>CHOOSE($AU$4,'C_6_%'!S3,'C_5_%'!S3,'C_4_%'!S3,'C_3_%'!S3,'C_2_%'!S3,'C_1_%'!S3,'C_0_%'!S3)</f>
        <v>3617</v>
      </c>
      <c r="AU11" s="2"/>
      <c r="AW11" s="20"/>
      <c r="AX11" s="20"/>
      <c r="AY11" s="20"/>
    </row>
    <row r="12" spans="1:51" x14ac:dyDescent="0.2">
      <c r="B12" s="38">
        <f>CHOOSE($AU$4,'C_6_%'!B4,'C_5_%'!B4,'C_4_%'!B4,'C_3_%'!B4,'C_2_%'!B4,'C_1_%'!B4,'C_0_%'!B4,)</f>
        <v>18</v>
      </c>
      <c r="C12" s="38" t="str">
        <f>CHOOSE($AU$4,'C_6_%'!A4,'C_5_%'!A4,'C_4_%'!A4,'C_3_%'!A4,'C_2_%'!A4,'C_1_%'!A4,'C_0_%'!A4,)</f>
        <v>Adair-Casey</v>
      </c>
      <c r="E12" s="40">
        <f>CHOOSE($AU$4,'C_6_%'!E4,'C_5_%'!E4,'C_4_%'!E4,'C_3_%'!E4,'C_2_%'!E4,'C_1_%'!E4,'C_0_%'!E4)</f>
        <v>324.8</v>
      </c>
      <c r="G12" s="40">
        <f>CHOOSE($AU$4,'C_6_%'!F4,'C_5_%'!F4,'C_4_%'!F4,'C_3_%'!F4,'C_2_%'!F4,'C_1_%'!F4,'C_0_%'!F4)</f>
        <v>-3.6</v>
      </c>
      <c r="H12" s="3"/>
      <c r="I12" s="6">
        <f>(CHOOSE($AU$4,'C_6_%'!G4,'C_5_%'!G4,'C_4_%'!G4,'C_3_%'!G4,'C_2_%'!G4,'C_1_%'!G4,'C_0_%'!G4,))-AA12</f>
        <v>1549053</v>
      </c>
      <c r="J12" s="6"/>
      <c r="K12" s="6">
        <f>CHOOSE($AU$4,'C_6_%'!H4,'C_5_%'!H4,'C_4_%'!H4,'C_3_%'!H4,'C_2_%'!H4,'C_1_%'!H4,'C_0_%'!H4)</f>
        <v>249888</v>
      </c>
      <c r="L12" s="6"/>
      <c r="M12" s="6">
        <f>CHOOSE($AU$4,'C_6_%'!I4,'C_5_%'!I4,'C_4_%'!I4,'C_3_%'!I4,'C_2_%'!I4,'C_1_%'!I4,'C_0_%'!I4)</f>
        <v>36235</v>
      </c>
      <c r="N12" s="6"/>
      <c r="O12" s="6">
        <f>CHOOSE($AU$4,'C_6_%'!J4,'C_5_%'!J4,'C_4_%'!J4,'C_3_%'!J4,'C_2_%'!J4,'C_1_%'!J4,'C_0_%'!J4)</f>
        <v>1220156</v>
      </c>
      <c r="P12" s="6"/>
      <c r="Q12" s="6">
        <f>CHOOSE($AU$4,'C_6_%'!K4,'C_5_%'!K4,'C_4_%'!K4,'C_3_%'!K4,'C_2_%'!K4,'C_1_%'!K4,'C_0_%'!K4)</f>
        <v>-81468</v>
      </c>
      <c r="R12" s="6"/>
      <c r="S12" s="6">
        <f>CHOOSE($AU$4,'C_6_%'!L4,'C_5_%'!L4,'C_4_%'!L4,'C_3_%'!L4,'C_2_%'!L4,'C_1_%'!L4,'C_0_%'!L4,)</f>
        <v>3041050.6666999999</v>
      </c>
      <c r="T12" s="6"/>
      <c r="U12" s="6">
        <f>CHOOSE($AU$4,'C_6_%'!O4,'C_5_%'!O4,'C_4_%'!O4,'C_3_%'!O4,'C_2_%'!O4,'C_1_%'!O4,'C_0_%'!O4)</f>
        <v>-35396.333330000001</v>
      </c>
      <c r="V12" s="6"/>
      <c r="W12" s="6">
        <f>CHOOSE($AU$4,'C_6_%'!Q4,'C_5_%'!Q4,'C_4_%'!Q4,'C_3_%'!Q4,'C_2_%'!Q4,'C_1_%'!Q4,'C_0_%'!Q4)</f>
        <v>0</v>
      </c>
      <c r="X12" s="6"/>
      <c r="Y12" s="6">
        <f>CHOOSE($AU$4,'C_6_%'!P4,'C_5_%'!P4,'C_4_%'!P4,'C_3_%'!P4,'C_2_%'!P4,'C_1_%'!P4,'C_0_%'!P4)</f>
        <v>2574</v>
      </c>
      <c r="Z12" s="6"/>
      <c r="AA12" s="6">
        <f>CHOOSE($AU$4,'C_6_%'!R4,'C_5_%'!R4,'C_4_%'!R4,'C_3_%'!R4,'C_2_%'!R4,'C_1_%'!R4,'C_0_%'!R4)</f>
        <v>39932</v>
      </c>
      <c r="AB12" s="6"/>
      <c r="AC12" s="6">
        <f>CHOOSE($AU$4,'C_6_%'!S4,'C_5_%'!S4,'C_4_%'!S4,'C_3_%'!S4,'C_2_%'!S4,'C_1_%'!S4,'C_0_%'!S4)</f>
        <v>1736</v>
      </c>
      <c r="AU12" s="2"/>
      <c r="AW12" s="20"/>
      <c r="AX12" s="20"/>
      <c r="AY12" s="20"/>
    </row>
    <row r="13" spans="1:51" x14ac:dyDescent="0.2">
      <c r="B13" s="38">
        <f>CHOOSE($AU$4,'C_6_%'!B5,'C_5_%'!B5,'C_4_%'!B5,'C_3_%'!B5,'C_2_%'!B5,'C_1_%'!B5,'C_0_%'!B5,)</f>
        <v>27</v>
      </c>
      <c r="C13" s="38" t="str">
        <f>CHOOSE($AU$4,'C_6_%'!A5,'C_5_%'!A5,'C_4_%'!A5,'C_3_%'!A5,'C_2_%'!A5,'C_1_%'!A5,'C_0_%'!A5,)</f>
        <v>Adel DeSoto Minburn</v>
      </c>
      <c r="E13" s="40">
        <f>CHOOSE($AU$4,'C_6_%'!E5,'C_5_%'!E5,'C_4_%'!E5,'C_3_%'!E5,'C_2_%'!E5,'C_1_%'!E5,'C_0_%'!E5)</f>
        <v>1517.3</v>
      </c>
      <c r="G13" s="40">
        <f>CHOOSE($AU$4,'C_6_%'!F5,'C_5_%'!F5,'C_4_%'!F5,'C_3_%'!F5,'C_2_%'!F5,'C_1_%'!F5,'C_0_%'!F5)</f>
        <v>36.299999999999997</v>
      </c>
      <c r="H13" s="3"/>
      <c r="I13" s="6">
        <f>(CHOOSE($AU$4,'C_6_%'!G5,'C_5_%'!G5,'C_4_%'!G5,'C_3_%'!G5,'C_2_%'!G5,'C_1_%'!G5,'C_0_%'!G5,))-AA13</f>
        <v>8007214</v>
      </c>
      <c r="J13" s="6"/>
      <c r="K13" s="6">
        <f>CHOOSE($AU$4,'C_6_%'!H5,'C_5_%'!H5,'C_4_%'!H5,'C_3_%'!H5,'C_2_%'!H5,'C_1_%'!H5,'C_0_%'!H5)</f>
        <v>1100146</v>
      </c>
      <c r="L13" s="6"/>
      <c r="M13" s="6">
        <f>CHOOSE($AU$4,'C_6_%'!I5,'C_5_%'!I5,'C_4_%'!I5,'C_3_%'!I5,'C_2_%'!I5,'C_1_%'!I5,'C_0_%'!I5)</f>
        <v>456201</v>
      </c>
      <c r="N13" s="6"/>
      <c r="O13" s="6">
        <f>CHOOSE($AU$4,'C_6_%'!J5,'C_5_%'!J5,'C_4_%'!J5,'C_3_%'!J5,'C_2_%'!J5,'C_1_%'!J5,'C_0_%'!J5)</f>
        <v>3917134</v>
      </c>
      <c r="P13" s="6"/>
      <c r="Q13" s="6">
        <f>CHOOSE($AU$4,'C_6_%'!K5,'C_5_%'!K5,'C_4_%'!K5,'C_3_%'!K5,'C_2_%'!K5,'C_1_%'!K5,'C_0_%'!K5)</f>
        <v>122805</v>
      </c>
      <c r="R13" s="6"/>
      <c r="S13" s="6">
        <f>CHOOSE($AU$4,'C_6_%'!L5,'C_5_%'!L5,'C_4_%'!L5,'C_3_%'!L5,'C_2_%'!L5,'C_1_%'!L5,'C_0_%'!L5,)</f>
        <v>13099074.666999999</v>
      </c>
      <c r="T13" s="6"/>
      <c r="U13" s="6">
        <f>CHOOSE($AU$4,'C_6_%'!O5,'C_5_%'!O5,'C_4_%'!O5,'C_3_%'!O5,'C_2_%'!O5,'C_1_%'!O5,'C_0_%'!O5)</f>
        <v>617900.66666999995</v>
      </c>
      <c r="V13" s="6"/>
      <c r="W13" s="6">
        <f>CHOOSE($AU$4,'C_6_%'!Q5,'C_5_%'!Q5,'C_4_%'!Q5,'C_3_%'!Q5,'C_2_%'!Q5,'C_1_%'!Q5,'C_0_%'!Q5)</f>
        <v>0</v>
      </c>
      <c r="X13" s="6"/>
      <c r="Y13" s="6">
        <f>CHOOSE($AU$4,'C_6_%'!P5,'C_5_%'!P5,'C_4_%'!P5,'C_3_%'!P5,'C_2_%'!P5,'C_1_%'!P5,'C_0_%'!P5)</f>
        <v>0</v>
      </c>
      <c r="Z13" s="6"/>
      <c r="AA13" s="6">
        <f>CHOOSE($AU$4,'C_6_%'!R5,'C_5_%'!R5,'C_4_%'!R5,'C_3_%'!R5,'C_2_%'!R5,'C_1_%'!R5,'C_0_%'!R5)</f>
        <v>0</v>
      </c>
      <c r="AB13" s="6"/>
      <c r="AC13" s="6">
        <f>CHOOSE($AU$4,'C_6_%'!S5,'C_5_%'!S5,'C_4_%'!S5,'C_3_%'!S5,'C_2_%'!S5,'C_1_%'!S5,'C_0_%'!S5)</f>
        <v>0</v>
      </c>
      <c r="AU13" s="2">
        <v>0.06</v>
      </c>
      <c r="AV13">
        <v>1</v>
      </c>
      <c r="AW13" s="20"/>
      <c r="AX13" s="20"/>
      <c r="AY13" s="20"/>
    </row>
    <row r="14" spans="1:51" s="43" customFormat="1" x14ac:dyDescent="0.2">
      <c r="B14" s="42">
        <f>CHOOSE($AU$4,'C_6_%'!B6,'C_5_%'!B6,'C_4_%'!B6,'C_3_%'!B6,'C_2_%'!B6,'C_1_%'!B6,'C_0_%'!B6,)</f>
        <v>63</v>
      </c>
      <c r="C14" s="42" t="str">
        <f>CHOOSE($AU$4,'C_6_%'!A6,'C_5_%'!A6,'C_4_%'!A6,'C_3_%'!A6,'C_2_%'!A6,'C_1_%'!A6,'C_0_%'!A6,)</f>
        <v>Akron Westfield</v>
      </c>
      <c r="E14" s="44">
        <f>CHOOSE($AU$4,'C_6_%'!E6,'C_5_%'!E6,'C_4_%'!E6,'C_3_%'!E6,'C_2_%'!E6,'C_1_%'!E6,'C_0_%'!E6)</f>
        <v>519.70000000000005</v>
      </c>
      <c r="G14" s="44">
        <f>CHOOSE($AU$4,'C_6_%'!F6,'C_5_%'!F6,'C_4_%'!F6,'C_3_%'!F6,'C_2_%'!F6,'C_1_%'!F6,'C_0_%'!F6)</f>
        <v>-0.3</v>
      </c>
      <c r="H14" s="45"/>
      <c r="I14" s="46">
        <f>(CHOOSE($AU$4,'C_6_%'!G6,'C_5_%'!G6,'C_4_%'!G6,'C_3_%'!G6,'C_2_%'!G6,'C_1_%'!G6,'C_0_%'!G6,))-AA14</f>
        <v>2736625</v>
      </c>
      <c r="J14" s="46"/>
      <c r="K14" s="46">
        <f>CHOOSE($AU$4,'C_6_%'!H6,'C_5_%'!H6,'C_4_%'!H6,'C_3_%'!H6,'C_2_%'!H6,'C_1_%'!H6,'C_0_%'!H6)</f>
        <v>401646</v>
      </c>
      <c r="L14" s="46"/>
      <c r="M14" s="46">
        <f>CHOOSE($AU$4,'C_6_%'!I6,'C_5_%'!I6,'C_4_%'!I6,'C_3_%'!I6,'C_2_%'!I6,'C_1_%'!I6,'C_0_%'!I6)</f>
        <v>116953</v>
      </c>
      <c r="N14" s="46"/>
      <c r="O14" s="46">
        <f>CHOOSE($AU$4,'C_6_%'!J6,'C_5_%'!J6,'C_4_%'!J6,'C_3_%'!J6,'C_2_%'!J6,'C_1_%'!J6,'C_0_%'!J6)</f>
        <v>1617031</v>
      </c>
      <c r="P14" s="46"/>
      <c r="Q14" s="46">
        <f>CHOOSE($AU$4,'C_6_%'!K6,'C_5_%'!K6,'C_4_%'!K6,'C_3_%'!K6,'C_2_%'!K6,'C_1_%'!K6,'C_0_%'!K6)</f>
        <v>41701</v>
      </c>
      <c r="R14" s="46"/>
      <c r="S14" s="46">
        <f>CHOOSE($AU$4,'C_6_%'!L6,'C_5_%'!L6,'C_4_%'!L6,'C_3_%'!L6,'C_2_%'!L6,'C_1_%'!L6,'C_0_%'!L6,)</f>
        <v>4765688</v>
      </c>
      <c r="T14" s="46"/>
      <c r="U14" s="46">
        <f>CHOOSE($AU$4,'C_6_%'!O6,'C_5_%'!O6,'C_4_%'!O6,'C_3_%'!O6,'C_2_%'!O6,'C_1_%'!O6,'C_0_%'!O6)</f>
        <v>163757</v>
      </c>
      <c r="V14" s="46"/>
      <c r="W14" s="46">
        <f>CHOOSE($AU$4,'C_6_%'!Q6,'C_5_%'!Q6,'C_4_%'!Q6,'C_3_%'!Q6,'C_2_%'!Q6,'C_1_%'!Q6,'C_0_%'!Q6)</f>
        <v>0</v>
      </c>
      <c r="X14" s="46"/>
      <c r="Y14" s="46">
        <f>CHOOSE($AU$4,'C_6_%'!P6,'C_5_%'!P6,'C_4_%'!P6,'C_3_%'!P6,'C_2_%'!P6,'C_1_%'!P6,'C_0_%'!P6)</f>
        <v>0</v>
      </c>
      <c r="Z14" s="46"/>
      <c r="AA14" s="46">
        <f>CHOOSE($AU$4,'C_6_%'!R6,'C_5_%'!R6,'C_4_%'!R6,'C_3_%'!R6,'C_2_%'!R6,'C_1_%'!R6,'C_0_%'!R6)</f>
        <v>39932</v>
      </c>
      <c r="AB14" s="46"/>
      <c r="AC14" s="46">
        <f>CHOOSE($AU$4,'C_6_%'!S6,'C_5_%'!S6,'C_4_%'!S6,'C_3_%'!S6,'C_2_%'!S6,'C_1_%'!S6,'C_0_%'!S6)</f>
        <v>1736</v>
      </c>
      <c r="AU14" s="47">
        <v>0.05</v>
      </c>
      <c r="AV14" s="43">
        <v>2</v>
      </c>
      <c r="AW14" s="48"/>
      <c r="AX14" s="48"/>
      <c r="AY14" s="48"/>
    </row>
    <row r="15" spans="1:51" x14ac:dyDescent="0.2">
      <c r="B15" s="38">
        <f>CHOOSE($AU$4,'C_6_%'!B7,'C_5_%'!B7,'C_4_%'!B7,'C_3_%'!B7,'C_2_%'!B7,'C_1_%'!B7,'C_0_%'!B7,)</f>
        <v>72</v>
      </c>
      <c r="C15" s="38" t="str">
        <f>CHOOSE($AU$4,'C_6_%'!A7,'C_5_%'!A7,'C_4_%'!A7,'C_3_%'!A7,'C_2_%'!A7,'C_1_%'!A7,'C_0_%'!A7,)</f>
        <v>Albert City-Truesdale</v>
      </c>
      <c r="E15" s="40">
        <f>CHOOSE($AU$4,'C_6_%'!E7,'C_5_%'!E7,'C_4_%'!E7,'C_3_%'!E7,'C_2_%'!E7,'C_1_%'!E7,'C_0_%'!E7)</f>
        <v>192.9</v>
      </c>
      <c r="G15" s="40">
        <f>CHOOSE($AU$4,'C_6_%'!F7,'C_5_%'!F7,'C_4_%'!F7,'C_3_%'!F7,'C_2_%'!F7,'C_1_%'!F7,'C_0_%'!F7)</f>
        <v>-9.1</v>
      </c>
      <c r="H15" s="3"/>
      <c r="I15" s="6">
        <f>(CHOOSE($AU$4,'C_6_%'!G7,'C_5_%'!G7,'C_4_%'!G7,'C_3_%'!G7,'C_2_%'!G7,'C_1_%'!G7,'C_0_%'!G7,))-AA15</f>
        <v>673530</v>
      </c>
      <c r="J15" s="6"/>
      <c r="K15" s="6">
        <f>CHOOSE($AU$4,'C_6_%'!H7,'C_5_%'!H7,'C_4_%'!H7,'C_3_%'!H7,'C_2_%'!H7,'C_1_%'!H7,'C_0_%'!H7)</f>
        <v>118282</v>
      </c>
      <c r="L15" s="6"/>
      <c r="M15" s="6">
        <f>CHOOSE($AU$4,'C_6_%'!I7,'C_5_%'!I7,'C_4_%'!I7,'C_3_%'!I7,'C_2_%'!I7,'C_1_%'!I7,'C_0_%'!I7)</f>
        <v>279</v>
      </c>
      <c r="N15" s="6"/>
      <c r="O15" s="6">
        <f>CHOOSE($AU$4,'C_6_%'!J7,'C_5_%'!J7,'C_4_%'!J7,'C_3_%'!J7,'C_2_%'!J7,'C_1_%'!J7,'C_0_%'!J7)</f>
        <v>1041856</v>
      </c>
      <c r="P15" s="6"/>
      <c r="Q15" s="6">
        <f>CHOOSE($AU$4,'C_6_%'!K7,'C_5_%'!K7,'C_4_%'!K7,'C_3_%'!K7,'C_2_%'!K7,'C_1_%'!K7,'C_0_%'!K7)</f>
        <v>36438</v>
      </c>
      <c r="R15" s="6"/>
      <c r="S15" s="6">
        <f>CHOOSE($AU$4,'C_6_%'!L7,'C_5_%'!L7,'C_4_%'!L7,'C_3_%'!L7,'C_2_%'!L7,'C_1_%'!L7,'C_0_%'!L7,)</f>
        <v>1848470</v>
      </c>
      <c r="T15" s="6"/>
      <c r="U15" s="6">
        <f>CHOOSE($AU$4,'C_6_%'!O7,'C_5_%'!O7,'C_4_%'!O7,'C_3_%'!O7,'C_2_%'!O7,'C_1_%'!O7,'C_0_%'!O7)</f>
        <v>40196</v>
      </c>
      <c r="V15" s="6"/>
      <c r="W15" s="6">
        <f>CHOOSE($AU$4,'C_6_%'!Q7,'C_5_%'!Q7,'C_4_%'!Q7,'C_3_%'!Q7,'C_2_%'!Q7,'C_1_%'!Q7,'C_0_%'!Q7)</f>
        <v>0</v>
      </c>
      <c r="X15" s="6"/>
      <c r="Y15" s="6">
        <f>CHOOSE($AU$4,'C_6_%'!P7,'C_5_%'!P7,'C_4_%'!P7,'C_3_%'!P7,'C_2_%'!P7,'C_1_%'!P7,'C_0_%'!P7)</f>
        <v>47192</v>
      </c>
      <c r="Z15" s="6"/>
      <c r="AA15" s="6">
        <f>CHOOSE($AU$4,'C_6_%'!R7,'C_5_%'!R7,'C_4_%'!R7,'C_3_%'!R7,'C_2_%'!R7,'C_1_%'!R7,'C_0_%'!R7)</f>
        <v>43260</v>
      </c>
      <c r="AB15" s="6"/>
      <c r="AC15" s="6">
        <f>CHOOSE($AU$4,'C_6_%'!S7,'C_5_%'!S7,'C_4_%'!S7,'C_3_%'!S7,'C_2_%'!S7,'C_1_%'!S7,'C_0_%'!S7)</f>
        <v>1881</v>
      </c>
      <c r="AU15" s="2">
        <v>0.04</v>
      </c>
      <c r="AV15">
        <v>3</v>
      </c>
      <c r="AW15" s="20"/>
      <c r="AX15" s="20"/>
      <c r="AY15" s="20"/>
    </row>
    <row r="16" spans="1:51" x14ac:dyDescent="0.2">
      <c r="B16" s="38">
        <f>CHOOSE($AU$4,'C_6_%'!B8,'C_5_%'!B8,'C_4_%'!B8,'C_3_%'!B8,'C_2_%'!B8,'C_1_%'!B8,'C_0_%'!B8,)</f>
        <v>81</v>
      </c>
      <c r="C16" s="38" t="str">
        <f>CHOOSE($AU$4,'C_6_%'!A8,'C_5_%'!A8,'C_4_%'!A8,'C_3_%'!A8,'C_2_%'!A8,'C_1_%'!A8,'C_0_%'!A8,)</f>
        <v>Albia</v>
      </c>
      <c r="E16" s="40">
        <f>CHOOSE($AU$4,'C_6_%'!E8,'C_5_%'!E8,'C_4_%'!E8,'C_3_%'!E8,'C_2_%'!E8,'C_1_%'!E8,'C_0_%'!E8)</f>
        <v>1168.4000000000001</v>
      </c>
      <c r="G16" s="40">
        <f>CHOOSE($AU$4,'C_6_%'!F8,'C_5_%'!F8,'C_4_%'!F8,'C_3_%'!F8,'C_2_%'!F8,'C_1_%'!F8,'C_0_%'!F8)</f>
        <v>-14.2</v>
      </c>
      <c r="H16" s="3"/>
      <c r="I16" s="6">
        <f>(CHOOSE($AU$4,'C_6_%'!G8,'C_5_%'!G8,'C_4_%'!G8,'C_3_%'!G8,'C_2_%'!G8,'C_1_%'!G8,'C_0_%'!G8,))-AA16</f>
        <v>6462627</v>
      </c>
      <c r="J16" s="6"/>
      <c r="K16" s="6">
        <f>CHOOSE($AU$4,'C_6_%'!H8,'C_5_%'!H8,'C_4_%'!H8,'C_3_%'!H8,'C_2_%'!H8,'C_1_%'!H8,'C_0_%'!H8)</f>
        <v>822817</v>
      </c>
      <c r="L16" s="6"/>
      <c r="M16" s="6">
        <f>CHOOSE($AU$4,'C_6_%'!I8,'C_5_%'!I8,'C_4_%'!I8,'C_3_%'!I8,'C_2_%'!I8,'C_1_%'!I8,'C_0_%'!I8)</f>
        <v>72278</v>
      </c>
      <c r="N16" s="6"/>
      <c r="O16" s="6">
        <f>CHOOSE($AU$4,'C_6_%'!J8,'C_5_%'!J8,'C_4_%'!J8,'C_3_%'!J8,'C_2_%'!J8,'C_1_%'!J8,'C_0_%'!J8)</f>
        <v>2716216</v>
      </c>
      <c r="P16" s="6"/>
      <c r="Q16" s="6">
        <f>CHOOSE($AU$4,'C_6_%'!K8,'C_5_%'!K8,'C_4_%'!K8,'C_3_%'!K8,'C_2_%'!K8,'C_1_%'!K8,'C_0_%'!K8)</f>
        <v>79790</v>
      </c>
      <c r="R16" s="6"/>
      <c r="S16" s="6">
        <f>CHOOSE($AU$4,'C_6_%'!L8,'C_5_%'!L8,'C_4_%'!L8,'C_3_%'!L8,'C_2_%'!L8,'C_1_%'!L8,'C_0_%'!L8,)</f>
        <v>10045882.666999999</v>
      </c>
      <c r="T16" s="6"/>
      <c r="U16" s="6">
        <f>CHOOSE($AU$4,'C_6_%'!O8,'C_5_%'!O8,'C_4_%'!O8,'C_3_%'!O8,'C_2_%'!O8,'C_1_%'!O8,'C_0_%'!O8)</f>
        <v>174752.66667000001</v>
      </c>
      <c r="V16" s="6"/>
      <c r="W16" s="6">
        <f>CHOOSE($AU$4,'C_6_%'!Q8,'C_5_%'!Q8,'C_4_%'!Q8,'C_3_%'!Q8,'C_2_%'!Q8,'C_1_%'!Q8,'C_0_%'!Q8)</f>
        <v>125339.94574</v>
      </c>
      <c r="X16" s="6"/>
      <c r="Y16" s="6">
        <f>CHOOSE($AU$4,'C_6_%'!P8,'C_5_%'!P8,'C_4_%'!P8,'C_3_%'!P8,'C_2_%'!P8,'C_1_%'!P8,'C_0_%'!P8)</f>
        <v>17295</v>
      </c>
      <c r="Z16" s="6"/>
      <c r="AA16" s="6">
        <f>CHOOSE($AU$4,'C_6_%'!R8,'C_5_%'!R8,'C_4_%'!R8,'C_3_%'!R8,'C_2_%'!R8,'C_1_%'!R8,'C_0_%'!R8)</f>
        <v>189677</v>
      </c>
      <c r="AB16" s="6"/>
      <c r="AC16" s="6">
        <f>CHOOSE($AU$4,'C_6_%'!S8,'C_5_%'!S8,'C_4_%'!S8,'C_3_%'!S8,'C_2_%'!S8,'C_1_%'!S8,'C_0_%'!S8)</f>
        <v>8246</v>
      </c>
      <c r="AU16" s="2">
        <v>0.03</v>
      </c>
      <c r="AV16">
        <v>4</v>
      </c>
      <c r="AW16" s="20"/>
      <c r="AX16" s="20"/>
      <c r="AY16" s="20"/>
    </row>
    <row r="17" spans="2:51" x14ac:dyDescent="0.2">
      <c r="B17" s="38">
        <f>CHOOSE($AU$4,'C_6_%'!B9,'C_5_%'!B9,'C_4_%'!B9,'C_3_%'!B9,'C_2_%'!B9,'C_1_%'!B9,'C_0_%'!B9,)</f>
        <v>99</v>
      </c>
      <c r="C17" s="38" t="str">
        <f>CHOOSE($AU$4,'C_6_%'!A9,'C_5_%'!A9,'C_4_%'!A9,'C_3_%'!A9,'C_2_%'!A9,'C_1_%'!A9,'C_0_%'!A9,)</f>
        <v>Alburnett</v>
      </c>
      <c r="E17" s="40">
        <f>CHOOSE($AU$4,'C_6_%'!E9,'C_5_%'!E9,'C_4_%'!E9,'C_3_%'!E9,'C_2_%'!E9,'C_1_%'!E9,'C_0_%'!E9)</f>
        <v>528.70000000000005</v>
      </c>
      <c r="G17" s="40">
        <f>CHOOSE($AU$4,'C_6_%'!F9,'C_5_%'!F9,'C_4_%'!F9,'C_3_%'!F9,'C_2_%'!F9,'C_1_%'!F9,'C_0_%'!F9)</f>
        <v>-15.8</v>
      </c>
      <c r="H17" s="3"/>
      <c r="I17" s="6">
        <f>(CHOOSE($AU$4,'C_6_%'!G9,'C_5_%'!G9,'C_4_%'!G9,'C_3_%'!G9,'C_2_%'!G9,'C_1_%'!G9,'C_0_%'!G9,))-AA17</f>
        <v>2501720</v>
      </c>
      <c r="J17" s="6"/>
      <c r="K17" s="6">
        <f>CHOOSE($AU$4,'C_6_%'!H9,'C_5_%'!H9,'C_4_%'!H9,'C_3_%'!H9,'C_2_%'!H9,'C_1_%'!H9,'C_0_%'!H9)</f>
        <v>383762</v>
      </c>
      <c r="L17" s="6"/>
      <c r="M17" s="6">
        <f>CHOOSE($AU$4,'C_6_%'!I9,'C_5_%'!I9,'C_4_%'!I9,'C_3_%'!I9,'C_2_%'!I9,'C_1_%'!I9,'C_0_%'!I9)</f>
        <v>-27089</v>
      </c>
      <c r="N17" s="6"/>
      <c r="O17" s="6">
        <f>CHOOSE($AU$4,'C_6_%'!J9,'C_5_%'!J9,'C_4_%'!J9,'C_3_%'!J9,'C_2_%'!J9,'C_1_%'!J9,'C_0_%'!J9)</f>
        <v>1597520</v>
      </c>
      <c r="P17" s="6"/>
      <c r="Q17" s="6">
        <f>CHOOSE($AU$4,'C_6_%'!K9,'C_5_%'!K9,'C_4_%'!K9,'C_3_%'!K9,'C_2_%'!K9,'C_1_%'!K9,'C_0_%'!K9)</f>
        <v>91019</v>
      </c>
      <c r="R17" s="6"/>
      <c r="S17" s="6">
        <f>CHOOSE($AU$4,'C_6_%'!L9,'C_5_%'!L9,'C_4_%'!L9,'C_3_%'!L9,'C_2_%'!L9,'C_1_%'!L9,'C_0_%'!L9,)</f>
        <v>4488388</v>
      </c>
      <c r="T17" s="6"/>
      <c r="U17" s="6">
        <f>CHOOSE($AU$4,'C_6_%'!O9,'C_5_%'!O9,'C_4_%'!O9,'C_3_%'!O9,'C_2_%'!O9,'C_1_%'!O9,'C_0_%'!O9)</f>
        <v>66079</v>
      </c>
      <c r="V17" s="6"/>
      <c r="W17" s="6">
        <f>CHOOSE($AU$4,'C_6_%'!Q9,'C_5_%'!Q9,'C_4_%'!Q9,'C_3_%'!Q9,'C_2_%'!Q9,'C_1_%'!Q9,'C_0_%'!Q9)</f>
        <v>0</v>
      </c>
      <c r="X17" s="6"/>
      <c r="Y17" s="6">
        <f>CHOOSE($AU$4,'C_6_%'!P9,'C_5_%'!P9,'C_4_%'!P9,'C_3_%'!P9,'C_2_%'!P9,'C_1_%'!P9,'C_0_%'!P9)</f>
        <v>68101</v>
      </c>
      <c r="Z17" s="6"/>
      <c r="AA17" s="6">
        <f>CHOOSE($AU$4,'C_6_%'!R9,'C_5_%'!R9,'C_4_%'!R9,'C_3_%'!R9,'C_2_%'!R9,'C_1_%'!R9,'C_0_%'!R9)</f>
        <v>0</v>
      </c>
      <c r="AB17" s="6"/>
      <c r="AC17" s="6">
        <f>CHOOSE($AU$4,'C_6_%'!S9,'C_5_%'!S9,'C_4_%'!S9,'C_3_%'!S9,'C_2_%'!S9,'C_1_%'!S9,'C_0_%'!S9)</f>
        <v>0</v>
      </c>
      <c r="AU17" s="2">
        <v>0.02</v>
      </c>
      <c r="AV17">
        <v>5</v>
      </c>
      <c r="AW17" s="20"/>
      <c r="AX17" s="20"/>
      <c r="AY17" s="20"/>
    </row>
    <row r="18" spans="2:51" x14ac:dyDescent="0.2">
      <c r="B18" s="38">
        <f>CHOOSE($AU$4,'C_6_%'!B10,'C_5_%'!B10,'C_4_%'!B10,'C_3_%'!B10,'C_2_%'!B10,'C_1_%'!B10,'C_0_%'!B10,)</f>
        <v>108</v>
      </c>
      <c r="C18" s="38" t="str">
        <f>CHOOSE($AU$4,'C_6_%'!A10,'C_5_%'!A10,'C_4_%'!A10,'C_3_%'!A10,'C_2_%'!A10,'C_1_%'!A10,'C_0_%'!A10,)</f>
        <v>Alden</v>
      </c>
      <c r="E18" s="40">
        <f>CHOOSE($AU$4,'C_6_%'!E10,'C_5_%'!E10,'C_4_%'!E10,'C_3_%'!E10,'C_2_%'!E10,'C_1_%'!E10,'C_0_%'!E10)</f>
        <v>277.89999999999998</v>
      </c>
      <c r="G18" s="40">
        <f>CHOOSE($AU$4,'C_6_%'!F10,'C_5_%'!F10,'C_4_%'!F10,'C_3_%'!F10,'C_2_%'!F10,'C_1_%'!F10,'C_0_%'!F10)</f>
        <v>17.2</v>
      </c>
      <c r="H18" s="3"/>
      <c r="I18" s="6">
        <f>(CHOOSE($AU$4,'C_6_%'!G10,'C_5_%'!G10,'C_4_%'!G10,'C_3_%'!G10,'C_2_%'!G10,'C_1_%'!G10,'C_0_%'!G10,))-AA18</f>
        <v>1342229</v>
      </c>
      <c r="J18" s="6"/>
      <c r="K18" s="6">
        <f>CHOOSE($AU$4,'C_6_%'!H10,'C_5_%'!H10,'C_4_%'!H10,'C_3_%'!H10,'C_2_%'!H10,'C_1_%'!H10,'C_0_%'!H10)</f>
        <v>216910</v>
      </c>
      <c r="L18" s="6"/>
      <c r="M18" s="6">
        <f>CHOOSE($AU$4,'C_6_%'!I10,'C_5_%'!I10,'C_4_%'!I10,'C_3_%'!I10,'C_2_%'!I10,'C_1_%'!I10,'C_0_%'!I10)</f>
        <v>186780</v>
      </c>
      <c r="N18" s="6"/>
      <c r="O18" s="6">
        <f>CHOOSE($AU$4,'C_6_%'!J10,'C_5_%'!J10,'C_4_%'!J10,'C_3_%'!J10,'C_2_%'!J10,'C_1_%'!J10,'C_0_%'!J10)</f>
        <v>1029457</v>
      </c>
      <c r="P18" s="6"/>
      <c r="Q18" s="6">
        <f>CHOOSE($AU$4,'C_6_%'!K10,'C_5_%'!K10,'C_4_%'!K10,'C_3_%'!K10,'C_2_%'!K10,'C_1_%'!K10,'C_0_%'!K10)</f>
        <v>48124</v>
      </c>
      <c r="R18" s="6"/>
      <c r="S18" s="6">
        <f>CHOOSE($AU$4,'C_6_%'!L10,'C_5_%'!L10,'C_4_%'!L10,'C_3_%'!L10,'C_2_%'!L10,'C_1_%'!L10,'C_0_%'!L10,)</f>
        <v>2602604.3333000001</v>
      </c>
      <c r="T18" s="6"/>
      <c r="U18" s="6">
        <f>CHOOSE($AU$4,'C_6_%'!O10,'C_5_%'!O10,'C_4_%'!O10,'C_3_%'!O10,'C_2_%'!O10,'C_1_%'!O10,'C_0_%'!O10)</f>
        <v>241777.33332999999</v>
      </c>
      <c r="V18" s="6"/>
      <c r="W18" s="6">
        <f>CHOOSE($AU$4,'C_6_%'!Q10,'C_5_%'!Q10,'C_4_%'!Q10,'C_3_%'!Q10,'C_2_%'!Q10,'C_1_%'!Q10,'C_0_%'!Q10)</f>
        <v>0</v>
      </c>
      <c r="X18" s="6"/>
      <c r="Y18" s="6">
        <f>CHOOSE($AU$4,'C_6_%'!P10,'C_5_%'!P10,'C_4_%'!P10,'C_3_%'!P10,'C_2_%'!P10,'C_1_%'!P10,'C_0_%'!P10)</f>
        <v>0</v>
      </c>
      <c r="Z18" s="6"/>
      <c r="AA18" s="6">
        <f>CHOOSE($AU$4,'C_6_%'!R10,'C_5_%'!R10,'C_4_%'!R10,'C_3_%'!R10,'C_2_%'!R10,'C_1_%'!R10,'C_0_%'!R10)</f>
        <v>93175</v>
      </c>
      <c r="AB18" s="6"/>
      <c r="AC18" s="6">
        <f>CHOOSE($AU$4,'C_6_%'!S10,'C_5_%'!S10,'C_4_%'!S10,'C_3_%'!S10,'C_2_%'!S10,'C_1_%'!S10,'C_0_%'!S10)</f>
        <v>4051</v>
      </c>
      <c r="AU18" s="2">
        <v>0.01</v>
      </c>
      <c r="AV18">
        <v>6</v>
      </c>
      <c r="AW18" s="20"/>
      <c r="AX18" s="20"/>
      <c r="AY18" s="20"/>
    </row>
    <row r="19" spans="2:51" s="43" customFormat="1" x14ac:dyDescent="0.2">
      <c r="B19" s="42">
        <f>CHOOSE($AU$4,'C_6_%'!B11,'C_5_%'!B11,'C_4_%'!B11,'C_3_%'!B11,'C_2_%'!B11,'C_1_%'!B11,'C_0_%'!B11,)</f>
        <v>126</v>
      </c>
      <c r="C19" s="42" t="str">
        <f>CHOOSE($AU$4,'C_6_%'!A11,'C_5_%'!A11,'C_4_%'!A11,'C_3_%'!A11,'C_2_%'!A11,'C_1_%'!A11,'C_0_%'!A11,)</f>
        <v>Algona</v>
      </c>
      <c r="E19" s="44">
        <f>CHOOSE($AU$4,'C_6_%'!E11,'C_5_%'!E11,'C_4_%'!E11,'C_3_%'!E11,'C_2_%'!E11,'C_1_%'!E11,'C_0_%'!E11)</f>
        <v>1323.3</v>
      </c>
      <c r="G19" s="44">
        <f>CHOOSE($AU$4,'C_6_%'!F11,'C_5_%'!F11,'C_4_%'!F11,'C_3_%'!F11,'C_2_%'!F11,'C_1_%'!F11,'C_0_%'!F11)</f>
        <v>-0.9</v>
      </c>
      <c r="H19" s="45"/>
      <c r="I19" s="46">
        <f>(CHOOSE($AU$4,'C_6_%'!G11,'C_5_%'!G11,'C_4_%'!G11,'C_3_%'!G11,'C_2_%'!G11,'C_1_%'!G11,'C_0_%'!G11,))-AA19</f>
        <v>6962511</v>
      </c>
      <c r="J19" s="46"/>
      <c r="K19" s="46">
        <f>CHOOSE($AU$4,'C_6_%'!H11,'C_5_%'!H11,'C_4_%'!H11,'C_3_%'!H11,'C_2_%'!H11,'C_1_%'!H11,'C_0_%'!H11)</f>
        <v>974892</v>
      </c>
      <c r="L19" s="46"/>
      <c r="M19" s="46">
        <f>CHOOSE($AU$4,'C_6_%'!I11,'C_5_%'!I11,'C_4_%'!I11,'C_3_%'!I11,'C_2_%'!I11,'C_1_%'!I11,'C_0_%'!I11)</f>
        <v>536267</v>
      </c>
      <c r="N19" s="46"/>
      <c r="O19" s="46">
        <f>CHOOSE($AU$4,'C_6_%'!J11,'C_5_%'!J11,'C_4_%'!J11,'C_3_%'!J11,'C_2_%'!J11,'C_1_%'!J11,'C_0_%'!J11)</f>
        <v>5297723</v>
      </c>
      <c r="P19" s="46"/>
      <c r="Q19" s="46">
        <f>CHOOSE($AU$4,'C_6_%'!K11,'C_5_%'!K11,'C_4_%'!K11,'C_3_%'!K11,'C_2_%'!K11,'C_1_%'!K11,'C_0_%'!K11)</f>
        <v>93886</v>
      </c>
      <c r="R19" s="46"/>
      <c r="S19" s="46">
        <f>CHOOSE($AU$4,'C_6_%'!L11,'C_5_%'!L11,'C_4_%'!L11,'C_3_%'!L11,'C_2_%'!L11,'C_1_%'!L11,'C_0_%'!L11,)</f>
        <v>13356944.333000001</v>
      </c>
      <c r="T19" s="46"/>
      <c r="U19" s="46">
        <f>CHOOSE($AU$4,'C_6_%'!O11,'C_5_%'!O11,'C_4_%'!O11,'C_3_%'!O11,'C_2_%'!O11,'C_1_%'!O11,'C_0_%'!O11)</f>
        <v>695573.33333000005</v>
      </c>
      <c r="V19" s="46"/>
      <c r="W19" s="46">
        <f>CHOOSE($AU$4,'C_6_%'!Q11,'C_5_%'!Q11,'C_4_%'!Q11,'C_3_%'!Q11,'C_2_%'!Q11,'C_1_%'!Q11,'C_0_%'!Q11)</f>
        <v>0</v>
      </c>
      <c r="X19" s="46"/>
      <c r="Y19" s="46">
        <f>CHOOSE($AU$4,'C_6_%'!P11,'C_5_%'!P11,'C_4_%'!P11,'C_3_%'!P11,'C_2_%'!P11,'C_1_%'!P11,'C_0_%'!P11)</f>
        <v>0</v>
      </c>
      <c r="Z19" s="46"/>
      <c r="AA19" s="46">
        <f>CHOOSE($AU$4,'C_6_%'!R11,'C_5_%'!R11,'C_4_%'!R11,'C_3_%'!R11,'C_2_%'!R11,'C_1_%'!R11,'C_0_%'!R11)</f>
        <v>332766</v>
      </c>
      <c r="AB19" s="46"/>
      <c r="AC19" s="46">
        <f>CHOOSE($AU$4,'C_6_%'!S11,'C_5_%'!S11,'C_4_%'!S11,'C_3_%'!S11,'C_2_%'!S11,'C_1_%'!S11,'C_0_%'!S11)</f>
        <v>14466</v>
      </c>
      <c r="AU19" s="47">
        <v>0</v>
      </c>
      <c r="AV19" s="43">
        <v>7</v>
      </c>
      <c r="AW19" s="48"/>
      <c r="AX19" s="48"/>
      <c r="AY19" s="48"/>
    </row>
    <row r="20" spans="2:51" x14ac:dyDescent="0.2">
      <c r="B20" s="38">
        <f>CHOOSE($AU$4,'C_6_%'!B12,'C_5_%'!B12,'C_4_%'!B12,'C_3_%'!B12,'C_2_%'!B12,'C_1_%'!B12,'C_0_%'!B12,)</f>
        <v>135</v>
      </c>
      <c r="C20" s="38" t="str">
        <f>CHOOSE($AU$4,'C_6_%'!A12,'C_5_%'!A12,'C_4_%'!A12,'C_3_%'!A12,'C_2_%'!A12,'C_1_%'!A12,'C_0_%'!A12,)</f>
        <v>Allamakee</v>
      </c>
      <c r="E20" s="40">
        <f>CHOOSE($AU$4,'C_6_%'!E12,'C_5_%'!E12,'C_4_%'!E12,'C_3_%'!E12,'C_2_%'!E12,'C_1_%'!E12,'C_0_%'!E12)</f>
        <v>1157.4000000000001</v>
      </c>
      <c r="G20" s="40">
        <f>CHOOSE($AU$4,'C_6_%'!F12,'C_5_%'!F12,'C_4_%'!F12,'C_3_%'!F12,'C_2_%'!F12,'C_1_%'!F12,'C_0_%'!F12)</f>
        <v>-19.5</v>
      </c>
      <c r="H20" s="3"/>
      <c r="I20" s="6">
        <f>(CHOOSE($AU$4,'C_6_%'!G12,'C_5_%'!G12,'C_4_%'!G12,'C_3_%'!G12,'C_2_%'!G12,'C_1_%'!G12,'C_0_%'!G12,))-AA20</f>
        <v>5541985</v>
      </c>
      <c r="J20" s="6"/>
      <c r="K20" s="6">
        <f>CHOOSE($AU$4,'C_6_%'!H12,'C_5_%'!H12,'C_4_%'!H12,'C_3_%'!H12,'C_2_%'!H12,'C_1_%'!H12,'C_0_%'!H12)</f>
        <v>820891</v>
      </c>
      <c r="L20" s="6"/>
      <c r="M20" s="6">
        <f>CHOOSE($AU$4,'C_6_%'!I12,'C_5_%'!I12,'C_4_%'!I12,'C_3_%'!I12,'C_2_%'!I12,'C_1_%'!I12,'C_0_%'!I12)</f>
        <v>49575</v>
      </c>
      <c r="N20" s="6"/>
      <c r="O20" s="6">
        <f>CHOOSE($AU$4,'C_6_%'!J12,'C_5_%'!J12,'C_4_%'!J12,'C_3_%'!J12,'C_2_%'!J12,'C_1_%'!J12,'C_0_%'!J12)</f>
        <v>3857770</v>
      </c>
      <c r="P20" s="6"/>
      <c r="Q20" s="6">
        <f>CHOOSE($AU$4,'C_6_%'!K12,'C_5_%'!K12,'C_4_%'!K12,'C_3_%'!K12,'C_2_%'!K12,'C_1_%'!K12,'C_0_%'!K12)</f>
        <v>143059</v>
      </c>
      <c r="R20" s="6"/>
      <c r="S20" s="6">
        <f>CHOOSE($AU$4,'C_6_%'!L12,'C_5_%'!L12,'C_4_%'!L12,'C_3_%'!L12,'C_2_%'!L12,'C_1_%'!L12,'C_0_%'!L12,)</f>
        <v>10268198.333000001</v>
      </c>
      <c r="T20" s="6"/>
      <c r="U20" s="6">
        <f>CHOOSE($AU$4,'C_6_%'!O12,'C_5_%'!O12,'C_4_%'!O12,'C_3_%'!O12,'C_2_%'!O12,'C_1_%'!O12,'C_0_%'!O12)</f>
        <v>216194.33332999999</v>
      </c>
      <c r="V20" s="6"/>
      <c r="W20" s="6">
        <f>CHOOSE($AU$4,'C_6_%'!Q12,'C_5_%'!Q12,'C_4_%'!Q12,'C_3_%'!Q12,'C_2_%'!Q12,'C_1_%'!Q12,'C_0_%'!Q12)</f>
        <v>0</v>
      </c>
      <c r="X20" s="6"/>
      <c r="Y20" s="6">
        <f>CHOOSE($AU$4,'C_6_%'!P12,'C_5_%'!P12,'C_4_%'!P12,'C_3_%'!P12,'C_2_%'!P12,'C_1_%'!P12,'C_0_%'!P12)</f>
        <v>54633</v>
      </c>
      <c r="Z20" s="6"/>
      <c r="AA20" s="6">
        <f>CHOOSE($AU$4,'C_6_%'!R12,'C_5_%'!R12,'C_4_%'!R12,'C_3_%'!R12,'C_2_%'!R12,'C_1_%'!R12,'C_0_%'!R12)</f>
        <v>219626</v>
      </c>
      <c r="AB20" s="6"/>
      <c r="AC20" s="6">
        <f>CHOOSE($AU$4,'C_6_%'!S12,'C_5_%'!S12,'C_4_%'!S12,'C_3_%'!S12,'C_2_%'!S12,'C_1_%'!S12,'C_0_%'!S12)</f>
        <v>9548</v>
      </c>
      <c r="AU20" s="2"/>
      <c r="AW20" s="20"/>
      <c r="AX20" s="20"/>
      <c r="AY20" s="20"/>
    </row>
    <row r="21" spans="2:51" x14ac:dyDescent="0.2">
      <c r="B21" s="38">
        <f>CHOOSE($AU$4,'C_6_%'!B13,'C_5_%'!B13,'C_4_%'!B13,'C_3_%'!B13,'C_2_%'!B13,'C_1_%'!B13,'C_0_%'!B13,)</f>
        <v>171</v>
      </c>
      <c r="C21" s="38" t="str">
        <f>CHOOSE($AU$4,'C_6_%'!A13,'C_5_%'!A13,'C_4_%'!A13,'C_3_%'!A13,'C_2_%'!A13,'C_1_%'!A13,'C_0_%'!A13,)</f>
        <v>Alta</v>
      </c>
      <c r="E21" s="40">
        <f>CHOOSE($AU$4,'C_6_%'!E13,'C_5_%'!E13,'C_4_%'!E13,'C_3_%'!E13,'C_2_%'!E13,'C_1_%'!E13,'C_0_%'!E13)</f>
        <v>531.70000000000005</v>
      </c>
      <c r="G21" s="40">
        <f>CHOOSE($AU$4,'C_6_%'!F13,'C_5_%'!F13,'C_4_%'!F13,'C_3_%'!F13,'C_2_%'!F13,'C_1_%'!F13,'C_0_%'!F13)</f>
        <v>21.7</v>
      </c>
      <c r="H21" s="3"/>
      <c r="I21" s="6">
        <f>(CHOOSE($AU$4,'C_6_%'!G13,'C_5_%'!G13,'C_4_%'!G13,'C_3_%'!G13,'C_2_%'!G13,'C_1_%'!G13,'C_0_%'!G13,))-AA21</f>
        <v>2427997</v>
      </c>
      <c r="J21" s="6"/>
      <c r="K21" s="6">
        <f>CHOOSE($AU$4,'C_6_%'!H13,'C_5_%'!H13,'C_4_%'!H13,'C_3_%'!H13,'C_2_%'!H13,'C_1_%'!H13,'C_0_%'!H13)</f>
        <v>433236</v>
      </c>
      <c r="L21" s="6"/>
      <c r="M21" s="6">
        <f>CHOOSE($AU$4,'C_6_%'!I13,'C_5_%'!I13,'C_4_%'!I13,'C_3_%'!I13,'C_2_%'!I13,'C_1_%'!I13,'C_0_%'!I13)</f>
        <v>241442</v>
      </c>
      <c r="N21" s="6"/>
      <c r="O21" s="6">
        <f>CHOOSE($AU$4,'C_6_%'!J13,'C_5_%'!J13,'C_4_%'!J13,'C_3_%'!J13,'C_2_%'!J13,'C_1_%'!J13,'C_0_%'!J13)</f>
        <v>1895494</v>
      </c>
      <c r="P21" s="6"/>
      <c r="Q21" s="6">
        <f>CHOOSE($AU$4,'C_6_%'!K13,'C_5_%'!K13,'C_4_%'!K13,'C_3_%'!K13,'C_2_%'!K13,'C_1_%'!K13,'C_0_%'!K13)</f>
        <v>66143</v>
      </c>
      <c r="R21" s="6"/>
      <c r="S21" s="6">
        <f>CHOOSE($AU$4,'C_6_%'!L13,'C_5_%'!L13,'C_4_%'!L13,'C_3_%'!L13,'C_2_%'!L13,'C_1_%'!L13,'C_0_%'!L13,)</f>
        <v>4816157</v>
      </c>
      <c r="T21" s="6"/>
      <c r="U21" s="6">
        <f>CHOOSE($AU$4,'C_6_%'!O13,'C_5_%'!O13,'C_4_%'!O13,'C_3_%'!O13,'C_2_%'!O13,'C_1_%'!O13,'C_0_%'!O13)</f>
        <v>338411</v>
      </c>
      <c r="V21" s="6"/>
      <c r="W21" s="6">
        <f>CHOOSE($AU$4,'C_6_%'!Q13,'C_5_%'!Q13,'C_4_%'!Q13,'C_3_%'!Q13,'C_2_%'!Q13,'C_1_%'!Q13,'C_0_%'!Q13)</f>
        <v>0</v>
      </c>
      <c r="X21" s="6"/>
      <c r="Y21" s="6">
        <f>CHOOSE($AU$4,'C_6_%'!P13,'C_5_%'!P13,'C_4_%'!P13,'C_3_%'!P13,'C_2_%'!P13,'C_1_%'!P13,'C_0_%'!P13)</f>
        <v>0</v>
      </c>
      <c r="Z21" s="6"/>
      <c r="AA21" s="6">
        <f>CHOOSE($AU$4,'C_6_%'!R13,'C_5_%'!R13,'C_4_%'!R13,'C_3_%'!R13,'C_2_%'!R13,'C_1_%'!R13,'C_0_%'!R13)</f>
        <v>133107</v>
      </c>
      <c r="AB21" s="6"/>
      <c r="AC21" s="6">
        <f>CHOOSE($AU$4,'C_6_%'!S13,'C_5_%'!S13,'C_4_%'!S13,'C_3_%'!S13,'C_2_%'!S13,'C_1_%'!S13,'C_0_%'!S13)</f>
        <v>5787</v>
      </c>
      <c r="AU21" s="2"/>
      <c r="AW21" s="20"/>
      <c r="AX21" s="20"/>
      <c r="AY21" s="20"/>
    </row>
    <row r="22" spans="2:51" x14ac:dyDescent="0.2">
      <c r="B22" s="38">
        <f>CHOOSE($AU$4,'C_6_%'!B14,'C_5_%'!B14,'C_4_%'!B14,'C_3_%'!B14,'C_2_%'!B14,'C_1_%'!B14,'C_0_%'!B14,)</f>
        <v>225</v>
      </c>
      <c r="C22" s="38" t="str">
        <f>CHOOSE($AU$4,'C_6_%'!A14,'C_5_%'!A14,'C_4_%'!A14,'C_3_%'!A14,'C_2_%'!A14,'C_1_%'!A14,'C_0_%'!A14,)</f>
        <v>Ames</v>
      </c>
      <c r="E22" s="40">
        <f>CHOOSE($AU$4,'C_6_%'!E14,'C_5_%'!E14,'C_4_%'!E14,'C_3_%'!E14,'C_2_%'!E14,'C_1_%'!E14,'C_0_%'!E14)</f>
        <v>4253.8999999999996</v>
      </c>
      <c r="G22" s="40">
        <f>CHOOSE($AU$4,'C_6_%'!F14,'C_5_%'!F14,'C_4_%'!F14,'C_3_%'!F14,'C_2_%'!F14,'C_1_%'!F14,'C_0_%'!F14)</f>
        <v>7.3</v>
      </c>
      <c r="H22" s="3"/>
      <c r="I22" s="6">
        <f>(CHOOSE($AU$4,'C_6_%'!G14,'C_5_%'!G14,'C_4_%'!G14,'C_3_%'!G14,'C_2_%'!G14,'C_1_%'!G14,'C_0_%'!G14,))-AA22</f>
        <v>15074558</v>
      </c>
      <c r="J22" s="6"/>
      <c r="K22" s="6">
        <f>CHOOSE($AU$4,'C_6_%'!H14,'C_5_%'!H14,'C_4_%'!H14,'C_3_%'!H14,'C_2_%'!H14,'C_1_%'!H14,'C_0_%'!H14)</f>
        <v>3055015</v>
      </c>
      <c r="L22" s="6"/>
      <c r="M22" s="6">
        <f>CHOOSE($AU$4,'C_6_%'!I14,'C_5_%'!I14,'C_4_%'!I14,'C_3_%'!I14,'C_2_%'!I14,'C_1_%'!I14,'C_0_%'!I14)</f>
        <v>244012</v>
      </c>
      <c r="N22" s="6"/>
      <c r="O22" s="6">
        <f>CHOOSE($AU$4,'C_6_%'!J14,'C_5_%'!J14,'C_4_%'!J14,'C_3_%'!J14,'C_2_%'!J14,'C_1_%'!J14,'C_0_%'!J14)</f>
        <v>18020772</v>
      </c>
      <c r="P22" s="6"/>
      <c r="Q22" s="6">
        <f>CHOOSE($AU$4,'C_6_%'!K14,'C_5_%'!K14,'C_4_%'!K14,'C_3_%'!K14,'C_2_%'!K14,'C_1_%'!K14,'C_0_%'!K14)</f>
        <v>312272</v>
      </c>
      <c r="R22" s="6"/>
      <c r="S22" s="6">
        <f>CHOOSE($AU$4,'C_6_%'!L14,'C_5_%'!L14,'C_4_%'!L14,'C_3_%'!L14,'C_2_%'!L14,'C_1_%'!L14,'C_0_%'!L14,)</f>
        <v>36936031.332999997</v>
      </c>
      <c r="T22" s="6"/>
      <c r="U22" s="6">
        <f>CHOOSE($AU$4,'C_6_%'!O14,'C_5_%'!O14,'C_4_%'!O14,'C_3_%'!O14,'C_2_%'!O14,'C_1_%'!O14,'C_0_%'!O14)</f>
        <v>956217.33333000005</v>
      </c>
      <c r="V22" s="6"/>
      <c r="W22" s="6">
        <f>CHOOSE($AU$4,'C_6_%'!Q14,'C_5_%'!Q14,'C_4_%'!Q14,'C_3_%'!Q14,'C_2_%'!Q14,'C_1_%'!Q14,'C_0_%'!Q14)</f>
        <v>0</v>
      </c>
      <c r="X22" s="6"/>
      <c r="Y22" s="6">
        <f>CHOOSE($AU$4,'C_6_%'!P14,'C_5_%'!P14,'C_4_%'!P14,'C_3_%'!P14,'C_2_%'!P14,'C_1_%'!P14,'C_0_%'!P14)</f>
        <v>0</v>
      </c>
      <c r="Z22" s="6"/>
      <c r="AA22" s="6">
        <f>CHOOSE($AU$4,'C_6_%'!R14,'C_5_%'!R14,'C_4_%'!R14,'C_3_%'!R14,'C_2_%'!R14,'C_1_%'!R14,'C_0_%'!R14)</f>
        <v>778673</v>
      </c>
      <c r="AB22" s="6"/>
      <c r="AC22" s="6">
        <f>CHOOSE($AU$4,'C_6_%'!S14,'C_5_%'!S14,'C_4_%'!S14,'C_3_%'!S14,'C_2_%'!S14,'C_1_%'!S14,'C_0_%'!S14)</f>
        <v>33851</v>
      </c>
      <c r="AW22" s="20"/>
      <c r="AX22" s="20"/>
      <c r="AY22" s="20"/>
    </row>
    <row r="23" spans="2:51" x14ac:dyDescent="0.2">
      <c r="B23" s="38">
        <f>CHOOSE($AU$4,'C_6_%'!B15,'C_5_%'!B15,'C_4_%'!B15,'C_3_%'!B15,'C_2_%'!B15,'C_1_%'!B15,'C_0_%'!B15,)</f>
        <v>234</v>
      </c>
      <c r="C23" s="38" t="str">
        <f>CHOOSE($AU$4,'C_6_%'!A15,'C_5_%'!A15,'C_4_%'!A15,'C_3_%'!A15,'C_2_%'!A15,'C_1_%'!A15,'C_0_%'!A15,)</f>
        <v>Anamosa</v>
      </c>
      <c r="E23" s="40">
        <f>CHOOSE($AU$4,'C_6_%'!E15,'C_5_%'!E15,'C_4_%'!E15,'C_3_%'!E15,'C_2_%'!E15,'C_1_%'!E15,'C_0_%'!E15)</f>
        <v>1214.4000000000001</v>
      </c>
      <c r="G23" s="40">
        <f>CHOOSE($AU$4,'C_6_%'!F15,'C_5_%'!F15,'C_4_%'!F15,'C_3_%'!F15,'C_2_%'!F15,'C_1_%'!F15,'C_0_%'!F15)</f>
        <v>-32.6</v>
      </c>
      <c r="H23" s="3"/>
      <c r="I23" s="6">
        <f>(CHOOSE($AU$4,'C_6_%'!G15,'C_5_%'!G15,'C_4_%'!G15,'C_3_%'!G15,'C_2_%'!G15,'C_1_%'!G15,'C_0_%'!G15,))-AA23</f>
        <v>6405763</v>
      </c>
      <c r="J23" s="6"/>
      <c r="K23" s="6">
        <f>CHOOSE($AU$4,'C_6_%'!H15,'C_5_%'!H15,'C_4_%'!H15,'C_3_%'!H15,'C_2_%'!H15,'C_1_%'!H15,'C_0_%'!H15)</f>
        <v>919805</v>
      </c>
      <c r="L23" s="6"/>
      <c r="M23" s="6">
        <f>CHOOSE($AU$4,'C_6_%'!I15,'C_5_%'!I15,'C_4_%'!I15,'C_3_%'!I15,'C_2_%'!I15,'C_1_%'!I15,'C_0_%'!I15)</f>
        <v>-15021</v>
      </c>
      <c r="N23" s="6"/>
      <c r="O23" s="6">
        <f>CHOOSE($AU$4,'C_6_%'!J15,'C_5_%'!J15,'C_4_%'!J15,'C_3_%'!J15,'C_2_%'!J15,'C_1_%'!J15,'C_0_%'!J15)</f>
        <v>3404607</v>
      </c>
      <c r="P23" s="6"/>
      <c r="Q23" s="6">
        <f>CHOOSE($AU$4,'C_6_%'!K15,'C_5_%'!K15,'C_4_%'!K15,'C_3_%'!K15,'C_2_%'!K15,'C_1_%'!K15,'C_0_%'!K15)</f>
        <v>166338</v>
      </c>
      <c r="R23" s="6"/>
      <c r="S23" s="6">
        <f>CHOOSE($AU$4,'C_6_%'!L15,'C_5_%'!L15,'C_4_%'!L15,'C_3_%'!L15,'C_2_%'!L15,'C_1_%'!L15,'C_0_%'!L15,)</f>
        <v>10780240.666999999</v>
      </c>
      <c r="T23" s="6"/>
      <c r="U23" s="6">
        <f>CHOOSE($AU$4,'C_6_%'!O15,'C_5_%'!O15,'C_4_%'!O15,'C_3_%'!O15,'C_2_%'!O15,'C_1_%'!O15,'C_0_%'!O15)</f>
        <v>175947.66667000001</v>
      </c>
      <c r="V23" s="6"/>
      <c r="W23" s="6">
        <f>CHOOSE($AU$4,'C_6_%'!Q15,'C_5_%'!Q15,'C_4_%'!Q15,'C_3_%'!Q15,'C_2_%'!Q15,'C_1_%'!Q15,'C_0_%'!Q15)</f>
        <v>0</v>
      </c>
      <c r="X23" s="6"/>
      <c r="Y23" s="6">
        <f>CHOOSE($AU$4,'C_6_%'!P15,'C_5_%'!P15,'C_4_%'!P15,'C_3_%'!P15,'C_2_%'!P15,'C_1_%'!P15,'C_0_%'!P15)</f>
        <v>133453</v>
      </c>
      <c r="Z23" s="6"/>
      <c r="AA23" s="6">
        <f>CHOOSE($AU$4,'C_6_%'!R15,'C_5_%'!R15,'C_4_%'!R15,'C_3_%'!R15,'C_2_%'!R15,'C_1_%'!R15,'C_0_%'!R15)</f>
        <v>226281</v>
      </c>
      <c r="AB23" s="6"/>
      <c r="AC23" s="6">
        <f>CHOOSE($AU$4,'C_6_%'!S15,'C_5_%'!S15,'C_4_%'!S15,'C_3_%'!S15,'C_2_%'!S15,'C_1_%'!S15,'C_0_%'!S15)</f>
        <v>-42192</v>
      </c>
      <c r="AW23" s="20"/>
      <c r="AX23" s="20"/>
      <c r="AY23" s="20"/>
    </row>
    <row r="24" spans="2:51" s="43" customFormat="1" x14ac:dyDescent="0.2">
      <c r="B24" s="42">
        <f>CHOOSE($AU$4,'C_6_%'!B16,'C_5_%'!B16,'C_4_%'!B16,'C_3_%'!B16,'C_2_%'!B16,'C_1_%'!B16,'C_0_%'!B16,)</f>
        <v>243</v>
      </c>
      <c r="C24" s="42" t="str">
        <f>CHOOSE($AU$4,'C_6_%'!A16,'C_5_%'!A16,'C_4_%'!A16,'C_3_%'!A16,'C_2_%'!A16,'C_1_%'!A16,'C_0_%'!A16,)</f>
        <v>Andrew</v>
      </c>
      <c r="E24" s="44">
        <f>CHOOSE($AU$4,'C_6_%'!E16,'C_5_%'!E16,'C_4_%'!E16,'C_3_%'!E16,'C_2_%'!E16,'C_1_%'!E16,'C_0_%'!E16)</f>
        <v>251.9</v>
      </c>
      <c r="G24" s="44">
        <f>CHOOSE($AU$4,'C_6_%'!F16,'C_5_%'!F16,'C_4_%'!F16,'C_3_%'!F16,'C_2_%'!F16,'C_1_%'!F16,'C_0_%'!F16)</f>
        <v>-20.399999999999999</v>
      </c>
      <c r="H24" s="45"/>
      <c r="I24" s="46">
        <f>(CHOOSE($AU$4,'C_6_%'!G16,'C_5_%'!G16,'C_4_%'!G16,'C_3_%'!G16,'C_2_%'!G16,'C_1_%'!G16,'C_0_%'!G16,))-AA24</f>
        <v>1418368</v>
      </c>
      <c r="J24" s="46"/>
      <c r="K24" s="46">
        <f>CHOOSE($AU$4,'C_6_%'!H16,'C_5_%'!H16,'C_4_%'!H16,'C_3_%'!H16,'C_2_%'!H16,'C_1_%'!H16,'C_0_%'!H16)</f>
        <v>208652</v>
      </c>
      <c r="L24" s="46"/>
      <c r="M24" s="46">
        <f>CHOOSE($AU$4,'C_6_%'!I16,'C_5_%'!I16,'C_4_%'!I16,'C_3_%'!I16,'C_2_%'!I16,'C_1_%'!I16,'C_0_%'!I16)</f>
        <v>-47032</v>
      </c>
      <c r="N24" s="46"/>
      <c r="O24" s="46">
        <f>CHOOSE($AU$4,'C_6_%'!J16,'C_5_%'!J16,'C_4_%'!J16,'C_3_%'!J16,'C_2_%'!J16,'C_1_%'!J16,'C_0_%'!J16)</f>
        <v>948303</v>
      </c>
      <c r="P24" s="46"/>
      <c r="Q24" s="46">
        <f>CHOOSE($AU$4,'C_6_%'!K16,'C_5_%'!K16,'C_4_%'!K16,'C_3_%'!K16,'C_2_%'!K16,'C_1_%'!K16,'C_0_%'!K16)</f>
        <v>124939</v>
      </c>
      <c r="R24" s="46"/>
      <c r="S24" s="46">
        <f>CHOOSE($AU$4,'C_6_%'!L16,'C_5_%'!L16,'C_4_%'!L16,'C_3_%'!L16,'C_2_%'!L16,'C_1_%'!L16,'C_0_%'!L16,)</f>
        <v>2579076.6666999999</v>
      </c>
      <c r="T24" s="46"/>
      <c r="U24" s="46">
        <f>CHOOSE($AU$4,'C_6_%'!O16,'C_5_%'!O16,'C_4_%'!O16,'C_3_%'!O16,'C_2_%'!O16,'C_1_%'!O16,'C_0_%'!O16)</f>
        <v>79880.666666999998</v>
      </c>
      <c r="V24" s="46"/>
      <c r="W24" s="46">
        <f>CHOOSE($AU$4,'C_6_%'!Q16,'C_5_%'!Q16,'C_4_%'!Q16,'C_3_%'!Q16,'C_2_%'!Q16,'C_1_%'!Q16,'C_0_%'!Q16)</f>
        <v>0</v>
      </c>
      <c r="X24" s="46"/>
      <c r="Y24" s="46">
        <f>CHOOSE($AU$4,'C_6_%'!P16,'C_5_%'!P16,'C_4_%'!P16,'C_3_%'!P16,'C_2_%'!P16,'C_1_%'!P16,'C_0_%'!P16)</f>
        <v>116712</v>
      </c>
      <c r="Z24" s="46"/>
      <c r="AA24" s="46">
        <f>CHOOSE($AU$4,'C_6_%'!R16,'C_5_%'!R16,'C_4_%'!R16,'C_3_%'!R16,'C_2_%'!R16,'C_1_%'!R16,'C_0_%'!R16)</f>
        <v>53243</v>
      </c>
      <c r="AB24" s="46"/>
      <c r="AC24" s="46">
        <f>CHOOSE($AU$4,'C_6_%'!S16,'C_5_%'!S16,'C_4_%'!S16,'C_3_%'!S16,'C_2_%'!S16,'C_1_%'!S16,'C_0_%'!S16)</f>
        <v>2315</v>
      </c>
      <c r="AW24" s="48"/>
      <c r="AX24" s="48"/>
      <c r="AY24" s="48"/>
    </row>
    <row r="25" spans="2:51" x14ac:dyDescent="0.2">
      <c r="B25" s="38">
        <f>CHOOSE($AU$4,'C_6_%'!B17,'C_5_%'!B17,'C_4_%'!B17,'C_3_%'!B17,'C_2_%'!B17,'C_1_%'!B17,'C_0_%'!B17,)</f>
        <v>261</v>
      </c>
      <c r="C25" s="38" t="str">
        <f>CHOOSE($AU$4,'C_6_%'!A17,'C_5_%'!A17,'C_4_%'!A17,'C_3_%'!A17,'C_2_%'!A17,'C_1_%'!A17,'C_0_%'!A17,)</f>
        <v>Ankeny</v>
      </c>
      <c r="E25" s="40">
        <f>CHOOSE($AU$4,'C_6_%'!E17,'C_5_%'!E17,'C_4_%'!E17,'C_3_%'!E17,'C_2_%'!E17,'C_1_%'!E17,'C_0_%'!E17)</f>
        <v>10175</v>
      </c>
      <c r="G25" s="40">
        <f>CHOOSE($AU$4,'C_6_%'!F17,'C_5_%'!F17,'C_4_%'!F17,'C_3_%'!F17,'C_2_%'!F17,'C_1_%'!F17,'C_0_%'!F17)</f>
        <v>273.10000000000002</v>
      </c>
      <c r="H25" s="3"/>
      <c r="I25" s="6">
        <f>(CHOOSE($AU$4,'C_6_%'!G17,'C_5_%'!G17,'C_4_%'!G17,'C_3_%'!G17,'C_2_%'!G17,'C_1_%'!G17,'C_0_%'!G17,))-AA25</f>
        <v>52014203</v>
      </c>
      <c r="J25" s="6"/>
      <c r="K25" s="6">
        <f>CHOOSE($AU$4,'C_6_%'!H17,'C_5_%'!H17,'C_4_%'!H17,'C_3_%'!H17,'C_2_%'!H17,'C_1_%'!H17,'C_0_%'!H17)</f>
        <v>6615769</v>
      </c>
      <c r="L25" s="6"/>
      <c r="M25" s="6">
        <f>CHOOSE($AU$4,'C_6_%'!I17,'C_5_%'!I17,'C_4_%'!I17,'C_3_%'!I17,'C_2_%'!I17,'C_1_%'!I17,'C_0_%'!I17)</f>
        <v>3134630</v>
      </c>
      <c r="N25" s="6"/>
      <c r="O25" s="6">
        <f>CHOOSE($AU$4,'C_6_%'!J17,'C_5_%'!J17,'C_4_%'!J17,'C_3_%'!J17,'C_2_%'!J17,'C_1_%'!J17,'C_0_%'!J17)</f>
        <v>25426841</v>
      </c>
      <c r="P25" s="6"/>
      <c r="Q25" s="6">
        <f>CHOOSE($AU$4,'C_6_%'!K17,'C_5_%'!K17,'C_4_%'!K17,'C_3_%'!K17,'C_2_%'!K17,'C_1_%'!K17,'C_0_%'!K17)</f>
        <v>746415</v>
      </c>
      <c r="R25" s="6"/>
      <c r="S25" s="6">
        <f>CHOOSE($AU$4,'C_6_%'!L17,'C_5_%'!L17,'C_4_%'!L17,'C_3_%'!L17,'C_2_%'!L17,'C_1_%'!L17,'C_0_%'!L17,)</f>
        <v>84731125.333000004</v>
      </c>
      <c r="T25" s="6"/>
      <c r="U25" s="6">
        <f>CHOOSE($AU$4,'C_6_%'!O17,'C_5_%'!O17,'C_4_%'!O17,'C_3_%'!O17,'C_2_%'!O17,'C_1_%'!O17,'C_0_%'!O17)</f>
        <v>4233226.3333000001</v>
      </c>
      <c r="V25" s="6"/>
      <c r="W25" s="6">
        <f>CHOOSE($AU$4,'C_6_%'!Q17,'C_5_%'!Q17,'C_4_%'!Q17,'C_3_%'!Q17,'C_2_%'!Q17,'C_1_%'!Q17,'C_0_%'!Q17)</f>
        <v>0</v>
      </c>
      <c r="X25" s="6"/>
      <c r="Y25" s="6">
        <f>CHOOSE($AU$4,'C_6_%'!P17,'C_5_%'!P17,'C_4_%'!P17,'C_3_%'!P17,'C_2_%'!P17,'C_1_%'!P17,'C_0_%'!P17)</f>
        <v>0</v>
      </c>
      <c r="Z25" s="6"/>
      <c r="AA25" s="6">
        <f>CHOOSE($AU$4,'C_6_%'!R17,'C_5_%'!R17,'C_4_%'!R17,'C_3_%'!R17,'C_2_%'!R17,'C_1_%'!R17,'C_0_%'!R17)</f>
        <v>612290</v>
      </c>
      <c r="AB25" s="6"/>
      <c r="AC25" s="6">
        <f>CHOOSE($AU$4,'C_6_%'!S17,'C_5_%'!S17,'C_4_%'!S17,'C_3_%'!S17,'C_2_%'!S17,'C_1_%'!S17,'C_0_%'!S17)</f>
        <v>26618</v>
      </c>
      <c r="AW25" s="20"/>
      <c r="AX25" s="20"/>
      <c r="AY25" s="20"/>
    </row>
    <row r="26" spans="2:51" x14ac:dyDescent="0.2">
      <c r="B26" s="38">
        <f>CHOOSE($AU$4,'C_6_%'!B18,'C_5_%'!B18,'C_4_%'!B18,'C_3_%'!B18,'C_2_%'!B18,'C_1_%'!B18,'C_0_%'!B18,)</f>
        <v>279</v>
      </c>
      <c r="C26" s="38" t="str">
        <f>CHOOSE($AU$4,'C_6_%'!A18,'C_5_%'!A18,'C_4_%'!A18,'C_3_%'!A18,'C_2_%'!A18,'C_1_%'!A18,'C_0_%'!A18,)</f>
        <v>Aplington-Parkersburg</v>
      </c>
      <c r="E26" s="40">
        <f>CHOOSE($AU$4,'C_6_%'!E18,'C_5_%'!E18,'C_4_%'!E18,'C_3_%'!E18,'C_2_%'!E18,'C_1_%'!E18,'C_0_%'!E18)</f>
        <v>798.6</v>
      </c>
      <c r="G26" s="40">
        <f>CHOOSE($AU$4,'C_6_%'!F18,'C_5_%'!F18,'C_4_%'!F18,'C_3_%'!F18,'C_2_%'!F18,'C_1_%'!F18,'C_0_%'!F18)</f>
        <v>-10.4</v>
      </c>
      <c r="H26" s="3"/>
      <c r="I26" s="6">
        <f>(CHOOSE($AU$4,'C_6_%'!G18,'C_5_%'!G18,'C_4_%'!G18,'C_3_%'!G18,'C_2_%'!G18,'C_1_%'!G18,'C_0_%'!G18,))-AA26</f>
        <v>4150101</v>
      </c>
      <c r="J26" s="6"/>
      <c r="K26" s="6">
        <f>CHOOSE($AU$4,'C_6_%'!H18,'C_5_%'!H18,'C_4_%'!H18,'C_3_%'!H18,'C_2_%'!H18,'C_1_%'!H18,'C_0_%'!H18)</f>
        <v>618624</v>
      </c>
      <c r="L26" s="6"/>
      <c r="M26" s="6">
        <f>CHOOSE($AU$4,'C_6_%'!I18,'C_5_%'!I18,'C_4_%'!I18,'C_3_%'!I18,'C_2_%'!I18,'C_1_%'!I18,'C_0_%'!I18)</f>
        <v>75136</v>
      </c>
      <c r="N26" s="6"/>
      <c r="O26" s="6">
        <f>CHOOSE($AU$4,'C_6_%'!J18,'C_5_%'!J18,'C_4_%'!J18,'C_3_%'!J18,'C_2_%'!J18,'C_1_%'!J18,'C_0_%'!J18)</f>
        <v>2438190</v>
      </c>
      <c r="P26" s="6"/>
      <c r="Q26" s="6">
        <f>CHOOSE($AU$4,'C_6_%'!K18,'C_5_%'!K18,'C_4_%'!K18,'C_3_%'!K18,'C_2_%'!K18,'C_1_%'!K18,'C_0_%'!K18)</f>
        <v>5582</v>
      </c>
      <c r="R26" s="6"/>
      <c r="S26" s="6">
        <f>CHOOSE($AU$4,'C_6_%'!L18,'C_5_%'!L18,'C_4_%'!L18,'C_3_%'!L18,'C_2_%'!L18,'C_1_%'!L18,'C_0_%'!L18,)</f>
        <v>7229778.6666999999</v>
      </c>
      <c r="T26" s="6"/>
      <c r="U26" s="6">
        <f>CHOOSE($AU$4,'C_6_%'!O18,'C_5_%'!O18,'C_4_%'!O18,'C_3_%'!O18,'C_2_%'!O18,'C_1_%'!O18,'C_0_%'!O18)</f>
        <v>92393.666666999998</v>
      </c>
      <c r="V26" s="6"/>
      <c r="W26" s="6">
        <f>CHOOSE($AU$4,'C_6_%'!Q18,'C_5_%'!Q18,'C_4_%'!Q18,'C_3_%'!Q18,'C_2_%'!Q18,'C_1_%'!Q18,'C_0_%'!Q18)</f>
        <v>0</v>
      </c>
      <c r="X26" s="6"/>
      <c r="Y26" s="6">
        <f>CHOOSE($AU$4,'C_6_%'!P18,'C_5_%'!P18,'C_4_%'!P18,'C_3_%'!P18,'C_2_%'!P18,'C_1_%'!P18,'C_0_%'!P18)</f>
        <v>16285</v>
      </c>
      <c r="Z26" s="6"/>
      <c r="AA26" s="6">
        <f>CHOOSE($AU$4,'C_6_%'!R18,'C_5_%'!R18,'C_4_%'!R18,'C_3_%'!R18,'C_2_%'!R18,'C_1_%'!R18,'C_0_%'!R18)</f>
        <v>183021</v>
      </c>
      <c r="AB26" s="6"/>
      <c r="AC26" s="6">
        <f>CHOOSE($AU$4,'C_6_%'!S18,'C_5_%'!S18,'C_4_%'!S18,'C_3_%'!S18,'C_2_%'!S18,'C_1_%'!S18,'C_0_%'!S18)</f>
        <v>7956</v>
      </c>
      <c r="AW26" s="20"/>
      <c r="AX26" s="20"/>
      <c r="AY26" s="20"/>
    </row>
    <row r="27" spans="2:51" x14ac:dyDescent="0.2">
      <c r="B27" s="38">
        <f>CHOOSE($AU$4,'C_6_%'!B19,'C_5_%'!B19,'C_4_%'!B19,'C_3_%'!B19,'C_2_%'!B19,'C_1_%'!B19,'C_0_%'!B19,)</f>
        <v>355</v>
      </c>
      <c r="C27" s="38" t="str">
        <f>CHOOSE($AU$4,'C_6_%'!A19,'C_5_%'!A19,'C_4_%'!A19,'C_3_%'!A19,'C_2_%'!A19,'C_1_%'!A19,'C_0_%'!A19,)</f>
        <v>Ar-We-Va</v>
      </c>
      <c r="E27" s="40">
        <f>CHOOSE($AU$4,'C_6_%'!E19,'C_5_%'!E19,'C_4_%'!E19,'C_3_%'!E19,'C_2_%'!E19,'C_1_%'!E19,'C_0_%'!E19)</f>
        <v>288.89999999999998</v>
      </c>
      <c r="G27" s="40">
        <f>CHOOSE($AU$4,'C_6_%'!F19,'C_5_%'!F19,'C_4_%'!F19,'C_3_%'!F19,'C_2_%'!F19,'C_1_%'!F19,'C_0_%'!F19)</f>
        <v>3.5</v>
      </c>
      <c r="H27" s="3"/>
      <c r="I27" s="6">
        <f>(CHOOSE($AU$4,'C_6_%'!G19,'C_5_%'!G19,'C_4_%'!G19,'C_3_%'!G19,'C_2_%'!G19,'C_1_%'!G19,'C_0_%'!G19,))-AA27</f>
        <v>717332</v>
      </c>
      <c r="J27" s="6"/>
      <c r="K27" s="6">
        <f>CHOOSE($AU$4,'C_6_%'!H19,'C_5_%'!H19,'C_4_%'!H19,'C_3_%'!H19,'C_2_%'!H19,'C_1_%'!H19,'C_0_%'!H19)</f>
        <v>214230</v>
      </c>
      <c r="L27" s="6"/>
      <c r="M27" s="6">
        <f>CHOOSE($AU$4,'C_6_%'!I19,'C_5_%'!I19,'C_4_%'!I19,'C_3_%'!I19,'C_2_%'!I19,'C_1_%'!I19,'C_0_%'!I19)</f>
        <v>44660</v>
      </c>
      <c r="N27" s="6"/>
      <c r="O27" s="6">
        <f>CHOOSE($AU$4,'C_6_%'!J19,'C_5_%'!J19,'C_4_%'!J19,'C_3_%'!J19,'C_2_%'!J19,'C_1_%'!J19,'C_0_%'!J19)</f>
        <v>1654708</v>
      </c>
      <c r="P27" s="6"/>
      <c r="Q27" s="6">
        <f>CHOOSE($AU$4,'C_6_%'!K19,'C_5_%'!K19,'C_4_%'!K19,'C_3_%'!K19,'C_2_%'!K19,'C_1_%'!K19,'C_0_%'!K19)</f>
        <v>2719</v>
      </c>
      <c r="R27" s="6"/>
      <c r="S27" s="6">
        <f>CHOOSE($AU$4,'C_6_%'!L19,'C_5_%'!L19,'C_4_%'!L19,'C_3_%'!L19,'C_2_%'!L19,'C_1_%'!L19,'C_0_%'!L19,)</f>
        <v>2632509.3333000001</v>
      </c>
      <c r="T27" s="6"/>
      <c r="U27" s="6">
        <f>CHOOSE($AU$4,'C_6_%'!O19,'C_5_%'!O19,'C_4_%'!O19,'C_3_%'!O19,'C_2_%'!O19,'C_1_%'!O19,'C_0_%'!O19)</f>
        <v>70692.333333000002</v>
      </c>
      <c r="V27" s="6"/>
      <c r="W27" s="6">
        <f>CHOOSE($AU$4,'C_6_%'!Q19,'C_5_%'!Q19,'C_4_%'!Q19,'C_3_%'!Q19,'C_2_%'!Q19,'C_1_%'!Q19,'C_0_%'!Q19)</f>
        <v>0</v>
      </c>
      <c r="X27" s="6"/>
      <c r="Y27" s="6">
        <f>CHOOSE($AU$4,'C_6_%'!P19,'C_5_%'!P19,'C_4_%'!P19,'C_3_%'!P19,'C_2_%'!P19,'C_1_%'!P19,'C_0_%'!P19)</f>
        <v>0</v>
      </c>
      <c r="Z27" s="6"/>
      <c r="AA27" s="6">
        <f>CHOOSE($AU$4,'C_6_%'!R19,'C_5_%'!R19,'C_4_%'!R19,'C_3_%'!R19,'C_2_%'!R19,'C_1_%'!R19,'C_0_%'!R19)</f>
        <v>49915</v>
      </c>
      <c r="AB27" s="6"/>
      <c r="AC27" s="6">
        <f>CHOOSE($AU$4,'C_6_%'!S19,'C_5_%'!S19,'C_4_%'!S19,'C_3_%'!S19,'C_2_%'!S19,'C_1_%'!S19,'C_0_%'!S19)</f>
        <v>2170</v>
      </c>
      <c r="AW27" s="20"/>
      <c r="AX27" s="20"/>
      <c r="AY27" s="20"/>
    </row>
    <row r="28" spans="2:51" x14ac:dyDescent="0.2">
      <c r="B28" s="38">
        <f>CHOOSE($AU$4,'C_6_%'!B20,'C_5_%'!B20,'C_4_%'!B20,'C_3_%'!B20,'C_2_%'!B20,'C_1_%'!B20,'C_0_%'!B20,)</f>
        <v>387</v>
      </c>
      <c r="C28" s="38" t="str">
        <f>CHOOSE($AU$4,'C_6_%'!A20,'C_5_%'!A20,'C_4_%'!A20,'C_3_%'!A20,'C_2_%'!A20,'C_1_%'!A20,'C_0_%'!A20,)</f>
        <v>Atlantic</v>
      </c>
      <c r="E28" s="40">
        <f>CHOOSE($AU$4,'C_6_%'!E20,'C_5_%'!E20,'C_4_%'!E20,'C_3_%'!E20,'C_2_%'!E20,'C_1_%'!E20,'C_0_%'!E20)</f>
        <v>1454.3</v>
      </c>
      <c r="G28" s="40">
        <f>CHOOSE($AU$4,'C_6_%'!F20,'C_5_%'!F20,'C_4_%'!F20,'C_3_%'!F20,'C_2_%'!F20,'C_1_%'!F20,'C_0_%'!F20)</f>
        <v>20.399999999999999</v>
      </c>
      <c r="H28" s="3"/>
      <c r="I28" s="6">
        <f>(CHOOSE($AU$4,'C_6_%'!G20,'C_5_%'!G20,'C_4_%'!G20,'C_3_%'!G20,'C_2_%'!G20,'C_1_%'!G20,'C_0_%'!G20,))-AA28</f>
        <v>7604293</v>
      </c>
      <c r="J28" s="6"/>
      <c r="K28" s="6">
        <f>CHOOSE($AU$4,'C_6_%'!H20,'C_5_%'!H20,'C_4_%'!H20,'C_3_%'!H20,'C_2_%'!H20,'C_1_%'!H20,'C_0_%'!H20)</f>
        <v>1098501</v>
      </c>
      <c r="L28" s="6"/>
      <c r="M28" s="6">
        <f>CHOOSE($AU$4,'C_6_%'!I20,'C_5_%'!I20,'C_4_%'!I20,'C_3_%'!I20,'C_2_%'!I20,'C_1_%'!I20,'C_0_%'!I20)</f>
        <v>335796</v>
      </c>
      <c r="N28" s="6"/>
      <c r="O28" s="6">
        <f>CHOOSE($AU$4,'C_6_%'!J20,'C_5_%'!J20,'C_4_%'!J20,'C_3_%'!J20,'C_2_%'!J20,'C_1_%'!J20,'C_0_%'!J20)</f>
        <v>4214886</v>
      </c>
      <c r="P28" s="6"/>
      <c r="Q28" s="6">
        <f>CHOOSE($AU$4,'C_6_%'!K20,'C_5_%'!K20,'C_4_%'!K20,'C_3_%'!K20,'C_2_%'!K20,'C_1_%'!K20,'C_0_%'!K20)</f>
        <v>105592</v>
      </c>
      <c r="R28" s="6"/>
      <c r="S28" s="6">
        <f>CHOOSE($AU$4,'C_6_%'!L20,'C_5_%'!L20,'C_4_%'!L20,'C_3_%'!L20,'C_2_%'!L20,'C_1_%'!L20,'C_0_%'!L20,)</f>
        <v>13008337.666999999</v>
      </c>
      <c r="T28" s="6"/>
      <c r="U28" s="6">
        <f>CHOOSE($AU$4,'C_6_%'!O20,'C_5_%'!O20,'C_4_%'!O20,'C_3_%'!O20,'C_2_%'!O20,'C_1_%'!O20,'C_0_%'!O20)</f>
        <v>487526.66667000001</v>
      </c>
      <c r="V28" s="6"/>
      <c r="W28" s="6">
        <f>CHOOSE($AU$4,'C_6_%'!Q20,'C_5_%'!Q20,'C_4_%'!Q20,'C_3_%'!Q20,'C_2_%'!Q20,'C_1_%'!Q20,'C_0_%'!Q20)</f>
        <v>0</v>
      </c>
      <c r="X28" s="6"/>
      <c r="Y28" s="6">
        <f>CHOOSE($AU$4,'C_6_%'!P20,'C_5_%'!P20,'C_4_%'!P20,'C_3_%'!P20,'C_2_%'!P20,'C_1_%'!P20,'C_0_%'!P20)</f>
        <v>0</v>
      </c>
      <c r="Z28" s="6"/>
      <c r="AA28" s="6">
        <f>CHOOSE($AU$4,'C_6_%'!R20,'C_5_%'!R20,'C_4_%'!R20,'C_3_%'!R20,'C_2_%'!R20,'C_1_%'!R20,'C_0_%'!R20)</f>
        <v>366043</v>
      </c>
      <c r="AB28" s="6"/>
      <c r="AC28" s="6">
        <f>CHOOSE($AU$4,'C_6_%'!S20,'C_5_%'!S20,'C_4_%'!S20,'C_3_%'!S20,'C_2_%'!S20,'C_1_%'!S20,'C_0_%'!S20)</f>
        <v>15913</v>
      </c>
      <c r="AW28" s="20"/>
      <c r="AX28" s="20"/>
      <c r="AY28" s="20"/>
    </row>
    <row r="29" spans="2:51" s="43" customFormat="1" x14ac:dyDescent="0.2">
      <c r="B29" s="42">
        <f>CHOOSE($AU$4,'C_6_%'!B21,'C_5_%'!B21,'C_4_%'!B21,'C_3_%'!B21,'C_2_%'!B21,'C_1_%'!B21,'C_0_%'!B21,)</f>
        <v>414</v>
      </c>
      <c r="C29" s="42" t="str">
        <f>CHOOSE($AU$4,'C_6_%'!A21,'C_5_%'!A21,'C_4_%'!A21,'C_3_%'!A21,'C_2_%'!A21,'C_1_%'!A21,'C_0_%'!A21,)</f>
        <v>Audubon</v>
      </c>
      <c r="E29" s="44">
        <f>CHOOSE($AU$4,'C_6_%'!E21,'C_5_%'!E21,'C_4_%'!E21,'C_3_%'!E21,'C_2_%'!E21,'C_1_%'!E21,'C_0_%'!E21)</f>
        <v>516.70000000000005</v>
      </c>
      <c r="G29" s="44">
        <f>CHOOSE($AU$4,'C_6_%'!F21,'C_5_%'!F21,'C_4_%'!F21,'C_3_%'!F21,'C_2_%'!F21,'C_1_%'!F21,'C_0_%'!F21)</f>
        <v>-8.6</v>
      </c>
      <c r="H29" s="45"/>
      <c r="I29" s="46">
        <f>(CHOOSE($AU$4,'C_6_%'!G21,'C_5_%'!G21,'C_4_%'!G21,'C_3_%'!G21,'C_2_%'!G21,'C_1_%'!G21,'C_0_%'!G21,))-AA29</f>
        <v>2351666</v>
      </c>
      <c r="J29" s="46"/>
      <c r="K29" s="46">
        <f>CHOOSE($AU$4,'C_6_%'!H21,'C_5_%'!H21,'C_4_%'!H21,'C_3_%'!H21,'C_2_%'!H21,'C_1_%'!H21,'C_0_%'!H21)</f>
        <v>382999</v>
      </c>
      <c r="L29" s="46"/>
      <c r="M29" s="46">
        <f>CHOOSE($AU$4,'C_6_%'!I21,'C_5_%'!I21,'C_4_%'!I21,'C_3_%'!I21,'C_2_%'!I21,'C_1_%'!I21,'C_0_%'!I21)</f>
        <v>19712</v>
      </c>
      <c r="N29" s="46"/>
      <c r="O29" s="46">
        <f>CHOOSE($AU$4,'C_6_%'!J21,'C_5_%'!J21,'C_4_%'!J21,'C_3_%'!J21,'C_2_%'!J21,'C_1_%'!J21,'C_0_%'!J21)</f>
        <v>1814660</v>
      </c>
      <c r="P29" s="46"/>
      <c r="Q29" s="46">
        <f>CHOOSE($AU$4,'C_6_%'!K21,'C_5_%'!K21,'C_4_%'!K21,'C_3_%'!K21,'C_2_%'!K21,'C_1_%'!K21,'C_0_%'!K21)</f>
        <v>62906</v>
      </c>
      <c r="R29" s="46"/>
      <c r="S29" s="46">
        <f>CHOOSE($AU$4,'C_6_%'!L21,'C_5_%'!L21,'C_4_%'!L21,'C_3_%'!L21,'C_2_%'!L21,'C_1_%'!L21,'C_0_%'!L21,)</f>
        <v>4568574.6666999999</v>
      </c>
      <c r="T29" s="46"/>
      <c r="U29" s="46">
        <f>CHOOSE($AU$4,'C_6_%'!O21,'C_5_%'!O21,'C_4_%'!O21,'C_3_%'!O21,'C_2_%'!O21,'C_1_%'!O21,'C_0_%'!O21)</f>
        <v>92936.666666999998</v>
      </c>
      <c r="V29" s="46"/>
      <c r="W29" s="46">
        <f>CHOOSE($AU$4,'C_6_%'!Q21,'C_5_%'!Q21,'C_4_%'!Q21,'C_3_%'!Q21,'C_2_%'!Q21,'C_1_%'!Q21,'C_0_%'!Q21)</f>
        <v>0</v>
      </c>
      <c r="X29" s="46"/>
      <c r="Y29" s="46">
        <f>CHOOSE($AU$4,'C_6_%'!P21,'C_5_%'!P21,'C_4_%'!P21,'C_3_%'!P21,'C_2_%'!P21,'C_1_%'!P21,'C_0_%'!P21)</f>
        <v>23662</v>
      </c>
      <c r="Z29" s="46"/>
      <c r="AA29" s="46">
        <f>CHOOSE($AU$4,'C_6_%'!R21,'C_5_%'!R21,'C_4_%'!R21,'C_3_%'!R21,'C_2_%'!R21,'C_1_%'!R21,'C_0_%'!R21)</f>
        <v>126451</v>
      </c>
      <c r="AB29" s="46"/>
      <c r="AC29" s="46">
        <f>CHOOSE($AU$4,'C_6_%'!S21,'C_5_%'!S21,'C_4_%'!S21,'C_3_%'!S21,'C_2_%'!S21,'C_1_%'!S21,'C_0_%'!S21)</f>
        <v>5497</v>
      </c>
      <c r="AW29" s="48"/>
      <c r="AX29" s="48"/>
      <c r="AY29" s="48"/>
    </row>
    <row r="30" spans="2:51" x14ac:dyDescent="0.2">
      <c r="B30" s="38">
        <f>CHOOSE($AU$4,'C_6_%'!B22,'C_5_%'!B22,'C_4_%'!B22,'C_3_%'!B22,'C_2_%'!B22,'C_1_%'!B22,'C_0_%'!B22,)</f>
        <v>423</v>
      </c>
      <c r="C30" s="38" t="str">
        <f>CHOOSE($AU$4,'C_6_%'!A22,'C_5_%'!A22,'C_4_%'!A22,'C_3_%'!A22,'C_2_%'!A22,'C_1_%'!A22,'C_0_%'!A22,)</f>
        <v>Aurelia</v>
      </c>
      <c r="E30" s="40">
        <f>CHOOSE($AU$4,'C_6_%'!E22,'C_5_%'!E22,'C_4_%'!E22,'C_3_%'!E22,'C_2_%'!E22,'C_1_%'!E22,'C_0_%'!E22)</f>
        <v>251.9</v>
      </c>
      <c r="G30" s="40">
        <f>CHOOSE($AU$4,'C_6_%'!F22,'C_5_%'!F22,'C_4_%'!F22,'C_3_%'!F22,'C_2_%'!F22,'C_1_%'!F22,'C_0_%'!F22)</f>
        <v>9.5</v>
      </c>
      <c r="H30" s="3"/>
      <c r="I30" s="6">
        <f>(CHOOSE($AU$4,'C_6_%'!G22,'C_5_%'!G22,'C_4_%'!G22,'C_3_%'!G22,'C_2_%'!G22,'C_1_%'!G22,'C_0_%'!G22,))-AA30</f>
        <v>938063</v>
      </c>
      <c r="J30" s="6"/>
      <c r="K30" s="6">
        <f>CHOOSE($AU$4,'C_6_%'!H22,'C_5_%'!H22,'C_4_%'!H22,'C_3_%'!H22,'C_2_%'!H22,'C_1_%'!H22,'C_0_%'!H22)</f>
        <v>194288</v>
      </c>
      <c r="L30" s="6"/>
      <c r="M30" s="6">
        <f>CHOOSE($AU$4,'C_6_%'!I22,'C_5_%'!I22,'C_4_%'!I22,'C_3_%'!I22,'C_2_%'!I22,'C_1_%'!I22,'C_0_%'!I22)</f>
        <v>126662</v>
      </c>
      <c r="N30" s="6"/>
      <c r="O30" s="6">
        <f>CHOOSE($AU$4,'C_6_%'!J22,'C_5_%'!J22,'C_4_%'!J22,'C_3_%'!J22,'C_2_%'!J22,'C_1_%'!J22,'C_0_%'!J22)</f>
        <v>1241966</v>
      </c>
      <c r="P30" s="6"/>
      <c r="Q30" s="6">
        <f>CHOOSE($AU$4,'C_6_%'!K22,'C_5_%'!K22,'C_4_%'!K22,'C_3_%'!K22,'C_2_%'!K22,'C_1_%'!K22,'C_0_%'!K22)</f>
        <v>-4970</v>
      </c>
      <c r="R30" s="6"/>
      <c r="S30" s="6">
        <f>CHOOSE($AU$4,'C_6_%'!L22,'C_5_%'!L22,'C_4_%'!L22,'C_3_%'!L22,'C_2_%'!L22,'C_1_%'!L22,'C_0_%'!L22,)</f>
        <v>2394133</v>
      </c>
      <c r="T30" s="6"/>
      <c r="U30" s="6">
        <f>CHOOSE($AU$4,'C_6_%'!O22,'C_5_%'!O22,'C_4_%'!O22,'C_3_%'!O22,'C_2_%'!O22,'C_1_%'!O22,'C_0_%'!O22)</f>
        <v>131673</v>
      </c>
      <c r="V30" s="6"/>
      <c r="W30" s="6">
        <f>CHOOSE($AU$4,'C_6_%'!Q22,'C_5_%'!Q22,'C_4_%'!Q22,'C_3_%'!Q22,'C_2_%'!Q22,'C_1_%'!Q22,'C_0_%'!Q22)</f>
        <v>0</v>
      </c>
      <c r="X30" s="6"/>
      <c r="Y30" s="6">
        <f>CHOOSE($AU$4,'C_6_%'!P22,'C_5_%'!P22,'C_4_%'!P22,'C_3_%'!P22,'C_2_%'!P22,'C_1_%'!P22,'C_0_%'!P22)</f>
        <v>0</v>
      </c>
      <c r="Z30" s="6"/>
      <c r="AA30" s="6">
        <f>CHOOSE($AU$4,'C_6_%'!R22,'C_5_%'!R22,'C_4_%'!R22,'C_3_%'!R22,'C_2_%'!R22,'C_1_%'!R22,'C_0_%'!R22)</f>
        <v>59898</v>
      </c>
      <c r="AB30" s="6"/>
      <c r="AC30" s="6">
        <f>CHOOSE($AU$4,'C_6_%'!S22,'C_5_%'!S22,'C_4_%'!S22,'C_3_%'!S22,'C_2_%'!S22,'C_1_%'!S22,'C_0_%'!S22)</f>
        <v>2604</v>
      </c>
      <c r="AW30" s="20"/>
      <c r="AX30" s="20"/>
      <c r="AY30" s="20"/>
    </row>
    <row r="31" spans="2:51" x14ac:dyDescent="0.2">
      <c r="B31" s="38">
        <f>CHOOSE($AU$4,'C_6_%'!B23,'C_5_%'!B23,'C_4_%'!B23,'C_3_%'!B23,'C_2_%'!B23,'C_1_%'!B23,'C_0_%'!B23,)</f>
        <v>540</v>
      </c>
      <c r="C31" s="38" t="str">
        <f>CHOOSE($AU$4,'C_6_%'!A23,'C_5_%'!A23,'C_4_%'!A23,'C_3_%'!A23,'C_2_%'!A23,'C_1_%'!A23,'C_0_%'!A23,)</f>
        <v>BCLUW</v>
      </c>
      <c r="E31" s="40">
        <f>CHOOSE($AU$4,'C_6_%'!E23,'C_5_%'!E23,'C_4_%'!E23,'C_3_%'!E23,'C_2_%'!E23,'C_1_%'!E23,'C_0_%'!E23)</f>
        <v>589.70000000000005</v>
      </c>
      <c r="G31" s="40">
        <f>CHOOSE($AU$4,'C_6_%'!F23,'C_5_%'!F23,'C_4_%'!F23,'C_3_%'!F23,'C_2_%'!F23,'C_1_%'!F23,'C_0_%'!F23)</f>
        <v>11.2</v>
      </c>
      <c r="H31" s="3"/>
      <c r="I31" s="6">
        <f>(CHOOSE($AU$4,'C_6_%'!G23,'C_5_%'!G23,'C_4_%'!G23,'C_3_%'!G23,'C_2_%'!G23,'C_1_%'!G23,'C_0_%'!G23,))-AA31</f>
        <v>2872890</v>
      </c>
      <c r="J31" s="6"/>
      <c r="K31" s="6">
        <f>CHOOSE($AU$4,'C_6_%'!H23,'C_5_%'!H23,'C_4_%'!H23,'C_3_%'!H23,'C_2_%'!H23,'C_1_%'!H23,'C_0_%'!H23)</f>
        <v>434775</v>
      </c>
      <c r="L31" s="6"/>
      <c r="M31" s="6">
        <f>CHOOSE($AU$4,'C_6_%'!I23,'C_5_%'!I23,'C_4_%'!I23,'C_3_%'!I23,'C_2_%'!I23,'C_1_%'!I23,'C_0_%'!I23)</f>
        <v>193333</v>
      </c>
      <c r="N31" s="6"/>
      <c r="O31" s="6">
        <f>CHOOSE($AU$4,'C_6_%'!J23,'C_5_%'!J23,'C_4_%'!J23,'C_3_%'!J23,'C_2_%'!J23,'C_1_%'!J23,'C_0_%'!J23)</f>
        <v>2111366</v>
      </c>
      <c r="P31" s="6"/>
      <c r="Q31" s="6">
        <f>CHOOSE($AU$4,'C_6_%'!K23,'C_5_%'!K23,'C_4_%'!K23,'C_3_%'!K23,'C_2_%'!K23,'C_1_%'!K23,'C_0_%'!K23)</f>
        <v>66936</v>
      </c>
      <c r="R31" s="6"/>
      <c r="S31" s="6">
        <f>CHOOSE($AU$4,'C_6_%'!L23,'C_5_%'!L23,'C_4_%'!L23,'C_3_%'!L23,'C_2_%'!L23,'C_1_%'!L23,'C_0_%'!L23,)</f>
        <v>5441557.3333000001</v>
      </c>
      <c r="T31" s="6"/>
      <c r="U31" s="6">
        <f>CHOOSE($AU$4,'C_6_%'!O23,'C_5_%'!O23,'C_4_%'!O23,'C_3_%'!O23,'C_2_%'!O23,'C_1_%'!O23,'C_0_%'!O23)</f>
        <v>270980.33332999999</v>
      </c>
      <c r="V31" s="6"/>
      <c r="W31" s="6">
        <f>CHOOSE($AU$4,'C_6_%'!Q23,'C_5_%'!Q23,'C_4_%'!Q23,'C_3_%'!Q23,'C_2_%'!Q23,'C_1_%'!Q23,'C_0_%'!Q23)</f>
        <v>0</v>
      </c>
      <c r="X31" s="6"/>
      <c r="Y31" s="6">
        <f>CHOOSE($AU$4,'C_6_%'!P23,'C_5_%'!P23,'C_4_%'!P23,'C_3_%'!P23,'C_2_%'!P23,'C_1_%'!P23,'C_0_%'!P23)</f>
        <v>0</v>
      </c>
      <c r="Z31" s="6"/>
      <c r="AA31" s="6">
        <f>CHOOSE($AU$4,'C_6_%'!R23,'C_5_%'!R23,'C_4_%'!R23,'C_3_%'!R23,'C_2_%'!R23,'C_1_%'!R23,'C_0_%'!R23)</f>
        <v>96502</v>
      </c>
      <c r="AB31" s="6"/>
      <c r="AC31" s="6">
        <f>CHOOSE($AU$4,'C_6_%'!S23,'C_5_%'!S23,'C_4_%'!S23,'C_3_%'!S23,'C_2_%'!S23,'C_1_%'!S23,'C_0_%'!S23)</f>
        <v>4195</v>
      </c>
      <c r="AW31" s="20"/>
      <c r="AX31" s="20"/>
      <c r="AY31" s="20"/>
    </row>
    <row r="32" spans="2:51" x14ac:dyDescent="0.2">
      <c r="B32" s="38">
        <f>CHOOSE($AU$4,'C_6_%'!B24,'C_5_%'!B24,'C_4_%'!B24,'C_3_%'!B24,'C_2_%'!B24,'C_1_%'!B24,'C_0_%'!B24,)</f>
        <v>472</v>
      </c>
      <c r="C32" s="38" t="str">
        <f>CHOOSE($AU$4,'C_6_%'!A24,'C_5_%'!A24,'C_4_%'!A24,'C_3_%'!A24,'C_2_%'!A24,'C_1_%'!A24,'C_0_%'!A24,)</f>
        <v>Ballard</v>
      </c>
      <c r="E32" s="40">
        <f>CHOOSE($AU$4,'C_6_%'!E24,'C_5_%'!E24,'C_4_%'!E24,'C_3_%'!E24,'C_2_%'!E24,'C_1_%'!E24,'C_0_%'!E24)</f>
        <v>1625.2</v>
      </c>
      <c r="G32" s="40">
        <f>CHOOSE($AU$4,'C_6_%'!F24,'C_5_%'!F24,'C_4_%'!F24,'C_3_%'!F24,'C_2_%'!F24,'C_1_%'!F24,'C_0_%'!F24)</f>
        <v>24.9</v>
      </c>
      <c r="H32" s="3"/>
      <c r="I32" s="6">
        <f>(CHOOSE($AU$4,'C_6_%'!G24,'C_5_%'!G24,'C_4_%'!G24,'C_3_%'!G24,'C_2_%'!G24,'C_1_%'!G24,'C_0_%'!G24,))-AA32</f>
        <v>9429173</v>
      </c>
      <c r="J32" s="6"/>
      <c r="K32" s="6">
        <f>CHOOSE($AU$4,'C_6_%'!H24,'C_5_%'!H24,'C_4_%'!H24,'C_3_%'!H24,'C_2_%'!H24,'C_1_%'!H24,'C_0_%'!H24)</f>
        <v>1076683</v>
      </c>
      <c r="L32" s="6"/>
      <c r="M32" s="6">
        <f>CHOOSE($AU$4,'C_6_%'!I24,'C_5_%'!I24,'C_4_%'!I24,'C_3_%'!I24,'C_2_%'!I24,'C_1_%'!I24,'C_0_%'!I24)</f>
        <v>406193</v>
      </c>
      <c r="N32" s="6"/>
      <c r="O32" s="6">
        <f>CHOOSE($AU$4,'C_6_%'!J24,'C_5_%'!J24,'C_4_%'!J24,'C_3_%'!J24,'C_2_%'!J24,'C_1_%'!J24,'C_0_%'!J24)</f>
        <v>2864639</v>
      </c>
      <c r="P32" s="6"/>
      <c r="Q32" s="6">
        <f>CHOOSE($AU$4,'C_6_%'!K24,'C_5_%'!K24,'C_4_%'!K24,'C_3_%'!K24,'C_2_%'!K24,'C_1_%'!K24,'C_0_%'!K24)</f>
        <v>71915</v>
      </c>
      <c r="R32" s="6"/>
      <c r="S32" s="6">
        <f>CHOOSE($AU$4,'C_6_%'!L24,'C_5_%'!L24,'C_4_%'!L24,'C_3_%'!L24,'C_2_%'!L24,'C_1_%'!L24,'C_0_%'!L24,)</f>
        <v>13431974.666999999</v>
      </c>
      <c r="T32" s="6"/>
      <c r="U32" s="6">
        <f>CHOOSE($AU$4,'C_6_%'!O24,'C_5_%'!O24,'C_4_%'!O24,'C_3_%'!O24,'C_2_%'!O24,'C_1_%'!O24,'C_0_%'!O24)</f>
        <v>508472.66667000001</v>
      </c>
      <c r="V32" s="6"/>
      <c r="W32" s="6">
        <f>CHOOSE($AU$4,'C_6_%'!Q24,'C_5_%'!Q24,'C_4_%'!Q24,'C_3_%'!Q24,'C_2_%'!Q24,'C_1_%'!Q24,'C_0_%'!Q24)</f>
        <v>414591.59012000001</v>
      </c>
      <c r="X32" s="6"/>
      <c r="Y32" s="6">
        <f>CHOOSE($AU$4,'C_6_%'!P24,'C_5_%'!P24,'C_4_%'!P24,'C_3_%'!P24,'C_2_%'!P24,'C_1_%'!P24,'C_0_%'!P24)</f>
        <v>0</v>
      </c>
      <c r="Z32" s="6"/>
      <c r="AA32" s="6">
        <f>CHOOSE($AU$4,'C_6_%'!R24,'C_5_%'!R24,'C_4_%'!R24,'C_3_%'!R24,'C_2_%'!R24,'C_1_%'!R24,'C_0_%'!R24)</f>
        <v>432596</v>
      </c>
      <c r="AB32" s="6"/>
      <c r="AC32" s="6">
        <f>CHOOSE($AU$4,'C_6_%'!S24,'C_5_%'!S24,'C_4_%'!S24,'C_3_%'!S24,'C_2_%'!S24,'C_1_%'!S24,'C_0_%'!S24)</f>
        <v>18806</v>
      </c>
      <c r="AW32" s="20"/>
      <c r="AX32" s="20"/>
      <c r="AY32" s="20"/>
    </row>
    <row r="33" spans="2:51" x14ac:dyDescent="0.2">
      <c r="B33" s="38">
        <f>CHOOSE($AU$4,'C_6_%'!B25,'C_5_%'!B25,'C_4_%'!B25,'C_3_%'!B25,'C_2_%'!B25,'C_1_%'!B25,'C_0_%'!B25,)</f>
        <v>504</v>
      </c>
      <c r="C33" s="38" t="str">
        <f>CHOOSE($AU$4,'C_6_%'!A25,'C_5_%'!A25,'C_4_%'!A25,'C_3_%'!A25,'C_2_%'!A25,'C_1_%'!A25,'C_0_%'!A25,)</f>
        <v>Battle Creek-Ida Grove</v>
      </c>
      <c r="E33" s="40">
        <f>CHOOSE($AU$4,'C_6_%'!E25,'C_5_%'!E25,'C_4_%'!E25,'C_3_%'!E25,'C_2_%'!E25,'C_1_%'!E25,'C_0_%'!E25)</f>
        <v>663.7</v>
      </c>
      <c r="G33" s="40">
        <f>CHOOSE($AU$4,'C_6_%'!F25,'C_5_%'!F25,'C_4_%'!F25,'C_3_%'!F25,'C_2_%'!F25,'C_1_%'!F25,'C_0_%'!F25)</f>
        <v>14.8</v>
      </c>
      <c r="H33" s="3"/>
      <c r="I33" s="6">
        <f>(CHOOSE($AU$4,'C_6_%'!G25,'C_5_%'!G25,'C_4_%'!G25,'C_3_%'!G25,'C_2_%'!G25,'C_1_%'!G25,'C_0_%'!G25,))-AA33</f>
        <v>3242130</v>
      </c>
      <c r="J33" s="6"/>
      <c r="K33" s="6">
        <f>CHOOSE($AU$4,'C_6_%'!H25,'C_5_%'!H25,'C_4_%'!H25,'C_3_%'!H25,'C_2_%'!H25,'C_1_%'!H25,'C_0_%'!H25)</f>
        <v>515195</v>
      </c>
      <c r="L33" s="6"/>
      <c r="M33" s="6">
        <f>CHOOSE($AU$4,'C_6_%'!I25,'C_5_%'!I25,'C_4_%'!I25,'C_3_%'!I25,'C_2_%'!I25,'C_1_%'!I25,'C_0_%'!I25)</f>
        <v>204360</v>
      </c>
      <c r="N33" s="6"/>
      <c r="O33" s="6">
        <f>CHOOSE($AU$4,'C_6_%'!J25,'C_5_%'!J25,'C_4_%'!J25,'C_3_%'!J25,'C_2_%'!J25,'C_1_%'!J25,'C_0_%'!J25)</f>
        <v>2077459</v>
      </c>
      <c r="P33" s="6"/>
      <c r="Q33" s="6">
        <f>CHOOSE($AU$4,'C_6_%'!K25,'C_5_%'!K25,'C_4_%'!K25,'C_3_%'!K25,'C_2_%'!K25,'C_1_%'!K25,'C_0_%'!K25)</f>
        <v>64043</v>
      </c>
      <c r="R33" s="6"/>
      <c r="S33" s="6">
        <f>CHOOSE($AU$4,'C_6_%'!L25,'C_5_%'!L25,'C_4_%'!L25,'C_3_%'!L25,'C_2_%'!L25,'C_1_%'!L25,'C_0_%'!L25,)</f>
        <v>5876881.6666999999</v>
      </c>
      <c r="T33" s="6"/>
      <c r="U33" s="6">
        <f>CHOOSE($AU$4,'C_6_%'!O25,'C_5_%'!O25,'C_4_%'!O25,'C_3_%'!O25,'C_2_%'!O25,'C_1_%'!O25,'C_0_%'!O25)</f>
        <v>290294.66667000001</v>
      </c>
      <c r="V33" s="6"/>
      <c r="W33" s="6">
        <f>CHOOSE($AU$4,'C_6_%'!Q25,'C_5_%'!Q25,'C_4_%'!Q25,'C_3_%'!Q25,'C_2_%'!Q25,'C_1_%'!Q25,'C_0_%'!Q25)</f>
        <v>0</v>
      </c>
      <c r="X33" s="6"/>
      <c r="Y33" s="6">
        <f>CHOOSE($AU$4,'C_6_%'!P25,'C_5_%'!P25,'C_4_%'!P25,'C_3_%'!P25,'C_2_%'!P25,'C_1_%'!P25,'C_0_%'!P25)</f>
        <v>0</v>
      </c>
      <c r="Z33" s="6"/>
      <c r="AA33" s="6">
        <f>CHOOSE($AU$4,'C_6_%'!R25,'C_5_%'!R25,'C_4_%'!R25,'C_3_%'!R25,'C_2_%'!R25,'C_1_%'!R25,'C_0_%'!R25)</f>
        <v>159728</v>
      </c>
      <c r="AB33" s="6"/>
      <c r="AC33" s="6">
        <f>CHOOSE($AU$4,'C_6_%'!S25,'C_5_%'!S25,'C_4_%'!S25,'C_3_%'!S25,'C_2_%'!S25,'C_1_%'!S25,'C_0_%'!S25)</f>
        <v>6944</v>
      </c>
      <c r="AW33" s="20"/>
      <c r="AX33" s="20"/>
      <c r="AY33" s="20"/>
    </row>
    <row r="34" spans="2:51" s="43" customFormat="1" x14ac:dyDescent="0.2">
      <c r="B34" s="42">
        <f>CHOOSE($AU$4,'C_6_%'!B26,'C_5_%'!B26,'C_4_%'!B26,'C_3_%'!B26,'C_2_%'!B26,'C_1_%'!B26,'C_0_%'!B26,)</f>
        <v>513</v>
      </c>
      <c r="C34" s="42" t="str">
        <f>CHOOSE($AU$4,'C_6_%'!A26,'C_5_%'!A26,'C_4_%'!A26,'C_3_%'!A26,'C_2_%'!A26,'C_1_%'!A26,'C_0_%'!A26,)</f>
        <v>Baxter</v>
      </c>
      <c r="E34" s="44">
        <f>CHOOSE($AU$4,'C_6_%'!E26,'C_5_%'!E26,'C_4_%'!E26,'C_3_%'!E26,'C_2_%'!E26,'C_1_%'!E26,'C_0_%'!E26)</f>
        <v>362.8</v>
      </c>
      <c r="G34" s="44">
        <f>CHOOSE($AU$4,'C_6_%'!F26,'C_5_%'!F26,'C_4_%'!F26,'C_3_%'!F26,'C_2_%'!F26,'C_1_%'!F26,'C_0_%'!F26)</f>
        <v>3.4</v>
      </c>
      <c r="H34" s="45"/>
      <c r="I34" s="46">
        <f>(CHOOSE($AU$4,'C_6_%'!G26,'C_5_%'!G26,'C_4_%'!G26,'C_3_%'!G26,'C_2_%'!G26,'C_1_%'!G26,'C_0_%'!G26,))-AA34</f>
        <v>1947357</v>
      </c>
      <c r="J34" s="46"/>
      <c r="K34" s="46">
        <f>CHOOSE($AU$4,'C_6_%'!H26,'C_5_%'!H26,'C_4_%'!H26,'C_3_%'!H26,'C_2_%'!H26,'C_1_%'!H26,'C_0_%'!H26)</f>
        <v>272108</v>
      </c>
      <c r="L34" s="46"/>
      <c r="M34" s="46">
        <f>CHOOSE($AU$4,'C_6_%'!I26,'C_5_%'!I26,'C_4_%'!I26,'C_3_%'!I26,'C_2_%'!I26,'C_1_%'!I26,'C_0_%'!I26)</f>
        <v>77336</v>
      </c>
      <c r="N34" s="46"/>
      <c r="O34" s="46">
        <f>CHOOSE($AU$4,'C_6_%'!J26,'C_5_%'!J26,'C_4_%'!J26,'C_3_%'!J26,'C_2_%'!J26,'C_1_%'!J26,'C_0_%'!J26)</f>
        <v>864940</v>
      </c>
      <c r="P34" s="46"/>
      <c r="Q34" s="46">
        <f>CHOOSE($AU$4,'C_6_%'!K26,'C_5_%'!K26,'C_4_%'!K26,'C_3_%'!K26,'C_2_%'!K26,'C_1_%'!K26,'C_0_%'!K26)</f>
        <v>21634</v>
      </c>
      <c r="R34" s="46"/>
      <c r="S34" s="46">
        <f>CHOOSE($AU$4,'C_6_%'!L26,'C_5_%'!L26,'C_4_%'!L26,'C_3_%'!L26,'C_2_%'!L26,'C_1_%'!L26,'C_0_%'!L26,)</f>
        <v>3089212.3333000001</v>
      </c>
      <c r="T34" s="46"/>
      <c r="U34" s="46">
        <f>CHOOSE($AU$4,'C_6_%'!O26,'C_5_%'!O26,'C_4_%'!O26,'C_3_%'!O26,'C_2_%'!O26,'C_1_%'!O26,'C_0_%'!O26)</f>
        <v>100900.33332999999</v>
      </c>
      <c r="V34" s="46"/>
      <c r="W34" s="46">
        <f>CHOOSE($AU$4,'C_6_%'!Q26,'C_5_%'!Q26,'C_4_%'!Q26,'C_3_%'!Q26,'C_2_%'!Q26,'C_1_%'!Q26,'C_0_%'!Q26)</f>
        <v>23860.906368</v>
      </c>
      <c r="X34" s="46"/>
      <c r="Y34" s="46">
        <f>CHOOSE($AU$4,'C_6_%'!P26,'C_5_%'!P26,'C_4_%'!P26,'C_3_%'!P26,'C_2_%'!P26,'C_1_%'!P26,'C_0_%'!P26)</f>
        <v>0</v>
      </c>
      <c r="Z34" s="46"/>
      <c r="AA34" s="46">
        <f>CHOOSE($AU$4,'C_6_%'!R26,'C_5_%'!R26,'C_4_%'!R26,'C_3_%'!R26,'C_2_%'!R26,'C_1_%'!R26,'C_0_%'!R26)</f>
        <v>79864</v>
      </c>
      <c r="AB34" s="46"/>
      <c r="AC34" s="46">
        <f>CHOOSE($AU$4,'C_6_%'!S26,'C_5_%'!S26,'C_4_%'!S26,'C_3_%'!S26,'C_2_%'!S26,'C_1_%'!S26,'C_0_%'!S26)</f>
        <v>3472</v>
      </c>
      <c r="AW34" s="48"/>
      <c r="AX34" s="48"/>
      <c r="AY34" s="48"/>
    </row>
    <row r="35" spans="2:51" x14ac:dyDescent="0.2">
      <c r="B35" s="38">
        <f>CHOOSE($AU$4,'C_6_%'!B27,'C_5_%'!B27,'C_4_%'!B27,'C_3_%'!B27,'C_2_%'!B27,'C_1_%'!B27,'C_0_%'!B27,)</f>
        <v>549</v>
      </c>
      <c r="C35" s="38" t="str">
        <f>CHOOSE($AU$4,'C_6_%'!A27,'C_5_%'!A27,'C_4_%'!A27,'C_3_%'!A27,'C_2_%'!A27,'C_1_%'!A27,'C_0_%'!A27,)</f>
        <v>Bedford</v>
      </c>
      <c r="E35" s="40">
        <f>CHOOSE($AU$4,'C_6_%'!E27,'C_5_%'!E27,'C_4_%'!E27,'C_3_%'!E27,'C_2_%'!E27,'C_1_%'!E27,'C_0_%'!E27)</f>
        <v>448.77</v>
      </c>
      <c r="G35" s="40">
        <f>CHOOSE($AU$4,'C_6_%'!F27,'C_5_%'!F27,'C_4_%'!F27,'C_3_%'!F27,'C_2_%'!F27,'C_1_%'!F27,'C_0_%'!F27)</f>
        <v>-23.43</v>
      </c>
      <c r="H35" s="3"/>
      <c r="I35" s="6">
        <f>(CHOOSE($AU$4,'C_6_%'!G27,'C_5_%'!G27,'C_4_%'!G27,'C_3_%'!G27,'C_2_%'!G27,'C_1_%'!G27,'C_0_%'!G27,))-AA35</f>
        <v>2221736</v>
      </c>
      <c r="J35" s="6"/>
      <c r="K35" s="6">
        <f>CHOOSE($AU$4,'C_6_%'!H27,'C_5_%'!H27,'C_4_%'!H27,'C_3_%'!H27,'C_2_%'!H27,'C_1_%'!H27,'C_0_%'!H27)</f>
        <v>357097</v>
      </c>
      <c r="L35" s="6"/>
      <c r="M35" s="6">
        <f>CHOOSE($AU$4,'C_6_%'!I27,'C_5_%'!I27,'C_4_%'!I27,'C_3_%'!I27,'C_2_%'!I27,'C_1_%'!I27,'C_0_%'!I27)</f>
        <v>-21151</v>
      </c>
      <c r="N35" s="6"/>
      <c r="O35" s="6">
        <f>CHOOSE($AU$4,'C_6_%'!J27,'C_5_%'!J27,'C_4_%'!J27,'C_3_%'!J27,'C_2_%'!J27,'C_1_%'!J27,'C_0_%'!J27)</f>
        <v>1631360</v>
      </c>
      <c r="P35" s="6"/>
      <c r="Q35" s="6">
        <f>CHOOSE($AU$4,'C_6_%'!K27,'C_5_%'!K27,'C_4_%'!K27,'C_3_%'!K27,'C_2_%'!K27,'C_1_%'!K27,'C_0_%'!K27)</f>
        <v>54164</v>
      </c>
      <c r="R35" s="6"/>
      <c r="S35" s="6">
        <f>CHOOSE($AU$4,'C_6_%'!L27,'C_5_%'!L27,'C_4_%'!L27,'C_3_%'!L27,'C_2_%'!L27,'C_1_%'!L27,'C_0_%'!L27,)</f>
        <v>4218230.6666999999</v>
      </c>
      <c r="T35" s="6"/>
      <c r="U35" s="6">
        <f>CHOOSE($AU$4,'C_6_%'!O27,'C_5_%'!O27,'C_4_%'!O27,'C_3_%'!O27,'C_2_%'!O27,'C_1_%'!O27,'C_0_%'!O27)</f>
        <v>38036.666666999998</v>
      </c>
      <c r="V35" s="6"/>
      <c r="W35" s="6">
        <f>CHOOSE($AU$4,'C_6_%'!Q27,'C_5_%'!Q27,'C_4_%'!Q27,'C_3_%'!Q27,'C_2_%'!Q27,'C_1_%'!Q27,'C_0_%'!Q27)</f>
        <v>0</v>
      </c>
      <c r="X35" s="6"/>
      <c r="Y35" s="6">
        <f>CHOOSE($AU$4,'C_6_%'!P27,'C_5_%'!P27,'C_4_%'!P27,'C_3_%'!P27,'C_2_%'!P27,'C_1_%'!P27,'C_0_%'!P27)</f>
        <v>122222</v>
      </c>
      <c r="Z35" s="6"/>
      <c r="AA35" s="6">
        <f>CHOOSE($AU$4,'C_6_%'!R27,'C_5_%'!R27,'C_4_%'!R27,'C_3_%'!R27,'C_2_%'!R27,'C_1_%'!R27,'C_0_%'!R27)</f>
        <v>69881</v>
      </c>
      <c r="AB35" s="6"/>
      <c r="AC35" s="6">
        <f>CHOOSE($AU$4,'C_6_%'!S27,'C_5_%'!S27,'C_4_%'!S27,'C_3_%'!S27,'C_2_%'!S27,'C_1_%'!S27,'C_0_%'!S27)</f>
        <v>3038</v>
      </c>
      <c r="AW35" s="20"/>
      <c r="AX35" s="20"/>
      <c r="AY35" s="20"/>
    </row>
    <row r="36" spans="2:51" x14ac:dyDescent="0.2">
      <c r="B36" s="38">
        <f>CHOOSE($AU$4,'C_6_%'!B28,'C_5_%'!B28,'C_4_%'!B28,'C_3_%'!B28,'C_2_%'!B28,'C_1_%'!B28,'C_0_%'!B28,)</f>
        <v>576</v>
      </c>
      <c r="C36" s="38" t="str">
        <f>CHOOSE($AU$4,'C_6_%'!A28,'C_5_%'!A28,'C_4_%'!A28,'C_3_%'!A28,'C_2_%'!A28,'C_1_%'!A28,'C_0_%'!A28,)</f>
        <v>Belle Plaine</v>
      </c>
      <c r="E36" s="40">
        <f>CHOOSE($AU$4,'C_6_%'!E28,'C_5_%'!E28,'C_4_%'!E28,'C_3_%'!E28,'C_2_%'!E28,'C_1_%'!E28,'C_0_%'!E28)</f>
        <v>554.70000000000005</v>
      </c>
      <c r="G36" s="40">
        <f>CHOOSE($AU$4,'C_6_%'!F28,'C_5_%'!F28,'C_4_%'!F28,'C_3_%'!F28,'C_2_%'!F28,'C_1_%'!F28,'C_0_%'!F28)</f>
        <v>-2.9</v>
      </c>
      <c r="H36" s="3"/>
      <c r="I36" s="6">
        <f>(CHOOSE($AU$4,'C_6_%'!G28,'C_5_%'!G28,'C_4_%'!G28,'C_3_%'!G28,'C_2_%'!G28,'C_1_%'!G28,'C_0_%'!G28,))-AA36</f>
        <v>2990662</v>
      </c>
      <c r="J36" s="6"/>
      <c r="K36" s="6">
        <f>CHOOSE($AU$4,'C_6_%'!H28,'C_5_%'!H28,'C_4_%'!H28,'C_3_%'!H28,'C_2_%'!H28,'C_1_%'!H28,'C_0_%'!H28)</f>
        <v>384082</v>
      </c>
      <c r="L36" s="6"/>
      <c r="M36" s="6">
        <f>CHOOSE($AU$4,'C_6_%'!I28,'C_5_%'!I28,'C_4_%'!I28,'C_3_%'!I28,'C_2_%'!I28,'C_1_%'!I28,'C_0_%'!I28)</f>
        <v>107513</v>
      </c>
      <c r="N36" s="6"/>
      <c r="O36" s="6">
        <f>CHOOSE($AU$4,'C_6_%'!J28,'C_5_%'!J28,'C_4_%'!J28,'C_3_%'!J28,'C_2_%'!J28,'C_1_%'!J28,'C_0_%'!J28)</f>
        <v>1374221</v>
      </c>
      <c r="P36" s="6"/>
      <c r="Q36" s="6">
        <f>CHOOSE($AU$4,'C_6_%'!K28,'C_5_%'!K28,'C_4_%'!K28,'C_3_%'!K28,'C_2_%'!K28,'C_1_%'!K28,'C_0_%'!K28)</f>
        <v>16141</v>
      </c>
      <c r="R36" s="6"/>
      <c r="S36" s="6">
        <f>CHOOSE($AU$4,'C_6_%'!L28,'C_5_%'!L28,'C_4_%'!L28,'C_3_%'!L28,'C_2_%'!L28,'C_1_%'!L28,'C_0_%'!L28,)</f>
        <v>4766692.6666999999</v>
      </c>
      <c r="T36" s="6"/>
      <c r="U36" s="6">
        <f>CHOOSE($AU$4,'C_6_%'!O28,'C_5_%'!O28,'C_4_%'!O28,'C_3_%'!O28,'C_2_%'!O28,'C_1_%'!O28,'C_0_%'!O28)</f>
        <v>131448.66667000001</v>
      </c>
      <c r="V36" s="6"/>
      <c r="W36" s="6">
        <f>CHOOSE($AU$4,'C_6_%'!Q28,'C_5_%'!Q28,'C_4_%'!Q28,'C_3_%'!Q28,'C_2_%'!Q28,'C_1_%'!Q28,'C_0_%'!Q28)</f>
        <v>0</v>
      </c>
      <c r="X36" s="6"/>
      <c r="Y36" s="6">
        <f>CHOOSE($AU$4,'C_6_%'!P28,'C_5_%'!P28,'C_4_%'!P28,'C_3_%'!P28,'C_2_%'!P28,'C_1_%'!P28,'C_0_%'!P28)</f>
        <v>0</v>
      </c>
      <c r="Z36" s="6"/>
      <c r="AA36" s="6">
        <f>CHOOSE($AU$4,'C_6_%'!R28,'C_5_%'!R28,'C_4_%'!R28,'C_3_%'!R28,'C_2_%'!R28,'C_1_%'!R28,'C_0_%'!R28)</f>
        <v>86519</v>
      </c>
      <c r="AB36" s="6"/>
      <c r="AC36" s="6">
        <f>CHOOSE($AU$4,'C_6_%'!S28,'C_5_%'!S28,'C_4_%'!S28,'C_3_%'!S28,'C_2_%'!S28,'C_1_%'!S28,'C_0_%'!S28)</f>
        <v>3761</v>
      </c>
      <c r="AW36" s="20"/>
      <c r="AX36" s="20"/>
      <c r="AY36" s="20"/>
    </row>
    <row r="37" spans="2:51" x14ac:dyDescent="0.2">
      <c r="B37" s="38">
        <f>CHOOSE($AU$4,'C_6_%'!B29,'C_5_%'!B29,'C_4_%'!B29,'C_3_%'!B29,'C_2_%'!B29,'C_1_%'!B29,'C_0_%'!B29,)</f>
        <v>585</v>
      </c>
      <c r="C37" s="38" t="str">
        <f>CHOOSE($AU$4,'C_6_%'!A29,'C_5_%'!A29,'C_4_%'!A29,'C_3_%'!A29,'C_2_%'!A29,'C_1_%'!A29,'C_0_%'!A29,)</f>
        <v>Bellevue</v>
      </c>
      <c r="E37" s="40">
        <f>CHOOSE($AU$4,'C_6_%'!E29,'C_5_%'!E29,'C_4_%'!E29,'C_3_%'!E29,'C_2_%'!E29,'C_1_%'!E29,'C_0_%'!E29)</f>
        <v>578.70000000000005</v>
      </c>
      <c r="G37" s="40">
        <f>CHOOSE($AU$4,'C_6_%'!F29,'C_5_%'!F29,'C_4_%'!F29,'C_3_%'!F29,'C_2_%'!F29,'C_1_%'!F29,'C_0_%'!F29)</f>
        <v>-1</v>
      </c>
      <c r="H37" s="3"/>
      <c r="I37" s="6">
        <f>(CHOOSE($AU$4,'C_6_%'!G29,'C_5_%'!G29,'C_4_%'!G29,'C_3_%'!G29,'C_2_%'!G29,'C_1_%'!G29,'C_0_%'!G29,))-AA37</f>
        <v>2605455</v>
      </c>
      <c r="J37" s="6"/>
      <c r="K37" s="6">
        <f>CHOOSE($AU$4,'C_6_%'!H29,'C_5_%'!H29,'C_4_%'!H29,'C_3_%'!H29,'C_2_%'!H29,'C_1_%'!H29,'C_0_%'!H29)</f>
        <v>425629</v>
      </c>
      <c r="L37" s="6"/>
      <c r="M37" s="6">
        <f>CHOOSE($AU$4,'C_6_%'!I29,'C_5_%'!I29,'C_4_%'!I29,'C_3_%'!I29,'C_2_%'!I29,'C_1_%'!I29,'C_0_%'!I29)</f>
        <v>70662</v>
      </c>
      <c r="N37" s="6"/>
      <c r="O37" s="6">
        <f>CHOOSE($AU$4,'C_6_%'!J29,'C_5_%'!J29,'C_4_%'!J29,'C_3_%'!J29,'C_2_%'!J29,'C_1_%'!J29,'C_0_%'!J29)</f>
        <v>2006128</v>
      </c>
      <c r="P37" s="6"/>
      <c r="Q37" s="6">
        <f>CHOOSE($AU$4,'C_6_%'!K29,'C_5_%'!K29,'C_4_%'!K29,'C_3_%'!K29,'C_2_%'!K29,'C_1_%'!K29,'C_0_%'!K29)</f>
        <v>43877</v>
      </c>
      <c r="R37" s="6"/>
      <c r="S37" s="6">
        <f>CHOOSE($AU$4,'C_6_%'!L29,'C_5_%'!L29,'C_4_%'!L29,'C_3_%'!L29,'C_2_%'!L29,'C_1_%'!L29,'C_0_%'!L29,)</f>
        <v>5064653.3333000001</v>
      </c>
      <c r="T37" s="6"/>
      <c r="U37" s="6">
        <f>CHOOSE($AU$4,'C_6_%'!O29,'C_5_%'!O29,'C_4_%'!O29,'C_3_%'!O29,'C_2_%'!O29,'C_1_%'!O29,'C_0_%'!O29)</f>
        <v>127899.33332999999</v>
      </c>
      <c r="V37" s="6"/>
      <c r="W37" s="6">
        <f>CHOOSE($AU$4,'C_6_%'!Q29,'C_5_%'!Q29,'C_4_%'!Q29,'C_3_%'!Q29,'C_2_%'!Q29,'C_1_%'!Q29,'C_0_%'!Q29)</f>
        <v>0</v>
      </c>
      <c r="X37" s="6"/>
      <c r="Y37" s="6">
        <f>CHOOSE($AU$4,'C_6_%'!P29,'C_5_%'!P29,'C_4_%'!P29,'C_3_%'!P29,'C_2_%'!P29,'C_1_%'!P29,'C_0_%'!P29)</f>
        <v>0</v>
      </c>
      <c r="Z37" s="6"/>
      <c r="AA37" s="6">
        <f>CHOOSE($AU$4,'C_6_%'!R29,'C_5_%'!R29,'C_4_%'!R29,'C_3_%'!R29,'C_2_%'!R29,'C_1_%'!R29,'C_0_%'!R29)</f>
        <v>136434</v>
      </c>
      <c r="AB37" s="6"/>
      <c r="AC37" s="6">
        <f>CHOOSE($AU$4,'C_6_%'!S29,'C_5_%'!S29,'C_4_%'!S29,'C_3_%'!S29,'C_2_%'!S29,'C_1_%'!S29,'C_0_%'!S29)</f>
        <v>5931</v>
      </c>
      <c r="AW37" s="20"/>
      <c r="AX37" s="20"/>
      <c r="AY37" s="20"/>
    </row>
    <row r="38" spans="2:51" x14ac:dyDescent="0.2">
      <c r="B38" s="38">
        <f>CHOOSE($AU$4,'C_6_%'!B30,'C_5_%'!B30,'C_4_%'!B30,'C_3_%'!B30,'C_2_%'!B30,'C_1_%'!B30,'C_0_%'!B30,)</f>
        <v>594</v>
      </c>
      <c r="C38" s="38" t="str">
        <f>CHOOSE($AU$4,'C_6_%'!A30,'C_5_%'!A30,'C_4_%'!A30,'C_3_%'!A30,'C_2_%'!A30,'C_1_%'!A30,'C_0_%'!A30,)</f>
        <v>Belmond-Klemme</v>
      </c>
      <c r="E38" s="40">
        <f>CHOOSE($AU$4,'C_6_%'!E30,'C_5_%'!E30,'C_4_%'!E30,'C_3_%'!E30,'C_2_%'!E30,'C_1_%'!E30,'C_0_%'!E30)</f>
        <v>789.6</v>
      </c>
      <c r="G38" s="40">
        <f>CHOOSE($AU$4,'C_6_%'!F30,'C_5_%'!F30,'C_4_%'!F30,'C_3_%'!F30,'C_2_%'!F30,'C_1_%'!F30,'C_0_%'!F30)</f>
        <v>-6.8</v>
      </c>
      <c r="H38" s="3"/>
      <c r="I38" s="6">
        <f>(CHOOSE($AU$4,'C_6_%'!G30,'C_5_%'!G30,'C_4_%'!G30,'C_3_%'!G30,'C_2_%'!G30,'C_1_%'!G30,'C_0_%'!G30,))-AA38</f>
        <v>3990901</v>
      </c>
      <c r="J38" s="6"/>
      <c r="K38" s="6">
        <f>CHOOSE($AU$4,'C_6_%'!H30,'C_5_%'!H30,'C_4_%'!H30,'C_3_%'!H30,'C_2_%'!H30,'C_1_%'!H30,'C_0_%'!H30)</f>
        <v>574232</v>
      </c>
      <c r="L38" s="6"/>
      <c r="M38" s="6">
        <f>CHOOSE($AU$4,'C_6_%'!I30,'C_5_%'!I30,'C_4_%'!I30,'C_3_%'!I30,'C_2_%'!I30,'C_1_%'!I30,'C_0_%'!I30)</f>
        <v>65609</v>
      </c>
      <c r="N38" s="6"/>
      <c r="O38" s="6">
        <f>CHOOSE($AU$4,'C_6_%'!J30,'C_5_%'!J30,'C_4_%'!J30,'C_3_%'!J30,'C_2_%'!J30,'C_1_%'!J30,'C_0_%'!J30)</f>
        <v>2445888</v>
      </c>
      <c r="P38" s="6"/>
      <c r="Q38" s="6">
        <f>CHOOSE($AU$4,'C_6_%'!K30,'C_5_%'!K30,'C_4_%'!K30,'C_3_%'!K30,'C_2_%'!K30,'C_1_%'!K30,'C_0_%'!K30)</f>
        <v>42440</v>
      </c>
      <c r="R38" s="6"/>
      <c r="S38" s="6">
        <f>CHOOSE($AU$4,'C_6_%'!L30,'C_5_%'!L30,'C_4_%'!L30,'C_3_%'!L30,'C_2_%'!L30,'C_1_%'!L30,'C_0_%'!L30,)</f>
        <v>7051648.3333000001</v>
      </c>
      <c r="T38" s="6"/>
      <c r="U38" s="6">
        <f>CHOOSE($AU$4,'C_6_%'!O30,'C_5_%'!O30,'C_4_%'!O30,'C_3_%'!O30,'C_2_%'!O30,'C_1_%'!O30,'C_0_%'!O30)</f>
        <v>127047.33332999999</v>
      </c>
      <c r="V38" s="6"/>
      <c r="W38" s="6">
        <f>CHOOSE($AU$4,'C_6_%'!Q30,'C_5_%'!Q30,'C_4_%'!Q30,'C_3_%'!Q30,'C_2_%'!Q30,'C_1_%'!Q30,'C_0_%'!Q30)</f>
        <v>0</v>
      </c>
      <c r="X38" s="6"/>
      <c r="Y38" s="6">
        <f>CHOOSE($AU$4,'C_6_%'!P30,'C_5_%'!P30,'C_4_%'!P30,'C_3_%'!P30,'C_2_%'!P30,'C_1_%'!P30,'C_0_%'!P30)</f>
        <v>0</v>
      </c>
      <c r="Z38" s="6"/>
      <c r="AA38" s="6">
        <f>CHOOSE($AU$4,'C_6_%'!R30,'C_5_%'!R30,'C_4_%'!R30,'C_3_%'!R30,'C_2_%'!R30,'C_1_%'!R30,'C_0_%'!R30)</f>
        <v>119796</v>
      </c>
      <c r="AB38" s="6"/>
      <c r="AC38" s="6">
        <f>CHOOSE($AU$4,'C_6_%'!S30,'C_5_%'!S30,'C_4_%'!S30,'C_3_%'!S30,'C_2_%'!S30,'C_1_%'!S30,'C_0_%'!S30)</f>
        <v>5208</v>
      </c>
      <c r="AW38" s="20"/>
      <c r="AX38" s="20"/>
      <c r="AY38" s="20"/>
    </row>
    <row r="39" spans="2:51" s="43" customFormat="1" x14ac:dyDescent="0.2">
      <c r="B39" s="42">
        <f>CHOOSE($AU$4,'C_6_%'!B31,'C_5_%'!B31,'C_4_%'!B31,'C_3_%'!B31,'C_2_%'!B31,'C_1_%'!B31,'C_0_%'!B31,)</f>
        <v>603</v>
      </c>
      <c r="C39" s="42" t="str">
        <f>CHOOSE($AU$4,'C_6_%'!A31,'C_5_%'!A31,'C_4_%'!A31,'C_3_%'!A31,'C_2_%'!A31,'C_1_%'!A31,'C_0_%'!A31,)</f>
        <v>Bennett</v>
      </c>
      <c r="E39" s="44">
        <f>CHOOSE($AU$4,'C_6_%'!E31,'C_5_%'!E31,'C_4_%'!E31,'C_3_%'!E31,'C_2_%'!E31,'C_1_%'!E31,'C_0_%'!E31)</f>
        <v>191.4</v>
      </c>
      <c r="G39" s="44">
        <f>CHOOSE($AU$4,'C_6_%'!F31,'C_5_%'!F31,'C_4_%'!F31,'C_3_%'!F31,'C_2_%'!F31,'C_1_%'!F31,'C_0_%'!F31)</f>
        <v>-2.9</v>
      </c>
      <c r="H39" s="45"/>
      <c r="I39" s="46">
        <f>(CHOOSE($AU$4,'C_6_%'!G31,'C_5_%'!G31,'C_4_%'!G31,'C_3_%'!G31,'C_2_%'!G31,'C_1_%'!G31,'C_0_%'!G31,))-AA39</f>
        <v>752143</v>
      </c>
      <c r="J39" s="46"/>
      <c r="K39" s="46">
        <f>CHOOSE($AU$4,'C_6_%'!H31,'C_5_%'!H31,'C_4_%'!H31,'C_3_%'!H31,'C_2_%'!H31,'C_1_%'!H31,'C_0_%'!H31)</f>
        <v>125521</v>
      </c>
      <c r="L39" s="46"/>
      <c r="M39" s="46">
        <f>CHOOSE($AU$4,'C_6_%'!I31,'C_5_%'!I31,'C_4_%'!I31,'C_3_%'!I31,'C_2_%'!I31,'C_1_%'!I31,'C_0_%'!I31)</f>
        <v>1221</v>
      </c>
      <c r="N39" s="46"/>
      <c r="O39" s="46">
        <f>CHOOSE($AU$4,'C_6_%'!J31,'C_5_%'!J31,'C_4_%'!J31,'C_3_%'!J31,'C_2_%'!J31,'C_1_%'!J31,'C_0_%'!J31)</f>
        <v>746917</v>
      </c>
      <c r="P39" s="46"/>
      <c r="Q39" s="46">
        <f>CHOOSE($AU$4,'C_6_%'!K31,'C_5_%'!K31,'C_4_%'!K31,'C_3_%'!K31,'C_2_%'!K31,'C_1_%'!K31,'C_0_%'!K31)</f>
        <v>20711</v>
      </c>
      <c r="R39" s="46"/>
      <c r="S39" s="46">
        <f>CHOOSE($AU$4,'C_6_%'!L31,'C_5_%'!L31,'C_4_%'!L31,'C_3_%'!L31,'C_2_%'!L31,'C_1_%'!L31,'C_0_%'!L31,)</f>
        <v>1627256.3333000001</v>
      </c>
      <c r="T39" s="46"/>
      <c r="U39" s="46">
        <f>CHOOSE($AU$4,'C_6_%'!O31,'C_5_%'!O31,'C_4_%'!O31,'C_3_%'!O31,'C_2_%'!O31,'C_1_%'!O31,'C_0_%'!O31)</f>
        <v>22959.333332999999</v>
      </c>
      <c r="V39" s="46"/>
      <c r="W39" s="46">
        <f>CHOOSE($AU$4,'C_6_%'!Q31,'C_5_%'!Q31,'C_4_%'!Q31,'C_3_%'!Q31,'C_2_%'!Q31,'C_1_%'!Q31,'C_0_%'!Q31)</f>
        <v>0</v>
      </c>
      <c r="X39" s="46"/>
      <c r="Y39" s="46">
        <f>CHOOSE($AU$4,'C_6_%'!P31,'C_5_%'!P31,'C_4_%'!P31,'C_3_%'!P31,'C_2_%'!P31,'C_1_%'!P31,'C_0_%'!P31)</f>
        <v>7157</v>
      </c>
      <c r="Z39" s="46"/>
      <c r="AA39" s="46">
        <f>CHOOSE($AU$4,'C_6_%'!R31,'C_5_%'!R31,'C_4_%'!R31,'C_3_%'!R31,'C_2_%'!R31,'C_1_%'!R31,'C_0_%'!R31)</f>
        <v>33277</v>
      </c>
      <c r="AB39" s="46"/>
      <c r="AC39" s="46">
        <f>CHOOSE($AU$4,'C_6_%'!S31,'C_5_%'!S31,'C_4_%'!S31,'C_3_%'!S31,'C_2_%'!S31,'C_1_%'!S31,'C_0_%'!S31)</f>
        <v>1447</v>
      </c>
      <c r="AW39" s="48"/>
      <c r="AX39" s="48"/>
      <c r="AY39" s="48"/>
    </row>
    <row r="40" spans="2:51" x14ac:dyDescent="0.2">
      <c r="B40" s="38">
        <f>CHOOSE($AU$4,'C_6_%'!B32,'C_5_%'!B32,'C_4_%'!B32,'C_3_%'!B32,'C_2_%'!B32,'C_1_%'!B32,'C_0_%'!B32,)</f>
        <v>609</v>
      </c>
      <c r="C40" s="38" t="str">
        <f>CHOOSE($AU$4,'C_6_%'!A32,'C_5_%'!A32,'C_4_%'!A32,'C_3_%'!A32,'C_2_%'!A32,'C_1_%'!A32,'C_0_%'!A32,)</f>
        <v>Benton</v>
      </c>
      <c r="E40" s="40">
        <f>CHOOSE($AU$4,'C_6_%'!E32,'C_5_%'!E32,'C_4_%'!E32,'C_3_%'!E32,'C_2_%'!E32,'C_1_%'!E32,'C_0_%'!E32)</f>
        <v>1492.3</v>
      </c>
      <c r="G40" s="40">
        <f>CHOOSE($AU$4,'C_6_%'!F32,'C_5_%'!F32,'C_4_%'!F32,'C_3_%'!F32,'C_2_%'!F32,'C_1_%'!F32,'C_0_%'!F32)</f>
        <v>-3.7</v>
      </c>
      <c r="H40" s="3"/>
      <c r="I40" s="6">
        <f>(CHOOSE($AU$4,'C_6_%'!G32,'C_5_%'!G32,'C_4_%'!G32,'C_3_%'!G32,'C_2_%'!G32,'C_1_%'!G32,'C_0_%'!G32,))-AA40</f>
        <v>6980962</v>
      </c>
      <c r="J40" s="6"/>
      <c r="K40" s="6">
        <f>CHOOSE($AU$4,'C_6_%'!H32,'C_5_%'!H32,'C_4_%'!H32,'C_3_%'!H32,'C_2_%'!H32,'C_1_%'!H32,'C_0_%'!H32)</f>
        <v>1517080</v>
      </c>
      <c r="L40" s="6"/>
      <c r="M40" s="6">
        <f>CHOOSE($AU$4,'C_6_%'!I32,'C_5_%'!I32,'C_4_%'!I32,'C_3_%'!I32,'C_2_%'!I32,'C_1_%'!I32,'C_0_%'!I32)</f>
        <v>670770</v>
      </c>
      <c r="N40" s="6"/>
      <c r="O40" s="6">
        <f>CHOOSE($AU$4,'C_6_%'!J32,'C_5_%'!J32,'C_4_%'!J32,'C_3_%'!J32,'C_2_%'!J32,'C_1_%'!J32,'C_0_%'!J32)</f>
        <v>4737342</v>
      </c>
      <c r="P40" s="6"/>
      <c r="Q40" s="6">
        <f>CHOOSE($AU$4,'C_6_%'!K32,'C_5_%'!K32,'C_4_%'!K32,'C_3_%'!K32,'C_2_%'!K32,'C_1_%'!K32,'C_0_%'!K32)</f>
        <v>106979</v>
      </c>
      <c r="R40" s="6"/>
      <c r="S40" s="6">
        <f>CHOOSE($AU$4,'C_6_%'!L32,'C_5_%'!L32,'C_4_%'!L32,'C_3_%'!L32,'C_2_%'!L32,'C_1_%'!L32,'C_0_%'!L32,)</f>
        <v>13267278.333000001</v>
      </c>
      <c r="T40" s="6"/>
      <c r="U40" s="6">
        <f>CHOOSE($AU$4,'C_6_%'!O32,'C_5_%'!O32,'C_4_%'!O32,'C_3_%'!O32,'C_2_%'!O32,'C_1_%'!O32,'C_0_%'!O32)</f>
        <v>791265.33333000005</v>
      </c>
      <c r="V40" s="6"/>
      <c r="W40" s="6">
        <f>CHOOSE($AU$4,'C_6_%'!Q32,'C_5_%'!Q32,'C_4_%'!Q32,'C_3_%'!Q32,'C_2_%'!Q32,'C_1_%'!Q32,'C_0_%'!Q32)</f>
        <v>0</v>
      </c>
      <c r="X40" s="6"/>
      <c r="Y40" s="6">
        <f>CHOOSE($AU$4,'C_6_%'!P32,'C_5_%'!P32,'C_4_%'!P32,'C_3_%'!P32,'C_2_%'!P32,'C_1_%'!P32,'C_0_%'!P32)</f>
        <v>0</v>
      </c>
      <c r="Z40" s="6"/>
      <c r="AA40" s="6">
        <f>CHOOSE($AU$4,'C_6_%'!R32,'C_5_%'!R32,'C_4_%'!R32,'C_3_%'!R32,'C_2_%'!R32,'C_1_%'!R32,'C_0_%'!R32)</f>
        <v>312800</v>
      </c>
      <c r="AB40" s="6"/>
      <c r="AC40" s="6">
        <f>CHOOSE($AU$4,'C_6_%'!S32,'C_5_%'!S32,'C_4_%'!S32,'C_3_%'!S32,'C_2_%'!S32,'C_1_%'!S32,'C_0_%'!S32)</f>
        <v>13598</v>
      </c>
      <c r="AW40" s="20"/>
      <c r="AX40" s="20"/>
      <c r="AY40" s="20"/>
    </row>
    <row r="41" spans="2:51" x14ac:dyDescent="0.2">
      <c r="B41" s="38">
        <f>CHOOSE($AU$4,'C_6_%'!B33,'C_5_%'!B33,'C_4_%'!B33,'C_3_%'!B33,'C_2_%'!B33,'C_1_%'!B33,'C_0_%'!B33,)</f>
        <v>621</v>
      </c>
      <c r="C41" s="38" t="str">
        <f>CHOOSE($AU$4,'C_6_%'!A33,'C_5_%'!A33,'C_4_%'!A33,'C_3_%'!A33,'C_2_%'!A33,'C_1_%'!A33,'C_0_%'!A33,)</f>
        <v>Bettendorf</v>
      </c>
      <c r="E41" s="40">
        <f>CHOOSE($AU$4,'C_6_%'!E33,'C_5_%'!E33,'C_4_%'!E33,'C_3_%'!E33,'C_2_%'!E33,'C_1_%'!E33,'C_0_%'!E33)</f>
        <v>3982</v>
      </c>
      <c r="G41" s="40">
        <f>CHOOSE($AU$4,'C_6_%'!F33,'C_5_%'!F33,'C_4_%'!F33,'C_3_%'!F33,'C_2_%'!F33,'C_1_%'!F33,'C_0_%'!F33)</f>
        <v>-28.9</v>
      </c>
      <c r="H41" s="3"/>
      <c r="I41" s="6">
        <f>(CHOOSE($AU$4,'C_6_%'!G33,'C_5_%'!G33,'C_4_%'!G33,'C_3_%'!G33,'C_2_%'!G33,'C_1_%'!G33,'C_0_%'!G33,))-AA41</f>
        <v>18859080</v>
      </c>
      <c r="J41" s="6"/>
      <c r="K41" s="6">
        <f>CHOOSE($AU$4,'C_6_%'!H33,'C_5_%'!H33,'C_4_%'!H33,'C_3_%'!H33,'C_2_%'!H33,'C_1_%'!H33,'C_0_%'!H33)</f>
        <v>4043186</v>
      </c>
      <c r="L41" s="6"/>
      <c r="M41" s="6">
        <f>CHOOSE($AU$4,'C_6_%'!I33,'C_5_%'!I33,'C_4_%'!I33,'C_3_%'!I33,'C_2_%'!I33,'C_1_%'!I33,'C_0_%'!I33)</f>
        <v>1482919</v>
      </c>
      <c r="N41" s="6"/>
      <c r="O41" s="6">
        <f>CHOOSE($AU$4,'C_6_%'!J33,'C_5_%'!J33,'C_4_%'!J33,'C_3_%'!J33,'C_2_%'!J33,'C_1_%'!J33,'C_0_%'!J33)</f>
        <v>12490583</v>
      </c>
      <c r="P41" s="6"/>
      <c r="Q41" s="6">
        <f>CHOOSE($AU$4,'C_6_%'!K33,'C_5_%'!K33,'C_4_%'!K33,'C_3_%'!K33,'C_2_%'!K33,'C_1_%'!K33,'C_0_%'!K33)</f>
        <v>159219</v>
      </c>
      <c r="R41" s="6"/>
      <c r="S41" s="6">
        <f>CHOOSE($AU$4,'C_6_%'!L33,'C_5_%'!L33,'C_4_%'!L33,'C_3_%'!L33,'C_2_%'!L33,'C_1_%'!L33,'C_0_%'!L33,)</f>
        <v>35892479</v>
      </c>
      <c r="T41" s="6"/>
      <c r="U41" s="6">
        <f>CHOOSE($AU$4,'C_6_%'!O33,'C_5_%'!O33,'C_4_%'!O33,'C_3_%'!O33,'C_2_%'!O33,'C_1_%'!O33,'C_0_%'!O33)</f>
        <v>1899460</v>
      </c>
      <c r="V41" s="6"/>
      <c r="W41" s="6">
        <f>CHOOSE($AU$4,'C_6_%'!Q33,'C_5_%'!Q33,'C_4_%'!Q33,'C_3_%'!Q33,'C_2_%'!Q33,'C_1_%'!Q33,'C_0_%'!Q33)</f>
        <v>0</v>
      </c>
      <c r="X41" s="6"/>
      <c r="Y41" s="6">
        <f>CHOOSE($AU$4,'C_6_%'!P33,'C_5_%'!P33,'C_4_%'!P33,'C_3_%'!P33,'C_2_%'!P33,'C_1_%'!P33,'C_0_%'!P33)</f>
        <v>0</v>
      </c>
      <c r="Z41" s="6"/>
      <c r="AA41" s="6">
        <f>CHOOSE($AU$4,'C_6_%'!R33,'C_5_%'!R33,'C_4_%'!R33,'C_3_%'!R33,'C_2_%'!R33,'C_1_%'!R33,'C_0_%'!R33)</f>
        <v>838571</v>
      </c>
      <c r="AB41" s="6"/>
      <c r="AC41" s="6">
        <f>CHOOSE($AU$4,'C_6_%'!S33,'C_5_%'!S33,'C_4_%'!S33,'C_3_%'!S33,'C_2_%'!S33,'C_1_%'!S33,'C_0_%'!S33)</f>
        <v>36455</v>
      </c>
      <c r="AW41" s="20"/>
      <c r="AX41" s="20"/>
      <c r="AY41" s="20"/>
    </row>
    <row r="42" spans="2:51" x14ac:dyDescent="0.2">
      <c r="B42" s="38">
        <f>CHOOSE($AU$4,'C_6_%'!B34,'C_5_%'!B34,'C_4_%'!B34,'C_3_%'!B34,'C_2_%'!B34,'C_1_%'!B34,'C_0_%'!B34,)</f>
        <v>720</v>
      </c>
      <c r="C42" s="38" t="str">
        <f>CHOOSE($AU$4,'C_6_%'!A34,'C_5_%'!A34,'C_4_%'!A34,'C_3_%'!A34,'C_2_%'!A34,'C_1_%'!A34,'C_0_%'!A34,)</f>
        <v>Bondurant-Farrar</v>
      </c>
      <c r="E42" s="40">
        <f>CHOOSE($AU$4,'C_6_%'!E34,'C_5_%'!E34,'C_4_%'!E34,'C_3_%'!E34,'C_2_%'!E34,'C_1_%'!E34,'C_0_%'!E34)</f>
        <v>1675.2</v>
      </c>
      <c r="G42" s="40">
        <f>CHOOSE($AU$4,'C_6_%'!F34,'C_5_%'!F34,'C_4_%'!F34,'C_3_%'!F34,'C_2_%'!F34,'C_1_%'!F34,'C_0_%'!F34)</f>
        <v>79.3</v>
      </c>
      <c r="H42" s="3"/>
      <c r="I42" s="6">
        <f>(CHOOSE($AU$4,'C_6_%'!G34,'C_5_%'!G34,'C_4_%'!G34,'C_3_%'!G34,'C_2_%'!G34,'C_1_%'!G34,'C_0_%'!G34,))-AA42</f>
        <v>10007552</v>
      </c>
      <c r="J42" s="6"/>
      <c r="K42" s="6">
        <f>CHOOSE($AU$4,'C_6_%'!H34,'C_5_%'!H34,'C_4_%'!H34,'C_3_%'!H34,'C_2_%'!H34,'C_1_%'!H34,'C_0_%'!H34)</f>
        <v>1136454</v>
      </c>
      <c r="L42" s="6"/>
      <c r="M42" s="6">
        <f>CHOOSE($AU$4,'C_6_%'!I34,'C_5_%'!I34,'C_4_%'!I34,'C_3_%'!I34,'C_2_%'!I34,'C_1_%'!I34,'C_0_%'!I34)</f>
        <v>800357</v>
      </c>
      <c r="N42" s="6"/>
      <c r="O42" s="6">
        <f>CHOOSE($AU$4,'C_6_%'!J34,'C_5_%'!J34,'C_4_%'!J34,'C_3_%'!J34,'C_2_%'!J34,'C_1_%'!J34,'C_0_%'!J34)</f>
        <v>2773924</v>
      </c>
      <c r="P42" s="6"/>
      <c r="Q42" s="6">
        <f>CHOOSE($AU$4,'C_6_%'!K34,'C_5_%'!K34,'C_4_%'!K34,'C_3_%'!K34,'C_2_%'!K34,'C_1_%'!K34,'C_0_%'!K34)</f>
        <v>94995</v>
      </c>
      <c r="R42" s="6"/>
      <c r="S42" s="6">
        <f>CHOOSE($AU$4,'C_6_%'!L34,'C_5_%'!L34,'C_4_%'!L34,'C_3_%'!L34,'C_2_%'!L34,'C_1_%'!L34,'C_0_%'!L34,)</f>
        <v>13954055</v>
      </c>
      <c r="T42" s="6"/>
      <c r="U42" s="6">
        <f>CHOOSE($AU$4,'C_6_%'!O34,'C_5_%'!O34,'C_4_%'!O34,'C_3_%'!O34,'C_2_%'!O34,'C_1_%'!O34,'C_0_%'!O34)</f>
        <v>914849</v>
      </c>
      <c r="V42" s="6"/>
      <c r="W42" s="6">
        <f>CHOOSE($AU$4,'C_6_%'!Q34,'C_5_%'!Q34,'C_4_%'!Q34,'C_3_%'!Q34,'C_2_%'!Q34,'C_1_%'!Q34,'C_0_%'!Q34)</f>
        <v>501058.76338999998</v>
      </c>
      <c r="X42" s="6"/>
      <c r="Y42" s="6">
        <f>CHOOSE($AU$4,'C_6_%'!P34,'C_5_%'!P34,'C_4_%'!P34,'C_3_%'!P34,'C_2_%'!P34,'C_1_%'!P34,'C_0_%'!P34)</f>
        <v>0</v>
      </c>
      <c r="Z42" s="6"/>
      <c r="AA42" s="6">
        <f>CHOOSE($AU$4,'C_6_%'!R34,'C_5_%'!R34,'C_4_%'!R34,'C_3_%'!R34,'C_2_%'!R34,'C_1_%'!R34,'C_0_%'!R34)</f>
        <v>173038</v>
      </c>
      <c r="AB42" s="6"/>
      <c r="AC42" s="6">
        <f>CHOOSE($AU$4,'C_6_%'!S34,'C_5_%'!S34,'C_4_%'!S34,'C_3_%'!S34,'C_2_%'!S34,'C_1_%'!S34,'C_0_%'!S34)</f>
        <v>7522</v>
      </c>
      <c r="AW42" s="20"/>
      <c r="AX42" s="20"/>
      <c r="AY42" s="20"/>
    </row>
    <row r="43" spans="2:51" x14ac:dyDescent="0.2">
      <c r="B43" s="38">
        <f>CHOOSE($AU$4,'C_6_%'!B35,'C_5_%'!B35,'C_4_%'!B35,'C_3_%'!B35,'C_2_%'!B35,'C_1_%'!B35,'C_0_%'!B35,)</f>
        <v>729</v>
      </c>
      <c r="C43" s="38" t="str">
        <f>CHOOSE($AU$4,'C_6_%'!A35,'C_5_%'!A35,'C_4_%'!A35,'C_3_%'!A35,'C_2_%'!A35,'C_1_%'!A35,'C_0_%'!A35,)</f>
        <v>Boone</v>
      </c>
      <c r="E43" s="40">
        <f>CHOOSE($AU$4,'C_6_%'!E35,'C_5_%'!E35,'C_4_%'!E35,'C_3_%'!E35,'C_2_%'!E35,'C_1_%'!E35,'C_0_%'!E35)</f>
        <v>2090</v>
      </c>
      <c r="G43" s="40">
        <f>CHOOSE($AU$4,'C_6_%'!F35,'C_5_%'!F35,'C_4_%'!F35,'C_3_%'!F35,'C_2_%'!F35,'C_1_%'!F35,'C_0_%'!F35)</f>
        <v>-52.8</v>
      </c>
      <c r="H43" s="3"/>
      <c r="I43" s="6">
        <f>(CHOOSE($AU$4,'C_6_%'!G35,'C_5_%'!G35,'C_4_%'!G35,'C_3_%'!G35,'C_2_%'!G35,'C_1_%'!G35,'C_0_%'!G35,))-AA43</f>
        <v>12292654</v>
      </c>
      <c r="J43" s="6"/>
      <c r="K43" s="6">
        <f>CHOOSE($AU$4,'C_6_%'!H35,'C_5_%'!H35,'C_4_%'!H35,'C_3_%'!H35,'C_2_%'!H35,'C_1_%'!H35,'C_0_%'!H35)</f>
        <v>1543528</v>
      </c>
      <c r="L43" s="6"/>
      <c r="M43" s="6">
        <f>CHOOSE($AU$4,'C_6_%'!I35,'C_5_%'!I35,'C_4_%'!I35,'C_3_%'!I35,'C_2_%'!I35,'C_1_%'!I35,'C_0_%'!I35)</f>
        <v>-34266</v>
      </c>
      <c r="N43" s="6"/>
      <c r="O43" s="6">
        <f>CHOOSE($AU$4,'C_6_%'!J35,'C_5_%'!J35,'C_4_%'!J35,'C_3_%'!J35,'C_2_%'!J35,'C_1_%'!J35,'C_0_%'!J35)</f>
        <v>5415303</v>
      </c>
      <c r="P43" s="6"/>
      <c r="Q43" s="6">
        <f>CHOOSE($AU$4,'C_6_%'!K35,'C_5_%'!K35,'C_4_%'!K35,'C_3_%'!K35,'C_2_%'!K35,'C_1_%'!K35,'C_0_%'!K35)</f>
        <v>304130</v>
      </c>
      <c r="R43" s="6"/>
      <c r="S43" s="6">
        <f>CHOOSE($AU$4,'C_6_%'!L35,'C_5_%'!L35,'C_4_%'!L35,'C_3_%'!L35,'C_2_%'!L35,'C_1_%'!L35,'C_0_%'!L35,)</f>
        <v>19360948.666999999</v>
      </c>
      <c r="T43" s="6"/>
      <c r="U43" s="6">
        <f>CHOOSE($AU$4,'C_6_%'!O35,'C_5_%'!O35,'C_4_%'!O35,'C_3_%'!O35,'C_2_%'!O35,'C_1_%'!O35,'C_0_%'!O35)</f>
        <v>323612.66667000001</v>
      </c>
      <c r="V43" s="6"/>
      <c r="W43" s="6">
        <f>CHOOSE($AU$4,'C_6_%'!Q35,'C_5_%'!Q35,'C_4_%'!Q35,'C_3_%'!Q35,'C_2_%'!Q35,'C_1_%'!Q35,'C_0_%'!Q35)</f>
        <v>252586.97943000001</v>
      </c>
      <c r="X43" s="6"/>
      <c r="Y43" s="6">
        <f>CHOOSE($AU$4,'C_6_%'!P35,'C_5_%'!P35,'C_4_%'!P35,'C_3_%'!P35,'C_2_%'!P35,'C_1_%'!P35,'C_0_%'!P35)</f>
        <v>207106</v>
      </c>
      <c r="Z43" s="6"/>
      <c r="AA43" s="6">
        <f>CHOOSE($AU$4,'C_6_%'!R35,'C_5_%'!R35,'C_4_%'!R35,'C_3_%'!R35,'C_2_%'!R35,'C_1_%'!R35,'C_0_%'!R35)</f>
        <v>402647</v>
      </c>
      <c r="AB43" s="6"/>
      <c r="AC43" s="6">
        <f>CHOOSE($AU$4,'C_6_%'!S35,'C_5_%'!S35,'C_4_%'!S35,'C_3_%'!S35,'C_2_%'!S35,'C_1_%'!S35,'C_0_%'!S35)</f>
        <v>17504</v>
      </c>
      <c r="AW43" s="20"/>
      <c r="AX43" s="20"/>
      <c r="AY43" s="20"/>
    </row>
    <row r="44" spans="2:51" s="43" customFormat="1" x14ac:dyDescent="0.2">
      <c r="B44" s="42">
        <f>CHOOSE($AU$4,'C_6_%'!B36,'C_5_%'!B36,'C_4_%'!B36,'C_3_%'!B36,'C_2_%'!B36,'C_1_%'!B36,'C_0_%'!B36,)</f>
        <v>747</v>
      </c>
      <c r="C44" s="42" t="str">
        <f>CHOOSE($AU$4,'C_6_%'!A36,'C_5_%'!A36,'C_4_%'!A36,'C_3_%'!A36,'C_2_%'!A36,'C_1_%'!A36,'C_0_%'!A36,)</f>
        <v>Boyden-Hull</v>
      </c>
      <c r="E44" s="44">
        <f>CHOOSE($AU$4,'C_6_%'!E36,'C_5_%'!E36,'C_4_%'!E36,'C_3_%'!E36,'C_2_%'!E36,'C_1_%'!E36,'C_0_%'!E36)</f>
        <v>625.70000000000005</v>
      </c>
      <c r="G44" s="44">
        <f>CHOOSE($AU$4,'C_6_%'!F36,'C_5_%'!F36,'C_4_%'!F36,'C_3_%'!F36,'C_2_%'!F36,'C_1_%'!F36,'C_0_%'!F36)</f>
        <v>17.2</v>
      </c>
      <c r="H44" s="45"/>
      <c r="I44" s="46">
        <f>(CHOOSE($AU$4,'C_6_%'!G36,'C_5_%'!G36,'C_4_%'!G36,'C_3_%'!G36,'C_2_%'!G36,'C_1_%'!G36,'C_0_%'!G36,))-AA44</f>
        <v>3176178</v>
      </c>
      <c r="J44" s="46"/>
      <c r="K44" s="46">
        <f>CHOOSE($AU$4,'C_6_%'!H36,'C_5_%'!H36,'C_4_%'!H36,'C_3_%'!H36,'C_2_%'!H36,'C_1_%'!H36,'C_0_%'!H36)</f>
        <v>453839</v>
      </c>
      <c r="L44" s="46"/>
      <c r="M44" s="46">
        <f>CHOOSE($AU$4,'C_6_%'!I36,'C_5_%'!I36,'C_4_%'!I36,'C_3_%'!I36,'C_2_%'!I36,'C_1_%'!I36,'C_0_%'!I36)</f>
        <v>205018</v>
      </c>
      <c r="N44" s="46"/>
      <c r="O44" s="46">
        <f>CHOOSE($AU$4,'C_6_%'!J36,'C_5_%'!J36,'C_4_%'!J36,'C_3_%'!J36,'C_2_%'!J36,'C_1_%'!J36,'C_0_%'!J36)</f>
        <v>1844965</v>
      </c>
      <c r="P44" s="46"/>
      <c r="Q44" s="46">
        <f>CHOOSE($AU$4,'C_6_%'!K36,'C_5_%'!K36,'C_4_%'!K36,'C_3_%'!K36,'C_2_%'!K36,'C_1_%'!K36,'C_0_%'!K36)</f>
        <v>46026</v>
      </c>
      <c r="R44" s="46"/>
      <c r="S44" s="46">
        <f>CHOOSE($AU$4,'C_6_%'!L36,'C_5_%'!L36,'C_4_%'!L36,'C_3_%'!L36,'C_2_%'!L36,'C_1_%'!L36,'C_0_%'!L36,)</f>
        <v>5495142</v>
      </c>
      <c r="T44" s="46"/>
      <c r="U44" s="46">
        <f>CHOOSE($AU$4,'C_6_%'!O36,'C_5_%'!O36,'C_4_%'!O36,'C_3_%'!O36,'C_2_%'!O36,'C_1_%'!O36,'C_0_%'!O36)</f>
        <v>261612</v>
      </c>
      <c r="V44" s="46"/>
      <c r="W44" s="46">
        <f>CHOOSE($AU$4,'C_6_%'!Q36,'C_5_%'!Q36,'C_4_%'!Q36,'C_3_%'!Q36,'C_2_%'!Q36,'C_1_%'!Q36,'C_0_%'!Q36)</f>
        <v>0</v>
      </c>
      <c r="X44" s="46"/>
      <c r="Y44" s="46">
        <f>CHOOSE($AU$4,'C_6_%'!P36,'C_5_%'!P36,'C_4_%'!P36,'C_3_%'!P36,'C_2_%'!P36,'C_1_%'!P36,'C_0_%'!P36)</f>
        <v>0</v>
      </c>
      <c r="Z44" s="46"/>
      <c r="AA44" s="46">
        <f>CHOOSE($AU$4,'C_6_%'!R36,'C_5_%'!R36,'C_4_%'!R36,'C_3_%'!R36,'C_2_%'!R36,'C_1_%'!R36,'C_0_%'!R36)</f>
        <v>0</v>
      </c>
      <c r="AB44" s="46"/>
      <c r="AC44" s="46">
        <f>CHOOSE($AU$4,'C_6_%'!S36,'C_5_%'!S36,'C_4_%'!S36,'C_3_%'!S36,'C_2_%'!S36,'C_1_%'!S36,'C_0_%'!S36)</f>
        <v>0</v>
      </c>
      <c r="AW44" s="48"/>
      <c r="AX44" s="48"/>
      <c r="AY44" s="48"/>
    </row>
    <row r="45" spans="2:51" x14ac:dyDescent="0.2">
      <c r="B45" s="38">
        <f>CHOOSE($AU$4,'C_6_%'!B37,'C_5_%'!B37,'C_4_%'!B37,'C_3_%'!B37,'C_2_%'!B37,'C_1_%'!B37,'C_0_%'!B37,)</f>
        <v>1917</v>
      </c>
      <c r="C45" s="38" t="str">
        <f>CHOOSE($AU$4,'C_6_%'!A37,'C_5_%'!A37,'C_4_%'!A37,'C_3_%'!A37,'C_2_%'!A37,'C_1_%'!A37,'C_0_%'!A37,)</f>
        <v>Boyer Valley</v>
      </c>
      <c r="E45" s="40">
        <f>CHOOSE($AU$4,'C_6_%'!E37,'C_5_%'!E37,'C_4_%'!E37,'C_3_%'!E37,'C_2_%'!E37,'C_1_%'!E37,'C_0_%'!E37)</f>
        <v>422.8</v>
      </c>
      <c r="G45" s="40">
        <f>CHOOSE($AU$4,'C_6_%'!F37,'C_5_%'!F37,'C_4_%'!F37,'C_3_%'!F37,'C_2_%'!F37,'C_1_%'!F37,'C_0_%'!F37)</f>
        <v>-9.9</v>
      </c>
      <c r="H45" s="3"/>
      <c r="I45" s="6">
        <f>(CHOOSE($AU$4,'C_6_%'!G37,'C_5_%'!G37,'C_4_%'!G37,'C_3_%'!G37,'C_2_%'!G37,'C_1_%'!G37,'C_0_%'!G37,))-AA45</f>
        <v>2027104</v>
      </c>
      <c r="J45" s="6"/>
      <c r="K45" s="6">
        <f>CHOOSE($AU$4,'C_6_%'!H37,'C_5_%'!H37,'C_4_%'!H37,'C_3_%'!H37,'C_2_%'!H37,'C_1_%'!H37,'C_0_%'!H37)</f>
        <v>347538</v>
      </c>
      <c r="L45" s="6"/>
      <c r="M45" s="6">
        <f>CHOOSE($AU$4,'C_6_%'!I37,'C_5_%'!I37,'C_4_%'!I37,'C_3_%'!I37,'C_2_%'!I37,'C_1_%'!I37,'C_0_%'!I37)</f>
        <v>12061</v>
      </c>
      <c r="N45" s="6"/>
      <c r="O45" s="6">
        <f>CHOOSE($AU$4,'C_6_%'!J37,'C_5_%'!J37,'C_4_%'!J37,'C_3_%'!J37,'C_2_%'!J37,'C_1_%'!J37,'C_0_%'!J37)</f>
        <v>1506796</v>
      </c>
      <c r="P45" s="6"/>
      <c r="Q45" s="6">
        <f>CHOOSE($AU$4,'C_6_%'!K37,'C_5_%'!K37,'C_4_%'!K37,'C_3_%'!K37,'C_2_%'!K37,'C_1_%'!K37,'C_0_%'!K37)</f>
        <v>67017</v>
      </c>
      <c r="R45" s="6"/>
      <c r="S45" s="6">
        <f>CHOOSE($AU$4,'C_6_%'!L37,'C_5_%'!L37,'C_4_%'!L37,'C_3_%'!L37,'C_2_%'!L37,'C_1_%'!L37,'C_0_%'!L37,)</f>
        <v>3890555</v>
      </c>
      <c r="T45" s="6"/>
      <c r="U45" s="6">
        <f>CHOOSE($AU$4,'C_6_%'!O37,'C_5_%'!O37,'C_4_%'!O37,'C_3_%'!O37,'C_2_%'!O37,'C_1_%'!O37,'C_0_%'!O37)</f>
        <v>83694</v>
      </c>
      <c r="V45" s="6"/>
      <c r="W45" s="6">
        <f>CHOOSE($AU$4,'C_6_%'!Q37,'C_5_%'!Q37,'C_4_%'!Q37,'C_3_%'!Q37,'C_2_%'!Q37,'C_1_%'!Q37,'C_0_%'!Q37)</f>
        <v>0</v>
      </c>
      <c r="X45" s="6"/>
      <c r="Y45" s="6">
        <f>CHOOSE($AU$4,'C_6_%'!P37,'C_5_%'!P37,'C_4_%'!P37,'C_3_%'!P37,'C_2_%'!P37,'C_1_%'!P37,'C_0_%'!P37)</f>
        <v>36988</v>
      </c>
      <c r="Z45" s="6"/>
      <c r="AA45" s="6">
        <f>CHOOSE($AU$4,'C_6_%'!R37,'C_5_%'!R37,'C_4_%'!R37,'C_3_%'!R37,'C_2_%'!R37,'C_1_%'!R37,'C_0_%'!R37)</f>
        <v>86519</v>
      </c>
      <c r="AB45" s="6"/>
      <c r="AC45" s="6">
        <f>CHOOSE($AU$4,'C_6_%'!S37,'C_5_%'!S37,'C_4_%'!S37,'C_3_%'!S37,'C_2_%'!S37,'C_1_%'!S37,'C_0_%'!S37)</f>
        <v>3761</v>
      </c>
      <c r="AW45" s="20"/>
      <c r="AX45" s="20"/>
      <c r="AY45" s="20"/>
    </row>
    <row r="46" spans="2:51" x14ac:dyDescent="0.2">
      <c r="B46" s="38">
        <f>CHOOSE($AU$4,'C_6_%'!B38,'C_5_%'!B38,'C_4_%'!B38,'C_3_%'!B38,'C_2_%'!B38,'C_1_%'!B38,'C_0_%'!B38,)</f>
        <v>846</v>
      </c>
      <c r="C46" s="38" t="str">
        <f>CHOOSE($AU$4,'C_6_%'!A38,'C_5_%'!A38,'C_4_%'!A38,'C_3_%'!A38,'C_2_%'!A38,'C_1_%'!A38,'C_0_%'!A38,)</f>
        <v>Brooklyn-Guernsey-Malcom</v>
      </c>
      <c r="E46" s="40">
        <f>CHOOSE($AU$4,'C_6_%'!E38,'C_5_%'!E38,'C_4_%'!E38,'C_3_%'!E38,'C_2_%'!E38,'C_1_%'!E38,'C_0_%'!E38)</f>
        <v>518.70000000000005</v>
      </c>
      <c r="G46" s="40">
        <f>CHOOSE($AU$4,'C_6_%'!F38,'C_5_%'!F38,'C_4_%'!F38,'C_3_%'!F38,'C_2_%'!F38,'C_1_%'!F38,'C_0_%'!F38)</f>
        <v>-14.5</v>
      </c>
      <c r="H46" s="3"/>
      <c r="I46" s="6">
        <f>(CHOOSE($AU$4,'C_6_%'!G38,'C_5_%'!G38,'C_4_%'!G38,'C_3_%'!G38,'C_2_%'!G38,'C_1_%'!G38,'C_0_%'!G38,))-AA46</f>
        <v>2450963</v>
      </c>
      <c r="J46" s="6"/>
      <c r="K46" s="6">
        <f>CHOOSE($AU$4,'C_6_%'!H38,'C_5_%'!H38,'C_4_%'!H38,'C_3_%'!H38,'C_2_%'!H38,'C_1_%'!H38,'C_0_%'!H38)</f>
        <v>396015</v>
      </c>
      <c r="L46" s="6"/>
      <c r="M46" s="6">
        <f>CHOOSE($AU$4,'C_6_%'!I38,'C_5_%'!I38,'C_4_%'!I38,'C_3_%'!I38,'C_2_%'!I38,'C_1_%'!I38,'C_0_%'!I38)</f>
        <v>-35103</v>
      </c>
      <c r="N46" s="6"/>
      <c r="O46" s="6">
        <f>CHOOSE($AU$4,'C_6_%'!J38,'C_5_%'!J38,'C_4_%'!J38,'C_3_%'!J38,'C_2_%'!J38,'C_1_%'!J38,'C_0_%'!J38)</f>
        <v>1752943</v>
      </c>
      <c r="P46" s="6"/>
      <c r="Q46" s="6">
        <f>CHOOSE($AU$4,'C_6_%'!K38,'C_5_%'!K38,'C_4_%'!K38,'C_3_%'!K38,'C_2_%'!K38,'C_1_%'!K38,'C_0_%'!K38)</f>
        <v>102217</v>
      </c>
      <c r="R46" s="6"/>
      <c r="S46" s="6">
        <f>CHOOSE($AU$4,'C_6_%'!L38,'C_5_%'!L38,'C_4_%'!L38,'C_3_%'!L38,'C_2_%'!L38,'C_1_%'!L38,'C_0_%'!L38,)</f>
        <v>4614652.3333000001</v>
      </c>
      <c r="T46" s="6"/>
      <c r="U46" s="6">
        <f>CHOOSE($AU$4,'C_6_%'!O38,'C_5_%'!O38,'C_4_%'!O38,'C_3_%'!O38,'C_2_%'!O38,'C_1_%'!O38,'C_0_%'!O38)</f>
        <v>73917.333333000002</v>
      </c>
      <c r="V46" s="6"/>
      <c r="W46" s="6">
        <f>CHOOSE($AU$4,'C_6_%'!Q38,'C_5_%'!Q38,'C_4_%'!Q38,'C_3_%'!Q38,'C_2_%'!Q38,'C_1_%'!Q38,'C_0_%'!Q38)</f>
        <v>0</v>
      </c>
      <c r="X46" s="6"/>
      <c r="Y46" s="6">
        <f>CHOOSE($AU$4,'C_6_%'!P38,'C_5_%'!P38,'C_4_%'!P38,'C_3_%'!P38,'C_2_%'!P38,'C_1_%'!P38,'C_0_%'!P38)</f>
        <v>60673</v>
      </c>
      <c r="Z46" s="6"/>
      <c r="AA46" s="6">
        <f>CHOOSE($AU$4,'C_6_%'!R38,'C_5_%'!R38,'C_4_%'!R38,'C_3_%'!R38,'C_2_%'!R38,'C_1_%'!R38,'C_0_%'!R38)</f>
        <v>103158</v>
      </c>
      <c r="AB46" s="6"/>
      <c r="AC46" s="6">
        <f>CHOOSE($AU$4,'C_6_%'!S38,'C_5_%'!S38,'C_4_%'!S38,'C_3_%'!S38,'C_2_%'!S38,'C_1_%'!S38,'C_0_%'!S38)</f>
        <v>4485</v>
      </c>
      <c r="AW46" s="20"/>
      <c r="AX46" s="20"/>
      <c r="AY46" s="20"/>
    </row>
    <row r="47" spans="2:51" x14ac:dyDescent="0.2">
      <c r="B47" s="38">
        <f>CHOOSE($AU$4,'C_6_%'!B39,'C_5_%'!B39,'C_4_%'!B39,'C_3_%'!B39,'C_2_%'!B39,'C_1_%'!B39,'C_0_%'!B39,)</f>
        <v>882</v>
      </c>
      <c r="C47" s="38" t="str">
        <f>CHOOSE($AU$4,'C_6_%'!A39,'C_5_%'!A39,'C_4_%'!A39,'C_3_%'!A39,'C_2_%'!A39,'C_1_%'!A39,'C_0_%'!A39,)</f>
        <v>Burlington</v>
      </c>
      <c r="E47" s="40">
        <f>CHOOSE($AU$4,'C_6_%'!E39,'C_5_%'!E39,'C_4_%'!E39,'C_3_%'!E39,'C_2_%'!E39,'C_1_%'!E39,'C_0_%'!E39)</f>
        <v>4647.7</v>
      </c>
      <c r="G47" s="40">
        <f>CHOOSE($AU$4,'C_6_%'!F39,'C_5_%'!F39,'C_4_%'!F39,'C_3_%'!F39,'C_2_%'!F39,'C_1_%'!F39,'C_0_%'!F39)</f>
        <v>11.2</v>
      </c>
      <c r="H47" s="3"/>
      <c r="I47" s="6">
        <f>(CHOOSE($AU$4,'C_6_%'!G39,'C_5_%'!G39,'C_4_%'!G39,'C_3_%'!G39,'C_2_%'!G39,'C_1_%'!G39,'C_0_%'!G39,))-AA47</f>
        <v>29189809</v>
      </c>
      <c r="J47" s="6"/>
      <c r="K47" s="6">
        <f>CHOOSE($AU$4,'C_6_%'!H39,'C_5_%'!H39,'C_4_%'!H39,'C_3_%'!H39,'C_2_%'!H39,'C_1_%'!H39,'C_0_%'!H39)</f>
        <v>4824093</v>
      </c>
      <c r="L47" s="6"/>
      <c r="M47" s="6">
        <f>CHOOSE($AU$4,'C_6_%'!I39,'C_5_%'!I39,'C_4_%'!I39,'C_3_%'!I39,'C_2_%'!I39,'C_1_%'!I39,'C_0_%'!I39)</f>
        <v>2269072</v>
      </c>
      <c r="N47" s="6"/>
      <c r="O47" s="6">
        <f>CHOOSE($AU$4,'C_6_%'!J39,'C_5_%'!J39,'C_4_%'!J39,'C_3_%'!J39,'C_2_%'!J39,'C_1_%'!J39,'C_0_%'!J39)</f>
        <v>9518332</v>
      </c>
      <c r="P47" s="6"/>
      <c r="Q47" s="6">
        <f>CHOOSE($AU$4,'C_6_%'!K39,'C_5_%'!K39,'C_4_%'!K39,'C_3_%'!K39,'C_2_%'!K39,'C_1_%'!K39,'C_0_%'!K39)</f>
        <v>217454</v>
      </c>
      <c r="R47" s="6"/>
      <c r="S47" s="6">
        <f>CHOOSE($AU$4,'C_6_%'!L39,'C_5_%'!L39,'C_4_%'!L39,'C_3_%'!L39,'C_2_%'!L39,'C_1_%'!L39,'C_0_%'!L39,)</f>
        <v>43829249.332999997</v>
      </c>
      <c r="T47" s="6"/>
      <c r="U47" s="6">
        <f>CHOOSE($AU$4,'C_6_%'!O39,'C_5_%'!O39,'C_4_%'!O39,'C_3_%'!O39,'C_2_%'!O39,'C_1_%'!O39,'C_0_%'!O39)</f>
        <v>2622884.3333000001</v>
      </c>
      <c r="V47" s="6"/>
      <c r="W47" s="6">
        <f>CHOOSE($AU$4,'C_6_%'!Q39,'C_5_%'!Q39,'C_4_%'!Q39,'C_3_%'!Q39,'C_2_%'!Q39,'C_1_%'!Q39,'C_0_%'!Q39)</f>
        <v>1180738.0684</v>
      </c>
      <c r="X47" s="6"/>
      <c r="Y47" s="6">
        <f>CHOOSE($AU$4,'C_6_%'!P39,'C_5_%'!P39,'C_4_%'!P39,'C_3_%'!P39,'C_2_%'!P39,'C_1_%'!P39,'C_0_%'!P39)</f>
        <v>0</v>
      </c>
      <c r="Z47" s="6"/>
      <c r="AA47" s="6">
        <f>CHOOSE($AU$4,'C_6_%'!R39,'C_5_%'!R39,'C_4_%'!R39,'C_3_%'!R39,'C_2_%'!R39,'C_1_%'!R39,'C_0_%'!R39)</f>
        <v>662205</v>
      </c>
      <c r="AB47" s="6"/>
      <c r="AC47" s="6">
        <f>CHOOSE($AU$4,'C_6_%'!S39,'C_5_%'!S39,'C_4_%'!S39,'C_3_%'!S39,'C_2_%'!S39,'C_1_%'!S39,'C_0_%'!S39)</f>
        <v>28788</v>
      </c>
      <c r="AW47" s="20"/>
      <c r="AX47" s="20"/>
      <c r="AY47" s="20"/>
    </row>
    <row r="48" spans="2:51" x14ac:dyDescent="0.2">
      <c r="B48" s="38">
        <f>CHOOSE($AU$4,'C_6_%'!B40,'C_5_%'!B40,'C_4_%'!B40,'C_3_%'!B40,'C_2_%'!B40,'C_1_%'!B40,'C_0_%'!B40,)</f>
        <v>916</v>
      </c>
      <c r="C48" s="38" t="str">
        <f>CHOOSE($AU$4,'C_6_%'!A40,'C_5_%'!A40,'C_4_%'!A40,'C_3_%'!A40,'C_2_%'!A40,'C_1_%'!A40,'C_0_%'!A40,)</f>
        <v>CAL</v>
      </c>
      <c r="E48" s="40">
        <f>CHOOSE($AU$4,'C_6_%'!E40,'C_5_%'!E40,'C_4_%'!E40,'C_3_%'!E40,'C_2_%'!E40,'C_1_%'!E40,'C_0_%'!E40)</f>
        <v>300.89999999999998</v>
      </c>
      <c r="G48" s="40">
        <f>CHOOSE($AU$4,'C_6_%'!F40,'C_5_%'!F40,'C_4_%'!F40,'C_3_%'!F40,'C_2_%'!F40,'C_1_%'!F40,'C_0_%'!F40)</f>
        <v>36.5</v>
      </c>
      <c r="H48" s="3"/>
      <c r="I48" s="6">
        <f>(CHOOSE($AU$4,'C_6_%'!G40,'C_5_%'!G40,'C_4_%'!G40,'C_3_%'!G40,'C_2_%'!G40,'C_1_%'!G40,'C_0_%'!G40,))-AA48</f>
        <v>1660790</v>
      </c>
      <c r="J48" s="6"/>
      <c r="K48" s="6">
        <f>CHOOSE($AU$4,'C_6_%'!H40,'C_5_%'!H40,'C_4_%'!H40,'C_3_%'!H40,'C_2_%'!H40,'C_1_%'!H40,'C_0_%'!H40)</f>
        <v>248624</v>
      </c>
      <c r="L48" s="6"/>
      <c r="M48" s="6">
        <f>CHOOSE($AU$4,'C_6_%'!I40,'C_5_%'!I40,'C_4_%'!I40,'C_3_%'!I40,'C_2_%'!I40,'C_1_%'!I40,'C_0_%'!I40)</f>
        <v>327507</v>
      </c>
      <c r="N48" s="6"/>
      <c r="O48" s="6">
        <f>CHOOSE($AU$4,'C_6_%'!J40,'C_5_%'!J40,'C_4_%'!J40,'C_3_%'!J40,'C_2_%'!J40,'C_1_%'!J40,'C_0_%'!J40)</f>
        <v>1168968</v>
      </c>
      <c r="P48" s="6"/>
      <c r="Q48" s="6">
        <f>CHOOSE($AU$4,'C_6_%'!K40,'C_5_%'!K40,'C_4_%'!K40,'C_3_%'!K40,'C_2_%'!K40,'C_1_%'!K40,'C_0_%'!K40)</f>
        <v>57879</v>
      </c>
      <c r="R48" s="6"/>
      <c r="S48" s="6">
        <f>CHOOSE($AU$4,'C_6_%'!L40,'C_5_%'!L40,'C_4_%'!L40,'C_3_%'!L40,'C_2_%'!L40,'C_1_%'!L40,'C_0_%'!L40,)</f>
        <v>3088121.6666999999</v>
      </c>
      <c r="T48" s="6"/>
      <c r="U48" s="6">
        <f>CHOOSE($AU$4,'C_6_%'!O40,'C_5_%'!O40,'C_4_%'!O40,'C_3_%'!O40,'C_2_%'!O40,'C_1_%'!O40,'C_0_%'!O40)</f>
        <v>390195.66667000001</v>
      </c>
      <c r="V48" s="6"/>
      <c r="W48" s="6">
        <f>CHOOSE($AU$4,'C_6_%'!Q40,'C_5_%'!Q40,'C_4_%'!Q40,'C_3_%'!Q40,'C_2_%'!Q40,'C_1_%'!Q40,'C_0_%'!Q40)</f>
        <v>0</v>
      </c>
      <c r="X48" s="6"/>
      <c r="Y48" s="6">
        <f>CHOOSE($AU$4,'C_6_%'!P40,'C_5_%'!P40,'C_4_%'!P40,'C_3_%'!P40,'C_2_%'!P40,'C_1_%'!P40,'C_0_%'!P40)</f>
        <v>0</v>
      </c>
      <c r="Z48" s="6"/>
      <c r="AA48" s="6">
        <f>CHOOSE($AU$4,'C_6_%'!R40,'C_5_%'!R40,'C_4_%'!R40,'C_3_%'!R40,'C_2_%'!R40,'C_1_%'!R40,'C_0_%'!R40)</f>
        <v>46587</v>
      </c>
      <c r="AB48" s="6"/>
      <c r="AC48" s="6">
        <f>CHOOSE($AU$4,'C_6_%'!S40,'C_5_%'!S40,'C_4_%'!S40,'C_3_%'!S40,'C_2_%'!S40,'C_1_%'!S40,'C_0_%'!S40)</f>
        <v>2025</v>
      </c>
      <c r="AW48" s="20"/>
      <c r="AX48" s="20"/>
      <c r="AY48" s="20"/>
    </row>
    <row r="49" spans="2:51" s="43" customFormat="1" x14ac:dyDescent="0.2">
      <c r="B49" s="42">
        <f>CHOOSE($AU$4,'C_6_%'!B41,'C_5_%'!B41,'C_4_%'!B41,'C_3_%'!B41,'C_2_%'!B41,'C_1_%'!B41,'C_0_%'!B41,)</f>
        <v>914</v>
      </c>
      <c r="C49" s="42" t="str">
        <f>CHOOSE($AU$4,'C_6_%'!A41,'C_5_%'!A41,'C_4_%'!A41,'C_3_%'!A41,'C_2_%'!A41,'C_1_%'!A41,'C_0_%'!A41,)</f>
        <v>CAM</v>
      </c>
      <c r="E49" s="44">
        <f>CHOOSE($AU$4,'C_6_%'!E41,'C_5_%'!E41,'C_4_%'!E41,'C_3_%'!E41,'C_2_%'!E41,'C_1_%'!E41,'C_0_%'!E41)</f>
        <v>470.8</v>
      </c>
      <c r="G49" s="44">
        <f>CHOOSE($AU$4,'C_6_%'!F41,'C_5_%'!F41,'C_4_%'!F41,'C_3_%'!F41,'C_2_%'!F41,'C_1_%'!F41,'C_0_%'!F41)</f>
        <v>25.9</v>
      </c>
      <c r="H49" s="45"/>
      <c r="I49" s="46">
        <f>(CHOOSE($AU$4,'C_6_%'!G41,'C_5_%'!G41,'C_4_%'!G41,'C_3_%'!G41,'C_2_%'!G41,'C_1_%'!G41,'C_0_%'!G41,))-AA49</f>
        <v>1589964</v>
      </c>
      <c r="J49" s="46"/>
      <c r="K49" s="46">
        <f>CHOOSE($AU$4,'C_6_%'!H41,'C_5_%'!H41,'C_4_%'!H41,'C_3_%'!H41,'C_2_%'!H41,'C_1_%'!H41,'C_0_%'!H41)</f>
        <v>361447</v>
      </c>
      <c r="L49" s="46"/>
      <c r="M49" s="46">
        <f>CHOOSE($AU$4,'C_6_%'!I41,'C_5_%'!I41,'C_4_%'!I41,'C_3_%'!I41,'C_2_%'!I41,'C_1_%'!I41,'C_0_%'!I41)</f>
        <v>213544</v>
      </c>
      <c r="N49" s="46"/>
      <c r="O49" s="46">
        <f>CHOOSE($AU$4,'C_6_%'!J41,'C_5_%'!J41,'C_4_%'!J41,'C_3_%'!J41,'C_2_%'!J41,'C_1_%'!J41,'C_0_%'!J41)</f>
        <v>2127502</v>
      </c>
      <c r="P49" s="46"/>
      <c r="Q49" s="46">
        <f>CHOOSE($AU$4,'C_6_%'!K41,'C_5_%'!K41,'C_4_%'!K41,'C_3_%'!K41,'C_2_%'!K41,'C_1_%'!K41,'C_0_%'!K41)</f>
        <v>72472</v>
      </c>
      <c r="R49" s="46"/>
      <c r="S49" s="46">
        <f>CHOOSE($AU$4,'C_6_%'!L41,'C_5_%'!L41,'C_4_%'!L41,'C_3_%'!L41,'C_2_%'!L41,'C_1_%'!L41,'C_0_%'!L41,)</f>
        <v>4116337</v>
      </c>
      <c r="T49" s="46"/>
      <c r="U49" s="46">
        <f>CHOOSE($AU$4,'C_6_%'!O41,'C_5_%'!O41,'C_4_%'!O41,'C_3_%'!O41,'C_2_%'!O41,'C_1_%'!O41,'C_0_%'!O41)</f>
        <v>304115</v>
      </c>
      <c r="V49" s="46"/>
      <c r="W49" s="46">
        <f>CHOOSE($AU$4,'C_6_%'!Q41,'C_5_%'!Q41,'C_4_%'!Q41,'C_3_%'!Q41,'C_2_%'!Q41,'C_1_%'!Q41,'C_0_%'!Q41)</f>
        <v>0</v>
      </c>
      <c r="X49" s="46"/>
      <c r="Y49" s="46">
        <f>CHOOSE($AU$4,'C_6_%'!P41,'C_5_%'!P41,'C_4_%'!P41,'C_3_%'!P41,'C_2_%'!P41,'C_1_%'!P41,'C_0_%'!P41)</f>
        <v>0</v>
      </c>
      <c r="Z49" s="46"/>
      <c r="AA49" s="46">
        <f>CHOOSE($AU$4,'C_6_%'!R41,'C_5_%'!R41,'C_4_%'!R41,'C_3_%'!R41,'C_2_%'!R41,'C_1_%'!R41,'C_0_%'!R41)</f>
        <v>96502</v>
      </c>
      <c r="AB49" s="46"/>
      <c r="AC49" s="46">
        <f>CHOOSE($AU$4,'C_6_%'!S41,'C_5_%'!S41,'C_4_%'!S41,'C_3_%'!S41,'C_2_%'!S41,'C_1_%'!S41,'C_0_%'!S41)</f>
        <v>4195</v>
      </c>
      <c r="AW49" s="48"/>
      <c r="AX49" s="48"/>
      <c r="AY49" s="48"/>
    </row>
    <row r="50" spans="2:51" x14ac:dyDescent="0.2">
      <c r="B50" s="38">
        <f>CHOOSE($AU$4,'C_6_%'!B42,'C_5_%'!B42,'C_4_%'!B42,'C_3_%'!B42,'C_2_%'!B42,'C_1_%'!B42,'C_0_%'!B42,)</f>
        <v>918</v>
      </c>
      <c r="C50" s="38" t="str">
        <f>CHOOSE($AU$4,'C_6_%'!A42,'C_5_%'!A42,'C_4_%'!A42,'C_3_%'!A42,'C_2_%'!A42,'C_1_%'!A42,'C_0_%'!A42,)</f>
        <v>Calamus-Wheatland</v>
      </c>
      <c r="E50" s="40">
        <f>CHOOSE($AU$4,'C_6_%'!E42,'C_5_%'!E42,'C_4_%'!E42,'C_3_%'!E42,'C_2_%'!E42,'C_1_%'!E42,'C_0_%'!E42)</f>
        <v>433.8</v>
      </c>
      <c r="G50" s="40">
        <f>CHOOSE($AU$4,'C_6_%'!F42,'C_5_%'!F42,'C_4_%'!F42,'C_3_%'!F42,'C_2_%'!F42,'C_1_%'!F42,'C_0_%'!F42)</f>
        <v>-16.2</v>
      </c>
      <c r="H50" s="3"/>
      <c r="I50" s="6">
        <f>(CHOOSE($AU$4,'C_6_%'!G42,'C_5_%'!G42,'C_4_%'!G42,'C_3_%'!G42,'C_2_%'!G42,'C_1_%'!G42,'C_0_%'!G42,))-AA50</f>
        <v>2080089</v>
      </c>
      <c r="J50" s="6"/>
      <c r="K50" s="6">
        <f>CHOOSE($AU$4,'C_6_%'!H42,'C_5_%'!H42,'C_4_%'!H42,'C_3_%'!H42,'C_2_%'!H42,'C_1_%'!H42,'C_0_%'!H42)</f>
        <v>349877</v>
      </c>
      <c r="L50" s="6"/>
      <c r="M50" s="6">
        <f>CHOOSE($AU$4,'C_6_%'!I42,'C_5_%'!I42,'C_4_%'!I42,'C_3_%'!I42,'C_2_%'!I42,'C_1_%'!I42,'C_0_%'!I42)</f>
        <v>-37580</v>
      </c>
      <c r="N50" s="6"/>
      <c r="O50" s="6">
        <f>CHOOSE($AU$4,'C_6_%'!J42,'C_5_%'!J42,'C_4_%'!J42,'C_3_%'!J42,'C_2_%'!J42,'C_1_%'!J42,'C_0_%'!J42)</f>
        <v>1406634</v>
      </c>
      <c r="P50" s="6"/>
      <c r="Q50" s="6">
        <f>CHOOSE($AU$4,'C_6_%'!K42,'C_5_%'!K42,'C_4_%'!K42,'C_3_%'!K42,'C_2_%'!K42,'C_1_%'!K42,'C_0_%'!K42)</f>
        <v>70422</v>
      </c>
      <c r="R50" s="6"/>
      <c r="S50" s="6">
        <f>CHOOSE($AU$4,'C_6_%'!L42,'C_5_%'!L42,'C_4_%'!L42,'C_3_%'!L42,'C_2_%'!L42,'C_1_%'!L42,'C_0_%'!L42,)</f>
        <v>3843246</v>
      </c>
      <c r="T50" s="6"/>
      <c r="U50" s="6">
        <f>CHOOSE($AU$4,'C_6_%'!O42,'C_5_%'!O42,'C_4_%'!O42,'C_3_%'!O42,'C_2_%'!O42,'C_1_%'!O42,'C_0_%'!O42)</f>
        <v>35105</v>
      </c>
      <c r="V50" s="6"/>
      <c r="W50" s="6">
        <f>CHOOSE($AU$4,'C_6_%'!Q42,'C_5_%'!Q42,'C_4_%'!Q42,'C_3_%'!Q42,'C_2_%'!Q42,'C_1_%'!Q42,'C_0_%'!Q42)</f>
        <v>0</v>
      </c>
      <c r="X50" s="6"/>
      <c r="Y50" s="6">
        <f>CHOOSE($AU$4,'C_6_%'!P42,'C_5_%'!P42,'C_4_%'!P42,'C_3_%'!P42,'C_2_%'!P42,'C_1_%'!P42,'C_0_%'!P42)</f>
        <v>77905</v>
      </c>
      <c r="Z50" s="6"/>
      <c r="AA50" s="6">
        <f>CHOOSE($AU$4,'C_6_%'!R42,'C_5_%'!R42,'C_4_%'!R42,'C_3_%'!R42,'C_2_%'!R42,'C_1_%'!R42,'C_0_%'!R42)</f>
        <v>93175</v>
      </c>
      <c r="AB50" s="6"/>
      <c r="AC50" s="6">
        <f>CHOOSE($AU$4,'C_6_%'!S42,'C_5_%'!S42,'C_4_%'!S42,'C_3_%'!S42,'C_2_%'!S42,'C_1_%'!S42,'C_0_%'!S42)</f>
        <v>4051</v>
      </c>
      <c r="AW50" s="20"/>
      <c r="AX50" s="20"/>
      <c r="AY50" s="20"/>
    </row>
    <row r="51" spans="2:51" x14ac:dyDescent="0.2">
      <c r="B51" s="38">
        <f>CHOOSE($AU$4,'C_6_%'!B43,'C_5_%'!B43,'C_4_%'!B43,'C_3_%'!B43,'C_2_%'!B43,'C_1_%'!B43,'C_0_%'!B43,)</f>
        <v>936</v>
      </c>
      <c r="C51" s="38" t="str">
        <f>CHOOSE($AU$4,'C_6_%'!A43,'C_5_%'!A43,'C_4_%'!A43,'C_3_%'!A43,'C_2_%'!A43,'C_1_%'!A43,'C_0_%'!A43,)</f>
        <v>Camanche</v>
      </c>
      <c r="E51" s="40">
        <f>CHOOSE($AU$4,'C_6_%'!E43,'C_5_%'!E43,'C_4_%'!E43,'C_3_%'!E43,'C_2_%'!E43,'C_1_%'!E43,'C_0_%'!E43)</f>
        <v>892.6</v>
      </c>
      <c r="G51" s="40">
        <f>CHOOSE($AU$4,'C_6_%'!F43,'C_5_%'!F43,'C_4_%'!F43,'C_3_%'!F43,'C_2_%'!F43,'C_1_%'!F43,'C_0_%'!F43)</f>
        <v>1.6</v>
      </c>
      <c r="H51" s="3"/>
      <c r="I51" s="6">
        <f>(CHOOSE($AU$4,'C_6_%'!G43,'C_5_%'!G43,'C_4_%'!G43,'C_3_%'!G43,'C_2_%'!G43,'C_1_%'!G43,'C_0_%'!G43,))-AA51</f>
        <v>4365181</v>
      </c>
      <c r="J51" s="6"/>
      <c r="K51" s="6">
        <f>CHOOSE($AU$4,'C_6_%'!H43,'C_5_%'!H43,'C_4_%'!H43,'C_3_%'!H43,'C_2_%'!H43,'C_1_%'!H43,'C_0_%'!H43)</f>
        <v>656578</v>
      </c>
      <c r="L51" s="6"/>
      <c r="M51" s="6">
        <f>CHOOSE($AU$4,'C_6_%'!I43,'C_5_%'!I43,'C_4_%'!I43,'C_3_%'!I43,'C_2_%'!I43,'C_1_%'!I43,'C_0_%'!I43)</f>
        <v>124229</v>
      </c>
      <c r="N51" s="6"/>
      <c r="O51" s="6">
        <f>CHOOSE($AU$4,'C_6_%'!J43,'C_5_%'!J43,'C_4_%'!J43,'C_3_%'!J43,'C_2_%'!J43,'C_1_%'!J43,'C_0_%'!J43)</f>
        <v>2630931</v>
      </c>
      <c r="P51" s="6"/>
      <c r="Q51" s="6">
        <f>CHOOSE($AU$4,'C_6_%'!K43,'C_5_%'!K43,'C_4_%'!K43,'C_3_%'!K43,'C_2_%'!K43,'C_1_%'!K43,'C_0_%'!K43)</f>
        <v>41376</v>
      </c>
      <c r="R51" s="6"/>
      <c r="S51" s="6">
        <f>CHOOSE($AU$4,'C_6_%'!L43,'C_5_%'!L43,'C_4_%'!L43,'C_3_%'!L43,'C_2_%'!L43,'C_1_%'!L43,'C_0_%'!L43,)</f>
        <v>7734558</v>
      </c>
      <c r="T51" s="6"/>
      <c r="U51" s="6">
        <f>CHOOSE($AU$4,'C_6_%'!O43,'C_5_%'!O43,'C_4_%'!O43,'C_3_%'!O43,'C_2_%'!O43,'C_1_%'!O43,'C_0_%'!O43)</f>
        <v>199956</v>
      </c>
      <c r="V51" s="6"/>
      <c r="W51" s="6">
        <f>CHOOSE($AU$4,'C_6_%'!Q43,'C_5_%'!Q43,'C_4_%'!Q43,'C_3_%'!Q43,'C_2_%'!Q43,'C_1_%'!Q43,'C_0_%'!Q43)</f>
        <v>0</v>
      </c>
      <c r="X51" s="6"/>
      <c r="Y51" s="6">
        <f>CHOOSE($AU$4,'C_6_%'!P43,'C_5_%'!P43,'C_4_%'!P43,'C_3_%'!P43,'C_2_%'!P43,'C_1_%'!P43,'C_0_%'!P43)</f>
        <v>0</v>
      </c>
      <c r="Z51" s="6"/>
      <c r="AA51" s="6">
        <f>CHOOSE($AU$4,'C_6_%'!R43,'C_5_%'!R43,'C_4_%'!R43,'C_3_%'!R43,'C_2_%'!R43,'C_1_%'!R43,'C_0_%'!R43)</f>
        <v>229609</v>
      </c>
      <c r="AB51" s="6"/>
      <c r="AC51" s="6">
        <f>CHOOSE($AU$4,'C_6_%'!S43,'C_5_%'!S43,'C_4_%'!S43,'C_3_%'!S43,'C_2_%'!S43,'C_1_%'!S43,'C_0_%'!S43)</f>
        <v>9982</v>
      </c>
      <c r="AW51" s="20"/>
      <c r="AX51" s="20"/>
      <c r="AY51" s="20"/>
    </row>
    <row r="52" spans="2:51" x14ac:dyDescent="0.2">
      <c r="B52" s="38">
        <f>CHOOSE($AU$4,'C_6_%'!B44,'C_5_%'!B44,'C_4_%'!B44,'C_3_%'!B44,'C_2_%'!B44,'C_1_%'!B44,'C_0_%'!B44,)</f>
        <v>977</v>
      </c>
      <c r="C52" s="38" t="str">
        <f>CHOOSE($AU$4,'C_6_%'!A44,'C_5_%'!A44,'C_4_%'!A44,'C_3_%'!A44,'C_2_%'!A44,'C_1_%'!A44,'C_0_%'!A44,)</f>
        <v>Cardinal</v>
      </c>
      <c r="E52" s="40">
        <f>CHOOSE($AU$4,'C_6_%'!E44,'C_5_%'!E44,'C_4_%'!E44,'C_3_%'!E44,'C_2_%'!E44,'C_1_%'!E44,'C_0_%'!E44)</f>
        <v>600.70000000000005</v>
      </c>
      <c r="G52" s="40">
        <f>CHOOSE($AU$4,'C_6_%'!F44,'C_5_%'!F44,'C_4_%'!F44,'C_3_%'!F44,'C_2_%'!F44,'C_1_%'!F44,'C_0_%'!F44)</f>
        <v>-0.3</v>
      </c>
      <c r="H52" s="3"/>
      <c r="I52" s="6">
        <f>(CHOOSE($AU$4,'C_6_%'!G44,'C_5_%'!G44,'C_4_%'!G44,'C_3_%'!G44,'C_2_%'!G44,'C_1_%'!G44,'C_0_%'!G44,))-AA52</f>
        <v>3385520</v>
      </c>
      <c r="J52" s="6"/>
      <c r="K52" s="6">
        <f>CHOOSE($AU$4,'C_6_%'!H44,'C_5_%'!H44,'C_4_%'!H44,'C_3_%'!H44,'C_2_%'!H44,'C_1_%'!H44,'C_0_%'!H44)</f>
        <v>451387</v>
      </c>
      <c r="L52" s="6"/>
      <c r="M52" s="6">
        <f>CHOOSE($AU$4,'C_6_%'!I44,'C_5_%'!I44,'C_4_%'!I44,'C_3_%'!I44,'C_2_%'!I44,'C_1_%'!I44,'C_0_%'!I44)</f>
        <v>99485</v>
      </c>
      <c r="N52" s="6"/>
      <c r="O52" s="6">
        <f>CHOOSE($AU$4,'C_6_%'!J44,'C_5_%'!J44,'C_4_%'!J44,'C_3_%'!J44,'C_2_%'!J44,'C_1_%'!J44,'C_0_%'!J44)</f>
        <v>1461386</v>
      </c>
      <c r="P52" s="6"/>
      <c r="Q52" s="6">
        <f>CHOOSE($AU$4,'C_6_%'!K44,'C_5_%'!K44,'C_4_%'!K44,'C_3_%'!K44,'C_2_%'!K44,'C_1_%'!K44,'C_0_%'!K44)</f>
        <v>41020</v>
      </c>
      <c r="R52" s="6"/>
      <c r="S52" s="6">
        <f>CHOOSE($AU$4,'C_6_%'!L44,'C_5_%'!L44,'C_4_%'!L44,'C_3_%'!L44,'C_2_%'!L44,'C_1_%'!L44,'C_0_%'!L44,)</f>
        <v>5306535</v>
      </c>
      <c r="T52" s="6"/>
      <c r="U52" s="6">
        <f>CHOOSE($AU$4,'C_6_%'!O44,'C_5_%'!O44,'C_4_%'!O44,'C_3_%'!O44,'C_2_%'!O44,'C_1_%'!O44,'C_0_%'!O44)</f>
        <v>143665</v>
      </c>
      <c r="V52" s="6"/>
      <c r="W52" s="6">
        <f>CHOOSE($AU$4,'C_6_%'!Q44,'C_5_%'!Q44,'C_4_%'!Q44,'C_3_%'!Q44,'C_2_%'!Q44,'C_1_%'!Q44,'C_0_%'!Q44)</f>
        <v>50313.918627999999</v>
      </c>
      <c r="X52" s="6"/>
      <c r="Y52" s="6">
        <f>CHOOSE($AU$4,'C_6_%'!P44,'C_5_%'!P44,'C_4_%'!P44,'C_3_%'!P44,'C_2_%'!P44,'C_1_%'!P44,'C_0_%'!P44)</f>
        <v>0</v>
      </c>
      <c r="Z52" s="6"/>
      <c r="AA52" s="6">
        <f>CHOOSE($AU$4,'C_6_%'!R44,'C_5_%'!R44,'C_4_%'!R44,'C_3_%'!R44,'C_2_%'!R44,'C_1_%'!R44,'C_0_%'!R44)</f>
        <v>133107</v>
      </c>
      <c r="AB52" s="6"/>
      <c r="AC52" s="6">
        <f>CHOOSE($AU$4,'C_6_%'!S44,'C_5_%'!S44,'C_4_%'!S44,'C_3_%'!S44,'C_2_%'!S44,'C_1_%'!S44,'C_0_%'!S44)</f>
        <v>5787</v>
      </c>
      <c r="AW52" s="20"/>
      <c r="AX52" s="20"/>
      <c r="AY52" s="20"/>
    </row>
    <row r="53" spans="2:51" x14ac:dyDescent="0.2">
      <c r="B53" s="38">
        <f>CHOOSE($AU$4,'C_6_%'!B45,'C_5_%'!B45,'C_4_%'!B45,'C_3_%'!B45,'C_2_%'!B45,'C_1_%'!B45,'C_0_%'!B45,)</f>
        <v>981</v>
      </c>
      <c r="C53" s="38" t="str">
        <f>CHOOSE($AU$4,'C_6_%'!A45,'C_5_%'!A45,'C_4_%'!A45,'C_3_%'!A45,'C_2_%'!A45,'C_1_%'!A45,'C_0_%'!A45,)</f>
        <v>Carlisle</v>
      </c>
      <c r="E53" s="40">
        <f>CHOOSE($AU$4,'C_6_%'!E45,'C_5_%'!E45,'C_4_%'!E45,'C_3_%'!E45,'C_2_%'!E45,'C_1_%'!E45,'C_0_%'!E45)</f>
        <v>1852.1</v>
      </c>
      <c r="G53" s="40">
        <f>CHOOSE($AU$4,'C_6_%'!F45,'C_5_%'!F45,'C_4_%'!F45,'C_3_%'!F45,'C_2_%'!F45,'C_1_%'!F45,'C_0_%'!F45)</f>
        <v>7.1</v>
      </c>
      <c r="H53" s="3"/>
      <c r="I53" s="6">
        <f>(CHOOSE($AU$4,'C_6_%'!G45,'C_5_%'!G45,'C_4_%'!G45,'C_3_%'!G45,'C_2_%'!G45,'C_1_%'!G45,'C_0_%'!G45,))-AA53</f>
        <v>11210967</v>
      </c>
      <c r="J53" s="6"/>
      <c r="K53" s="6">
        <f>CHOOSE($AU$4,'C_6_%'!H45,'C_5_%'!H45,'C_4_%'!H45,'C_3_%'!H45,'C_2_%'!H45,'C_1_%'!H45,'C_0_%'!H45)</f>
        <v>1281179</v>
      </c>
      <c r="L53" s="6"/>
      <c r="M53" s="6">
        <f>CHOOSE($AU$4,'C_6_%'!I45,'C_5_%'!I45,'C_4_%'!I45,'C_3_%'!I45,'C_2_%'!I45,'C_1_%'!I45,'C_0_%'!I45)</f>
        <v>353512</v>
      </c>
      <c r="N53" s="6"/>
      <c r="O53" s="6">
        <f>CHOOSE($AU$4,'C_6_%'!J45,'C_5_%'!J45,'C_4_%'!J45,'C_3_%'!J45,'C_2_%'!J45,'C_1_%'!J45,'C_0_%'!J45)</f>
        <v>3240371</v>
      </c>
      <c r="P53" s="6"/>
      <c r="Q53" s="6">
        <f>CHOOSE($AU$4,'C_6_%'!K45,'C_5_%'!K45,'C_4_%'!K45,'C_3_%'!K45,'C_2_%'!K45,'C_1_%'!K45,'C_0_%'!K45)</f>
        <v>90046</v>
      </c>
      <c r="R53" s="6"/>
      <c r="S53" s="6">
        <f>CHOOSE($AU$4,'C_6_%'!L45,'C_5_%'!L45,'C_4_%'!L45,'C_3_%'!L45,'C_2_%'!L45,'C_1_%'!L45,'C_0_%'!L45,)</f>
        <v>15773519</v>
      </c>
      <c r="T53" s="6"/>
      <c r="U53" s="6">
        <f>CHOOSE($AU$4,'C_6_%'!O45,'C_5_%'!O45,'C_4_%'!O45,'C_3_%'!O45,'C_2_%'!O45,'C_1_%'!O45,'C_0_%'!O45)</f>
        <v>465385</v>
      </c>
      <c r="V53" s="6"/>
      <c r="W53" s="6">
        <f>CHOOSE($AU$4,'C_6_%'!Q45,'C_5_%'!Q45,'C_4_%'!Q45,'C_3_%'!Q45,'C_2_%'!Q45,'C_1_%'!Q45,'C_0_%'!Q45)</f>
        <v>540809.07135999994</v>
      </c>
      <c r="X53" s="6"/>
      <c r="Y53" s="6">
        <f>CHOOSE($AU$4,'C_6_%'!P45,'C_5_%'!P45,'C_4_%'!P45,'C_3_%'!P45,'C_2_%'!P45,'C_1_%'!P45,'C_0_%'!P45)</f>
        <v>0</v>
      </c>
      <c r="Z53" s="6"/>
      <c r="AA53" s="6">
        <f>CHOOSE($AU$4,'C_6_%'!R45,'C_5_%'!R45,'C_4_%'!R45,'C_3_%'!R45,'C_2_%'!R45,'C_1_%'!R45,'C_0_%'!R45)</f>
        <v>349405</v>
      </c>
      <c r="AB53" s="6"/>
      <c r="AC53" s="6">
        <f>CHOOSE($AU$4,'C_6_%'!S45,'C_5_%'!S45,'C_4_%'!S45,'C_3_%'!S45,'C_2_%'!S45,'C_1_%'!S45,'C_0_%'!S45)</f>
        <v>15190</v>
      </c>
      <c r="AW53" s="20"/>
      <c r="AX53" s="20"/>
      <c r="AY53" s="20"/>
    </row>
    <row r="54" spans="2:51" s="43" customFormat="1" x14ac:dyDescent="0.2">
      <c r="B54" s="42">
        <f>CHOOSE($AU$4,'C_6_%'!B46,'C_5_%'!B46,'C_4_%'!B46,'C_3_%'!B46,'C_2_%'!B46,'C_1_%'!B46,'C_0_%'!B46,)</f>
        <v>999</v>
      </c>
      <c r="C54" s="42" t="str">
        <f>CHOOSE($AU$4,'C_6_%'!A46,'C_5_%'!A46,'C_4_%'!A46,'C_3_%'!A46,'C_2_%'!A46,'C_1_%'!A46,'C_0_%'!A46,)</f>
        <v>Carroll</v>
      </c>
      <c r="E54" s="44">
        <f>CHOOSE($AU$4,'C_6_%'!E46,'C_5_%'!E46,'C_4_%'!E46,'C_3_%'!E46,'C_2_%'!E46,'C_1_%'!E46,'C_0_%'!E46)</f>
        <v>1699.2</v>
      </c>
      <c r="G54" s="44">
        <f>CHOOSE($AU$4,'C_6_%'!F46,'C_5_%'!F46,'C_4_%'!F46,'C_3_%'!F46,'C_2_%'!F46,'C_1_%'!F46,'C_0_%'!F46)</f>
        <v>23.8</v>
      </c>
      <c r="H54" s="45"/>
      <c r="I54" s="46">
        <f>(CHOOSE($AU$4,'C_6_%'!G46,'C_5_%'!G46,'C_4_%'!G46,'C_3_%'!G46,'C_2_%'!G46,'C_1_%'!G46,'C_0_%'!G46,))-AA54</f>
        <v>6606632</v>
      </c>
      <c r="J54" s="46"/>
      <c r="K54" s="46">
        <f>CHOOSE($AU$4,'C_6_%'!H46,'C_5_%'!H46,'C_4_%'!H46,'C_3_%'!H46,'C_2_%'!H46,'C_1_%'!H46,'C_0_%'!H46)</f>
        <v>1181678</v>
      </c>
      <c r="L54" s="46"/>
      <c r="M54" s="46">
        <f>CHOOSE($AU$4,'C_6_%'!I46,'C_5_%'!I46,'C_4_%'!I46,'C_3_%'!I46,'C_2_%'!I46,'C_1_%'!I46,'C_0_%'!I46)</f>
        <v>322805</v>
      </c>
      <c r="N54" s="46"/>
      <c r="O54" s="46">
        <f>CHOOSE($AU$4,'C_6_%'!J46,'C_5_%'!J46,'C_4_%'!J46,'C_3_%'!J46,'C_2_%'!J46,'C_1_%'!J46,'C_0_%'!J46)</f>
        <v>7055401</v>
      </c>
      <c r="P54" s="46"/>
      <c r="Q54" s="46">
        <f>CHOOSE($AU$4,'C_6_%'!K46,'C_5_%'!K46,'C_4_%'!K46,'C_3_%'!K46,'C_2_%'!K46,'C_1_%'!K46,'C_0_%'!K46)</f>
        <v>167948</v>
      </c>
      <c r="R54" s="46"/>
      <c r="S54" s="46">
        <f>CHOOSE($AU$4,'C_6_%'!L46,'C_5_%'!L46,'C_4_%'!L46,'C_3_%'!L46,'C_2_%'!L46,'C_1_%'!L46,'C_0_%'!L46,)</f>
        <v>15096850.666999999</v>
      </c>
      <c r="T54" s="46"/>
      <c r="U54" s="46">
        <f>CHOOSE($AU$4,'C_6_%'!O46,'C_5_%'!O46,'C_4_%'!O46,'C_3_%'!O46,'C_2_%'!O46,'C_1_%'!O46,'C_0_%'!O46)</f>
        <v>621619.66666999995</v>
      </c>
      <c r="V54" s="46"/>
      <c r="W54" s="46">
        <f>CHOOSE($AU$4,'C_6_%'!Q46,'C_5_%'!Q46,'C_4_%'!Q46,'C_3_%'!Q46,'C_2_%'!Q46,'C_1_%'!Q46,'C_0_%'!Q46)</f>
        <v>0</v>
      </c>
      <c r="X54" s="46"/>
      <c r="Y54" s="46">
        <f>CHOOSE($AU$4,'C_6_%'!P46,'C_5_%'!P46,'C_4_%'!P46,'C_3_%'!P46,'C_2_%'!P46,'C_1_%'!P46,'C_0_%'!P46)</f>
        <v>0</v>
      </c>
      <c r="Z54" s="46"/>
      <c r="AA54" s="46">
        <f>CHOOSE($AU$4,'C_6_%'!R46,'C_5_%'!R46,'C_4_%'!R46,'C_3_%'!R46,'C_2_%'!R46,'C_1_%'!R46,'C_0_%'!R46)</f>
        <v>579013</v>
      </c>
      <c r="AB54" s="46"/>
      <c r="AC54" s="46">
        <f>CHOOSE($AU$4,'C_6_%'!S46,'C_5_%'!S46,'C_4_%'!S46,'C_3_%'!S46,'C_2_%'!S46,'C_1_%'!S46,'C_0_%'!S46)</f>
        <v>25171</v>
      </c>
      <c r="AW54" s="48"/>
      <c r="AX54" s="48"/>
      <c r="AY54" s="48"/>
    </row>
    <row r="55" spans="2:51" x14ac:dyDescent="0.2">
      <c r="B55" s="38">
        <f>CHOOSE($AU$4,'C_6_%'!B47,'C_5_%'!B47,'C_4_%'!B47,'C_3_%'!B47,'C_2_%'!B47,'C_1_%'!B47,'C_0_%'!B47,)</f>
        <v>1044</v>
      </c>
      <c r="C55" s="38" t="str">
        <f>CHOOSE($AU$4,'C_6_%'!A47,'C_5_%'!A47,'C_4_%'!A47,'C_3_%'!A47,'C_2_%'!A47,'C_1_%'!A47,'C_0_%'!A47,)</f>
        <v>Cedar Falls</v>
      </c>
      <c r="E55" s="40">
        <f>CHOOSE($AU$4,'C_6_%'!E47,'C_5_%'!E47,'C_4_%'!E47,'C_3_%'!E47,'C_2_%'!E47,'C_1_%'!E47,'C_0_%'!E47)</f>
        <v>4919.6000000000004</v>
      </c>
      <c r="G55" s="40">
        <f>CHOOSE($AU$4,'C_6_%'!F47,'C_5_%'!F47,'C_4_%'!F47,'C_3_%'!F47,'C_2_%'!F47,'C_1_%'!F47,'C_0_%'!F47)</f>
        <v>60.5</v>
      </c>
      <c r="H55" s="3"/>
      <c r="I55" s="6">
        <f>(CHOOSE($AU$4,'C_6_%'!G47,'C_5_%'!G47,'C_4_%'!G47,'C_3_%'!G47,'C_2_%'!G47,'C_1_%'!G47,'C_0_%'!G47,))-AA55</f>
        <v>23989243</v>
      </c>
      <c r="J55" s="6"/>
      <c r="K55" s="6">
        <f>CHOOSE($AU$4,'C_6_%'!H47,'C_5_%'!H47,'C_4_%'!H47,'C_3_%'!H47,'C_2_%'!H47,'C_1_%'!H47,'C_0_%'!H47)</f>
        <v>3562606</v>
      </c>
      <c r="L55" s="6"/>
      <c r="M55" s="6">
        <f>CHOOSE($AU$4,'C_6_%'!I47,'C_5_%'!I47,'C_4_%'!I47,'C_3_%'!I47,'C_2_%'!I47,'C_1_%'!I47,'C_0_%'!I47)</f>
        <v>1009971</v>
      </c>
      <c r="N55" s="6"/>
      <c r="O55" s="6">
        <f>CHOOSE($AU$4,'C_6_%'!J47,'C_5_%'!J47,'C_4_%'!J47,'C_3_%'!J47,'C_2_%'!J47,'C_1_%'!J47,'C_0_%'!J47)</f>
        <v>14807861</v>
      </c>
      <c r="P55" s="6"/>
      <c r="Q55" s="6">
        <f>CHOOSE($AU$4,'C_6_%'!K47,'C_5_%'!K47,'C_4_%'!K47,'C_3_%'!K47,'C_2_%'!K47,'C_1_%'!K47,'C_0_%'!K47)</f>
        <v>356684</v>
      </c>
      <c r="R55" s="6"/>
      <c r="S55" s="6">
        <f>CHOOSE($AU$4,'C_6_%'!L47,'C_5_%'!L47,'C_4_%'!L47,'C_3_%'!L47,'C_2_%'!L47,'C_1_%'!L47,'C_0_%'!L47,)</f>
        <v>42728637.667000003</v>
      </c>
      <c r="T55" s="6"/>
      <c r="U55" s="6">
        <f>CHOOSE($AU$4,'C_6_%'!O47,'C_5_%'!O47,'C_4_%'!O47,'C_3_%'!O47,'C_2_%'!O47,'C_1_%'!O47,'C_0_%'!O47)</f>
        <v>1555901.6666999999</v>
      </c>
      <c r="V55" s="6"/>
      <c r="W55" s="6">
        <f>CHOOSE($AU$4,'C_6_%'!Q47,'C_5_%'!Q47,'C_4_%'!Q47,'C_3_%'!Q47,'C_2_%'!Q47,'C_1_%'!Q47,'C_0_%'!Q47)</f>
        <v>0</v>
      </c>
      <c r="X55" s="6"/>
      <c r="Y55" s="6">
        <f>CHOOSE($AU$4,'C_6_%'!P47,'C_5_%'!P47,'C_4_%'!P47,'C_3_%'!P47,'C_2_%'!P47,'C_1_%'!P47,'C_0_%'!P47)</f>
        <v>0</v>
      </c>
      <c r="Z55" s="6"/>
      <c r="AA55" s="6">
        <f>CHOOSE($AU$4,'C_6_%'!R47,'C_5_%'!R47,'C_4_%'!R47,'C_3_%'!R47,'C_2_%'!R47,'C_1_%'!R47,'C_0_%'!R47)</f>
        <v>322783</v>
      </c>
      <c r="AB55" s="6"/>
      <c r="AC55" s="6">
        <f>CHOOSE($AU$4,'C_6_%'!S47,'C_5_%'!S47,'C_4_%'!S47,'C_3_%'!S47,'C_2_%'!S47,'C_1_%'!S47,'C_0_%'!S47)</f>
        <v>-65541</v>
      </c>
      <c r="AW55" s="20"/>
      <c r="AX55" s="20"/>
      <c r="AY55" s="20"/>
    </row>
    <row r="56" spans="2:51" x14ac:dyDescent="0.2">
      <c r="B56" s="38">
        <f>CHOOSE($AU$4,'C_6_%'!B48,'C_5_%'!B48,'C_4_%'!B48,'C_3_%'!B48,'C_2_%'!B48,'C_1_%'!B48,'C_0_%'!B48,)</f>
        <v>1053</v>
      </c>
      <c r="C56" s="38" t="str">
        <f>CHOOSE($AU$4,'C_6_%'!A48,'C_5_%'!A48,'C_4_%'!A48,'C_3_%'!A48,'C_2_%'!A48,'C_1_%'!A48,'C_0_%'!A48,)</f>
        <v>Cedar Rapids</v>
      </c>
      <c r="E56" s="40">
        <f>CHOOSE($AU$4,'C_6_%'!E48,'C_5_%'!E48,'C_4_%'!E48,'C_3_%'!E48,'C_2_%'!E48,'C_1_%'!E48,'C_0_%'!E48)</f>
        <v>16972.7</v>
      </c>
      <c r="G56" s="40">
        <f>CHOOSE($AU$4,'C_6_%'!F48,'C_5_%'!F48,'C_4_%'!F48,'C_3_%'!F48,'C_2_%'!F48,'C_1_%'!F48,'C_0_%'!F48)</f>
        <v>108</v>
      </c>
      <c r="H56" s="3"/>
      <c r="I56" s="6">
        <f>(CHOOSE($AU$4,'C_6_%'!G48,'C_5_%'!G48,'C_4_%'!G48,'C_3_%'!G48,'C_2_%'!G48,'C_1_%'!G48,'C_0_%'!G48,))-AA56</f>
        <v>89992392</v>
      </c>
      <c r="J56" s="6"/>
      <c r="K56" s="6">
        <f>CHOOSE($AU$4,'C_6_%'!H48,'C_5_%'!H48,'C_4_%'!H48,'C_3_%'!H48,'C_2_%'!H48,'C_1_%'!H48,'C_0_%'!H48)</f>
        <v>17539327</v>
      </c>
      <c r="L56" s="6"/>
      <c r="M56" s="6">
        <f>CHOOSE($AU$4,'C_6_%'!I48,'C_5_%'!I48,'C_4_%'!I48,'C_3_%'!I48,'C_2_%'!I48,'C_1_%'!I48,'C_0_%'!I48)</f>
        <v>8268006</v>
      </c>
      <c r="N56" s="6"/>
      <c r="O56" s="6">
        <f>CHOOSE($AU$4,'C_6_%'!J48,'C_5_%'!J48,'C_4_%'!J48,'C_3_%'!J48,'C_2_%'!J48,'C_1_%'!J48,'C_0_%'!J48)</f>
        <v>50530041</v>
      </c>
      <c r="P56" s="6"/>
      <c r="Q56" s="6">
        <f>CHOOSE($AU$4,'C_6_%'!K48,'C_5_%'!K48,'C_4_%'!K48,'C_3_%'!K48,'C_2_%'!K48,'C_1_%'!K48,'C_0_%'!K48)</f>
        <v>1003389</v>
      </c>
      <c r="R56" s="6"/>
      <c r="S56" s="6">
        <f>CHOOSE($AU$4,'C_6_%'!L48,'C_5_%'!L48,'C_4_%'!L48,'C_3_%'!L48,'C_2_%'!L48,'C_1_%'!L48,'C_0_%'!L48,)</f>
        <v>159650355.33000001</v>
      </c>
      <c r="T56" s="6"/>
      <c r="U56" s="6">
        <f>CHOOSE($AU$4,'C_6_%'!O48,'C_5_%'!O48,'C_4_%'!O48,'C_3_%'!O48,'C_2_%'!O48,'C_1_%'!O48,'C_0_%'!O48)</f>
        <v>10058767.333000001</v>
      </c>
      <c r="V56" s="6"/>
      <c r="W56" s="6">
        <f>CHOOSE($AU$4,'C_6_%'!Q48,'C_5_%'!Q48,'C_4_%'!Q48,'C_3_%'!Q48,'C_2_%'!Q48,'C_1_%'!Q48,'C_0_%'!Q48)</f>
        <v>0</v>
      </c>
      <c r="X56" s="6"/>
      <c r="Y56" s="6">
        <f>CHOOSE($AU$4,'C_6_%'!P48,'C_5_%'!P48,'C_4_%'!P48,'C_3_%'!P48,'C_2_%'!P48,'C_1_%'!P48,'C_0_%'!P48)</f>
        <v>0</v>
      </c>
      <c r="Z56" s="6"/>
      <c r="AA56" s="6">
        <f>CHOOSE($AU$4,'C_6_%'!R48,'C_5_%'!R48,'C_4_%'!R48,'C_3_%'!R48,'C_2_%'!R48,'C_1_%'!R48,'C_0_%'!R48)</f>
        <v>1587295</v>
      </c>
      <c r="AB56" s="6"/>
      <c r="AC56" s="6">
        <f>CHOOSE($AU$4,'C_6_%'!S48,'C_5_%'!S48,'C_4_%'!S48,'C_3_%'!S48,'C_2_%'!S48,'C_1_%'!S48,'C_0_%'!S48)</f>
        <v>72065</v>
      </c>
      <c r="AW56" s="20"/>
      <c r="AX56" s="20"/>
      <c r="AY56" s="20"/>
    </row>
    <row r="57" spans="2:51" x14ac:dyDescent="0.2">
      <c r="B57" s="38">
        <f>CHOOSE($AU$4,'C_6_%'!B49,'C_5_%'!B49,'C_4_%'!B49,'C_3_%'!B49,'C_2_%'!B49,'C_1_%'!B49,'C_0_%'!B49,)</f>
        <v>1062</v>
      </c>
      <c r="C57" s="38" t="str">
        <f>CHOOSE($AU$4,'C_6_%'!A49,'C_5_%'!A49,'C_4_%'!A49,'C_3_%'!A49,'C_2_%'!A49,'C_1_%'!A49,'C_0_%'!A49,)</f>
        <v>Center Point-Urbana</v>
      </c>
      <c r="E57" s="40">
        <f>CHOOSE($AU$4,'C_6_%'!E49,'C_5_%'!E49,'C_4_%'!E49,'C_3_%'!E49,'C_2_%'!E49,'C_1_%'!E49,'C_0_%'!E49)</f>
        <v>1335.3</v>
      </c>
      <c r="G57" s="40">
        <f>CHOOSE($AU$4,'C_6_%'!F49,'C_5_%'!F49,'C_4_%'!F49,'C_3_%'!F49,'C_2_%'!F49,'C_1_%'!F49,'C_0_%'!F49)</f>
        <v>16.899999999999999</v>
      </c>
      <c r="H57" s="3"/>
      <c r="I57" s="6">
        <f>(CHOOSE($AU$4,'C_6_%'!G49,'C_5_%'!G49,'C_4_%'!G49,'C_3_%'!G49,'C_2_%'!G49,'C_1_%'!G49,'C_0_%'!G49,))-AA57</f>
        <v>7438473</v>
      </c>
      <c r="J57" s="6"/>
      <c r="K57" s="6">
        <f>CHOOSE($AU$4,'C_6_%'!H49,'C_5_%'!H49,'C_4_%'!H49,'C_3_%'!H49,'C_2_%'!H49,'C_1_%'!H49,'C_0_%'!H49)</f>
        <v>949005</v>
      </c>
      <c r="L57" s="6"/>
      <c r="M57" s="6">
        <f>CHOOSE($AU$4,'C_6_%'!I49,'C_5_%'!I49,'C_4_%'!I49,'C_3_%'!I49,'C_2_%'!I49,'C_1_%'!I49,'C_0_%'!I49)</f>
        <v>288655</v>
      </c>
      <c r="N57" s="6"/>
      <c r="O57" s="6">
        <f>CHOOSE($AU$4,'C_6_%'!J49,'C_5_%'!J49,'C_4_%'!J49,'C_3_%'!J49,'C_2_%'!J49,'C_1_%'!J49,'C_0_%'!J49)</f>
        <v>2475114</v>
      </c>
      <c r="P57" s="6"/>
      <c r="Q57" s="6">
        <f>CHOOSE($AU$4,'C_6_%'!K49,'C_5_%'!K49,'C_4_%'!K49,'C_3_%'!K49,'C_2_%'!K49,'C_1_%'!K49,'C_0_%'!K49)</f>
        <v>66609</v>
      </c>
      <c r="R57" s="6"/>
      <c r="S57" s="6">
        <f>CHOOSE($AU$4,'C_6_%'!L49,'C_5_%'!L49,'C_4_%'!L49,'C_3_%'!L49,'C_2_%'!L49,'C_1_%'!L49,'C_0_%'!L49,)</f>
        <v>10898896.666999999</v>
      </c>
      <c r="T57" s="6"/>
      <c r="U57" s="6">
        <f>CHOOSE($AU$4,'C_6_%'!O49,'C_5_%'!O49,'C_4_%'!O49,'C_3_%'!O49,'C_2_%'!O49,'C_1_%'!O49,'C_0_%'!O49)</f>
        <v>373063.66667000001</v>
      </c>
      <c r="V57" s="6"/>
      <c r="W57" s="6">
        <f>CHOOSE($AU$4,'C_6_%'!Q49,'C_5_%'!Q49,'C_4_%'!Q49,'C_3_%'!Q49,'C_2_%'!Q49,'C_1_%'!Q49,'C_0_%'!Q49)</f>
        <v>228689.01652999999</v>
      </c>
      <c r="X57" s="6"/>
      <c r="Y57" s="6">
        <f>CHOOSE($AU$4,'C_6_%'!P49,'C_5_%'!P49,'C_4_%'!P49,'C_3_%'!P49,'C_2_%'!P49,'C_1_%'!P49,'C_0_%'!P49)</f>
        <v>0</v>
      </c>
      <c r="Z57" s="6"/>
      <c r="AA57" s="6">
        <f>CHOOSE($AU$4,'C_6_%'!R49,'C_5_%'!R49,'C_4_%'!R49,'C_3_%'!R49,'C_2_%'!R49,'C_1_%'!R49,'C_0_%'!R49)</f>
        <v>289507</v>
      </c>
      <c r="AB57" s="6"/>
      <c r="AC57" s="6">
        <f>CHOOSE($AU$4,'C_6_%'!S49,'C_5_%'!S49,'C_4_%'!S49,'C_3_%'!S49,'C_2_%'!S49,'C_1_%'!S49,'C_0_%'!S49)</f>
        <v>12586</v>
      </c>
      <c r="AW57" s="20"/>
      <c r="AX57" s="20"/>
      <c r="AY57" s="20"/>
    </row>
    <row r="58" spans="2:51" x14ac:dyDescent="0.2">
      <c r="B58" s="38">
        <f>CHOOSE($AU$4,'C_6_%'!B50,'C_5_%'!B50,'C_4_%'!B50,'C_3_%'!B50,'C_2_%'!B50,'C_1_%'!B50,'C_0_%'!B50,)</f>
        <v>1071</v>
      </c>
      <c r="C58" s="38" t="str">
        <f>CHOOSE($AU$4,'C_6_%'!A50,'C_5_%'!A50,'C_4_%'!A50,'C_3_%'!A50,'C_2_%'!A50,'C_1_%'!A50,'C_0_%'!A50,)</f>
        <v>Centerville</v>
      </c>
      <c r="E58" s="40">
        <f>CHOOSE($AU$4,'C_6_%'!E50,'C_5_%'!E50,'C_4_%'!E50,'C_3_%'!E50,'C_2_%'!E50,'C_1_%'!E50,'C_0_%'!E50)</f>
        <v>1349.3</v>
      </c>
      <c r="G58" s="40">
        <f>CHOOSE($AU$4,'C_6_%'!F50,'C_5_%'!F50,'C_4_%'!F50,'C_3_%'!F50,'C_2_%'!F50,'C_1_%'!F50,'C_0_%'!F50)</f>
        <v>-20.7</v>
      </c>
      <c r="H58" s="3"/>
      <c r="I58" s="6">
        <f>(CHOOSE($AU$4,'C_6_%'!G50,'C_5_%'!G50,'C_4_%'!G50,'C_3_%'!G50,'C_2_%'!G50,'C_1_%'!G50,'C_0_%'!G50,))-AA58</f>
        <v>8186888</v>
      </c>
      <c r="J58" s="6"/>
      <c r="K58" s="6">
        <f>CHOOSE($AU$4,'C_6_%'!H50,'C_5_%'!H50,'C_4_%'!H50,'C_3_%'!H50,'C_2_%'!H50,'C_1_%'!H50,'C_0_%'!H50)</f>
        <v>981269</v>
      </c>
      <c r="L58" s="6"/>
      <c r="M58" s="6">
        <f>CHOOSE($AU$4,'C_6_%'!I50,'C_5_%'!I50,'C_4_%'!I50,'C_3_%'!I50,'C_2_%'!I50,'C_1_%'!I50,'C_0_%'!I50)</f>
        <v>73192</v>
      </c>
      <c r="N58" s="6"/>
      <c r="O58" s="6">
        <f>CHOOSE($AU$4,'C_6_%'!J50,'C_5_%'!J50,'C_4_%'!J50,'C_3_%'!J50,'C_2_%'!J50,'C_1_%'!J50,'C_0_%'!J50)</f>
        <v>2822199</v>
      </c>
      <c r="P58" s="6"/>
      <c r="Q58" s="6">
        <f>CHOOSE($AU$4,'C_6_%'!K50,'C_5_%'!K50,'C_4_%'!K50,'C_3_%'!K50,'C_2_%'!K50,'C_1_%'!K50,'C_0_%'!K50)</f>
        <v>98226</v>
      </c>
      <c r="R58" s="6"/>
      <c r="S58" s="6">
        <f>CHOOSE($AU$4,'C_6_%'!L50,'C_5_%'!L50,'C_4_%'!L50,'C_3_%'!L50,'C_2_%'!L50,'C_1_%'!L50,'C_0_%'!L50,)</f>
        <v>12073290</v>
      </c>
      <c r="T58" s="6"/>
      <c r="U58" s="6">
        <f>CHOOSE($AU$4,'C_6_%'!O50,'C_5_%'!O50,'C_4_%'!O50,'C_3_%'!O50,'C_2_%'!O50,'C_1_%'!O50,'C_0_%'!O50)</f>
        <v>208820</v>
      </c>
      <c r="V58" s="6"/>
      <c r="W58" s="6">
        <f>CHOOSE($AU$4,'C_6_%'!Q50,'C_5_%'!Q50,'C_4_%'!Q50,'C_3_%'!Q50,'C_2_%'!Q50,'C_1_%'!Q50,'C_0_%'!Q50)</f>
        <v>333373.10535999999</v>
      </c>
      <c r="X58" s="6"/>
      <c r="Y58" s="6">
        <f>CHOOSE($AU$4,'C_6_%'!P50,'C_5_%'!P50,'C_4_%'!P50,'C_3_%'!P50,'C_2_%'!P50,'C_1_%'!P50,'C_0_%'!P50)</f>
        <v>49659</v>
      </c>
      <c r="Z58" s="6"/>
      <c r="AA58" s="6">
        <f>CHOOSE($AU$4,'C_6_%'!R50,'C_5_%'!R50,'C_4_%'!R50,'C_3_%'!R50,'C_2_%'!R50,'C_1_%'!R50,'C_0_%'!R50)</f>
        <v>296162</v>
      </c>
      <c r="AB58" s="6"/>
      <c r="AC58" s="6">
        <f>CHOOSE($AU$4,'C_6_%'!S50,'C_5_%'!S50,'C_4_%'!S50,'C_3_%'!S50,'C_2_%'!S50,'C_1_%'!S50,'C_0_%'!S50)</f>
        <v>12875</v>
      </c>
      <c r="AW58" s="20"/>
      <c r="AX58" s="20"/>
      <c r="AY58" s="20"/>
    </row>
    <row r="59" spans="2:51" s="43" customFormat="1" x14ac:dyDescent="0.2">
      <c r="B59" s="42">
        <f>CHOOSE($AU$4,'C_6_%'!B51,'C_5_%'!B51,'C_4_%'!B51,'C_3_%'!B51,'C_2_%'!B51,'C_1_%'!B51,'C_0_%'!B51,)</f>
        <v>1080</v>
      </c>
      <c r="C59" s="42" t="str">
        <f>CHOOSE($AU$4,'C_6_%'!A51,'C_5_%'!A51,'C_4_%'!A51,'C_3_%'!A51,'C_2_%'!A51,'C_1_%'!A51,'C_0_%'!A51,)</f>
        <v>Central</v>
      </c>
      <c r="E59" s="44">
        <f>CHOOSE($AU$4,'C_6_%'!E51,'C_5_%'!E51,'C_4_%'!E51,'C_3_%'!E51,'C_2_%'!E51,'C_1_%'!E51,'C_0_%'!E51)</f>
        <v>458.8</v>
      </c>
      <c r="G59" s="44">
        <f>CHOOSE($AU$4,'C_6_%'!F51,'C_5_%'!F51,'C_4_%'!F51,'C_3_%'!F51,'C_2_%'!F51,'C_1_%'!F51,'C_0_%'!F51)</f>
        <v>-8.3000000000000007</v>
      </c>
      <c r="H59" s="45"/>
      <c r="I59" s="46">
        <f>(CHOOSE($AU$4,'C_6_%'!G51,'C_5_%'!G51,'C_4_%'!G51,'C_3_%'!G51,'C_2_%'!G51,'C_1_%'!G51,'C_0_%'!G51,))-AA59</f>
        <v>2359976</v>
      </c>
      <c r="J59" s="46"/>
      <c r="K59" s="46">
        <f>CHOOSE($AU$4,'C_6_%'!H51,'C_5_%'!H51,'C_4_%'!H51,'C_3_%'!H51,'C_2_%'!H51,'C_1_%'!H51,'C_0_%'!H51)</f>
        <v>335491</v>
      </c>
      <c r="L59" s="46"/>
      <c r="M59" s="46">
        <f>CHOOSE($AU$4,'C_6_%'!I51,'C_5_%'!I51,'C_4_%'!I51,'C_3_%'!I51,'C_2_%'!I51,'C_1_%'!I51,'C_0_%'!I51)</f>
        <v>28210</v>
      </c>
      <c r="N59" s="46"/>
      <c r="O59" s="46">
        <f>CHOOSE($AU$4,'C_6_%'!J51,'C_5_%'!J51,'C_4_%'!J51,'C_3_%'!J51,'C_2_%'!J51,'C_1_%'!J51,'C_0_%'!J51)</f>
        <v>1451245</v>
      </c>
      <c r="P59" s="46"/>
      <c r="Q59" s="46">
        <f>CHOOSE($AU$4,'C_6_%'!K51,'C_5_%'!K51,'C_4_%'!K51,'C_3_%'!K51,'C_2_%'!K51,'C_1_%'!K51,'C_0_%'!K51)</f>
        <v>41880</v>
      </c>
      <c r="R59" s="46"/>
      <c r="S59" s="46">
        <f>CHOOSE($AU$4,'C_6_%'!L51,'C_5_%'!L51,'C_4_%'!L51,'C_3_%'!L51,'C_2_%'!L51,'C_1_%'!L51,'C_0_%'!L51,)</f>
        <v>4164493</v>
      </c>
      <c r="T59" s="46"/>
      <c r="U59" s="46">
        <f>CHOOSE($AU$4,'C_6_%'!O51,'C_5_%'!O51,'C_4_%'!O51,'C_3_%'!O51,'C_2_%'!O51,'C_1_%'!O51,'C_0_%'!O51)</f>
        <v>78297</v>
      </c>
      <c r="V59" s="46"/>
      <c r="W59" s="46">
        <f>CHOOSE($AU$4,'C_6_%'!Q51,'C_5_%'!Q51,'C_4_%'!Q51,'C_3_%'!Q51,'C_2_%'!Q51,'C_1_%'!Q51,'C_0_%'!Q51)</f>
        <v>0</v>
      </c>
      <c r="X59" s="46"/>
      <c r="Y59" s="46">
        <f>CHOOSE($AU$4,'C_6_%'!P51,'C_5_%'!P51,'C_4_%'!P51,'C_3_%'!P51,'C_2_%'!P51,'C_1_%'!P51,'C_0_%'!P51)</f>
        <v>24306</v>
      </c>
      <c r="Z59" s="46"/>
      <c r="AA59" s="46">
        <f>CHOOSE($AU$4,'C_6_%'!R51,'C_5_%'!R51,'C_4_%'!R51,'C_3_%'!R51,'C_2_%'!R51,'C_1_%'!R51,'C_0_%'!R51)</f>
        <v>89847</v>
      </c>
      <c r="AB59" s="46"/>
      <c r="AC59" s="46">
        <f>CHOOSE($AU$4,'C_6_%'!S51,'C_5_%'!S51,'C_4_%'!S51,'C_3_%'!S51,'C_2_%'!S51,'C_1_%'!S51,'C_0_%'!S51)</f>
        <v>3906</v>
      </c>
      <c r="AW59" s="48"/>
      <c r="AX59" s="48"/>
      <c r="AY59" s="48"/>
    </row>
    <row r="60" spans="2:51" x14ac:dyDescent="0.2">
      <c r="B60" s="38">
        <f>CHOOSE($AU$4,'C_6_%'!B52,'C_5_%'!B52,'C_4_%'!B52,'C_3_%'!B52,'C_2_%'!B52,'C_1_%'!B52,'C_0_%'!B52,)</f>
        <v>1089</v>
      </c>
      <c r="C60" s="38" t="str">
        <f>CHOOSE($AU$4,'C_6_%'!A52,'C_5_%'!A52,'C_4_%'!A52,'C_3_%'!A52,'C_2_%'!A52,'C_1_%'!A52,'C_0_%'!A52,)</f>
        <v>Central City</v>
      </c>
      <c r="E60" s="40">
        <f>CHOOSE($AU$4,'C_6_%'!E52,'C_5_%'!E52,'C_4_%'!E52,'C_3_%'!E52,'C_2_%'!E52,'C_1_%'!E52,'C_0_%'!E52)</f>
        <v>491.8</v>
      </c>
      <c r="G60" s="40">
        <f>CHOOSE($AU$4,'C_6_%'!F52,'C_5_%'!F52,'C_4_%'!F52,'C_3_%'!F52,'C_2_%'!F52,'C_1_%'!F52,'C_0_%'!F52)</f>
        <v>12.5</v>
      </c>
      <c r="H60" s="3"/>
      <c r="I60" s="6">
        <f>(CHOOSE($AU$4,'C_6_%'!G52,'C_5_%'!G52,'C_4_%'!G52,'C_3_%'!G52,'C_2_%'!G52,'C_1_%'!G52,'C_0_%'!G52,))-AA60</f>
        <v>2685866</v>
      </c>
      <c r="J60" s="6"/>
      <c r="K60" s="6">
        <f>CHOOSE($AU$4,'C_6_%'!H52,'C_5_%'!H52,'C_4_%'!H52,'C_3_%'!H52,'C_2_%'!H52,'C_1_%'!H52,'C_0_%'!H52)</f>
        <v>375187</v>
      </c>
      <c r="L60" s="6"/>
      <c r="M60" s="6">
        <f>CHOOSE($AU$4,'C_6_%'!I52,'C_5_%'!I52,'C_4_%'!I52,'C_3_%'!I52,'C_2_%'!I52,'C_1_%'!I52,'C_0_%'!I52)</f>
        <v>193812</v>
      </c>
      <c r="N60" s="6"/>
      <c r="O60" s="6">
        <f>CHOOSE($AU$4,'C_6_%'!J52,'C_5_%'!J52,'C_4_%'!J52,'C_3_%'!J52,'C_2_%'!J52,'C_1_%'!J52,'C_0_%'!J52)</f>
        <v>1252879</v>
      </c>
      <c r="P60" s="6"/>
      <c r="Q60" s="6">
        <f>CHOOSE($AU$4,'C_6_%'!K52,'C_5_%'!K52,'C_4_%'!K52,'C_3_%'!K52,'C_2_%'!K52,'C_1_%'!K52,'C_0_%'!K52)</f>
        <v>46281</v>
      </c>
      <c r="R60" s="6"/>
      <c r="S60" s="6">
        <f>CHOOSE($AU$4,'C_6_%'!L52,'C_5_%'!L52,'C_4_%'!L52,'C_3_%'!L52,'C_2_%'!L52,'C_1_%'!L52,'C_0_%'!L52,)</f>
        <v>4325915</v>
      </c>
      <c r="T60" s="6"/>
      <c r="U60" s="6">
        <f>CHOOSE($AU$4,'C_6_%'!O52,'C_5_%'!O52,'C_4_%'!O52,'C_3_%'!O52,'C_2_%'!O52,'C_1_%'!O52,'C_0_%'!O52)</f>
        <v>245612</v>
      </c>
      <c r="V60" s="6"/>
      <c r="W60" s="6">
        <f>CHOOSE($AU$4,'C_6_%'!Q52,'C_5_%'!Q52,'C_4_%'!Q52,'C_3_%'!Q52,'C_2_%'!Q52,'C_1_%'!Q52,'C_0_%'!Q52)</f>
        <v>0</v>
      </c>
      <c r="X60" s="6"/>
      <c r="Y60" s="6">
        <f>CHOOSE($AU$4,'C_6_%'!P52,'C_5_%'!P52,'C_4_%'!P52,'C_3_%'!P52,'C_2_%'!P52,'C_1_%'!P52,'C_0_%'!P52)</f>
        <v>0</v>
      </c>
      <c r="Z60" s="6"/>
      <c r="AA60" s="6">
        <f>CHOOSE($AU$4,'C_6_%'!R52,'C_5_%'!R52,'C_4_%'!R52,'C_3_%'!R52,'C_2_%'!R52,'C_1_%'!R52,'C_0_%'!R52)</f>
        <v>86519</v>
      </c>
      <c r="AB60" s="6"/>
      <c r="AC60" s="6">
        <f>CHOOSE($AU$4,'C_6_%'!S52,'C_5_%'!S52,'C_4_%'!S52,'C_3_%'!S52,'C_2_%'!S52,'C_1_%'!S52,'C_0_%'!S52)</f>
        <v>3761</v>
      </c>
      <c r="AW60" s="20"/>
      <c r="AX60" s="20"/>
      <c r="AY60" s="20"/>
    </row>
    <row r="61" spans="2:51" x14ac:dyDescent="0.2">
      <c r="B61" s="38">
        <f>CHOOSE($AU$4,'C_6_%'!B53,'C_5_%'!B53,'C_4_%'!B53,'C_3_%'!B53,'C_2_%'!B53,'C_1_%'!B53,'C_0_%'!B53,)</f>
        <v>1082</v>
      </c>
      <c r="C61" s="38" t="str">
        <f>CHOOSE($AU$4,'C_6_%'!A53,'C_5_%'!A53,'C_4_%'!A53,'C_3_%'!A53,'C_2_%'!A53,'C_1_%'!A53,'C_0_%'!A53,)</f>
        <v>Central Clinton</v>
      </c>
      <c r="E61" s="40">
        <f>CHOOSE($AU$4,'C_6_%'!E53,'C_5_%'!E53,'C_4_%'!E53,'C_3_%'!E53,'C_2_%'!E53,'C_1_%'!E53,'C_0_%'!E53)</f>
        <v>1459.3</v>
      </c>
      <c r="G61" s="40">
        <f>CHOOSE($AU$4,'C_6_%'!F53,'C_5_%'!F53,'C_4_%'!F53,'C_3_%'!F53,'C_2_%'!F53,'C_1_%'!F53,'C_0_%'!F53)</f>
        <v>-18.3</v>
      </c>
      <c r="H61" s="3"/>
      <c r="I61" s="6">
        <f>(CHOOSE($AU$4,'C_6_%'!G53,'C_5_%'!G53,'C_4_%'!G53,'C_3_%'!G53,'C_2_%'!G53,'C_1_%'!G53,'C_0_%'!G53,))-AA61</f>
        <v>7337397</v>
      </c>
      <c r="J61" s="6"/>
      <c r="K61" s="6">
        <f>CHOOSE($AU$4,'C_6_%'!H53,'C_5_%'!H53,'C_4_%'!H53,'C_3_%'!H53,'C_2_%'!H53,'C_1_%'!H53,'C_0_%'!H53)</f>
        <v>1060911</v>
      </c>
      <c r="L61" s="6"/>
      <c r="M61" s="6">
        <f>CHOOSE($AU$4,'C_6_%'!I53,'C_5_%'!I53,'C_4_%'!I53,'C_3_%'!I53,'C_2_%'!I53,'C_1_%'!I53,'C_0_%'!I53)</f>
        <v>92998</v>
      </c>
      <c r="N61" s="6"/>
      <c r="O61" s="6">
        <f>CHOOSE($AU$4,'C_6_%'!J53,'C_5_%'!J53,'C_4_%'!J53,'C_3_%'!J53,'C_2_%'!J53,'C_1_%'!J53,'C_0_%'!J53)</f>
        <v>4150208</v>
      </c>
      <c r="P61" s="6"/>
      <c r="Q61" s="6">
        <f>CHOOSE($AU$4,'C_6_%'!K53,'C_5_%'!K53,'C_4_%'!K53,'C_3_%'!K53,'C_2_%'!K53,'C_1_%'!K53,'C_0_%'!K53)</f>
        <v>96162</v>
      </c>
      <c r="R61" s="6"/>
      <c r="S61" s="6">
        <f>CHOOSE($AU$4,'C_6_%'!L53,'C_5_%'!L53,'C_4_%'!L53,'C_3_%'!L53,'C_2_%'!L53,'C_1_%'!L53,'C_0_%'!L53,)</f>
        <v>12623172</v>
      </c>
      <c r="T61" s="6"/>
      <c r="U61" s="6">
        <f>CHOOSE($AU$4,'C_6_%'!O53,'C_5_%'!O53,'C_4_%'!O53,'C_3_%'!O53,'C_2_%'!O53,'C_1_%'!O53,'C_0_%'!O53)</f>
        <v>225222</v>
      </c>
      <c r="V61" s="6"/>
      <c r="W61" s="6">
        <f>CHOOSE($AU$4,'C_6_%'!Q53,'C_5_%'!Q53,'C_4_%'!Q53,'C_3_%'!Q53,'C_2_%'!Q53,'C_1_%'!Q53,'C_0_%'!Q53)</f>
        <v>0</v>
      </c>
      <c r="X61" s="6"/>
      <c r="Y61" s="6">
        <f>CHOOSE($AU$4,'C_6_%'!P53,'C_5_%'!P53,'C_4_%'!P53,'C_3_%'!P53,'C_2_%'!P53,'C_1_%'!P53,'C_0_%'!P53)</f>
        <v>25231</v>
      </c>
      <c r="Z61" s="6"/>
      <c r="AA61" s="6">
        <f>CHOOSE($AU$4,'C_6_%'!R53,'C_5_%'!R53,'C_4_%'!R53,'C_3_%'!R53,'C_2_%'!R53,'C_1_%'!R53,'C_0_%'!R53)</f>
        <v>309473</v>
      </c>
      <c r="AB61" s="6"/>
      <c r="AC61" s="6">
        <f>CHOOSE($AU$4,'C_6_%'!S53,'C_5_%'!S53,'C_4_%'!S53,'C_3_%'!S53,'C_2_%'!S53,'C_1_%'!S53,'C_0_%'!S53)</f>
        <v>13454</v>
      </c>
      <c r="AW61" s="20"/>
      <c r="AX61" s="20"/>
      <c r="AY61" s="20"/>
    </row>
    <row r="62" spans="2:51" x14ac:dyDescent="0.2">
      <c r="B62" s="38">
        <f>CHOOSE($AU$4,'C_6_%'!B54,'C_5_%'!B54,'C_4_%'!B54,'C_3_%'!B54,'C_2_%'!B54,'C_1_%'!B54,'C_0_%'!B54,)</f>
        <v>1093</v>
      </c>
      <c r="C62" s="38" t="str">
        <f>CHOOSE($AU$4,'C_6_%'!A54,'C_5_%'!A54,'C_4_%'!A54,'C_3_%'!A54,'C_2_%'!A54,'C_1_%'!A54,'C_0_%'!A54,)</f>
        <v>Central Decatur</v>
      </c>
      <c r="E62" s="40">
        <f>CHOOSE($AU$4,'C_6_%'!E54,'C_5_%'!E54,'C_4_%'!E54,'C_3_%'!E54,'C_2_%'!E54,'C_1_%'!E54,'C_0_%'!E54)</f>
        <v>702.7</v>
      </c>
      <c r="G62" s="40">
        <f>CHOOSE($AU$4,'C_6_%'!F54,'C_5_%'!F54,'C_4_%'!F54,'C_3_%'!F54,'C_2_%'!F54,'C_1_%'!F54,'C_0_%'!F54)</f>
        <v>20.3</v>
      </c>
      <c r="H62" s="3"/>
      <c r="I62" s="6">
        <f>(CHOOSE($AU$4,'C_6_%'!G54,'C_5_%'!G54,'C_4_%'!G54,'C_3_%'!G54,'C_2_%'!G54,'C_1_%'!G54,'C_0_%'!G54,))-AA62</f>
        <v>4391039</v>
      </c>
      <c r="J62" s="6"/>
      <c r="K62" s="6">
        <f>CHOOSE($AU$4,'C_6_%'!H54,'C_5_%'!H54,'C_4_%'!H54,'C_3_%'!H54,'C_2_%'!H54,'C_1_%'!H54,'C_0_%'!H54)</f>
        <v>533824</v>
      </c>
      <c r="L62" s="6"/>
      <c r="M62" s="6">
        <f>CHOOSE($AU$4,'C_6_%'!I54,'C_5_%'!I54,'C_4_%'!I54,'C_3_%'!I54,'C_2_%'!I54,'C_1_%'!I54,'C_0_%'!I54)</f>
        <v>289490</v>
      </c>
      <c r="N62" s="6"/>
      <c r="O62" s="6">
        <f>CHOOSE($AU$4,'C_6_%'!J54,'C_5_%'!J54,'C_4_%'!J54,'C_3_%'!J54,'C_2_%'!J54,'C_1_%'!J54,'C_0_%'!J54)</f>
        <v>1275639</v>
      </c>
      <c r="P62" s="6"/>
      <c r="Q62" s="6">
        <f>CHOOSE($AU$4,'C_6_%'!K54,'C_5_%'!K54,'C_4_%'!K54,'C_3_%'!K54,'C_2_%'!K54,'C_1_%'!K54,'C_0_%'!K54)</f>
        <v>38342</v>
      </c>
      <c r="R62" s="6"/>
      <c r="S62" s="6">
        <f>CHOOSE($AU$4,'C_6_%'!L54,'C_5_%'!L54,'C_4_%'!L54,'C_3_%'!L54,'C_2_%'!L54,'C_1_%'!L54,'C_0_%'!L54,)</f>
        <v>6216955.6666999999</v>
      </c>
      <c r="T62" s="6"/>
      <c r="U62" s="6">
        <f>CHOOSE($AU$4,'C_6_%'!O54,'C_5_%'!O54,'C_4_%'!O54,'C_3_%'!O54,'C_2_%'!O54,'C_1_%'!O54,'C_0_%'!O54)</f>
        <v>334845.66667000001</v>
      </c>
      <c r="V62" s="6"/>
      <c r="W62" s="6">
        <f>CHOOSE($AU$4,'C_6_%'!Q54,'C_5_%'!Q54,'C_4_%'!Q54,'C_3_%'!Q54,'C_2_%'!Q54,'C_1_%'!Q54,'C_0_%'!Q54)</f>
        <v>192808.43078</v>
      </c>
      <c r="X62" s="6"/>
      <c r="Y62" s="6">
        <f>CHOOSE($AU$4,'C_6_%'!P54,'C_5_%'!P54,'C_4_%'!P54,'C_3_%'!P54,'C_2_%'!P54,'C_1_%'!P54,'C_0_%'!P54)</f>
        <v>0</v>
      </c>
      <c r="Z62" s="6"/>
      <c r="AA62" s="6">
        <f>CHOOSE($AU$4,'C_6_%'!R54,'C_5_%'!R54,'C_4_%'!R54,'C_3_%'!R54,'C_2_%'!R54,'C_1_%'!R54,'C_0_%'!R54)</f>
        <v>113141</v>
      </c>
      <c r="AB62" s="6"/>
      <c r="AC62" s="6">
        <f>CHOOSE($AU$4,'C_6_%'!S54,'C_5_%'!S54,'C_4_%'!S54,'C_3_%'!S54,'C_2_%'!S54,'C_1_%'!S54,'C_0_%'!S54)</f>
        <v>4919</v>
      </c>
      <c r="AW62" s="20"/>
      <c r="AX62" s="20"/>
      <c r="AY62" s="20"/>
    </row>
    <row r="63" spans="2:51" x14ac:dyDescent="0.2">
      <c r="B63" s="38">
        <f>CHOOSE($AU$4,'C_6_%'!B55,'C_5_%'!B55,'C_4_%'!B55,'C_3_%'!B55,'C_2_%'!B55,'C_1_%'!B55,'C_0_%'!B55,)</f>
        <v>1079</v>
      </c>
      <c r="C63" s="38" t="str">
        <f>CHOOSE($AU$4,'C_6_%'!A55,'C_5_%'!A55,'C_4_%'!A55,'C_3_%'!A55,'C_2_%'!A55,'C_1_%'!A55,'C_0_%'!A55,)</f>
        <v>Central Lee</v>
      </c>
      <c r="E63" s="40">
        <f>CHOOSE($AU$4,'C_6_%'!E55,'C_5_%'!E55,'C_4_%'!E55,'C_3_%'!E55,'C_2_%'!E55,'C_1_%'!E55,'C_0_%'!E55)</f>
        <v>806.6</v>
      </c>
      <c r="G63" s="40">
        <f>CHOOSE($AU$4,'C_6_%'!F55,'C_5_%'!F55,'C_4_%'!F55,'C_3_%'!F55,'C_2_%'!F55,'C_1_%'!F55,'C_0_%'!F55)</f>
        <v>3.8</v>
      </c>
      <c r="H63" s="3"/>
      <c r="I63" s="6">
        <f>(CHOOSE($AU$4,'C_6_%'!G55,'C_5_%'!G55,'C_4_%'!G55,'C_3_%'!G55,'C_2_%'!G55,'C_1_%'!G55,'C_0_%'!G55,))-AA63</f>
        <v>4104472</v>
      </c>
      <c r="J63" s="6"/>
      <c r="K63" s="6">
        <f>CHOOSE($AU$4,'C_6_%'!H55,'C_5_%'!H55,'C_4_%'!H55,'C_3_%'!H55,'C_2_%'!H55,'C_1_%'!H55,'C_0_%'!H55)</f>
        <v>613516</v>
      </c>
      <c r="L63" s="6"/>
      <c r="M63" s="6">
        <f>CHOOSE($AU$4,'C_6_%'!I55,'C_5_%'!I55,'C_4_%'!I55,'C_3_%'!I55,'C_2_%'!I55,'C_1_%'!I55,'C_0_%'!I55)</f>
        <v>145933</v>
      </c>
      <c r="N63" s="6"/>
      <c r="O63" s="6">
        <f>CHOOSE($AU$4,'C_6_%'!J55,'C_5_%'!J55,'C_4_%'!J55,'C_3_%'!J55,'C_2_%'!J55,'C_1_%'!J55,'C_0_%'!J55)</f>
        <v>2125201</v>
      </c>
      <c r="P63" s="6"/>
      <c r="Q63" s="6">
        <f>CHOOSE($AU$4,'C_6_%'!K55,'C_5_%'!K55,'C_4_%'!K55,'C_3_%'!K55,'C_2_%'!K55,'C_1_%'!K55,'C_0_%'!K55)</f>
        <v>6320</v>
      </c>
      <c r="R63" s="6"/>
      <c r="S63" s="6">
        <f>CHOOSE($AU$4,'C_6_%'!L55,'C_5_%'!L55,'C_4_%'!L55,'C_3_%'!L55,'C_2_%'!L55,'C_1_%'!L55,'C_0_%'!L55,)</f>
        <v>6876864</v>
      </c>
      <c r="T63" s="6"/>
      <c r="U63" s="6">
        <f>CHOOSE($AU$4,'C_6_%'!O55,'C_5_%'!O55,'C_4_%'!O55,'C_3_%'!O55,'C_2_%'!O55,'C_1_%'!O55,'C_0_%'!O55)</f>
        <v>167611</v>
      </c>
      <c r="V63" s="6"/>
      <c r="W63" s="6">
        <f>CHOOSE($AU$4,'C_6_%'!Q55,'C_5_%'!Q55,'C_4_%'!Q55,'C_3_%'!Q55,'C_2_%'!Q55,'C_1_%'!Q55,'C_0_%'!Q55)</f>
        <v>0</v>
      </c>
      <c r="X63" s="6"/>
      <c r="Y63" s="6">
        <f>CHOOSE($AU$4,'C_6_%'!P55,'C_5_%'!P55,'C_4_%'!P55,'C_3_%'!P55,'C_2_%'!P55,'C_1_%'!P55,'C_0_%'!P55)</f>
        <v>0</v>
      </c>
      <c r="Z63" s="6"/>
      <c r="AA63" s="6">
        <f>CHOOSE($AU$4,'C_6_%'!R55,'C_5_%'!R55,'C_4_%'!R55,'C_3_%'!R55,'C_2_%'!R55,'C_1_%'!R55,'C_0_%'!R55)</f>
        <v>0</v>
      </c>
      <c r="AB63" s="6"/>
      <c r="AC63" s="6">
        <f>CHOOSE($AU$4,'C_6_%'!S55,'C_5_%'!S55,'C_4_%'!S55,'C_3_%'!S55,'C_2_%'!S55,'C_1_%'!S55,'C_0_%'!S55)</f>
        <v>0</v>
      </c>
      <c r="AW63" s="20"/>
      <c r="AX63" s="20"/>
      <c r="AY63" s="20"/>
    </row>
    <row r="64" spans="2:51" s="43" customFormat="1" x14ac:dyDescent="0.2">
      <c r="B64" s="42">
        <f>CHOOSE($AU$4,'C_6_%'!B56,'C_5_%'!B56,'C_4_%'!B56,'C_3_%'!B56,'C_2_%'!B56,'C_1_%'!B56,'C_0_%'!B56,)</f>
        <v>1095</v>
      </c>
      <c r="C64" s="42" t="str">
        <f>CHOOSE($AU$4,'C_6_%'!A56,'C_5_%'!A56,'C_4_%'!A56,'C_3_%'!A56,'C_2_%'!A56,'C_1_%'!A56,'C_0_%'!A56,)</f>
        <v>Central Lyon</v>
      </c>
      <c r="E64" s="44">
        <f>CHOOSE($AU$4,'C_6_%'!E56,'C_5_%'!E56,'C_4_%'!E56,'C_3_%'!E56,'C_2_%'!E56,'C_1_%'!E56,'C_0_%'!E56)</f>
        <v>724.6</v>
      </c>
      <c r="G64" s="44">
        <f>CHOOSE($AU$4,'C_6_%'!F56,'C_5_%'!F56,'C_4_%'!F56,'C_3_%'!F56,'C_2_%'!F56,'C_1_%'!F56,'C_0_%'!F56)</f>
        <v>35.799999999999997</v>
      </c>
      <c r="H64" s="45"/>
      <c r="I64" s="46">
        <f>(CHOOSE($AU$4,'C_6_%'!G56,'C_5_%'!G56,'C_4_%'!G56,'C_3_%'!G56,'C_2_%'!G56,'C_1_%'!G56,'C_0_%'!G56,))-AA64</f>
        <v>3387849</v>
      </c>
      <c r="J64" s="46"/>
      <c r="K64" s="46">
        <f>CHOOSE($AU$4,'C_6_%'!H56,'C_5_%'!H56,'C_4_%'!H56,'C_3_%'!H56,'C_2_%'!H56,'C_1_%'!H56,'C_0_%'!H56)</f>
        <v>507038</v>
      </c>
      <c r="L64" s="46"/>
      <c r="M64" s="46">
        <f>CHOOSE($AU$4,'C_6_%'!I56,'C_5_%'!I56,'C_4_%'!I56,'C_3_%'!I56,'C_2_%'!I56,'C_1_%'!I56,'C_0_%'!I56)</f>
        <v>324271</v>
      </c>
      <c r="N64" s="46"/>
      <c r="O64" s="46">
        <f>CHOOSE($AU$4,'C_6_%'!J56,'C_5_%'!J56,'C_4_%'!J56,'C_3_%'!J56,'C_2_%'!J56,'C_1_%'!J56,'C_0_%'!J56)</f>
        <v>2291839</v>
      </c>
      <c r="P64" s="46"/>
      <c r="Q64" s="46">
        <f>CHOOSE($AU$4,'C_6_%'!K56,'C_5_%'!K56,'C_4_%'!K56,'C_3_%'!K56,'C_2_%'!K56,'C_1_%'!K56,'C_0_%'!K56)</f>
        <v>95129</v>
      </c>
      <c r="R64" s="46"/>
      <c r="S64" s="46">
        <f>CHOOSE($AU$4,'C_6_%'!L56,'C_5_%'!L56,'C_4_%'!L56,'C_3_%'!L56,'C_2_%'!L56,'C_1_%'!L56,'C_0_%'!L56,)</f>
        <v>6213525.6666999999</v>
      </c>
      <c r="T64" s="46"/>
      <c r="U64" s="46">
        <f>CHOOSE($AU$4,'C_6_%'!O56,'C_5_%'!O56,'C_4_%'!O56,'C_3_%'!O56,'C_2_%'!O56,'C_1_%'!O56,'C_0_%'!O56)</f>
        <v>433051.66667000001</v>
      </c>
      <c r="V64" s="46"/>
      <c r="W64" s="46">
        <f>CHOOSE($AU$4,'C_6_%'!Q56,'C_5_%'!Q56,'C_4_%'!Q56,'C_3_%'!Q56,'C_2_%'!Q56,'C_1_%'!Q56,'C_0_%'!Q56)</f>
        <v>0</v>
      </c>
      <c r="X64" s="46"/>
      <c r="Y64" s="46">
        <f>CHOOSE($AU$4,'C_6_%'!P56,'C_5_%'!P56,'C_4_%'!P56,'C_3_%'!P56,'C_2_%'!P56,'C_1_%'!P56,'C_0_%'!P56)</f>
        <v>0</v>
      </c>
      <c r="Z64" s="46"/>
      <c r="AA64" s="46">
        <f>CHOOSE($AU$4,'C_6_%'!R56,'C_5_%'!R56,'C_4_%'!R56,'C_3_%'!R56,'C_2_%'!R56,'C_1_%'!R56,'C_0_%'!R56)</f>
        <v>186349</v>
      </c>
      <c r="AB64" s="46"/>
      <c r="AC64" s="46">
        <f>CHOOSE($AU$4,'C_6_%'!S56,'C_5_%'!S56,'C_4_%'!S56,'C_3_%'!S56,'C_2_%'!S56,'C_1_%'!S56,'C_0_%'!S56)</f>
        <v>8101</v>
      </c>
      <c r="AW64" s="48"/>
      <c r="AX64" s="48"/>
      <c r="AY64" s="48"/>
    </row>
    <row r="65" spans="2:51" x14ac:dyDescent="0.2">
      <c r="B65" s="38">
        <f>CHOOSE($AU$4,'C_6_%'!B57,'C_5_%'!B57,'C_4_%'!B57,'C_3_%'!B57,'C_2_%'!B57,'C_1_%'!B57,'C_0_%'!B57,)</f>
        <v>4772</v>
      </c>
      <c r="C65" s="38" t="str">
        <f>CHOOSE($AU$4,'C_6_%'!A57,'C_5_%'!A57,'C_4_%'!A57,'C_3_%'!A57,'C_2_%'!A57,'C_1_%'!A57,'C_0_%'!A57,)</f>
        <v>Central Springs</v>
      </c>
      <c r="E65" s="40">
        <f>CHOOSE($AU$4,'C_6_%'!E57,'C_5_%'!E57,'C_4_%'!E57,'C_3_%'!E57,'C_2_%'!E57,'C_1_%'!E57,'C_0_%'!E57)</f>
        <v>810.6</v>
      </c>
      <c r="G65" s="40">
        <f>CHOOSE($AU$4,'C_6_%'!F57,'C_5_%'!F57,'C_4_%'!F57,'C_3_%'!F57,'C_2_%'!F57,'C_1_%'!F57,'C_0_%'!F57)</f>
        <v>-33</v>
      </c>
      <c r="H65" s="3"/>
      <c r="I65" s="6">
        <f>(CHOOSE($AU$4,'C_6_%'!G57,'C_5_%'!G57,'C_4_%'!G57,'C_3_%'!G57,'C_2_%'!G57,'C_1_%'!G57,'C_0_%'!G57,))-AA65</f>
        <v>3719132</v>
      </c>
      <c r="J65" s="6"/>
      <c r="K65" s="6">
        <f>CHOOSE($AU$4,'C_6_%'!H57,'C_5_%'!H57,'C_4_%'!H57,'C_3_%'!H57,'C_2_%'!H57,'C_1_%'!H57,'C_0_%'!H57)</f>
        <v>630974</v>
      </c>
      <c r="L65" s="6"/>
      <c r="M65" s="6">
        <f>CHOOSE($AU$4,'C_6_%'!I57,'C_5_%'!I57,'C_4_%'!I57,'C_3_%'!I57,'C_2_%'!I57,'C_1_%'!I57,'C_0_%'!I57)</f>
        <v>-91711</v>
      </c>
      <c r="N65" s="6"/>
      <c r="O65" s="6">
        <f>CHOOSE($AU$4,'C_6_%'!J57,'C_5_%'!J57,'C_4_%'!J57,'C_3_%'!J57,'C_2_%'!J57,'C_1_%'!J57,'C_0_%'!J57)</f>
        <v>3002068</v>
      </c>
      <c r="P65" s="6"/>
      <c r="Q65" s="6">
        <f>CHOOSE($AU$4,'C_6_%'!K57,'C_5_%'!K57,'C_4_%'!K57,'C_3_%'!K57,'C_2_%'!K57,'C_1_%'!K57,'C_0_%'!K57)</f>
        <v>193338</v>
      </c>
      <c r="R65" s="6"/>
      <c r="S65" s="6">
        <f>CHOOSE($AU$4,'C_6_%'!L57,'C_5_%'!L57,'C_4_%'!L57,'C_3_%'!L57,'C_2_%'!L57,'C_1_%'!L57,'C_0_%'!L57,)</f>
        <v>7399850.3333000001</v>
      </c>
      <c r="T65" s="6"/>
      <c r="U65" s="6">
        <f>CHOOSE($AU$4,'C_6_%'!O57,'C_5_%'!O57,'C_4_%'!O57,'C_3_%'!O57,'C_2_%'!O57,'C_1_%'!O57,'C_0_%'!O57)</f>
        <v>118291.33332999999</v>
      </c>
      <c r="V65" s="6"/>
      <c r="W65" s="6">
        <f>CHOOSE($AU$4,'C_6_%'!Q57,'C_5_%'!Q57,'C_4_%'!Q57,'C_3_%'!Q57,'C_2_%'!Q57,'C_1_%'!Q57,'C_0_%'!Q57)</f>
        <v>0</v>
      </c>
      <c r="X65" s="6"/>
      <c r="Y65" s="6">
        <f>CHOOSE($AU$4,'C_6_%'!P57,'C_5_%'!P57,'C_4_%'!P57,'C_3_%'!P57,'C_2_%'!P57,'C_1_%'!P57,'C_0_%'!P57)</f>
        <v>161913</v>
      </c>
      <c r="Z65" s="6"/>
      <c r="AA65" s="6">
        <f>CHOOSE($AU$4,'C_6_%'!R57,'C_5_%'!R57,'C_4_%'!R57,'C_3_%'!R57,'C_2_%'!R57,'C_1_%'!R57,'C_0_%'!R57)</f>
        <v>143089</v>
      </c>
      <c r="AB65" s="6"/>
      <c r="AC65" s="6">
        <f>CHOOSE($AU$4,'C_6_%'!S57,'C_5_%'!S57,'C_4_%'!S57,'C_3_%'!S57,'C_2_%'!S57,'C_1_%'!S57,'C_0_%'!S57)</f>
        <v>6220</v>
      </c>
      <c r="AW65" s="20"/>
      <c r="AX65" s="20"/>
      <c r="AY65" s="20"/>
    </row>
    <row r="66" spans="2:51" x14ac:dyDescent="0.2">
      <c r="B66" s="38">
        <f>CHOOSE($AU$4,'C_6_%'!B58,'C_5_%'!B58,'C_4_%'!B58,'C_3_%'!B58,'C_2_%'!B58,'C_1_%'!B58,'C_0_%'!B58,)</f>
        <v>1107</v>
      </c>
      <c r="C66" s="38" t="str">
        <f>CHOOSE($AU$4,'C_6_%'!A58,'C_5_%'!A58,'C_4_%'!A58,'C_3_%'!A58,'C_2_%'!A58,'C_1_%'!A58,'C_0_%'!A58,)</f>
        <v>Chariton</v>
      </c>
      <c r="E66" s="40">
        <f>CHOOSE($AU$4,'C_6_%'!E58,'C_5_%'!E58,'C_4_%'!E58,'C_3_%'!E58,'C_2_%'!E58,'C_1_%'!E58,'C_0_%'!E58)</f>
        <v>1312.4</v>
      </c>
      <c r="G66" s="40">
        <f>CHOOSE($AU$4,'C_6_%'!F58,'C_5_%'!F58,'C_4_%'!F58,'C_3_%'!F58,'C_2_%'!F58,'C_1_%'!F58,'C_0_%'!F58)</f>
        <v>-31.2</v>
      </c>
      <c r="H66" s="3"/>
      <c r="I66" s="6">
        <f>(CHOOSE($AU$4,'C_6_%'!G58,'C_5_%'!G58,'C_4_%'!G58,'C_3_%'!G58,'C_2_%'!G58,'C_1_%'!G58,'C_0_%'!G58,))-AA66</f>
        <v>7666156</v>
      </c>
      <c r="J66" s="6"/>
      <c r="K66" s="6">
        <f>CHOOSE($AU$4,'C_6_%'!H58,'C_5_%'!H58,'C_4_%'!H58,'C_3_%'!H58,'C_2_%'!H58,'C_1_%'!H58,'C_0_%'!H58)</f>
        <v>948415</v>
      </c>
      <c r="L66" s="6"/>
      <c r="M66" s="6">
        <f>CHOOSE($AU$4,'C_6_%'!I58,'C_5_%'!I58,'C_4_%'!I58,'C_3_%'!I58,'C_2_%'!I58,'C_1_%'!I58,'C_0_%'!I58)</f>
        <v>-15337</v>
      </c>
      <c r="N66" s="6"/>
      <c r="O66" s="6">
        <f>CHOOSE($AU$4,'C_6_%'!J58,'C_5_%'!J58,'C_4_%'!J58,'C_3_%'!J58,'C_2_%'!J58,'C_1_%'!J58,'C_0_%'!J58)</f>
        <v>3006531</v>
      </c>
      <c r="P66" s="6"/>
      <c r="Q66" s="6">
        <f>CHOOSE($AU$4,'C_6_%'!K58,'C_5_%'!K58,'C_4_%'!K58,'C_3_%'!K58,'C_2_%'!K58,'C_1_%'!K58,'C_0_%'!K58)</f>
        <v>178031</v>
      </c>
      <c r="R66" s="6"/>
      <c r="S66" s="6">
        <f>CHOOSE($AU$4,'C_6_%'!L58,'C_5_%'!L58,'C_4_%'!L58,'C_3_%'!L58,'C_2_%'!L58,'C_1_%'!L58,'C_0_%'!L58,)</f>
        <v>11675853</v>
      </c>
      <c r="T66" s="6"/>
      <c r="U66" s="6">
        <f>CHOOSE($AU$4,'C_6_%'!O58,'C_5_%'!O58,'C_4_%'!O58,'C_3_%'!O58,'C_2_%'!O58,'C_1_%'!O58,'C_0_%'!O58)</f>
        <v>189425</v>
      </c>
      <c r="V66" s="6"/>
      <c r="W66" s="6">
        <f>CHOOSE($AU$4,'C_6_%'!Q58,'C_5_%'!Q58,'C_4_%'!Q58,'C_3_%'!Q58,'C_2_%'!Q58,'C_1_%'!Q58,'C_0_%'!Q58)</f>
        <v>189636.76167000001</v>
      </c>
      <c r="X66" s="6"/>
      <c r="Y66" s="6">
        <f>CHOOSE($AU$4,'C_6_%'!P58,'C_5_%'!P58,'C_4_%'!P58,'C_3_%'!P58,'C_2_%'!P58,'C_1_%'!P58,'C_0_%'!P58)</f>
        <v>117478</v>
      </c>
      <c r="Z66" s="6"/>
      <c r="AA66" s="6">
        <f>CHOOSE($AU$4,'C_6_%'!R58,'C_5_%'!R58,'C_4_%'!R58,'C_3_%'!R58,'C_2_%'!R58,'C_1_%'!R58,'C_0_%'!R58)</f>
        <v>209643</v>
      </c>
      <c r="AB66" s="6"/>
      <c r="AC66" s="6">
        <f>CHOOSE($AU$4,'C_6_%'!S58,'C_5_%'!S58,'C_4_%'!S58,'C_3_%'!S58,'C_2_%'!S58,'C_1_%'!S58,'C_0_%'!S58)</f>
        <v>9114</v>
      </c>
      <c r="AW66" s="20"/>
      <c r="AX66" s="20"/>
      <c r="AY66" s="20"/>
    </row>
    <row r="67" spans="2:51" x14ac:dyDescent="0.2">
      <c r="B67" s="38">
        <f>CHOOSE($AU$4,'C_6_%'!B59,'C_5_%'!B59,'C_4_%'!B59,'C_3_%'!B59,'C_2_%'!B59,'C_1_%'!B59,'C_0_%'!B59,)</f>
        <v>1116</v>
      </c>
      <c r="C67" s="38" t="str">
        <f>CHOOSE($AU$4,'C_6_%'!A59,'C_5_%'!A59,'C_4_%'!A59,'C_3_%'!A59,'C_2_%'!A59,'C_1_%'!A59,'C_0_%'!A59,)</f>
        <v>Charles City</v>
      </c>
      <c r="E67" s="40">
        <f>CHOOSE($AU$4,'C_6_%'!E59,'C_5_%'!E59,'C_4_%'!E59,'C_3_%'!E59,'C_2_%'!E59,'C_1_%'!E59,'C_0_%'!E59)</f>
        <v>1546.2</v>
      </c>
      <c r="G67" s="40">
        <f>CHOOSE($AU$4,'C_6_%'!F59,'C_5_%'!F59,'C_4_%'!F59,'C_3_%'!F59,'C_2_%'!F59,'C_1_%'!F59,'C_0_%'!F59)</f>
        <v>-43.1</v>
      </c>
      <c r="H67" s="3"/>
      <c r="I67" s="6">
        <f>(CHOOSE($AU$4,'C_6_%'!G59,'C_5_%'!G59,'C_4_%'!G59,'C_3_%'!G59,'C_2_%'!G59,'C_1_%'!G59,'C_0_%'!G59,))-AA67</f>
        <v>8057046</v>
      </c>
      <c r="J67" s="6"/>
      <c r="K67" s="6">
        <f>CHOOSE($AU$4,'C_6_%'!H59,'C_5_%'!H59,'C_4_%'!H59,'C_3_%'!H59,'C_2_%'!H59,'C_1_%'!H59,'C_0_%'!H59)</f>
        <v>1146160</v>
      </c>
      <c r="L67" s="6"/>
      <c r="M67" s="6">
        <f>CHOOSE($AU$4,'C_6_%'!I59,'C_5_%'!I59,'C_4_%'!I59,'C_3_%'!I59,'C_2_%'!I59,'C_1_%'!I59,'C_0_%'!I59)</f>
        <v>-60164</v>
      </c>
      <c r="N67" s="6"/>
      <c r="O67" s="6">
        <f>CHOOSE($AU$4,'C_6_%'!J59,'C_5_%'!J59,'C_4_%'!J59,'C_3_%'!J59,'C_2_%'!J59,'C_1_%'!J59,'C_0_%'!J59)</f>
        <v>4835738</v>
      </c>
      <c r="P67" s="6"/>
      <c r="Q67" s="6">
        <f>CHOOSE($AU$4,'C_6_%'!K59,'C_5_%'!K59,'C_4_%'!K59,'C_3_%'!K59,'C_2_%'!K59,'C_1_%'!K59,'C_0_%'!K59)</f>
        <v>229437</v>
      </c>
      <c r="R67" s="6"/>
      <c r="S67" s="6">
        <f>CHOOSE($AU$4,'C_6_%'!L59,'C_5_%'!L59,'C_4_%'!L59,'C_3_%'!L59,'C_2_%'!L59,'C_1_%'!L59,'C_0_%'!L59,)</f>
        <v>14147237.333000001</v>
      </c>
      <c r="T67" s="6"/>
      <c r="U67" s="6">
        <f>CHOOSE($AU$4,'C_6_%'!O59,'C_5_%'!O59,'C_4_%'!O59,'C_3_%'!O59,'C_2_%'!O59,'C_1_%'!O59,'C_0_%'!O59)</f>
        <v>219379.33332999999</v>
      </c>
      <c r="V67" s="6"/>
      <c r="W67" s="6">
        <f>CHOOSE($AU$4,'C_6_%'!Q59,'C_5_%'!Q59,'C_4_%'!Q59,'C_3_%'!Q59,'C_2_%'!Q59,'C_1_%'!Q59,'C_0_%'!Q59)</f>
        <v>0</v>
      </c>
      <c r="X67" s="6"/>
      <c r="Y67" s="6">
        <f>CHOOSE($AU$4,'C_6_%'!P59,'C_5_%'!P59,'C_4_%'!P59,'C_3_%'!P59,'C_2_%'!P59,'C_1_%'!P59,'C_0_%'!P59)</f>
        <v>182722</v>
      </c>
      <c r="Z67" s="6"/>
      <c r="AA67" s="6">
        <f>CHOOSE($AU$4,'C_6_%'!R59,'C_5_%'!R59,'C_4_%'!R59,'C_3_%'!R59,'C_2_%'!R59,'C_1_%'!R59,'C_0_%'!R59)</f>
        <v>89847</v>
      </c>
      <c r="AB67" s="6"/>
      <c r="AC67" s="6">
        <f>CHOOSE($AU$4,'C_6_%'!S59,'C_5_%'!S59,'C_4_%'!S59,'C_3_%'!S59,'C_2_%'!S59,'C_1_%'!S59,'C_0_%'!S59)</f>
        <v>3906</v>
      </c>
      <c r="AW67" s="20"/>
      <c r="AX67" s="20"/>
      <c r="AY67" s="20"/>
    </row>
    <row r="68" spans="2:51" x14ac:dyDescent="0.2">
      <c r="B68" s="38">
        <f>CHOOSE($AU$4,'C_6_%'!B60,'C_5_%'!B60,'C_4_%'!B60,'C_3_%'!B60,'C_2_%'!B60,'C_1_%'!B60,'C_0_%'!B60,)</f>
        <v>1134</v>
      </c>
      <c r="C68" s="38" t="str">
        <f>CHOOSE($AU$4,'C_6_%'!A60,'C_5_%'!A60,'C_4_%'!A60,'C_3_%'!A60,'C_2_%'!A60,'C_1_%'!A60,'C_0_%'!A60,)</f>
        <v>Charter Oak-Ute</v>
      </c>
      <c r="E68" s="40">
        <f>CHOOSE($AU$4,'C_6_%'!E60,'C_5_%'!E60,'C_4_%'!E60,'C_3_%'!E60,'C_2_%'!E60,'C_1_%'!E60,'C_0_%'!E60)</f>
        <v>301.89999999999998</v>
      </c>
      <c r="G68" s="40">
        <f>CHOOSE($AU$4,'C_6_%'!F60,'C_5_%'!F60,'C_4_%'!F60,'C_3_%'!F60,'C_2_%'!F60,'C_1_%'!F60,'C_0_%'!F60)</f>
        <v>8.3000000000000007</v>
      </c>
      <c r="H68" s="3"/>
      <c r="I68" s="6">
        <f>(CHOOSE($AU$4,'C_6_%'!G60,'C_5_%'!G60,'C_4_%'!G60,'C_3_%'!G60,'C_2_%'!G60,'C_1_%'!G60,'C_0_%'!G60,))-AA68</f>
        <v>1276701</v>
      </c>
      <c r="J68" s="6"/>
      <c r="K68" s="6">
        <f>CHOOSE($AU$4,'C_6_%'!H60,'C_5_%'!H60,'C_4_%'!H60,'C_3_%'!H60,'C_2_%'!H60,'C_1_%'!H60,'C_0_%'!H60)</f>
        <v>242182</v>
      </c>
      <c r="L68" s="6"/>
      <c r="M68" s="6">
        <f>CHOOSE($AU$4,'C_6_%'!I60,'C_5_%'!I60,'C_4_%'!I60,'C_3_%'!I60,'C_2_%'!I60,'C_1_%'!I60,'C_0_%'!I60)</f>
        <v>84940</v>
      </c>
      <c r="N68" s="6"/>
      <c r="O68" s="6">
        <f>CHOOSE($AU$4,'C_6_%'!J60,'C_5_%'!J60,'C_4_%'!J60,'C_3_%'!J60,'C_2_%'!J60,'C_1_%'!J60,'C_0_%'!J60)</f>
        <v>1157334</v>
      </c>
      <c r="P68" s="6"/>
      <c r="Q68" s="6">
        <f>CHOOSE($AU$4,'C_6_%'!K60,'C_5_%'!K60,'C_4_%'!K60,'C_3_%'!K60,'C_2_%'!K60,'C_1_%'!K60,'C_0_%'!K60)</f>
        <v>27948</v>
      </c>
      <c r="R68" s="6"/>
      <c r="S68" s="6">
        <f>CHOOSE($AU$4,'C_6_%'!L60,'C_5_%'!L60,'C_4_%'!L60,'C_3_%'!L60,'C_2_%'!L60,'C_1_%'!L60,'C_0_%'!L60,)</f>
        <v>2682707.3333000001</v>
      </c>
      <c r="T68" s="6"/>
      <c r="U68" s="6">
        <f>CHOOSE($AU$4,'C_6_%'!O60,'C_5_%'!O60,'C_4_%'!O60,'C_3_%'!O60,'C_2_%'!O60,'C_1_%'!O60,'C_0_%'!O60)</f>
        <v>116297.33332999999</v>
      </c>
      <c r="V68" s="6"/>
      <c r="W68" s="6">
        <f>CHOOSE($AU$4,'C_6_%'!Q60,'C_5_%'!Q60,'C_4_%'!Q60,'C_3_%'!Q60,'C_2_%'!Q60,'C_1_%'!Q60,'C_0_%'!Q60)</f>
        <v>0</v>
      </c>
      <c r="X68" s="6"/>
      <c r="Y68" s="6">
        <f>CHOOSE($AU$4,'C_6_%'!P60,'C_5_%'!P60,'C_4_%'!P60,'C_3_%'!P60,'C_2_%'!P60,'C_1_%'!P60,'C_0_%'!P60)</f>
        <v>0</v>
      </c>
      <c r="Z68" s="6"/>
      <c r="AA68" s="6">
        <f>CHOOSE($AU$4,'C_6_%'!R60,'C_5_%'!R60,'C_4_%'!R60,'C_3_%'!R60,'C_2_%'!R60,'C_1_%'!R60,'C_0_%'!R60)</f>
        <v>56570</v>
      </c>
      <c r="AB68" s="6"/>
      <c r="AC68" s="6">
        <f>CHOOSE($AU$4,'C_6_%'!S60,'C_5_%'!S60,'C_4_%'!S60,'C_3_%'!S60,'C_2_%'!S60,'C_1_%'!S60,'C_0_%'!S60)</f>
        <v>2459</v>
      </c>
      <c r="AW68" s="20"/>
      <c r="AX68" s="20"/>
      <c r="AY68" s="20"/>
    </row>
    <row r="69" spans="2:51" s="43" customFormat="1" x14ac:dyDescent="0.2">
      <c r="B69" s="42">
        <f>CHOOSE($AU$4,'C_6_%'!B61,'C_5_%'!B61,'C_4_%'!B61,'C_3_%'!B61,'C_2_%'!B61,'C_1_%'!B61,'C_0_%'!B61,)</f>
        <v>1152</v>
      </c>
      <c r="C69" s="42" t="str">
        <f>CHOOSE($AU$4,'C_6_%'!A61,'C_5_%'!A61,'C_4_%'!A61,'C_3_%'!A61,'C_2_%'!A61,'C_1_%'!A61,'C_0_%'!A61,)</f>
        <v>Cherokee</v>
      </c>
      <c r="E69" s="44">
        <f>CHOOSE($AU$4,'C_6_%'!E61,'C_5_%'!E61,'C_4_%'!E61,'C_3_%'!E61,'C_2_%'!E61,'C_1_%'!E61,'C_0_%'!E61)</f>
        <v>991.5</v>
      </c>
      <c r="G69" s="44">
        <f>CHOOSE($AU$4,'C_6_%'!F61,'C_5_%'!F61,'C_4_%'!F61,'C_3_%'!F61,'C_2_%'!F61,'C_1_%'!F61,'C_0_%'!F61)</f>
        <v>16.399999999999999</v>
      </c>
      <c r="H69" s="45"/>
      <c r="I69" s="46">
        <f>(CHOOSE($AU$4,'C_6_%'!G61,'C_5_%'!G61,'C_4_%'!G61,'C_3_%'!G61,'C_2_%'!G61,'C_1_%'!G61,'C_0_%'!G61,))-AA69</f>
        <v>5471201</v>
      </c>
      <c r="J69" s="46"/>
      <c r="K69" s="46">
        <f>CHOOSE($AU$4,'C_6_%'!H61,'C_5_%'!H61,'C_4_%'!H61,'C_3_%'!H61,'C_2_%'!H61,'C_1_%'!H61,'C_0_%'!H61)</f>
        <v>737458</v>
      </c>
      <c r="L69" s="46"/>
      <c r="M69" s="46">
        <f>CHOOSE($AU$4,'C_6_%'!I61,'C_5_%'!I61,'C_4_%'!I61,'C_3_%'!I61,'C_2_%'!I61,'C_1_%'!I61,'C_0_%'!I61)</f>
        <v>249991</v>
      </c>
      <c r="N69" s="46"/>
      <c r="O69" s="46">
        <f>CHOOSE($AU$4,'C_6_%'!J61,'C_5_%'!J61,'C_4_%'!J61,'C_3_%'!J61,'C_2_%'!J61,'C_1_%'!J61,'C_0_%'!J61)</f>
        <v>2581005</v>
      </c>
      <c r="P69" s="46"/>
      <c r="Q69" s="46">
        <f>CHOOSE($AU$4,'C_6_%'!K61,'C_5_%'!K61,'C_4_%'!K61,'C_3_%'!K61,'C_2_%'!K61,'C_1_%'!K61,'C_0_%'!K61)</f>
        <v>61920</v>
      </c>
      <c r="R69" s="46"/>
      <c r="S69" s="46">
        <f>CHOOSE($AU$4,'C_6_%'!L61,'C_5_%'!L61,'C_4_%'!L61,'C_3_%'!L61,'C_2_%'!L61,'C_1_%'!L61,'C_0_%'!L61,)</f>
        <v>8867166.6666999999</v>
      </c>
      <c r="T69" s="46"/>
      <c r="U69" s="46">
        <f>CHOOSE($AU$4,'C_6_%'!O61,'C_5_%'!O61,'C_4_%'!O61,'C_3_%'!O61,'C_2_%'!O61,'C_1_%'!O61,'C_0_%'!O61)</f>
        <v>351888.66667000001</v>
      </c>
      <c r="V69" s="46"/>
      <c r="W69" s="46">
        <f>CHOOSE($AU$4,'C_6_%'!Q61,'C_5_%'!Q61,'C_4_%'!Q61,'C_3_%'!Q61,'C_2_%'!Q61,'C_1_%'!Q61,'C_0_%'!Q61)</f>
        <v>0</v>
      </c>
      <c r="X69" s="46"/>
      <c r="Y69" s="46">
        <f>CHOOSE($AU$4,'C_6_%'!P61,'C_5_%'!P61,'C_4_%'!P61,'C_3_%'!P61,'C_2_%'!P61,'C_1_%'!P61,'C_0_%'!P61)</f>
        <v>0</v>
      </c>
      <c r="Z69" s="46"/>
      <c r="AA69" s="46">
        <f>CHOOSE($AU$4,'C_6_%'!R61,'C_5_%'!R61,'C_4_%'!R61,'C_3_%'!R61,'C_2_%'!R61,'C_1_%'!R61,'C_0_%'!R61)</f>
        <v>136434</v>
      </c>
      <c r="AB69" s="46"/>
      <c r="AC69" s="46">
        <f>CHOOSE($AU$4,'C_6_%'!S61,'C_5_%'!S61,'C_4_%'!S61,'C_3_%'!S61,'C_2_%'!S61,'C_1_%'!S61,'C_0_%'!S61)</f>
        <v>5931</v>
      </c>
      <c r="AW69" s="48"/>
      <c r="AX69" s="48"/>
      <c r="AY69" s="48"/>
    </row>
    <row r="70" spans="2:51" x14ac:dyDescent="0.2">
      <c r="B70" s="38">
        <f>CHOOSE($AU$4,'C_6_%'!B62,'C_5_%'!B62,'C_4_%'!B62,'C_3_%'!B62,'C_2_%'!B62,'C_1_%'!B62,'C_0_%'!B62,)</f>
        <v>1197</v>
      </c>
      <c r="C70" s="38" t="str">
        <f>CHOOSE($AU$4,'C_6_%'!A62,'C_5_%'!A62,'C_4_%'!A62,'C_3_%'!A62,'C_2_%'!A62,'C_1_%'!A62,'C_0_%'!A62,)</f>
        <v>Clarinda</v>
      </c>
      <c r="E70" s="40">
        <f>CHOOSE($AU$4,'C_6_%'!E62,'C_5_%'!E62,'C_4_%'!E62,'C_3_%'!E62,'C_2_%'!E62,'C_1_%'!E62,'C_0_%'!E62)</f>
        <v>927.5</v>
      </c>
      <c r="G70" s="40">
        <f>CHOOSE($AU$4,'C_6_%'!F62,'C_5_%'!F62,'C_4_%'!F62,'C_3_%'!F62,'C_2_%'!F62,'C_1_%'!F62,'C_0_%'!F62)</f>
        <v>-11.2</v>
      </c>
      <c r="H70" s="3"/>
      <c r="I70" s="6">
        <f>(CHOOSE($AU$4,'C_6_%'!G62,'C_5_%'!G62,'C_4_%'!G62,'C_3_%'!G62,'C_2_%'!G62,'C_1_%'!G62,'C_0_%'!G62,))-AA70</f>
        <v>4634768</v>
      </c>
      <c r="J70" s="6"/>
      <c r="K70" s="6">
        <f>CHOOSE($AU$4,'C_6_%'!H62,'C_5_%'!H62,'C_4_%'!H62,'C_3_%'!H62,'C_2_%'!H62,'C_1_%'!H62,'C_0_%'!H62)</f>
        <v>635707</v>
      </c>
      <c r="L70" s="6"/>
      <c r="M70" s="6">
        <f>CHOOSE($AU$4,'C_6_%'!I62,'C_5_%'!I62,'C_4_%'!I62,'C_3_%'!I62,'C_2_%'!I62,'C_1_%'!I62,'C_0_%'!I62)</f>
        <v>54680</v>
      </c>
      <c r="N70" s="6"/>
      <c r="O70" s="6">
        <f>CHOOSE($AU$4,'C_6_%'!J62,'C_5_%'!J62,'C_4_%'!J62,'C_3_%'!J62,'C_2_%'!J62,'C_1_%'!J62,'C_0_%'!J62)</f>
        <v>2523713</v>
      </c>
      <c r="P70" s="6"/>
      <c r="Q70" s="6">
        <f>CHOOSE($AU$4,'C_6_%'!K62,'C_5_%'!K62,'C_4_%'!K62,'C_3_%'!K62,'C_2_%'!K62,'C_1_%'!K62,'C_0_%'!K62)</f>
        <v>57443</v>
      </c>
      <c r="R70" s="6"/>
      <c r="S70" s="6">
        <f>CHOOSE($AU$4,'C_6_%'!L62,'C_5_%'!L62,'C_4_%'!L62,'C_3_%'!L62,'C_2_%'!L62,'C_1_%'!L62,'C_0_%'!L62,)</f>
        <v>7842402.6666999999</v>
      </c>
      <c r="T70" s="6"/>
      <c r="U70" s="6">
        <f>CHOOSE($AU$4,'C_6_%'!O62,'C_5_%'!O62,'C_4_%'!O62,'C_3_%'!O62,'C_2_%'!O62,'C_1_%'!O62,'C_0_%'!O62)</f>
        <v>137244.66667000001</v>
      </c>
      <c r="V70" s="6"/>
      <c r="W70" s="6">
        <f>CHOOSE($AU$4,'C_6_%'!Q62,'C_5_%'!Q62,'C_4_%'!Q62,'C_3_%'!Q62,'C_2_%'!Q62,'C_1_%'!Q62,'C_0_%'!Q62)</f>
        <v>0</v>
      </c>
      <c r="X70" s="6"/>
      <c r="Y70" s="6">
        <f>CHOOSE($AU$4,'C_6_%'!P62,'C_5_%'!P62,'C_4_%'!P62,'C_3_%'!P62,'C_2_%'!P62,'C_1_%'!P62,'C_0_%'!P62)</f>
        <v>13264</v>
      </c>
      <c r="Z70" s="6"/>
      <c r="AA70" s="6">
        <f>CHOOSE($AU$4,'C_6_%'!R62,'C_5_%'!R62,'C_4_%'!R62,'C_3_%'!R62,'C_2_%'!R62,'C_1_%'!R62,'C_0_%'!R62)</f>
        <v>0</v>
      </c>
      <c r="AB70" s="6"/>
      <c r="AC70" s="6">
        <f>CHOOSE($AU$4,'C_6_%'!S62,'C_5_%'!S62,'C_4_%'!S62,'C_3_%'!S62,'C_2_%'!S62,'C_1_%'!S62,'C_0_%'!S62)</f>
        <v>0</v>
      </c>
      <c r="AW70" s="20"/>
      <c r="AX70" s="20"/>
      <c r="AY70" s="20"/>
    </row>
    <row r="71" spans="2:51" x14ac:dyDescent="0.2">
      <c r="B71" s="38">
        <f>CHOOSE($AU$4,'C_6_%'!B63,'C_5_%'!B63,'C_4_%'!B63,'C_3_%'!B63,'C_2_%'!B63,'C_1_%'!B63,'C_0_%'!B63,)</f>
        <v>1206</v>
      </c>
      <c r="C71" s="38" t="str">
        <f>CHOOSE($AU$4,'C_6_%'!A63,'C_5_%'!A63,'C_4_%'!A63,'C_3_%'!A63,'C_2_%'!A63,'C_1_%'!A63,'C_0_%'!A63,)</f>
        <v>Clarion-Goldfield-Dows</v>
      </c>
      <c r="E71" s="40">
        <f>CHOOSE($AU$4,'C_6_%'!E63,'C_5_%'!E63,'C_4_%'!E63,'C_3_%'!E63,'C_2_%'!E63,'C_1_%'!E63,'C_0_%'!E63)</f>
        <v>954.5</v>
      </c>
      <c r="G71" s="40">
        <f>CHOOSE($AU$4,'C_6_%'!F63,'C_5_%'!F63,'C_4_%'!F63,'C_3_%'!F63,'C_2_%'!F63,'C_1_%'!F63,'C_0_%'!F63)</f>
        <v>9.6</v>
      </c>
      <c r="H71" s="3"/>
      <c r="I71" s="6">
        <f>(CHOOSE($AU$4,'C_6_%'!G63,'C_5_%'!G63,'C_4_%'!G63,'C_3_%'!G63,'C_2_%'!G63,'C_1_%'!G63,'C_0_%'!G63,))-AA71</f>
        <v>5193541</v>
      </c>
      <c r="J71" s="6"/>
      <c r="K71" s="6">
        <f>CHOOSE($AU$4,'C_6_%'!H63,'C_5_%'!H63,'C_4_%'!H63,'C_3_%'!H63,'C_2_%'!H63,'C_1_%'!H63,'C_0_%'!H63)</f>
        <v>710372</v>
      </c>
      <c r="L71" s="6"/>
      <c r="M71" s="6">
        <f>CHOOSE($AU$4,'C_6_%'!I63,'C_5_%'!I63,'C_4_%'!I63,'C_3_%'!I63,'C_2_%'!I63,'C_1_%'!I63,'C_0_%'!I63)</f>
        <v>413949</v>
      </c>
      <c r="N71" s="6"/>
      <c r="O71" s="6">
        <f>CHOOSE($AU$4,'C_6_%'!J63,'C_5_%'!J63,'C_4_%'!J63,'C_3_%'!J63,'C_2_%'!J63,'C_1_%'!J63,'C_0_%'!J63)</f>
        <v>3575025</v>
      </c>
      <c r="P71" s="6"/>
      <c r="Q71" s="6">
        <f>CHOOSE($AU$4,'C_6_%'!K63,'C_5_%'!K63,'C_4_%'!K63,'C_3_%'!K63,'C_2_%'!K63,'C_1_%'!K63,'C_0_%'!K63)</f>
        <v>107449</v>
      </c>
      <c r="R71" s="6"/>
      <c r="S71" s="6">
        <f>CHOOSE($AU$4,'C_6_%'!L63,'C_5_%'!L63,'C_4_%'!L63,'C_3_%'!L63,'C_2_%'!L63,'C_1_%'!L63,'C_0_%'!L63,)</f>
        <v>9516794</v>
      </c>
      <c r="T71" s="6"/>
      <c r="U71" s="6">
        <f>CHOOSE($AU$4,'C_6_%'!O63,'C_5_%'!O63,'C_4_%'!O63,'C_3_%'!O63,'C_2_%'!O63,'C_1_%'!O63,'C_0_%'!O63)</f>
        <v>542338</v>
      </c>
      <c r="V71" s="6"/>
      <c r="W71" s="6">
        <f>CHOOSE($AU$4,'C_6_%'!Q63,'C_5_%'!Q63,'C_4_%'!Q63,'C_3_%'!Q63,'C_2_%'!Q63,'C_1_%'!Q63,'C_0_%'!Q63)</f>
        <v>0</v>
      </c>
      <c r="X71" s="6"/>
      <c r="Y71" s="6">
        <f>CHOOSE($AU$4,'C_6_%'!P63,'C_5_%'!P63,'C_4_%'!P63,'C_3_%'!P63,'C_2_%'!P63,'C_1_%'!P63,'C_0_%'!P63)</f>
        <v>0</v>
      </c>
      <c r="Z71" s="6"/>
      <c r="AA71" s="6">
        <f>CHOOSE($AU$4,'C_6_%'!R63,'C_5_%'!R63,'C_4_%'!R63,'C_3_%'!R63,'C_2_%'!R63,'C_1_%'!R63,'C_0_%'!R63)</f>
        <v>186349</v>
      </c>
      <c r="AB71" s="6"/>
      <c r="AC71" s="6">
        <f>CHOOSE($AU$4,'C_6_%'!S63,'C_5_%'!S63,'C_4_%'!S63,'C_3_%'!S63,'C_2_%'!S63,'C_1_%'!S63,'C_0_%'!S63)</f>
        <v>-19444</v>
      </c>
      <c r="AW71" s="20"/>
      <c r="AX71" s="20"/>
      <c r="AY71" s="20"/>
    </row>
    <row r="72" spans="2:51" x14ac:dyDescent="0.2">
      <c r="B72" s="38">
        <f>CHOOSE($AU$4,'C_6_%'!B64,'C_5_%'!B64,'C_4_%'!B64,'C_3_%'!B64,'C_2_%'!B64,'C_1_%'!B64,'C_0_%'!B64,)</f>
        <v>1211</v>
      </c>
      <c r="C72" s="38" t="str">
        <f>CHOOSE($AU$4,'C_6_%'!A64,'C_5_%'!A64,'C_4_%'!A64,'C_3_%'!A64,'C_2_%'!A64,'C_1_%'!A64,'C_0_%'!A64,)</f>
        <v>Clarke</v>
      </c>
      <c r="E72" s="40">
        <f>CHOOSE($AU$4,'C_6_%'!E64,'C_5_%'!E64,'C_4_%'!E64,'C_3_%'!E64,'C_2_%'!E64,'C_1_%'!E64,'C_0_%'!E64)</f>
        <v>1476.3</v>
      </c>
      <c r="G72" s="40">
        <f>CHOOSE($AU$4,'C_6_%'!F64,'C_5_%'!F64,'C_4_%'!F64,'C_3_%'!F64,'C_2_%'!F64,'C_1_%'!F64,'C_0_%'!F64)</f>
        <v>28.2</v>
      </c>
      <c r="H72" s="3"/>
      <c r="I72" s="6">
        <f>(CHOOSE($AU$4,'C_6_%'!G64,'C_5_%'!G64,'C_4_%'!G64,'C_3_%'!G64,'C_2_%'!G64,'C_1_%'!G64,'C_0_%'!G64,))-AA72</f>
        <v>8904783</v>
      </c>
      <c r="J72" s="6"/>
      <c r="K72" s="6">
        <f>CHOOSE($AU$4,'C_6_%'!H64,'C_5_%'!H64,'C_4_%'!H64,'C_3_%'!H64,'C_2_%'!H64,'C_1_%'!H64,'C_0_%'!H64)</f>
        <v>1074052</v>
      </c>
      <c r="L72" s="6"/>
      <c r="M72" s="6">
        <f>CHOOSE($AU$4,'C_6_%'!I64,'C_5_%'!I64,'C_4_%'!I64,'C_3_%'!I64,'C_2_%'!I64,'C_1_%'!I64,'C_0_%'!I64)</f>
        <v>449941</v>
      </c>
      <c r="N72" s="6"/>
      <c r="O72" s="6">
        <f>CHOOSE($AU$4,'C_6_%'!J64,'C_5_%'!J64,'C_4_%'!J64,'C_3_%'!J64,'C_2_%'!J64,'C_1_%'!J64,'C_0_%'!J64)</f>
        <v>2945666</v>
      </c>
      <c r="P72" s="6"/>
      <c r="Q72" s="6">
        <f>CHOOSE($AU$4,'C_6_%'!K64,'C_5_%'!K64,'C_4_%'!K64,'C_3_%'!K64,'C_2_%'!K64,'C_1_%'!K64,'C_0_%'!K64)</f>
        <v>73724</v>
      </c>
      <c r="R72" s="6"/>
      <c r="S72" s="6">
        <f>CHOOSE($AU$4,'C_6_%'!L64,'C_5_%'!L64,'C_4_%'!L64,'C_3_%'!L64,'C_2_%'!L64,'C_1_%'!L64,'C_0_%'!L64,)</f>
        <v>13014715.666999999</v>
      </c>
      <c r="T72" s="6"/>
      <c r="U72" s="6">
        <f>CHOOSE($AU$4,'C_6_%'!O64,'C_5_%'!O64,'C_4_%'!O64,'C_3_%'!O64,'C_2_%'!O64,'C_1_%'!O64,'C_0_%'!O64)</f>
        <v>568231.66666999995</v>
      </c>
      <c r="V72" s="6"/>
      <c r="W72" s="6">
        <f>CHOOSE($AU$4,'C_6_%'!Q64,'C_5_%'!Q64,'C_4_%'!Q64,'C_3_%'!Q64,'C_2_%'!Q64,'C_1_%'!Q64,'C_0_%'!Q64)</f>
        <v>278231.79236000002</v>
      </c>
      <c r="X72" s="6"/>
      <c r="Y72" s="6">
        <f>CHOOSE($AU$4,'C_6_%'!P64,'C_5_%'!P64,'C_4_%'!P64,'C_3_%'!P64,'C_2_%'!P64,'C_1_%'!P64,'C_0_%'!P64)</f>
        <v>0</v>
      </c>
      <c r="Z72" s="6"/>
      <c r="AA72" s="6">
        <f>CHOOSE($AU$4,'C_6_%'!R64,'C_5_%'!R64,'C_4_%'!R64,'C_3_%'!R64,'C_2_%'!R64,'C_1_%'!R64,'C_0_%'!R64)</f>
        <v>206315</v>
      </c>
      <c r="AB72" s="6"/>
      <c r="AC72" s="6">
        <f>CHOOSE($AU$4,'C_6_%'!S64,'C_5_%'!S64,'C_4_%'!S64,'C_3_%'!S64,'C_2_%'!S64,'C_1_%'!S64,'C_0_%'!S64)</f>
        <v>8969</v>
      </c>
      <c r="AW72" s="20"/>
      <c r="AX72" s="20"/>
      <c r="AY72" s="20"/>
    </row>
    <row r="73" spans="2:51" x14ac:dyDescent="0.2">
      <c r="B73" s="38">
        <f>CHOOSE($AU$4,'C_6_%'!B65,'C_5_%'!B65,'C_4_%'!B65,'C_3_%'!B65,'C_2_%'!B65,'C_1_%'!B65,'C_0_%'!B65,)</f>
        <v>1215</v>
      </c>
      <c r="C73" s="38" t="str">
        <f>CHOOSE($AU$4,'C_6_%'!A65,'C_5_%'!A65,'C_4_%'!A65,'C_3_%'!A65,'C_2_%'!A65,'C_1_%'!A65,'C_0_%'!A65,)</f>
        <v>Clarksville</v>
      </c>
      <c r="E73" s="40">
        <f>CHOOSE($AU$4,'C_6_%'!E65,'C_5_%'!E65,'C_4_%'!E65,'C_3_%'!E65,'C_2_%'!E65,'C_1_%'!E65,'C_0_%'!E65)</f>
        <v>325.8</v>
      </c>
      <c r="G73" s="40">
        <f>CHOOSE($AU$4,'C_6_%'!F65,'C_5_%'!F65,'C_4_%'!F65,'C_3_%'!F65,'C_2_%'!F65,'C_1_%'!F65,'C_0_%'!F65)</f>
        <v>-15</v>
      </c>
      <c r="H73" s="3"/>
      <c r="I73" s="6">
        <f>(CHOOSE($AU$4,'C_6_%'!G65,'C_5_%'!G65,'C_4_%'!G65,'C_3_%'!G65,'C_2_%'!G65,'C_1_%'!G65,'C_0_%'!G65,))-AA73</f>
        <v>1745132</v>
      </c>
      <c r="J73" s="6"/>
      <c r="K73" s="6">
        <f>CHOOSE($AU$4,'C_6_%'!H65,'C_5_%'!H65,'C_4_%'!H65,'C_3_%'!H65,'C_2_%'!H65,'C_1_%'!H65,'C_0_%'!H65)</f>
        <v>279796</v>
      </c>
      <c r="L73" s="6"/>
      <c r="M73" s="6">
        <f>CHOOSE($AU$4,'C_6_%'!I65,'C_5_%'!I65,'C_4_%'!I65,'C_3_%'!I65,'C_2_%'!I65,'C_1_%'!I65,'C_0_%'!I65)</f>
        <v>-39861</v>
      </c>
      <c r="N73" s="6"/>
      <c r="O73" s="6">
        <f>CHOOSE($AU$4,'C_6_%'!J65,'C_5_%'!J65,'C_4_%'!J65,'C_3_%'!J65,'C_2_%'!J65,'C_1_%'!J65,'C_0_%'!J65)</f>
        <v>998358</v>
      </c>
      <c r="P73" s="6"/>
      <c r="Q73" s="6">
        <f>CHOOSE($AU$4,'C_6_%'!K65,'C_5_%'!K65,'C_4_%'!K65,'C_3_%'!K65,'C_2_%'!K65,'C_1_%'!K65,'C_0_%'!K65)</f>
        <v>81082</v>
      </c>
      <c r="R73" s="6"/>
      <c r="S73" s="6">
        <f>CHOOSE($AU$4,'C_6_%'!L65,'C_5_%'!L65,'C_4_%'!L65,'C_3_%'!L65,'C_2_%'!L65,'C_1_%'!L65,'C_0_%'!L65,)</f>
        <v>3031396.3333000001</v>
      </c>
      <c r="T73" s="6"/>
      <c r="U73" s="6">
        <f>CHOOSE($AU$4,'C_6_%'!O65,'C_5_%'!O65,'C_4_%'!O65,'C_3_%'!O65,'C_2_%'!O65,'C_1_%'!O65,'C_0_%'!O65)</f>
        <v>45634.333333000002</v>
      </c>
      <c r="V73" s="6"/>
      <c r="W73" s="6">
        <f>CHOOSE($AU$4,'C_6_%'!Q65,'C_5_%'!Q65,'C_4_%'!Q65,'C_3_%'!Q65,'C_2_%'!Q65,'C_1_%'!Q65,'C_0_%'!Q65)</f>
        <v>0</v>
      </c>
      <c r="X73" s="6"/>
      <c r="Y73" s="6">
        <f>CHOOSE($AU$4,'C_6_%'!P65,'C_5_%'!P65,'C_4_%'!P65,'C_3_%'!P65,'C_2_%'!P65,'C_1_%'!P65,'C_0_%'!P65)</f>
        <v>75809</v>
      </c>
      <c r="Z73" s="6"/>
      <c r="AA73" s="6">
        <f>CHOOSE($AU$4,'C_6_%'!R65,'C_5_%'!R65,'C_4_%'!R65,'C_3_%'!R65,'C_2_%'!R65,'C_1_%'!R65,'C_0_%'!R65)</f>
        <v>36604</v>
      </c>
      <c r="AB73" s="6"/>
      <c r="AC73" s="6">
        <f>CHOOSE($AU$4,'C_6_%'!S65,'C_5_%'!S65,'C_4_%'!S65,'C_3_%'!S65,'C_2_%'!S65,'C_1_%'!S65,'C_0_%'!S65)</f>
        <v>1591</v>
      </c>
      <c r="AW73" s="20"/>
      <c r="AX73" s="20"/>
      <c r="AY73" s="20"/>
    </row>
    <row r="74" spans="2:51" s="43" customFormat="1" x14ac:dyDescent="0.2">
      <c r="B74" s="42">
        <f>CHOOSE($AU$4,'C_6_%'!B66,'C_5_%'!B66,'C_4_%'!B66,'C_3_%'!B66,'C_2_%'!B66,'C_1_%'!B66,'C_0_%'!B66,)</f>
        <v>1218</v>
      </c>
      <c r="C74" s="42" t="str">
        <f>CHOOSE($AU$4,'C_6_%'!A66,'C_5_%'!A66,'C_4_%'!A66,'C_3_%'!A66,'C_2_%'!A66,'C_1_%'!A66,'C_0_%'!A66,)</f>
        <v>Clay Central-Everly</v>
      </c>
      <c r="E74" s="44">
        <f>CHOOSE($AU$4,'C_6_%'!E66,'C_5_%'!E66,'C_4_%'!E66,'C_3_%'!E66,'C_2_%'!E66,'C_1_%'!E66,'C_0_%'!E66)</f>
        <v>362.8</v>
      </c>
      <c r="G74" s="44">
        <f>CHOOSE($AU$4,'C_6_%'!F66,'C_5_%'!F66,'C_4_%'!F66,'C_3_%'!F66,'C_2_%'!F66,'C_1_%'!F66,'C_0_%'!F66)</f>
        <v>-8.1999999999999993</v>
      </c>
      <c r="H74" s="45"/>
      <c r="I74" s="46">
        <f>(CHOOSE($AU$4,'C_6_%'!G66,'C_5_%'!G66,'C_4_%'!G66,'C_3_%'!G66,'C_2_%'!G66,'C_1_%'!G66,'C_0_%'!G66,))-AA74</f>
        <v>1228653</v>
      </c>
      <c r="J74" s="46"/>
      <c r="K74" s="46">
        <f>CHOOSE($AU$4,'C_6_%'!H66,'C_5_%'!H66,'C_4_%'!H66,'C_3_%'!H66,'C_2_%'!H66,'C_1_%'!H66,'C_0_%'!H66)</f>
        <v>285717</v>
      </c>
      <c r="L74" s="46"/>
      <c r="M74" s="46">
        <f>CHOOSE($AU$4,'C_6_%'!I66,'C_5_%'!I66,'C_4_%'!I66,'C_3_%'!I66,'C_2_%'!I66,'C_1_%'!I66,'C_0_%'!I66)</f>
        <v>-12335</v>
      </c>
      <c r="N74" s="46"/>
      <c r="O74" s="46">
        <f>CHOOSE($AU$4,'C_6_%'!J66,'C_5_%'!J66,'C_4_%'!J66,'C_3_%'!J66,'C_2_%'!J66,'C_1_%'!J66,'C_0_%'!J66)</f>
        <v>1709406</v>
      </c>
      <c r="P74" s="46"/>
      <c r="Q74" s="46">
        <f>CHOOSE($AU$4,'C_6_%'!K66,'C_5_%'!K66,'C_4_%'!K66,'C_3_%'!K66,'C_2_%'!K66,'C_1_%'!K66,'C_0_%'!K66)</f>
        <v>62669</v>
      </c>
      <c r="R74" s="46"/>
      <c r="S74" s="46">
        <f>CHOOSE($AU$4,'C_6_%'!L66,'C_5_%'!L66,'C_4_%'!L66,'C_3_%'!L66,'C_2_%'!L66,'C_1_%'!L66,'C_0_%'!L66,)</f>
        <v>3235803.6666999999</v>
      </c>
      <c r="T74" s="46"/>
      <c r="U74" s="46">
        <f>CHOOSE($AU$4,'C_6_%'!O66,'C_5_%'!O66,'C_4_%'!O66,'C_3_%'!O66,'C_2_%'!O66,'C_1_%'!O66,'C_0_%'!O66)</f>
        <v>56565.666666999998</v>
      </c>
      <c r="V74" s="46"/>
      <c r="W74" s="46">
        <f>CHOOSE($AU$4,'C_6_%'!Q66,'C_5_%'!Q66,'C_4_%'!Q66,'C_3_%'!Q66,'C_2_%'!Q66,'C_1_%'!Q66,'C_0_%'!Q66)</f>
        <v>0</v>
      </c>
      <c r="X74" s="46"/>
      <c r="Y74" s="46">
        <f>CHOOSE($AU$4,'C_6_%'!P66,'C_5_%'!P66,'C_4_%'!P66,'C_3_%'!P66,'C_2_%'!P66,'C_1_%'!P66,'C_0_%'!P66)</f>
        <v>31268</v>
      </c>
      <c r="Z74" s="46"/>
      <c r="AA74" s="46">
        <f>CHOOSE($AU$4,'C_6_%'!R66,'C_5_%'!R66,'C_4_%'!R66,'C_3_%'!R66,'C_2_%'!R66,'C_1_%'!R66,'C_0_%'!R66)</f>
        <v>49915</v>
      </c>
      <c r="AB74" s="46"/>
      <c r="AC74" s="46">
        <f>CHOOSE($AU$4,'C_6_%'!S66,'C_5_%'!S66,'C_4_%'!S66,'C_3_%'!S66,'C_2_%'!S66,'C_1_%'!S66,'C_0_%'!S66)</f>
        <v>2170</v>
      </c>
      <c r="AW74" s="48"/>
      <c r="AX74" s="48"/>
      <c r="AY74" s="48"/>
    </row>
    <row r="75" spans="2:51" x14ac:dyDescent="0.2">
      <c r="B75" s="38">
        <f>CHOOSE($AU$4,'C_6_%'!B67,'C_5_%'!B67,'C_4_%'!B67,'C_3_%'!B67,'C_2_%'!B67,'C_1_%'!B67,'C_0_%'!B67,)</f>
        <v>2763</v>
      </c>
      <c r="C75" s="38" t="str">
        <f>CHOOSE($AU$4,'C_6_%'!A67,'C_5_%'!A67,'C_4_%'!A67,'C_3_%'!A67,'C_2_%'!A67,'C_1_%'!A67,'C_0_%'!A67,)</f>
        <v>Clayton Ridge</v>
      </c>
      <c r="E75" s="40">
        <f>CHOOSE($AU$4,'C_6_%'!E67,'C_5_%'!E67,'C_4_%'!E67,'C_3_%'!E67,'C_2_%'!E67,'C_1_%'!E67,'C_0_%'!E67)</f>
        <v>624.70000000000005</v>
      </c>
      <c r="G75" s="40">
        <f>CHOOSE($AU$4,'C_6_%'!F67,'C_5_%'!F67,'C_4_%'!F67,'C_3_%'!F67,'C_2_%'!F67,'C_1_%'!F67,'C_0_%'!F67)</f>
        <v>3.6</v>
      </c>
      <c r="H75" s="3"/>
      <c r="I75" s="6">
        <f>(CHOOSE($AU$4,'C_6_%'!G67,'C_5_%'!G67,'C_4_%'!G67,'C_3_%'!G67,'C_2_%'!G67,'C_1_%'!G67,'C_0_%'!G67,))-AA75</f>
        <v>2671190</v>
      </c>
      <c r="J75" s="6"/>
      <c r="K75" s="6">
        <f>CHOOSE($AU$4,'C_6_%'!H67,'C_5_%'!H67,'C_4_%'!H67,'C_3_%'!H67,'C_2_%'!H67,'C_1_%'!H67,'C_0_%'!H67)</f>
        <v>450390</v>
      </c>
      <c r="L75" s="6"/>
      <c r="M75" s="6">
        <f>CHOOSE($AU$4,'C_6_%'!I67,'C_5_%'!I67,'C_4_%'!I67,'C_3_%'!I67,'C_2_%'!I67,'C_1_%'!I67,'C_0_%'!I67)</f>
        <v>103134</v>
      </c>
      <c r="N75" s="6"/>
      <c r="O75" s="6">
        <f>CHOOSE($AU$4,'C_6_%'!J67,'C_5_%'!J67,'C_4_%'!J67,'C_3_%'!J67,'C_2_%'!J67,'C_1_%'!J67,'C_0_%'!J67)</f>
        <v>2339034</v>
      </c>
      <c r="P75" s="6"/>
      <c r="Q75" s="6">
        <f>CHOOSE($AU$4,'C_6_%'!K67,'C_5_%'!K67,'C_4_%'!K67,'C_3_%'!K67,'C_2_%'!K67,'C_1_%'!K67,'C_0_%'!K67)</f>
        <v>55671</v>
      </c>
      <c r="R75" s="6"/>
      <c r="S75" s="6">
        <f>CHOOSE($AU$4,'C_6_%'!L67,'C_5_%'!L67,'C_4_%'!L67,'C_3_%'!L67,'C_2_%'!L67,'C_1_%'!L67,'C_0_%'!L67,)</f>
        <v>5485866</v>
      </c>
      <c r="T75" s="6"/>
      <c r="U75" s="6">
        <f>CHOOSE($AU$4,'C_6_%'!O67,'C_5_%'!O67,'C_4_%'!O67,'C_3_%'!O67,'C_2_%'!O67,'C_1_%'!O67,'C_0_%'!O67)</f>
        <v>170676</v>
      </c>
      <c r="V75" s="6"/>
      <c r="W75" s="6">
        <f>CHOOSE($AU$4,'C_6_%'!Q67,'C_5_%'!Q67,'C_4_%'!Q67,'C_3_%'!Q67,'C_2_%'!Q67,'C_1_%'!Q67,'C_0_%'!Q67)</f>
        <v>0</v>
      </c>
      <c r="X75" s="6"/>
      <c r="Y75" s="6">
        <f>CHOOSE($AU$4,'C_6_%'!P67,'C_5_%'!P67,'C_4_%'!P67,'C_3_%'!P67,'C_2_%'!P67,'C_1_%'!P67,'C_0_%'!P67)</f>
        <v>0</v>
      </c>
      <c r="Z75" s="6"/>
      <c r="AA75" s="6">
        <f>CHOOSE($AU$4,'C_6_%'!R67,'C_5_%'!R67,'C_4_%'!R67,'C_3_%'!R67,'C_2_%'!R67,'C_1_%'!R67,'C_0_%'!R67)</f>
        <v>83192</v>
      </c>
      <c r="AB75" s="6"/>
      <c r="AC75" s="6">
        <f>CHOOSE($AU$4,'C_6_%'!S67,'C_5_%'!S67,'C_4_%'!S67,'C_3_%'!S67,'C_2_%'!S67,'C_1_%'!S67,'C_0_%'!S67)</f>
        <v>3617</v>
      </c>
      <c r="AW75" s="20"/>
      <c r="AX75" s="20"/>
      <c r="AY75" s="20"/>
    </row>
    <row r="76" spans="2:51" x14ac:dyDescent="0.2">
      <c r="B76" s="38">
        <f>CHOOSE($AU$4,'C_6_%'!B68,'C_5_%'!B68,'C_4_%'!B68,'C_3_%'!B68,'C_2_%'!B68,'C_1_%'!B68,'C_0_%'!B68,)</f>
        <v>1221</v>
      </c>
      <c r="C76" s="38" t="str">
        <f>CHOOSE($AU$4,'C_6_%'!A68,'C_5_%'!A68,'C_4_%'!A68,'C_3_%'!A68,'C_2_%'!A68,'C_1_%'!A68,'C_0_%'!A68,)</f>
        <v>Clear Creek Amana</v>
      </c>
      <c r="E76" s="40">
        <f>CHOOSE($AU$4,'C_6_%'!E68,'C_5_%'!E68,'C_4_%'!E68,'C_3_%'!E68,'C_2_%'!E68,'C_1_%'!E68,'C_0_%'!E68)</f>
        <v>1895.1</v>
      </c>
      <c r="G76" s="40">
        <f>CHOOSE($AU$4,'C_6_%'!F68,'C_5_%'!F68,'C_4_%'!F68,'C_3_%'!F68,'C_2_%'!F68,'C_1_%'!F68,'C_0_%'!F68)</f>
        <v>97.5</v>
      </c>
      <c r="H76" s="3"/>
      <c r="I76" s="6">
        <f>(CHOOSE($AU$4,'C_6_%'!G68,'C_5_%'!G68,'C_4_%'!G68,'C_3_%'!G68,'C_2_%'!G68,'C_1_%'!G68,'C_0_%'!G68,))-AA76</f>
        <v>9472014</v>
      </c>
      <c r="J76" s="6"/>
      <c r="K76" s="6">
        <f>CHOOSE($AU$4,'C_6_%'!H68,'C_5_%'!H68,'C_4_%'!H68,'C_3_%'!H68,'C_2_%'!H68,'C_1_%'!H68,'C_0_%'!H68)</f>
        <v>1347834</v>
      </c>
      <c r="L76" s="6"/>
      <c r="M76" s="6">
        <f>CHOOSE($AU$4,'C_6_%'!I68,'C_5_%'!I68,'C_4_%'!I68,'C_3_%'!I68,'C_2_%'!I68,'C_1_%'!I68,'C_0_%'!I68)</f>
        <v>859982</v>
      </c>
      <c r="N76" s="6"/>
      <c r="O76" s="6">
        <f>CHOOSE($AU$4,'C_6_%'!J68,'C_5_%'!J68,'C_4_%'!J68,'C_3_%'!J68,'C_2_%'!J68,'C_1_%'!J68,'C_0_%'!J68)</f>
        <v>5290805</v>
      </c>
      <c r="P76" s="6"/>
      <c r="Q76" s="6">
        <f>CHOOSE($AU$4,'C_6_%'!K68,'C_5_%'!K68,'C_4_%'!K68,'C_3_%'!K68,'C_2_%'!K68,'C_1_%'!K68,'C_0_%'!K68)</f>
        <v>196127</v>
      </c>
      <c r="R76" s="6"/>
      <c r="S76" s="6">
        <f>CHOOSE($AU$4,'C_6_%'!L68,'C_5_%'!L68,'C_4_%'!L68,'C_3_%'!L68,'C_2_%'!L68,'C_1_%'!L68,'C_0_%'!L68,)</f>
        <v>16253187</v>
      </c>
      <c r="T76" s="6"/>
      <c r="U76" s="6">
        <f>CHOOSE($AU$4,'C_6_%'!O68,'C_5_%'!O68,'C_4_%'!O68,'C_3_%'!O68,'C_2_%'!O68,'C_1_%'!O68,'C_0_%'!O68)</f>
        <v>1128755</v>
      </c>
      <c r="V76" s="6"/>
      <c r="W76" s="6">
        <f>CHOOSE($AU$4,'C_6_%'!Q68,'C_5_%'!Q68,'C_4_%'!Q68,'C_3_%'!Q68,'C_2_%'!Q68,'C_1_%'!Q68,'C_0_%'!Q68)</f>
        <v>0</v>
      </c>
      <c r="X76" s="6"/>
      <c r="Y76" s="6">
        <f>CHOOSE($AU$4,'C_6_%'!P68,'C_5_%'!P68,'C_4_%'!P68,'C_3_%'!P68,'C_2_%'!P68,'C_1_%'!P68,'C_0_%'!P68)</f>
        <v>0</v>
      </c>
      <c r="Z76" s="6"/>
      <c r="AA76" s="6">
        <f>CHOOSE($AU$4,'C_6_%'!R68,'C_5_%'!R68,'C_4_%'!R68,'C_3_%'!R68,'C_2_%'!R68,'C_1_%'!R68,'C_0_%'!R68)</f>
        <v>183021</v>
      </c>
      <c r="AB76" s="6"/>
      <c r="AC76" s="6">
        <f>CHOOSE($AU$4,'C_6_%'!S68,'C_5_%'!S68,'C_4_%'!S68,'C_3_%'!S68,'C_2_%'!S68,'C_1_%'!S68,'C_0_%'!S68)</f>
        <v>7956</v>
      </c>
      <c r="AW76" s="20"/>
      <c r="AX76" s="20"/>
      <c r="AY76" s="20"/>
    </row>
    <row r="77" spans="2:51" x14ac:dyDescent="0.2">
      <c r="B77" s="38">
        <f>CHOOSE($AU$4,'C_6_%'!B69,'C_5_%'!B69,'C_4_%'!B69,'C_3_%'!B69,'C_2_%'!B69,'C_1_%'!B69,'C_0_%'!B69,)</f>
        <v>1233</v>
      </c>
      <c r="C77" s="38" t="str">
        <f>CHOOSE($AU$4,'C_6_%'!A69,'C_5_%'!A69,'C_4_%'!A69,'C_3_%'!A69,'C_2_%'!A69,'C_1_%'!A69,'C_0_%'!A69,)</f>
        <v>Clear Lake</v>
      </c>
      <c r="E77" s="40">
        <f>CHOOSE($AU$4,'C_6_%'!E69,'C_5_%'!E69,'C_4_%'!E69,'C_3_%'!E69,'C_2_%'!E69,'C_1_%'!E69,'C_0_%'!E69)</f>
        <v>1195.4000000000001</v>
      </c>
      <c r="G77" s="40">
        <f>CHOOSE($AU$4,'C_6_%'!F69,'C_5_%'!F69,'C_4_%'!F69,'C_3_%'!F69,'C_2_%'!F69,'C_1_%'!F69,'C_0_%'!F69)</f>
        <v>-41.3</v>
      </c>
      <c r="H77" s="3"/>
      <c r="I77" s="6">
        <f>(CHOOSE($AU$4,'C_6_%'!G69,'C_5_%'!G69,'C_4_%'!G69,'C_3_%'!G69,'C_2_%'!G69,'C_1_%'!G69,'C_0_%'!G69,))-AA77</f>
        <v>4862508</v>
      </c>
      <c r="J77" s="6"/>
      <c r="K77" s="6">
        <f>CHOOSE($AU$4,'C_6_%'!H69,'C_5_%'!H69,'C_4_%'!H69,'C_3_%'!H69,'C_2_%'!H69,'C_1_%'!H69,'C_0_%'!H69)</f>
        <v>854077</v>
      </c>
      <c r="L77" s="6"/>
      <c r="M77" s="6">
        <f>CHOOSE($AU$4,'C_6_%'!I69,'C_5_%'!I69,'C_4_%'!I69,'C_3_%'!I69,'C_2_%'!I69,'C_1_%'!I69,'C_0_%'!I69)</f>
        <v>-94877</v>
      </c>
      <c r="N77" s="6"/>
      <c r="O77" s="6">
        <f>CHOOSE($AU$4,'C_6_%'!J69,'C_5_%'!J69,'C_4_%'!J69,'C_3_%'!J69,'C_2_%'!J69,'C_1_%'!J69,'C_0_%'!J69)</f>
        <v>4958841</v>
      </c>
      <c r="P77" s="6"/>
      <c r="Q77" s="6">
        <f>CHOOSE($AU$4,'C_6_%'!K69,'C_5_%'!K69,'C_4_%'!K69,'C_3_%'!K69,'C_2_%'!K69,'C_1_%'!K69,'C_0_%'!K69)</f>
        <v>234284</v>
      </c>
      <c r="R77" s="6"/>
      <c r="S77" s="6">
        <f>CHOOSE($AU$4,'C_6_%'!L69,'C_5_%'!L69,'C_4_%'!L69,'C_3_%'!L69,'C_2_%'!L69,'C_1_%'!L69,'C_0_%'!L69,)</f>
        <v>10757773</v>
      </c>
      <c r="T77" s="6"/>
      <c r="U77" s="6">
        <f>CHOOSE($AU$4,'C_6_%'!O69,'C_5_%'!O69,'C_4_%'!O69,'C_3_%'!O69,'C_2_%'!O69,'C_1_%'!O69,'C_0_%'!O69)</f>
        <v>195861</v>
      </c>
      <c r="V77" s="6"/>
      <c r="W77" s="6">
        <f>CHOOSE($AU$4,'C_6_%'!Q69,'C_5_%'!Q69,'C_4_%'!Q69,'C_3_%'!Q69,'C_2_%'!Q69,'C_1_%'!Q69,'C_0_%'!Q69)</f>
        <v>0</v>
      </c>
      <c r="X77" s="6"/>
      <c r="Y77" s="6">
        <f>CHOOSE($AU$4,'C_6_%'!P69,'C_5_%'!P69,'C_4_%'!P69,'C_3_%'!P69,'C_2_%'!P69,'C_1_%'!P69,'C_0_%'!P69)</f>
        <v>189828</v>
      </c>
      <c r="Z77" s="6"/>
      <c r="AA77" s="6">
        <f>CHOOSE($AU$4,'C_6_%'!R69,'C_5_%'!R69,'C_4_%'!R69,'C_3_%'!R69,'C_2_%'!R69,'C_1_%'!R69,'C_0_%'!R69)</f>
        <v>219626</v>
      </c>
      <c r="AB77" s="6"/>
      <c r="AC77" s="6">
        <f>CHOOSE($AU$4,'C_6_%'!S69,'C_5_%'!S69,'C_4_%'!S69,'C_3_%'!S69,'C_2_%'!S69,'C_1_%'!S69,'C_0_%'!S69)</f>
        <v>9548</v>
      </c>
      <c r="AW77" s="20"/>
      <c r="AX77" s="20"/>
      <c r="AY77" s="20"/>
    </row>
    <row r="78" spans="2:51" x14ac:dyDescent="0.2">
      <c r="B78" s="38">
        <f>CHOOSE($AU$4,'C_6_%'!B70,'C_5_%'!B70,'C_4_%'!B70,'C_3_%'!B70,'C_2_%'!B70,'C_1_%'!B70,'C_0_%'!B70,)</f>
        <v>1278</v>
      </c>
      <c r="C78" s="38" t="str">
        <f>CHOOSE($AU$4,'C_6_%'!A70,'C_5_%'!A70,'C_4_%'!A70,'C_3_%'!A70,'C_2_%'!A70,'C_1_%'!A70,'C_0_%'!A70,)</f>
        <v>Clinton</v>
      </c>
      <c r="E78" s="40">
        <f>CHOOSE($AU$4,'C_6_%'!E70,'C_5_%'!E70,'C_4_%'!E70,'C_3_%'!E70,'C_2_%'!E70,'C_1_%'!E70,'C_0_%'!E70)</f>
        <v>3822.1</v>
      </c>
      <c r="G78" s="40">
        <f>CHOOSE($AU$4,'C_6_%'!F70,'C_5_%'!F70,'C_4_%'!F70,'C_3_%'!F70,'C_2_%'!F70,'C_1_%'!F70,'C_0_%'!F70)</f>
        <v>-37.4</v>
      </c>
      <c r="H78" s="3"/>
      <c r="I78" s="6">
        <f>(CHOOSE($AU$4,'C_6_%'!G70,'C_5_%'!G70,'C_4_%'!G70,'C_3_%'!G70,'C_2_%'!G70,'C_1_%'!G70,'C_0_%'!G70,))-AA78</f>
        <v>22896136</v>
      </c>
      <c r="J78" s="6"/>
      <c r="K78" s="6">
        <f>CHOOSE($AU$4,'C_6_%'!H70,'C_5_%'!H70,'C_4_%'!H70,'C_3_%'!H70,'C_2_%'!H70,'C_1_%'!H70,'C_0_%'!H70)</f>
        <v>2811401</v>
      </c>
      <c r="L78" s="6"/>
      <c r="M78" s="6">
        <f>CHOOSE($AU$4,'C_6_%'!I70,'C_5_%'!I70,'C_4_%'!I70,'C_3_%'!I70,'C_2_%'!I70,'C_1_%'!I70,'C_0_%'!I70)</f>
        <v>-267766</v>
      </c>
      <c r="N78" s="6"/>
      <c r="O78" s="6">
        <f>CHOOSE($AU$4,'C_6_%'!J70,'C_5_%'!J70,'C_4_%'!J70,'C_3_%'!J70,'C_2_%'!J70,'C_1_%'!J70,'C_0_%'!J70)</f>
        <v>9543549</v>
      </c>
      <c r="P78" s="6"/>
      <c r="Q78" s="6">
        <f>CHOOSE($AU$4,'C_6_%'!K70,'C_5_%'!K70,'C_4_%'!K70,'C_3_%'!K70,'C_2_%'!K70,'C_1_%'!K70,'C_0_%'!K70)</f>
        <v>136329</v>
      </c>
      <c r="R78" s="6"/>
      <c r="S78" s="6">
        <f>CHOOSE($AU$4,'C_6_%'!L70,'C_5_%'!L70,'C_4_%'!L70,'C_3_%'!L70,'C_2_%'!L70,'C_1_%'!L70,'C_0_%'!L70,)</f>
        <v>35675069</v>
      </c>
      <c r="T78" s="6"/>
      <c r="U78" s="6">
        <f>CHOOSE($AU$4,'C_6_%'!O70,'C_5_%'!O70,'C_4_%'!O70,'C_3_%'!O70,'C_2_%'!O70,'C_1_%'!O70,'C_0_%'!O70)</f>
        <v>653712</v>
      </c>
      <c r="V78" s="6"/>
      <c r="W78" s="6">
        <f>CHOOSE($AU$4,'C_6_%'!Q70,'C_5_%'!Q70,'C_4_%'!Q70,'C_3_%'!Q70,'C_2_%'!Q70,'C_1_%'!Q70,'C_0_%'!Q70)</f>
        <v>443973.28565999999</v>
      </c>
      <c r="X78" s="6"/>
      <c r="Y78" s="6">
        <f>CHOOSE($AU$4,'C_6_%'!P70,'C_5_%'!P70,'C_4_%'!P70,'C_3_%'!P70,'C_2_%'!P70,'C_1_%'!P70,'C_0_%'!P70)</f>
        <v>1873</v>
      </c>
      <c r="Z78" s="6"/>
      <c r="AA78" s="6">
        <f>CHOOSE($AU$4,'C_6_%'!R70,'C_5_%'!R70,'C_4_%'!R70,'C_3_%'!R70,'C_2_%'!R70,'C_1_%'!R70,'C_0_%'!R70)</f>
        <v>815277</v>
      </c>
      <c r="AB78" s="6"/>
      <c r="AC78" s="6">
        <f>CHOOSE($AU$4,'C_6_%'!S70,'C_5_%'!S70,'C_4_%'!S70,'C_3_%'!S70,'C_2_%'!S70,'C_1_%'!S70,'C_0_%'!S70)</f>
        <v>35442</v>
      </c>
      <c r="AW78" s="20"/>
      <c r="AX78" s="20"/>
      <c r="AY78" s="20"/>
    </row>
    <row r="79" spans="2:51" s="43" customFormat="1" x14ac:dyDescent="0.2">
      <c r="B79" s="42">
        <f>CHOOSE($AU$4,'C_6_%'!B71,'C_5_%'!B71,'C_4_%'!B71,'C_3_%'!B71,'C_2_%'!B71,'C_1_%'!B71,'C_0_%'!B71,)</f>
        <v>1332</v>
      </c>
      <c r="C79" s="42" t="str">
        <f>CHOOSE($AU$4,'C_6_%'!A71,'C_5_%'!A71,'C_4_%'!A71,'C_3_%'!A71,'C_2_%'!A71,'C_1_%'!A71,'C_0_%'!A71,)</f>
        <v>Colfax-Mingo</v>
      </c>
      <c r="E79" s="44">
        <f>CHOOSE($AU$4,'C_6_%'!E71,'C_5_%'!E71,'C_4_%'!E71,'C_3_%'!E71,'C_2_%'!E71,'C_1_%'!E71,'C_0_%'!E71)</f>
        <v>743.6</v>
      </c>
      <c r="G79" s="44">
        <f>CHOOSE($AU$4,'C_6_%'!F71,'C_5_%'!F71,'C_4_%'!F71,'C_3_%'!F71,'C_2_%'!F71,'C_1_%'!F71,'C_0_%'!F71)</f>
        <v>1</v>
      </c>
      <c r="H79" s="45"/>
      <c r="I79" s="46">
        <f>(CHOOSE($AU$4,'C_6_%'!G71,'C_5_%'!G71,'C_4_%'!G71,'C_3_%'!G71,'C_2_%'!G71,'C_1_%'!G71,'C_0_%'!G71,))-AA79</f>
        <v>3959070</v>
      </c>
      <c r="J79" s="46"/>
      <c r="K79" s="46">
        <f>CHOOSE($AU$4,'C_6_%'!H71,'C_5_%'!H71,'C_4_%'!H71,'C_3_%'!H71,'C_2_%'!H71,'C_1_%'!H71,'C_0_%'!H71)</f>
        <v>524676</v>
      </c>
      <c r="L79" s="46"/>
      <c r="M79" s="46">
        <f>CHOOSE($AU$4,'C_6_%'!I71,'C_5_%'!I71,'C_4_%'!I71,'C_3_%'!I71,'C_2_%'!I71,'C_1_%'!I71,'C_0_%'!I71)</f>
        <v>106139</v>
      </c>
      <c r="N79" s="46"/>
      <c r="O79" s="46">
        <f>CHOOSE($AU$4,'C_6_%'!J71,'C_5_%'!J71,'C_4_%'!J71,'C_3_%'!J71,'C_2_%'!J71,'C_1_%'!J71,'C_0_%'!J71)</f>
        <v>1795388</v>
      </c>
      <c r="P79" s="46"/>
      <c r="Q79" s="46">
        <f>CHOOSE($AU$4,'C_6_%'!K71,'C_5_%'!K71,'C_4_%'!K71,'C_3_%'!K71,'C_2_%'!K71,'C_1_%'!K71,'C_0_%'!K71)</f>
        <v>46644</v>
      </c>
      <c r="R79" s="46"/>
      <c r="S79" s="46">
        <f>CHOOSE($AU$4,'C_6_%'!L71,'C_5_%'!L71,'C_4_%'!L71,'C_3_%'!L71,'C_2_%'!L71,'C_1_%'!L71,'C_0_%'!L71,)</f>
        <v>6292544.6666999999</v>
      </c>
      <c r="T79" s="46"/>
      <c r="U79" s="46">
        <f>CHOOSE($AU$4,'C_6_%'!O71,'C_5_%'!O71,'C_4_%'!O71,'C_3_%'!O71,'C_2_%'!O71,'C_1_%'!O71,'C_0_%'!O71)</f>
        <v>160373.66667000001</v>
      </c>
      <c r="V79" s="46"/>
      <c r="W79" s="46">
        <f>CHOOSE($AU$4,'C_6_%'!Q71,'C_5_%'!Q71,'C_4_%'!Q71,'C_3_%'!Q71,'C_2_%'!Q71,'C_1_%'!Q71,'C_0_%'!Q71)</f>
        <v>43303.795897999997</v>
      </c>
      <c r="X79" s="46"/>
      <c r="Y79" s="46">
        <f>CHOOSE($AU$4,'C_6_%'!P71,'C_5_%'!P71,'C_4_%'!P71,'C_3_%'!P71,'C_2_%'!P71,'C_1_%'!P71,'C_0_%'!P71)</f>
        <v>0</v>
      </c>
      <c r="Z79" s="46"/>
      <c r="AA79" s="46">
        <f>CHOOSE($AU$4,'C_6_%'!R71,'C_5_%'!R71,'C_4_%'!R71,'C_3_%'!R71,'C_2_%'!R71,'C_1_%'!R71,'C_0_%'!R71)</f>
        <v>139762</v>
      </c>
      <c r="AB79" s="46"/>
      <c r="AC79" s="46">
        <f>CHOOSE($AU$4,'C_6_%'!S71,'C_5_%'!S71,'C_4_%'!S71,'C_3_%'!S71,'C_2_%'!S71,'C_1_%'!S71,'C_0_%'!S71)</f>
        <v>6076</v>
      </c>
      <c r="AW79" s="48"/>
      <c r="AX79" s="48"/>
      <c r="AY79" s="48"/>
    </row>
    <row r="80" spans="2:51" x14ac:dyDescent="0.2">
      <c r="B80" s="38">
        <f>CHOOSE($AU$4,'C_6_%'!B72,'C_5_%'!B72,'C_4_%'!B72,'C_3_%'!B72,'C_2_%'!B72,'C_1_%'!B72,'C_0_%'!B72,)</f>
        <v>1337</v>
      </c>
      <c r="C80" s="38" t="str">
        <f>CHOOSE($AU$4,'C_6_%'!A72,'C_5_%'!A72,'C_4_%'!A72,'C_3_%'!A72,'C_2_%'!A72,'C_1_%'!A72,'C_0_%'!A72,)</f>
        <v>College</v>
      </c>
      <c r="E80" s="40">
        <f>CHOOSE($AU$4,'C_6_%'!E72,'C_5_%'!E72,'C_4_%'!E72,'C_3_%'!E72,'C_2_%'!E72,'C_1_%'!E72,'C_0_%'!E72)</f>
        <v>4791.6000000000004</v>
      </c>
      <c r="G80" s="40">
        <f>CHOOSE($AU$4,'C_6_%'!F72,'C_5_%'!F72,'C_4_%'!F72,'C_3_%'!F72,'C_2_%'!F72,'C_1_%'!F72,'C_0_%'!F72)</f>
        <v>106.3</v>
      </c>
      <c r="H80" s="3"/>
      <c r="I80" s="6">
        <f>(CHOOSE($AU$4,'C_6_%'!G72,'C_5_%'!G72,'C_4_%'!G72,'C_3_%'!G72,'C_2_%'!G72,'C_1_%'!G72,'C_0_%'!G72,))-AA80</f>
        <v>21987037</v>
      </c>
      <c r="J80" s="6"/>
      <c r="K80" s="6">
        <f>CHOOSE($AU$4,'C_6_%'!H72,'C_5_%'!H72,'C_4_%'!H72,'C_3_%'!H72,'C_2_%'!H72,'C_1_%'!H72,'C_0_%'!H72)</f>
        <v>3343333</v>
      </c>
      <c r="L80" s="6"/>
      <c r="M80" s="6">
        <f>CHOOSE($AU$4,'C_6_%'!I72,'C_5_%'!I72,'C_4_%'!I72,'C_3_%'!I72,'C_2_%'!I72,'C_1_%'!I72,'C_0_%'!I72)</f>
        <v>1150117</v>
      </c>
      <c r="N80" s="6"/>
      <c r="O80" s="6">
        <f>CHOOSE($AU$4,'C_6_%'!J72,'C_5_%'!J72,'C_4_%'!J72,'C_3_%'!J72,'C_2_%'!J72,'C_1_%'!J72,'C_0_%'!J72)</f>
        <v>15312416</v>
      </c>
      <c r="P80" s="6"/>
      <c r="Q80" s="6">
        <f>CHOOSE($AU$4,'C_6_%'!K72,'C_5_%'!K72,'C_4_%'!K72,'C_3_%'!K72,'C_2_%'!K72,'C_1_%'!K72,'C_0_%'!K72)</f>
        <v>389293</v>
      </c>
      <c r="R80" s="6"/>
      <c r="S80" s="6">
        <f>CHOOSE($AU$4,'C_6_%'!L72,'C_5_%'!L72,'C_4_%'!L72,'C_3_%'!L72,'C_2_%'!L72,'C_1_%'!L72,'C_0_%'!L72,)</f>
        <v>41317518.667000003</v>
      </c>
      <c r="T80" s="6"/>
      <c r="U80" s="6">
        <f>CHOOSE($AU$4,'C_6_%'!O72,'C_5_%'!O72,'C_4_%'!O72,'C_3_%'!O72,'C_2_%'!O72,'C_1_%'!O72,'C_0_%'!O72)</f>
        <v>1823432.6666999999</v>
      </c>
      <c r="V80" s="6"/>
      <c r="W80" s="6">
        <f>CHOOSE($AU$4,'C_6_%'!Q72,'C_5_%'!Q72,'C_4_%'!Q72,'C_3_%'!Q72,'C_2_%'!Q72,'C_1_%'!Q72,'C_0_%'!Q72)</f>
        <v>0</v>
      </c>
      <c r="X80" s="6"/>
      <c r="Y80" s="6">
        <f>CHOOSE($AU$4,'C_6_%'!P72,'C_5_%'!P72,'C_4_%'!P72,'C_3_%'!P72,'C_2_%'!P72,'C_1_%'!P72,'C_0_%'!P72)</f>
        <v>0</v>
      </c>
      <c r="Z80" s="6"/>
      <c r="AA80" s="6">
        <f>CHOOSE($AU$4,'C_6_%'!R72,'C_5_%'!R72,'C_4_%'!R72,'C_3_%'!R72,'C_2_%'!R72,'C_1_%'!R72,'C_0_%'!R72)</f>
        <v>871848</v>
      </c>
      <c r="AB80" s="6"/>
      <c r="AC80" s="6">
        <f>CHOOSE($AU$4,'C_6_%'!S72,'C_5_%'!S72,'C_4_%'!S72,'C_3_%'!S72,'C_2_%'!S72,'C_1_%'!S72,'C_0_%'!S72)</f>
        <v>37902</v>
      </c>
      <c r="AW80" s="20"/>
      <c r="AX80" s="20"/>
      <c r="AY80" s="20"/>
    </row>
    <row r="81" spans="2:51" x14ac:dyDescent="0.2">
      <c r="B81" s="38">
        <f>CHOOSE($AU$4,'C_6_%'!B73,'C_5_%'!B73,'C_4_%'!B73,'C_3_%'!B73,'C_2_%'!B73,'C_1_%'!B73,'C_0_%'!B73,)</f>
        <v>1350</v>
      </c>
      <c r="C81" s="38" t="str">
        <f>CHOOSE($AU$4,'C_6_%'!A73,'C_5_%'!A73,'C_4_%'!A73,'C_3_%'!A73,'C_2_%'!A73,'C_1_%'!A73,'C_0_%'!A73,)</f>
        <v>Collins-Maxwell</v>
      </c>
      <c r="E81" s="40">
        <f>CHOOSE($AU$4,'C_6_%'!E73,'C_5_%'!E73,'C_4_%'!E73,'C_3_%'!E73,'C_2_%'!E73,'C_1_%'!E73,'C_0_%'!E73)</f>
        <v>492.8</v>
      </c>
      <c r="G81" s="40">
        <f>CHOOSE($AU$4,'C_6_%'!F73,'C_5_%'!F73,'C_4_%'!F73,'C_3_%'!F73,'C_2_%'!F73,'C_1_%'!F73,'C_0_%'!F73)</f>
        <v>5</v>
      </c>
      <c r="H81" s="3"/>
      <c r="I81" s="6">
        <f>(CHOOSE($AU$4,'C_6_%'!G73,'C_5_%'!G73,'C_4_%'!G73,'C_3_%'!G73,'C_2_%'!G73,'C_1_%'!G73,'C_0_%'!G73,))-AA81</f>
        <v>2518276</v>
      </c>
      <c r="J81" s="6"/>
      <c r="K81" s="6">
        <f>CHOOSE($AU$4,'C_6_%'!H73,'C_5_%'!H73,'C_4_%'!H73,'C_3_%'!H73,'C_2_%'!H73,'C_1_%'!H73,'C_0_%'!H73)</f>
        <v>359737</v>
      </c>
      <c r="L81" s="6"/>
      <c r="M81" s="6">
        <f>CHOOSE($AU$4,'C_6_%'!I73,'C_5_%'!I73,'C_4_%'!I73,'C_3_%'!I73,'C_2_%'!I73,'C_1_%'!I73,'C_0_%'!I73)</f>
        <v>104459</v>
      </c>
      <c r="N81" s="6"/>
      <c r="O81" s="6">
        <f>CHOOSE($AU$4,'C_6_%'!J73,'C_5_%'!J73,'C_4_%'!J73,'C_3_%'!J73,'C_2_%'!J73,'C_1_%'!J73,'C_0_%'!J73)</f>
        <v>1312377</v>
      </c>
      <c r="P81" s="6"/>
      <c r="Q81" s="6">
        <f>CHOOSE($AU$4,'C_6_%'!K73,'C_5_%'!K73,'C_4_%'!K73,'C_3_%'!K73,'C_2_%'!K73,'C_1_%'!K73,'C_0_%'!K73)</f>
        <v>34582</v>
      </c>
      <c r="R81" s="6"/>
      <c r="S81" s="6">
        <f>CHOOSE($AU$4,'C_6_%'!L73,'C_5_%'!L73,'C_4_%'!L73,'C_3_%'!L73,'C_2_%'!L73,'C_1_%'!L73,'C_0_%'!L73,)</f>
        <v>4196446.6666999999</v>
      </c>
      <c r="T81" s="6"/>
      <c r="U81" s="6">
        <f>CHOOSE($AU$4,'C_6_%'!O73,'C_5_%'!O73,'C_4_%'!O73,'C_3_%'!O73,'C_2_%'!O73,'C_1_%'!O73,'C_0_%'!O73)</f>
        <v>141441.66667000001</v>
      </c>
      <c r="V81" s="6"/>
      <c r="W81" s="6">
        <f>CHOOSE($AU$4,'C_6_%'!Q73,'C_5_%'!Q73,'C_4_%'!Q73,'C_3_%'!Q73,'C_2_%'!Q73,'C_1_%'!Q73,'C_0_%'!Q73)</f>
        <v>0</v>
      </c>
      <c r="X81" s="6"/>
      <c r="Y81" s="6">
        <f>CHOOSE($AU$4,'C_6_%'!P73,'C_5_%'!P73,'C_4_%'!P73,'C_3_%'!P73,'C_2_%'!P73,'C_1_%'!P73,'C_0_%'!P73)</f>
        <v>0</v>
      </c>
      <c r="Z81" s="6"/>
      <c r="AA81" s="6">
        <f>CHOOSE($AU$4,'C_6_%'!R73,'C_5_%'!R73,'C_4_%'!R73,'C_3_%'!R73,'C_2_%'!R73,'C_1_%'!R73,'C_0_%'!R73)</f>
        <v>79864</v>
      </c>
      <c r="AB81" s="6"/>
      <c r="AC81" s="6">
        <f>CHOOSE($AU$4,'C_6_%'!S73,'C_5_%'!S73,'C_4_%'!S73,'C_3_%'!S73,'C_2_%'!S73,'C_1_%'!S73,'C_0_%'!S73)</f>
        <v>3472</v>
      </c>
      <c r="AW81" s="20"/>
      <c r="AX81" s="20"/>
      <c r="AY81" s="20"/>
    </row>
    <row r="82" spans="2:51" x14ac:dyDescent="0.2">
      <c r="B82" s="38">
        <f>CHOOSE($AU$4,'C_6_%'!B74,'C_5_%'!B74,'C_4_%'!B74,'C_3_%'!B74,'C_2_%'!B74,'C_1_%'!B74,'C_0_%'!B74,)</f>
        <v>1359</v>
      </c>
      <c r="C82" s="38" t="str">
        <f>CHOOSE($AU$4,'C_6_%'!A74,'C_5_%'!A74,'C_4_%'!A74,'C_3_%'!A74,'C_2_%'!A74,'C_1_%'!A74,'C_0_%'!A74,)</f>
        <v>Colo-NESCO School</v>
      </c>
      <c r="E82" s="40">
        <f>CHOOSE($AU$4,'C_6_%'!E74,'C_5_%'!E74,'C_4_%'!E74,'C_3_%'!E74,'C_2_%'!E74,'C_1_%'!E74,'C_0_%'!E74)</f>
        <v>516.70000000000005</v>
      </c>
      <c r="G82" s="40">
        <f>CHOOSE($AU$4,'C_6_%'!F74,'C_5_%'!F74,'C_4_%'!F74,'C_3_%'!F74,'C_2_%'!F74,'C_1_%'!F74,'C_0_%'!F74)</f>
        <v>-11.3</v>
      </c>
      <c r="H82" s="3"/>
      <c r="I82" s="6">
        <f>(CHOOSE($AU$4,'C_6_%'!G74,'C_5_%'!G74,'C_4_%'!G74,'C_3_%'!G74,'C_2_%'!G74,'C_1_%'!G74,'C_0_%'!G74,))-AA82</f>
        <v>2068151</v>
      </c>
      <c r="J82" s="6"/>
      <c r="K82" s="6">
        <f>CHOOSE($AU$4,'C_6_%'!H74,'C_5_%'!H74,'C_4_%'!H74,'C_3_%'!H74,'C_2_%'!H74,'C_1_%'!H74,'C_0_%'!H74)</f>
        <v>557457</v>
      </c>
      <c r="L82" s="6"/>
      <c r="M82" s="6">
        <f>CHOOSE($AU$4,'C_6_%'!I74,'C_5_%'!I74,'C_4_%'!I74,'C_3_%'!I74,'C_2_%'!I74,'C_1_%'!I74,'C_0_%'!I74)</f>
        <v>141433</v>
      </c>
      <c r="N82" s="6"/>
      <c r="O82" s="6">
        <f>CHOOSE($AU$4,'C_6_%'!J74,'C_5_%'!J74,'C_4_%'!J74,'C_3_%'!J74,'C_2_%'!J74,'C_1_%'!J74,'C_0_%'!J74)</f>
        <v>1871847</v>
      </c>
      <c r="P82" s="6"/>
      <c r="Q82" s="6">
        <f>CHOOSE($AU$4,'C_6_%'!K74,'C_5_%'!K74,'C_4_%'!K74,'C_3_%'!K74,'C_2_%'!K74,'C_1_%'!K74,'C_0_%'!K74)</f>
        <v>65833</v>
      </c>
      <c r="R82" s="6"/>
      <c r="S82" s="6">
        <f>CHOOSE($AU$4,'C_6_%'!L74,'C_5_%'!L74,'C_4_%'!L74,'C_3_%'!L74,'C_2_%'!L74,'C_1_%'!L74,'C_0_%'!L74,)</f>
        <v>4536159</v>
      </c>
      <c r="T82" s="6"/>
      <c r="U82" s="6">
        <f>CHOOSE($AU$4,'C_6_%'!O74,'C_5_%'!O74,'C_4_%'!O74,'C_3_%'!O74,'C_2_%'!O74,'C_1_%'!O74,'C_0_%'!O74)</f>
        <v>226236</v>
      </c>
      <c r="V82" s="6"/>
      <c r="W82" s="6">
        <f>CHOOSE($AU$4,'C_6_%'!Q74,'C_5_%'!Q74,'C_4_%'!Q74,'C_3_%'!Q74,'C_2_%'!Q74,'C_1_%'!Q74,'C_0_%'!Q74)</f>
        <v>0</v>
      </c>
      <c r="X82" s="6"/>
      <c r="Y82" s="6">
        <f>CHOOSE($AU$4,'C_6_%'!P74,'C_5_%'!P74,'C_4_%'!P74,'C_3_%'!P74,'C_2_%'!P74,'C_1_%'!P74,'C_0_%'!P74)</f>
        <v>40309</v>
      </c>
      <c r="Z82" s="6"/>
      <c r="AA82" s="6">
        <f>CHOOSE($AU$4,'C_6_%'!R74,'C_5_%'!R74,'C_4_%'!R74,'C_3_%'!R74,'C_2_%'!R74,'C_1_%'!R74,'C_0_%'!R74)</f>
        <v>79864</v>
      </c>
      <c r="AB82" s="6"/>
      <c r="AC82" s="6">
        <f>CHOOSE($AU$4,'C_6_%'!S74,'C_5_%'!S74,'C_4_%'!S74,'C_3_%'!S74,'C_2_%'!S74,'C_1_%'!S74,'C_0_%'!S74)</f>
        <v>3472</v>
      </c>
      <c r="AW82" s="20"/>
      <c r="AX82" s="20"/>
      <c r="AY82" s="20"/>
    </row>
    <row r="83" spans="2:51" x14ac:dyDescent="0.2">
      <c r="B83" s="38">
        <f>CHOOSE($AU$4,'C_6_%'!B75,'C_5_%'!B75,'C_4_%'!B75,'C_3_%'!B75,'C_2_%'!B75,'C_1_%'!B75,'C_0_%'!B75,)</f>
        <v>1368</v>
      </c>
      <c r="C83" s="38" t="str">
        <f>CHOOSE($AU$4,'C_6_%'!A75,'C_5_%'!A75,'C_4_%'!A75,'C_3_%'!A75,'C_2_%'!A75,'C_1_%'!A75,'C_0_%'!A75,)</f>
        <v>Columbus</v>
      </c>
      <c r="E83" s="40">
        <f>CHOOSE($AU$4,'C_6_%'!E75,'C_5_%'!E75,'C_4_%'!E75,'C_3_%'!E75,'C_2_%'!E75,'C_1_%'!E75,'C_0_%'!E75)</f>
        <v>762.6</v>
      </c>
      <c r="G83" s="40">
        <f>CHOOSE($AU$4,'C_6_%'!F75,'C_5_%'!F75,'C_4_%'!F75,'C_3_%'!F75,'C_2_%'!F75,'C_1_%'!F75,'C_0_%'!F75)</f>
        <v>-53</v>
      </c>
      <c r="H83" s="3"/>
      <c r="I83" s="6">
        <f>(CHOOSE($AU$4,'C_6_%'!G75,'C_5_%'!G75,'C_4_%'!G75,'C_3_%'!G75,'C_2_%'!G75,'C_1_%'!G75,'C_0_%'!G75,))-AA83</f>
        <v>4364372</v>
      </c>
      <c r="J83" s="6"/>
      <c r="K83" s="6">
        <f>CHOOSE($AU$4,'C_6_%'!H75,'C_5_%'!H75,'C_4_%'!H75,'C_3_%'!H75,'C_2_%'!H75,'C_1_%'!H75,'C_0_%'!H75)</f>
        <v>618328</v>
      </c>
      <c r="L83" s="6"/>
      <c r="M83" s="6">
        <f>CHOOSE($AU$4,'C_6_%'!I75,'C_5_%'!I75,'C_4_%'!I75,'C_3_%'!I75,'C_2_%'!I75,'C_1_%'!I75,'C_0_%'!I75)</f>
        <v>-178215</v>
      </c>
      <c r="N83" s="6"/>
      <c r="O83" s="6">
        <f>CHOOSE($AU$4,'C_6_%'!J75,'C_5_%'!J75,'C_4_%'!J75,'C_3_%'!J75,'C_2_%'!J75,'C_1_%'!J75,'C_0_%'!J75)</f>
        <v>2418131</v>
      </c>
      <c r="P83" s="6"/>
      <c r="Q83" s="6">
        <f>CHOOSE($AU$4,'C_6_%'!K75,'C_5_%'!K75,'C_4_%'!K75,'C_3_%'!K75,'C_2_%'!K75,'C_1_%'!K75,'C_0_%'!K75)</f>
        <v>299173</v>
      </c>
      <c r="R83" s="6"/>
      <c r="S83" s="6">
        <f>CHOOSE($AU$4,'C_6_%'!L75,'C_5_%'!L75,'C_4_%'!L75,'C_3_%'!L75,'C_2_%'!L75,'C_1_%'!L75,'C_0_%'!L75,)</f>
        <v>7427117.3333000001</v>
      </c>
      <c r="T83" s="6"/>
      <c r="U83" s="6">
        <f>CHOOSE($AU$4,'C_6_%'!O75,'C_5_%'!O75,'C_4_%'!O75,'C_3_%'!O75,'C_2_%'!O75,'C_1_%'!O75,'C_0_%'!O75)</f>
        <v>134350.33332999999</v>
      </c>
      <c r="V83" s="6"/>
      <c r="W83" s="6">
        <f>CHOOSE($AU$4,'C_6_%'!Q75,'C_5_%'!Q75,'C_4_%'!Q75,'C_3_%'!Q75,'C_2_%'!Q75,'C_1_%'!Q75,'C_0_%'!Q75)</f>
        <v>0</v>
      </c>
      <c r="X83" s="6"/>
      <c r="Y83" s="6">
        <f>CHOOSE($AU$4,'C_6_%'!P75,'C_5_%'!P75,'C_4_%'!P75,'C_3_%'!P75,'C_2_%'!P75,'C_1_%'!P75,'C_0_%'!P75)</f>
        <v>292469</v>
      </c>
      <c r="Z83" s="6"/>
      <c r="AA83" s="6">
        <f>CHOOSE($AU$4,'C_6_%'!R75,'C_5_%'!R75,'C_4_%'!R75,'C_3_%'!R75,'C_2_%'!R75,'C_1_%'!R75,'C_0_%'!R75)</f>
        <v>139762</v>
      </c>
      <c r="AB83" s="6"/>
      <c r="AC83" s="6">
        <f>CHOOSE($AU$4,'C_6_%'!S75,'C_5_%'!S75,'C_4_%'!S75,'C_3_%'!S75,'C_2_%'!S75,'C_1_%'!S75,'C_0_%'!S75)</f>
        <v>6076</v>
      </c>
      <c r="AW83" s="20"/>
      <c r="AX83" s="20"/>
      <c r="AY83" s="20"/>
    </row>
    <row r="84" spans="2:51" s="43" customFormat="1" x14ac:dyDescent="0.2">
      <c r="B84" s="42">
        <f>CHOOSE($AU$4,'C_6_%'!B76,'C_5_%'!B76,'C_4_%'!B76,'C_3_%'!B76,'C_2_%'!B76,'C_1_%'!B76,'C_0_%'!B76,)</f>
        <v>1413</v>
      </c>
      <c r="C84" s="42" t="str">
        <f>CHOOSE($AU$4,'C_6_%'!A76,'C_5_%'!A76,'C_4_%'!A76,'C_3_%'!A76,'C_2_%'!A76,'C_1_%'!A76,'C_0_%'!A76,)</f>
        <v>Coon Rapids-Bayard</v>
      </c>
      <c r="E84" s="44">
        <f>CHOOSE($AU$4,'C_6_%'!E76,'C_5_%'!E76,'C_4_%'!E76,'C_3_%'!E76,'C_2_%'!E76,'C_1_%'!E76,'C_0_%'!E76)</f>
        <v>384.8</v>
      </c>
      <c r="G84" s="44">
        <f>CHOOSE($AU$4,'C_6_%'!F76,'C_5_%'!F76,'C_4_%'!F76,'C_3_%'!F76,'C_2_%'!F76,'C_1_%'!F76,'C_0_%'!F76)</f>
        <v>-16.3</v>
      </c>
      <c r="H84" s="45"/>
      <c r="I84" s="46">
        <f>(CHOOSE($AU$4,'C_6_%'!G76,'C_5_%'!G76,'C_4_%'!G76,'C_3_%'!G76,'C_2_%'!G76,'C_1_%'!G76,'C_0_%'!G76,))-AA84</f>
        <v>1583976</v>
      </c>
      <c r="J84" s="46"/>
      <c r="K84" s="46">
        <f>CHOOSE($AU$4,'C_6_%'!H76,'C_5_%'!H76,'C_4_%'!H76,'C_3_%'!H76,'C_2_%'!H76,'C_1_%'!H76,'C_0_%'!H76)</f>
        <v>317414</v>
      </c>
      <c r="L84" s="46"/>
      <c r="M84" s="46">
        <f>CHOOSE($AU$4,'C_6_%'!I76,'C_5_%'!I76,'C_4_%'!I76,'C_3_%'!I76,'C_2_%'!I76,'C_1_%'!I76,'C_0_%'!I76)</f>
        <v>-72056</v>
      </c>
      <c r="N84" s="46"/>
      <c r="O84" s="46">
        <f>CHOOSE($AU$4,'C_6_%'!J76,'C_5_%'!J76,'C_4_%'!J76,'C_3_%'!J76,'C_2_%'!J76,'C_1_%'!J76,'C_0_%'!J76)</f>
        <v>1640252</v>
      </c>
      <c r="P84" s="46"/>
      <c r="Q84" s="46">
        <f>CHOOSE($AU$4,'C_6_%'!K76,'C_5_%'!K76,'C_4_%'!K76,'C_3_%'!K76,'C_2_%'!K76,'C_1_%'!K76,'C_0_%'!K76)</f>
        <v>115726</v>
      </c>
      <c r="R84" s="46"/>
      <c r="S84" s="46">
        <f>CHOOSE($AU$4,'C_6_%'!L76,'C_5_%'!L76,'C_4_%'!L76,'C_3_%'!L76,'C_2_%'!L76,'C_1_%'!L76,'C_0_%'!L76,)</f>
        <v>3578441.6666999999</v>
      </c>
      <c r="T84" s="46"/>
      <c r="U84" s="46">
        <f>CHOOSE($AU$4,'C_6_%'!O76,'C_5_%'!O76,'C_4_%'!O76,'C_3_%'!O76,'C_2_%'!O76,'C_1_%'!O76,'C_0_%'!O76)</f>
        <v>63105.666666999998</v>
      </c>
      <c r="V84" s="46"/>
      <c r="W84" s="46">
        <f>CHOOSE($AU$4,'C_6_%'!Q76,'C_5_%'!Q76,'C_4_%'!Q76,'C_3_%'!Q76,'C_2_%'!Q76,'C_1_%'!Q76,'C_0_%'!Q76)</f>
        <v>0</v>
      </c>
      <c r="X84" s="46"/>
      <c r="Y84" s="46">
        <f>CHOOSE($AU$4,'C_6_%'!P76,'C_5_%'!P76,'C_4_%'!P76,'C_3_%'!P76,'C_2_%'!P76,'C_1_%'!P76,'C_0_%'!P76)</f>
        <v>83416</v>
      </c>
      <c r="Z84" s="46"/>
      <c r="AA84" s="46">
        <f>CHOOSE($AU$4,'C_6_%'!R76,'C_5_%'!R76,'C_4_%'!R76,'C_3_%'!R76,'C_2_%'!R76,'C_1_%'!R76,'C_0_%'!R76)</f>
        <v>109813</v>
      </c>
      <c r="AB84" s="46"/>
      <c r="AC84" s="46">
        <f>CHOOSE($AU$4,'C_6_%'!S76,'C_5_%'!S76,'C_4_%'!S76,'C_3_%'!S76,'C_2_%'!S76,'C_1_%'!S76,'C_0_%'!S76)</f>
        <v>4774</v>
      </c>
      <c r="AW84" s="48"/>
      <c r="AX84" s="48"/>
      <c r="AY84" s="48"/>
    </row>
    <row r="85" spans="2:51" x14ac:dyDescent="0.2">
      <c r="B85" s="38">
        <f>CHOOSE($AU$4,'C_6_%'!B77,'C_5_%'!B77,'C_4_%'!B77,'C_3_%'!B77,'C_2_%'!B77,'C_1_%'!B77,'C_0_%'!B77,)</f>
        <v>1431</v>
      </c>
      <c r="C85" s="38" t="str">
        <f>CHOOSE($AU$4,'C_6_%'!A77,'C_5_%'!A77,'C_4_%'!A77,'C_3_%'!A77,'C_2_%'!A77,'C_1_%'!A77,'C_0_%'!A77,)</f>
        <v>Corning</v>
      </c>
      <c r="E85" s="40">
        <f>CHOOSE($AU$4,'C_6_%'!E77,'C_5_%'!E77,'C_4_%'!E77,'C_3_%'!E77,'C_2_%'!E77,'C_1_%'!E77,'C_0_%'!E77)</f>
        <v>421.8</v>
      </c>
      <c r="G85" s="40">
        <f>CHOOSE($AU$4,'C_6_%'!F77,'C_5_%'!F77,'C_4_%'!F77,'C_3_%'!F77,'C_2_%'!F77,'C_1_%'!F77,'C_0_%'!F77)</f>
        <v>3.9</v>
      </c>
      <c r="H85" s="3"/>
      <c r="I85" s="6">
        <f>(CHOOSE($AU$4,'C_6_%'!G77,'C_5_%'!G77,'C_4_%'!G77,'C_3_%'!G77,'C_2_%'!G77,'C_1_%'!G77,'C_0_%'!G77,))-AA85</f>
        <v>1917086</v>
      </c>
      <c r="J85" s="6"/>
      <c r="K85" s="6">
        <f>CHOOSE($AU$4,'C_6_%'!H77,'C_5_%'!H77,'C_4_%'!H77,'C_3_%'!H77,'C_2_%'!H77,'C_1_%'!H77,'C_0_%'!H77)</f>
        <v>345927</v>
      </c>
      <c r="L85" s="6"/>
      <c r="M85" s="6">
        <f>CHOOSE($AU$4,'C_6_%'!I77,'C_5_%'!I77,'C_4_%'!I77,'C_3_%'!I77,'C_2_%'!I77,'C_1_%'!I77,'C_0_%'!I77)</f>
        <v>114603</v>
      </c>
      <c r="N85" s="6"/>
      <c r="O85" s="6">
        <f>CHOOSE($AU$4,'C_6_%'!J77,'C_5_%'!J77,'C_4_%'!J77,'C_3_%'!J77,'C_2_%'!J77,'C_1_%'!J77,'C_0_%'!J77)</f>
        <v>1579848</v>
      </c>
      <c r="P85" s="6"/>
      <c r="Q85" s="6">
        <f>CHOOSE($AU$4,'C_6_%'!K77,'C_5_%'!K77,'C_4_%'!K77,'C_3_%'!K77,'C_2_%'!K77,'C_1_%'!K77,'C_0_%'!K77)</f>
        <v>29160</v>
      </c>
      <c r="R85" s="6"/>
      <c r="S85" s="6">
        <f>CHOOSE($AU$4,'C_6_%'!L77,'C_5_%'!L77,'C_4_%'!L77,'C_3_%'!L77,'C_2_%'!L77,'C_1_%'!L77,'C_0_%'!L77,)</f>
        <v>3858404.6666999999</v>
      </c>
      <c r="T85" s="6"/>
      <c r="U85" s="6">
        <f>CHOOSE($AU$4,'C_6_%'!O77,'C_5_%'!O77,'C_4_%'!O77,'C_3_%'!O77,'C_2_%'!O77,'C_1_%'!O77,'C_0_%'!O77)</f>
        <v>151255.66667000001</v>
      </c>
      <c r="V85" s="6"/>
      <c r="W85" s="6">
        <f>CHOOSE($AU$4,'C_6_%'!Q77,'C_5_%'!Q77,'C_4_%'!Q77,'C_3_%'!Q77,'C_2_%'!Q77,'C_1_%'!Q77,'C_0_%'!Q77)</f>
        <v>0</v>
      </c>
      <c r="X85" s="6"/>
      <c r="Y85" s="6">
        <f>CHOOSE($AU$4,'C_6_%'!P77,'C_5_%'!P77,'C_4_%'!P77,'C_3_%'!P77,'C_2_%'!P77,'C_1_%'!P77,'C_0_%'!P77)</f>
        <v>0</v>
      </c>
      <c r="Z85" s="6"/>
      <c r="AA85" s="6">
        <f>CHOOSE($AU$4,'C_6_%'!R77,'C_5_%'!R77,'C_4_%'!R77,'C_3_%'!R77,'C_2_%'!R77,'C_1_%'!R77,'C_0_%'!R77)</f>
        <v>79864</v>
      </c>
      <c r="AB85" s="6"/>
      <c r="AC85" s="6">
        <f>CHOOSE($AU$4,'C_6_%'!S77,'C_5_%'!S77,'C_4_%'!S77,'C_3_%'!S77,'C_2_%'!S77,'C_1_%'!S77,'C_0_%'!S77)</f>
        <v>3472</v>
      </c>
      <c r="AW85" s="20"/>
      <c r="AX85" s="20"/>
      <c r="AY85" s="20"/>
    </row>
    <row r="86" spans="2:51" x14ac:dyDescent="0.2">
      <c r="B86" s="38">
        <f>CHOOSE($AU$4,'C_6_%'!B78,'C_5_%'!B78,'C_4_%'!B78,'C_3_%'!B78,'C_2_%'!B78,'C_1_%'!B78,'C_0_%'!B78,)</f>
        <v>1449</v>
      </c>
      <c r="C86" s="38" t="str">
        <f>CHOOSE($AU$4,'C_6_%'!A78,'C_5_%'!A78,'C_4_%'!A78,'C_3_%'!A78,'C_2_%'!A78,'C_1_%'!A78,'C_0_%'!A78,)</f>
        <v>Corwith-Wesley</v>
      </c>
      <c r="E86" s="40">
        <f>CHOOSE($AU$4,'C_6_%'!E78,'C_5_%'!E78,'C_4_%'!E78,'C_3_%'!E78,'C_2_%'!E78,'C_1_%'!E78,'C_0_%'!E78)</f>
        <v>107.5</v>
      </c>
      <c r="G86" s="40">
        <f>CHOOSE($AU$4,'C_6_%'!F78,'C_5_%'!F78,'C_4_%'!F78,'C_3_%'!F78,'C_2_%'!F78,'C_1_%'!F78,'C_0_%'!F78)</f>
        <v>-1.6</v>
      </c>
      <c r="H86" s="3"/>
      <c r="I86" s="6">
        <f>(CHOOSE($AU$4,'C_6_%'!G78,'C_5_%'!G78,'C_4_%'!G78,'C_3_%'!G78,'C_2_%'!G78,'C_1_%'!G78,'C_0_%'!G78,))-AA86</f>
        <v>340847</v>
      </c>
      <c r="J86" s="6"/>
      <c r="K86" s="6">
        <f>CHOOSE($AU$4,'C_6_%'!H78,'C_5_%'!H78,'C_4_%'!H78,'C_3_%'!H78,'C_2_%'!H78,'C_1_%'!H78,'C_0_%'!H78)</f>
        <v>122365</v>
      </c>
      <c r="L86" s="6"/>
      <c r="M86" s="6">
        <f>CHOOSE($AU$4,'C_6_%'!I78,'C_5_%'!I78,'C_4_%'!I78,'C_3_%'!I78,'C_2_%'!I78,'C_1_%'!I78,'C_0_%'!I78)</f>
        <v>24472</v>
      </c>
      <c r="N86" s="6"/>
      <c r="O86" s="6">
        <f>CHOOSE($AU$4,'C_6_%'!J78,'C_5_%'!J78,'C_4_%'!J78,'C_3_%'!J78,'C_2_%'!J78,'C_1_%'!J78,'C_0_%'!J78)</f>
        <v>705915</v>
      </c>
      <c r="P86" s="6"/>
      <c r="Q86" s="6">
        <f>CHOOSE($AU$4,'C_6_%'!K78,'C_5_%'!K78,'C_4_%'!K78,'C_3_%'!K78,'C_2_%'!K78,'C_1_%'!K78,'C_0_%'!K78)</f>
        <v>7952</v>
      </c>
      <c r="R86" s="6"/>
      <c r="S86" s="6">
        <f>CHOOSE($AU$4,'C_6_%'!L78,'C_5_%'!L78,'C_4_%'!L78,'C_3_%'!L78,'C_2_%'!L78,'C_1_%'!L78,'C_0_%'!L78,)</f>
        <v>1174465</v>
      </c>
      <c r="T86" s="6"/>
      <c r="U86" s="6">
        <f>CHOOSE($AU$4,'C_6_%'!O78,'C_5_%'!O78,'C_4_%'!O78,'C_3_%'!O78,'C_2_%'!O78,'C_1_%'!O78,'C_0_%'!O78)</f>
        <v>34799</v>
      </c>
      <c r="V86" s="6"/>
      <c r="W86" s="6">
        <f>CHOOSE($AU$4,'C_6_%'!Q78,'C_5_%'!Q78,'C_4_%'!Q78,'C_3_%'!Q78,'C_2_%'!Q78,'C_1_%'!Q78,'C_0_%'!Q78)</f>
        <v>0</v>
      </c>
      <c r="X86" s="6"/>
      <c r="Y86" s="6">
        <f>CHOOSE($AU$4,'C_6_%'!P78,'C_5_%'!P78,'C_4_%'!P78,'C_3_%'!P78,'C_2_%'!P78,'C_1_%'!P78,'C_0_%'!P78)</f>
        <v>3949</v>
      </c>
      <c r="Z86" s="6"/>
      <c r="AA86" s="6">
        <f>CHOOSE($AU$4,'C_6_%'!R78,'C_5_%'!R78,'C_4_%'!R78,'C_3_%'!R78,'C_2_%'!R78,'C_1_%'!R78,'C_0_%'!R78)</f>
        <v>0</v>
      </c>
      <c r="AB86" s="6"/>
      <c r="AC86" s="6">
        <f>CHOOSE($AU$4,'C_6_%'!S78,'C_5_%'!S78,'C_4_%'!S78,'C_3_%'!S78,'C_2_%'!S78,'C_1_%'!S78,'C_0_%'!S78)</f>
        <v>0</v>
      </c>
      <c r="AW86" s="20"/>
      <c r="AX86" s="20"/>
      <c r="AY86" s="20"/>
    </row>
    <row r="87" spans="2:51" x14ac:dyDescent="0.2">
      <c r="B87" s="38">
        <f>CHOOSE($AU$4,'C_6_%'!B79,'C_5_%'!B79,'C_4_%'!B79,'C_3_%'!B79,'C_2_%'!B79,'C_1_%'!B79,'C_0_%'!B79,)</f>
        <v>1476</v>
      </c>
      <c r="C87" s="38" t="str">
        <f>CHOOSE($AU$4,'C_6_%'!A79,'C_5_%'!A79,'C_4_%'!A79,'C_3_%'!A79,'C_2_%'!A79,'C_1_%'!A79,'C_0_%'!A79,)</f>
        <v>Council Bluffs</v>
      </c>
      <c r="E87" s="40">
        <f>CHOOSE($AU$4,'C_6_%'!E79,'C_5_%'!E79,'C_4_%'!E79,'C_3_%'!E79,'C_2_%'!E79,'C_1_%'!E79,'C_0_%'!E79)</f>
        <v>9049.6</v>
      </c>
      <c r="G87" s="40">
        <f>CHOOSE($AU$4,'C_6_%'!F79,'C_5_%'!F79,'C_4_%'!F79,'C_3_%'!F79,'C_2_%'!F79,'C_1_%'!F79,'C_0_%'!F79)</f>
        <v>53.7</v>
      </c>
      <c r="H87" s="3"/>
      <c r="I87" s="6">
        <f>(CHOOSE($AU$4,'C_6_%'!G79,'C_5_%'!G79,'C_4_%'!G79,'C_3_%'!G79,'C_2_%'!G79,'C_1_%'!G79,'C_0_%'!G79,))-AA87</f>
        <v>54722730</v>
      </c>
      <c r="J87" s="6"/>
      <c r="K87" s="6">
        <f>CHOOSE($AU$4,'C_6_%'!H79,'C_5_%'!H79,'C_4_%'!H79,'C_3_%'!H79,'C_2_%'!H79,'C_1_%'!H79,'C_0_%'!H79)</f>
        <v>9346127</v>
      </c>
      <c r="L87" s="6"/>
      <c r="M87" s="6">
        <f>CHOOSE($AU$4,'C_6_%'!I79,'C_5_%'!I79,'C_4_%'!I79,'C_3_%'!I79,'C_2_%'!I79,'C_1_%'!I79,'C_0_%'!I79)</f>
        <v>4625955</v>
      </c>
      <c r="N87" s="6"/>
      <c r="O87" s="6">
        <f>CHOOSE($AU$4,'C_6_%'!J79,'C_5_%'!J79,'C_4_%'!J79,'C_3_%'!J79,'C_2_%'!J79,'C_1_%'!J79,'C_0_%'!J79)</f>
        <v>22046985</v>
      </c>
      <c r="P87" s="6"/>
      <c r="Q87" s="6">
        <f>CHOOSE($AU$4,'C_6_%'!K79,'C_5_%'!K79,'C_4_%'!K79,'C_3_%'!K79,'C_2_%'!K79,'C_1_%'!K79,'C_0_%'!K79)</f>
        <v>423996</v>
      </c>
      <c r="R87" s="6"/>
      <c r="S87" s="6">
        <f>CHOOSE($AU$4,'C_6_%'!L79,'C_5_%'!L79,'C_4_%'!L79,'C_3_%'!L79,'C_2_%'!L79,'C_1_%'!L79,'C_0_%'!L79,)</f>
        <v>87028398.333000004</v>
      </c>
      <c r="T87" s="6"/>
      <c r="U87" s="6">
        <f>CHOOSE($AU$4,'C_6_%'!O79,'C_5_%'!O79,'C_4_%'!O79,'C_3_%'!O79,'C_2_%'!O79,'C_1_%'!O79,'C_0_%'!O79)</f>
        <v>5508351.3333000001</v>
      </c>
      <c r="V87" s="6"/>
      <c r="W87" s="6">
        <f>CHOOSE($AU$4,'C_6_%'!Q79,'C_5_%'!Q79,'C_4_%'!Q79,'C_3_%'!Q79,'C_2_%'!Q79,'C_1_%'!Q79,'C_0_%'!Q79)</f>
        <v>1230323.5381</v>
      </c>
      <c r="X87" s="6"/>
      <c r="Y87" s="6">
        <f>CHOOSE($AU$4,'C_6_%'!P79,'C_5_%'!P79,'C_4_%'!P79,'C_3_%'!P79,'C_2_%'!P79,'C_1_%'!P79,'C_0_%'!P79)</f>
        <v>0</v>
      </c>
      <c r="Z87" s="6"/>
      <c r="AA87" s="6">
        <f>CHOOSE($AU$4,'C_6_%'!R79,'C_5_%'!R79,'C_4_%'!R79,'C_3_%'!R79,'C_2_%'!R79,'C_1_%'!R79,'C_0_%'!R79)</f>
        <v>1357686</v>
      </c>
      <c r="AB87" s="6"/>
      <c r="AC87" s="6">
        <f>CHOOSE($AU$4,'C_6_%'!S79,'C_5_%'!S79,'C_4_%'!S79,'C_3_%'!S79,'C_2_%'!S79,'C_1_%'!S79,'C_0_%'!S79)</f>
        <v>55961</v>
      </c>
      <c r="AW87" s="20"/>
      <c r="AX87" s="20"/>
      <c r="AY87" s="20"/>
    </row>
    <row r="88" spans="2:51" x14ac:dyDescent="0.2">
      <c r="B88" s="38">
        <f>CHOOSE($AU$4,'C_6_%'!B80,'C_5_%'!B80,'C_4_%'!B80,'C_3_%'!B80,'C_2_%'!B80,'C_1_%'!B80,'C_0_%'!B80,)</f>
        <v>1503</v>
      </c>
      <c r="C88" s="38" t="str">
        <f>CHOOSE($AU$4,'C_6_%'!A80,'C_5_%'!A80,'C_4_%'!A80,'C_3_%'!A80,'C_2_%'!A80,'C_1_%'!A80,'C_0_%'!A80,)</f>
        <v>Creston</v>
      </c>
      <c r="E88" s="40">
        <f>CHOOSE($AU$4,'C_6_%'!E80,'C_5_%'!E80,'C_4_%'!E80,'C_3_%'!E80,'C_2_%'!E80,'C_1_%'!E80,'C_0_%'!E80)</f>
        <v>1432.3</v>
      </c>
      <c r="G88" s="40">
        <f>CHOOSE($AU$4,'C_6_%'!F80,'C_5_%'!F80,'C_4_%'!F80,'C_3_%'!F80,'C_2_%'!F80,'C_1_%'!F80,'C_0_%'!F80)</f>
        <v>6.8</v>
      </c>
      <c r="H88" s="3"/>
      <c r="I88" s="6">
        <f>(CHOOSE($AU$4,'C_6_%'!G80,'C_5_%'!G80,'C_4_%'!G80,'C_3_%'!G80,'C_2_%'!G80,'C_1_%'!G80,'C_0_%'!G80,))-AA88</f>
        <v>8218556</v>
      </c>
      <c r="J88" s="6"/>
      <c r="K88" s="6">
        <f>CHOOSE($AU$4,'C_6_%'!H80,'C_5_%'!H80,'C_4_%'!H80,'C_3_%'!H80,'C_2_%'!H80,'C_1_%'!H80,'C_0_%'!H80)</f>
        <v>1068545</v>
      </c>
      <c r="L88" s="6"/>
      <c r="M88" s="6">
        <f>CHOOSE($AU$4,'C_6_%'!I80,'C_5_%'!I80,'C_4_%'!I80,'C_3_%'!I80,'C_2_%'!I80,'C_1_%'!I80,'C_0_%'!I80)</f>
        <v>359523</v>
      </c>
      <c r="N88" s="6"/>
      <c r="O88" s="6">
        <f>CHOOSE($AU$4,'C_6_%'!J80,'C_5_%'!J80,'C_4_%'!J80,'C_3_%'!J80,'C_2_%'!J80,'C_1_%'!J80,'C_0_%'!J80)</f>
        <v>3366037</v>
      </c>
      <c r="P88" s="6"/>
      <c r="Q88" s="6">
        <f>CHOOSE($AU$4,'C_6_%'!K80,'C_5_%'!K80,'C_4_%'!K80,'C_3_%'!K80,'C_2_%'!K80,'C_1_%'!K80,'C_0_%'!K80)</f>
        <v>88539</v>
      </c>
      <c r="R88" s="6"/>
      <c r="S88" s="6">
        <f>CHOOSE($AU$4,'C_6_%'!L80,'C_5_%'!L80,'C_4_%'!L80,'C_3_%'!L80,'C_2_%'!L80,'C_1_%'!L80,'C_0_%'!L80,)</f>
        <v>12733775.333000001</v>
      </c>
      <c r="T88" s="6"/>
      <c r="U88" s="6">
        <f>CHOOSE($AU$4,'C_6_%'!O80,'C_5_%'!O80,'C_4_%'!O80,'C_3_%'!O80,'C_2_%'!O80,'C_1_%'!O80,'C_0_%'!O80)</f>
        <v>484531.33332999999</v>
      </c>
      <c r="V88" s="6"/>
      <c r="W88" s="6">
        <f>CHOOSE($AU$4,'C_6_%'!Q80,'C_5_%'!Q80,'C_4_%'!Q80,'C_3_%'!Q80,'C_2_%'!Q80,'C_1_%'!Q80,'C_0_%'!Q80)</f>
        <v>121504.81385999999</v>
      </c>
      <c r="X88" s="6"/>
      <c r="Y88" s="6">
        <f>CHOOSE($AU$4,'C_6_%'!P80,'C_5_%'!P80,'C_4_%'!P80,'C_3_%'!P80,'C_2_%'!P80,'C_1_%'!P80,'C_0_%'!P80)</f>
        <v>0</v>
      </c>
      <c r="Z88" s="6"/>
      <c r="AA88" s="6">
        <f>CHOOSE($AU$4,'C_6_%'!R80,'C_5_%'!R80,'C_4_%'!R80,'C_3_%'!R80,'C_2_%'!R80,'C_1_%'!R80,'C_0_%'!R80)</f>
        <v>379354</v>
      </c>
      <c r="AB88" s="6"/>
      <c r="AC88" s="6">
        <f>CHOOSE($AU$4,'C_6_%'!S80,'C_5_%'!S80,'C_4_%'!S80,'C_3_%'!S80,'C_2_%'!S80,'C_1_%'!S80,'C_0_%'!S80)</f>
        <v>16492</v>
      </c>
      <c r="AW88" s="20"/>
      <c r="AX88" s="20"/>
      <c r="AY88" s="20"/>
    </row>
    <row r="89" spans="2:51" s="43" customFormat="1" x14ac:dyDescent="0.2">
      <c r="B89" s="42">
        <f>CHOOSE($AU$4,'C_6_%'!B81,'C_5_%'!B81,'C_4_%'!B81,'C_3_%'!B81,'C_2_%'!B81,'C_1_%'!B81,'C_0_%'!B81,)</f>
        <v>1576</v>
      </c>
      <c r="C89" s="42" t="str">
        <f>CHOOSE($AU$4,'C_6_%'!A81,'C_5_%'!A81,'C_4_%'!A81,'C_3_%'!A81,'C_2_%'!A81,'C_1_%'!A81,'C_0_%'!A81,)</f>
        <v>Dallas Center-Grimes</v>
      </c>
      <c r="E89" s="44">
        <f>CHOOSE($AU$4,'C_6_%'!E81,'C_5_%'!E81,'C_4_%'!E81,'C_3_%'!E81,'C_2_%'!E81,'C_1_%'!E81,'C_0_%'!E81)</f>
        <v>2324.9</v>
      </c>
      <c r="G89" s="44">
        <f>CHOOSE($AU$4,'C_6_%'!F81,'C_5_%'!F81,'C_4_%'!F81,'C_3_%'!F81,'C_2_%'!F81,'C_1_%'!F81,'C_0_%'!F81)</f>
        <v>77.8</v>
      </c>
      <c r="H89" s="45"/>
      <c r="I89" s="46">
        <f>(CHOOSE($AU$4,'C_6_%'!G81,'C_5_%'!G81,'C_4_%'!G81,'C_3_%'!G81,'C_2_%'!G81,'C_1_%'!G81,'C_0_%'!G81,))-AA89</f>
        <v>11332644</v>
      </c>
      <c r="J89" s="46"/>
      <c r="K89" s="46">
        <f>CHOOSE($AU$4,'C_6_%'!H81,'C_5_%'!H81,'C_4_%'!H81,'C_3_%'!H81,'C_2_%'!H81,'C_1_%'!H81,'C_0_%'!H81)</f>
        <v>1581234</v>
      </c>
      <c r="L89" s="46"/>
      <c r="M89" s="46">
        <f>CHOOSE($AU$4,'C_6_%'!I81,'C_5_%'!I81,'C_4_%'!I81,'C_3_%'!I81,'C_2_%'!I81,'C_1_%'!I81,'C_0_%'!I81)</f>
        <v>753453</v>
      </c>
      <c r="N89" s="46"/>
      <c r="O89" s="46">
        <f>CHOOSE($AU$4,'C_6_%'!J81,'C_5_%'!J81,'C_4_%'!J81,'C_3_%'!J81,'C_2_%'!J81,'C_1_%'!J81,'C_0_%'!J81)</f>
        <v>6516205</v>
      </c>
      <c r="P89" s="46"/>
      <c r="Q89" s="46">
        <f>CHOOSE($AU$4,'C_6_%'!K81,'C_5_%'!K81,'C_4_%'!K81,'C_3_%'!K81,'C_2_%'!K81,'C_1_%'!K81,'C_0_%'!K81)</f>
        <v>187739</v>
      </c>
      <c r="R89" s="46"/>
      <c r="S89" s="46">
        <f>CHOOSE($AU$4,'C_6_%'!L81,'C_5_%'!L81,'C_4_%'!L81,'C_3_%'!L81,'C_2_%'!L81,'C_1_%'!L81,'C_0_%'!L81,)</f>
        <v>19711554</v>
      </c>
      <c r="T89" s="46"/>
      <c r="U89" s="46">
        <f>CHOOSE($AU$4,'C_6_%'!O81,'C_5_%'!O81,'C_4_%'!O81,'C_3_%'!O81,'C_2_%'!O81,'C_1_%'!O81,'C_0_%'!O81)</f>
        <v>1088134</v>
      </c>
      <c r="V89" s="46"/>
      <c r="W89" s="46">
        <f>CHOOSE($AU$4,'C_6_%'!Q81,'C_5_%'!Q81,'C_4_%'!Q81,'C_3_%'!Q81,'C_2_%'!Q81,'C_1_%'!Q81,'C_0_%'!Q81)</f>
        <v>0</v>
      </c>
      <c r="X89" s="46"/>
      <c r="Y89" s="46">
        <f>CHOOSE($AU$4,'C_6_%'!P81,'C_5_%'!P81,'C_4_%'!P81,'C_3_%'!P81,'C_2_%'!P81,'C_1_%'!P81,'C_0_%'!P81)</f>
        <v>0</v>
      </c>
      <c r="Z89" s="46"/>
      <c r="AA89" s="46">
        <f>CHOOSE($AU$4,'C_6_%'!R81,'C_5_%'!R81,'C_4_%'!R81,'C_3_%'!R81,'C_2_%'!R81,'C_1_%'!R81,'C_0_%'!R81)</f>
        <v>475856</v>
      </c>
      <c r="AB89" s="46"/>
      <c r="AC89" s="46">
        <f>CHOOSE($AU$4,'C_6_%'!S81,'C_5_%'!S81,'C_4_%'!S81,'C_3_%'!S81,'C_2_%'!S81,'C_1_%'!S81,'C_0_%'!S81)</f>
        <v>20687</v>
      </c>
      <c r="AW89" s="48"/>
      <c r="AX89" s="48"/>
      <c r="AY89" s="48"/>
    </row>
    <row r="90" spans="2:51" x14ac:dyDescent="0.2">
      <c r="B90" s="38">
        <f>CHOOSE($AU$4,'C_6_%'!B82,'C_5_%'!B82,'C_4_%'!B82,'C_3_%'!B82,'C_2_%'!B82,'C_1_%'!B82,'C_0_%'!B82,)</f>
        <v>1602</v>
      </c>
      <c r="C90" s="38" t="str">
        <f>CHOOSE($AU$4,'C_6_%'!A82,'C_5_%'!A82,'C_4_%'!A82,'C_3_%'!A82,'C_2_%'!A82,'C_1_%'!A82,'C_0_%'!A82,)</f>
        <v>Danville</v>
      </c>
      <c r="E90" s="40">
        <f>CHOOSE($AU$4,'C_6_%'!E82,'C_5_%'!E82,'C_4_%'!E82,'C_3_%'!E82,'C_2_%'!E82,'C_1_%'!E82,'C_0_%'!E82)</f>
        <v>504.8</v>
      </c>
      <c r="G90" s="40">
        <f>CHOOSE($AU$4,'C_6_%'!F82,'C_5_%'!F82,'C_4_%'!F82,'C_3_%'!F82,'C_2_%'!F82,'C_1_%'!F82,'C_0_%'!F82)</f>
        <v>19.600000000000001</v>
      </c>
      <c r="H90" s="3"/>
      <c r="I90" s="6">
        <f>(CHOOSE($AU$4,'C_6_%'!G82,'C_5_%'!G82,'C_4_%'!G82,'C_3_%'!G82,'C_2_%'!G82,'C_1_%'!G82,'C_0_%'!G82,))-AA90</f>
        <v>2635221</v>
      </c>
      <c r="J90" s="6"/>
      <c r="K90" s="6">
        <f>CHOOSE($AU$4,'C_6_%'!H82,'C_5_%'!H82,'C_4_%'!H82,'C_3_%'!H82,'C_2_%'!H82,'C_1_%'!H82,'C_0_%'!H82)</f>
        <v>373635</v>
      </c>
      <c r="L90" s="6"/>
      <c r="M90" s="6">
        <f>CHOOSE($AU$4,'C_6_%'!I82,'C_5_%'!I82,'C_4_%'!I82,'C_3_%'!I82,'C_2_%'!I82,'C_1_%'!I82,'C_0_%'!I82)</f>
        <v>213448</v>
      </c>
      <c r="N90" s="6"/>
      <c r="O90" s="6">
        <f>CHOOSE($AU$4,'C_6_%'!J82,'C_5_%'!J82,'C_4_%'!J82,'C_3_%'!J82,'C_2_%'!J82,'C_1_%'!J82,'C_0_%'!J82)</f>
        <v>1246479</v>
      </c>
      <c r="P90" s="6"/>
      <c r="Q90" s="6">
        <f>CHOOSE($AU$4,'C_6_%'!K82,'C_5_%'!K82,'C_4_%'!K82,'C_3_%'!K82,'C_2_%'!K82,'C_1_%'!K82,'C_0_%'!K82)</f>
        <v>42205</v>
      </c>
      <c r="R90" s="6"/>
      <c r="S90" s="6">
        <f>CHOOSE($AU$4,'C_6_%'!L82,'C_5_%'!L82,'C_4_%'!L82,'C_3_%'!L82,'C_2_%'!L82,'C_1_%'!L82,'C_0_%'!L82,)</f>
        <v>4262957.3333000001</v>
      </c>
      <c r="T90" s="6"/>
      <c r="U90" s="6">
        <f>CHOOSE($AU$4,'C_6_%'!O82,'C_5_%'!O82,'C_4_%'!O82,'C_3_%'!O82,'C_2_%'!O82,'C_1_%'!O82,'C_0_%'!O82)</f>
        <v>259166.33332999999</v>
      </c>
      <c r="V90" s="6"/>
      <c r="W90" s="6">
        <f>CHOOSE($AU$4,'C_6_%'!Q82,'C_5_%'!Q82,'C_4_%'!Q82,'C_3_%'!Q82,'C_2_%'!Q82,'C_1_%'!Q82,'C_0_%'!Q82)</f>
        <v>16758.793170000001</v>
      </c>
      <c r="X90" s="6"/>
      <c r="Y90" s="6">
        <f>CHOOSE($AU$4,'C_6_%'!P82,'C_5_%'!P82,'C_4_%'!P82,'C_3_%'!P82,'C_2_%'!P82,'C_1_%'!P82,'C_0_%'!P82)</f>
        <v>0</v>
      </c>
      <c r="Z90" s="6"/>
      <c r="AA90" s="6">
        <f>CHOOSE($AU$4,'C_6_%'!R82,'C_5_%'!R82,'C_4_%'!R82,'C_3_%'!R82,'C_2_%'!R82,'C_1_%'!R82,'C_0_%'!R82)</f>
        <v>96502</v>
      </c>
      <c r="AB90" s="6"/>
      <c r="AC90" s="6">
        <f>CHOOSE($AU$4,'C_6_%'!S82,'C_5_%'!S82,'C_4_%'!S82,'C_3_%'!S82,'C_2_%'!S82,'C_1_%'!S82,'C_0_%'!S82)</f>
        <v>4195</v>
      </c>
      <c r="AW90" s="20"/>
      <c r="AX90" s="20"/>
      <c r="AY90" s="20"/>
    </row>
    <row r="91" spans="2:51" x14ac:dyDescent="0.2">
      <c r="B91" s="38">
        <f>CHOOSE($AU$4,'C_6_%'!B83,'C_5_%'!B83,'C_4_%'!B83,'C_3_%'!B83,'C_2_%'!B83,'C_1_%'!B83,'C_0_%'!B83,)</f>
        <v>1611</v>
      </c>
      <c r="C91" s="38" t="str">
        <f>CHOOSE($AU$4,'C_6_%'!A83,'C_5_%'!A83,'C_4_%'!A83,'C_3_%'!A83,'C_2_%'!A83,'C_1_%'!A83,'C_0_%'!A83,)</f>
        <v>Davenport</v>
      </c>
      <c r="E91" s="40">
        <f>CHOOSE($AU$4,'C_6_%'!E83,'C_5_%'!E83,'C_4_%'!E83,'C_3_%'!E83,'C_2_%'!E83,'C_1_%'!E83,'C_0_%'!E83)</f>
        <v>15911.2</v>
      </c>
      <c r="G91" s="40">
        <f>CHOOSE($AU$4,'C_6_%'!F83,'C_5_%'!F83,'C_4_%'!F83,'C_3_%'!F83,'C_2_%'!F83,'C_1_%'!F83,'C_0_%'!F83)</f>
        <v>-69.900000000000006</v>
      </c>
      <c r="H91" s="3"/>
      <c r="I91" s="6">
        <f>(CHOOSE($AU$4,'C_6_%'!G83,'C_5_%'!G83,'C_4_%'!G83,'C_3_%'!G83,'C_2_%'!G83,'C_1_%'!G83,'C_0_%'!G83,))-AA91</f>
        <v>86749403</v>
      </c>
      <c r="J91" s="6"/>
      <c r="K91" s="6">
        <f>CHOOSE($AU$4,'C_6_%'!H83,'C_5_%'!H83,'C_4_%'!H83,'C_3_%'!H83,'C_2_%'!H83,'C_1_%'!H83,'C_0_%'!H83)</f>
        <v>16592442</v>
      </c>
      <c r="L91" s="6"/>
      <c r="M91" s="6">
        <f>CHOOSE($AU$4,'C_6_%'!I83,'C_5_%'!I83,'C_4_%'!I83,'C_3_%'!I83,'C_2_%'!I83,'C_1_%'!I83,'C_0_%'!I83)</f>
        <v>6996413</v>
      </c>
      <c r="N91" s="6"/>
      <c r="O91" s="6">
        <f>CHOOSE($AU$4,'C_6_%'!J83,'C_5_%'!J83,'C_4_%'!J83,'C_3_%'!J83,'C_2_%'!J83,'C_1_%'!J83,'C_0_%'!J83)</f>
        <v>44308042</v>
      </c>
      <c r="P91" s="6"/>
      <c r="Q91" s="6">
        <f>CHOOSE($AU$4,'C_6_%'!K83,'C_5_%'!K83,'C_4_%'!K83,'C_3_%'!K83,'C_2_%'!K83,'C_1_%'!K83,'C_0_%'!K83)</f>
        <v>312155</v>
      </c>
      <c r="R91" s="6"/>
      <c r="S91" s="6">
        <f>CHOOSE($AU$4,'C_6_%'!L83,'C_5_%'!L83,'C_4_%'!L83,'C_3_%'!L83,'C_2_%'!L83,'C_1_%'!L83,'C_0_%'!L83,)</f>
        <v>149285327</v>
      </c>
      <c r="T91" s="6"/>
      <c r="U91" s="6">
        <f>CHOOSE($AU$4,'C_6_%'!O83,'C_5_%'!O83,'C_4_%'!O83,'C_3_%'!O83,'C_2_%'!O83,'C_1_%'!O83,'C_0_%'!O83)</f>
        <v>8154645</v>
      </c>
      <c r="V91" s="6"/>
      <c r="W91" s="6">
        <f>CHOOSE($AU$4,'C_6_%'!Q83,'C_5_%'!Q83,'C_4_%'!Q83,'C_3_%'!Q83,'C_2_%'!Q83,'C_1_%'!Q83,'C_0_%'!Q83)</f>
        <v>0</v>
      </c>
      <c r="X91" s="6"/>
      <c r="Y91" s="6">
        <f>CHOOSE($AU$4,'C_6_%'!P83,'C_5_%'!P83,'C_4_%'!P83,'C_3_%'!P83,'C_2_%'!P83,'C_1_%'!P83,'C_0_%'!P83)</f>
        <v>0</v>
      </c>
      <c r="Z91" s="6"/>
      <c r="AA91" s="6">
        <f>CHOOSE($AU$4,'C_6_%'!R83,'C_5_%'!R83,'C_4_%'!R83,'C_3_%'!R83,'C_2_%'!R83,'C_1_%'!R83,'C_0_%'!R83)</f>
        <v>2888411</v>
      </c>
      <c r="AB91" s="6"/>
      <c r="AC91" s="6">
        <f>CHOOSE($AU$4,'C_6_%'!S83,'C_5_%'!S83,'C_4_%'!S83,'C_3_%'!S83,'C_2_%'!S83,'C_1_%'!S83,'C_0_%'!S83)</f>
        <v>128628</v>
      </c>
      <c r="AW91" s="20"/>
      <c r="AX91" s="20"/>
      <c r="AY91" s="20"/>
    </row>
    <row r="92" spans="2:51" x14ac:dyDescent="0.2">
      <c r="B92" s="38">
        <f>CHOOSE($AU$4,'C_6_%'!B84,'C_5_%'!B84,'C_4_%'!B84,'C_3_%'!B84,'C_2_%'!B84,'C_1_%'!B84,'C_0_%'!B84,)</f>
        <v>1619</v>
      </c>
      <c r="C92" s="38" t="str">
        <f>CHOOSE($AU$4,'C_6_%'!A84,'C_5_%'!A84,'C_4_%'!A84,'C_3_%'!A84,'C_2_%'!A84,'C_1_%'!A84,'C_0_%'!A84,)</f>
        <v>Davis County</v>
      </c>
      <c r="E92" s="40">
        <f>CHOOSE($AU$4,'C_6_%'!E84,'C_5_%'!E84,'C_4_%'!E84,'C_3_%'!E84,'C_2_%'!E84,'C_1_%'!E84,'C_0_%'!E84)</f>
        <v>1203.4000000000001</v>
      </c>
      <c r="G92" s="40">
        <f>CHOOSE($AU$4,'C_6_%'!F84,'C_5_%'!F84,'C_4_%'!F84,'C_3_%'!F84,'C_2_%'!F84,'C_1_%'!F84,'C_0_%'!F84)</f>
        <v>21.4</v>
      </c>
      <c r="H92" s="3"/>
      <c r="I92" s="6">
        <f>(CHOOSE($AU$4,'C_6_%'!G84,'C_5_%'!G84,'C_4_%'!G84,'C_3_%'!G84,'C_2_%'!G84,'C_1_%'!G84,'C_0_%'!G84,))-AA92</f>
        <v>6147775</v>
      </c>
      <c r="J92" s="6"/>
      <c r="K92" s="6">
        <f>CHOOSE($AU$4,'C_6_%'!H84,'C_5_%'!H84,'C_4_%'!H84,'C_3_%'!H84,'C_2_%'!H84,'C_1_%'!H84,'C_0_%'!H84)</f>
        <v>868748</v>
      </c>
      <c r="L92" s="6"/>
      <c r="M92" s="6">
        <f>CHOOSE($AU$4,'C_6_%'!I84,'C_5_%'!I84,'C_4_%'!I84,'C_3_%'!I84,'C_2_%'!I84,'C_1_%'!I84,'C_0_%'!I84)</f>
        <v>325350</v>
      </c>
      <c r="N92" s="6"/>
      <c r="O92" s="6">
        <f>CHOOSE($AU$4,'C_6_%'!J84,'C_5_%'!J84,'C_4_%'!J84,'C_3_%'!J84,'C_2_%'!J84,'C_1_%'!J84,'C_0_%'!J84)</f>
        <v>3190457</v>
      </c>
      <c r="P92" s="6"/>
      <c r="Q92" s="6">
        <f>CHOOSE($AU$4,'C_6_%'!K84,'C_5_%'!K84,'C_4_%'!K84,'C_3_%'!K84,'C_2_%'!K84,'C_1_%'!K84,'C_0_%'!K84)</f>
        <v>97125</v>
      </c>
      <c r="R92" s="6"/>
      <c r="S92" s="6">
        <f>CHOOSE($AU$4,'C_6_%'!L84,'C_5_%'!L84,'C_4_%'!L84,'C_3_%'!L84,'C_2_%'!L84,'C_1_%'!L84,'C_0_%'!L84,)</f>
        <v>10240349.666999999</v>
      </c>
      <c r="T92" s="6"/>
      <c r="U92" s="6">
        <f>CHOOSE($AU$4,'C_6_%'!O84,'C_5_%'!O84,'C_4_%'!O84,'C_3_%'!O84,'C_2_%'!O84,'C_1_%'!O84,'C_0_%'!O84)</f>
        <v>439766.66667000001</v>
      </c>
      <c r="V92" s="6"/>
      <c r="W92" s="6">
        <f>CHOOSE($AU$4,'C_6_%'!Q84,'C_5_%'!Q84,'C_4_%'!Q84,'C_3_%'!Q84,'C_2_%'!Q84,'C_1_%'!Q84,'C_0_%'!Q84)</f>
        <v>0</v>
      </c>
      <c r="X92" s="6"/>
      <c r="Y92" s="6">
        <f>CHOOSE($AU$4,'C_6_%'!P84,'C_5_%'!P84,'C_4_%'!P84,'C_3_%'!P84,'C_2_%'!P84,'C_1_%'!P84,'C_0_%'!P84)</f>
        <v>0</v>
      </c>
      <c r="Z92" s="6"/>
      <c r="AA92" s="6">
        <f>CHOOSE($AU$4,'C_6_%'!R84,'C_5_%'!R84,'C_4_%'!R84,'C_3_%'!R84,'C_2_%'!R84,'C_1_%'!R84,'C_0_%'!R84)</f>
        <v>163055</v>
      </c>
      <c r="AB92" s="6"/>
      <c r="AC92" s="6">
        <f>CHOOSE($AU$4,'C_6_%'!S84,'C_5_%'!S84,'C_4_%'!S84,'C_3_%'!S84,'C_2_%'!S84,'C_1_%'!S84,'C_0_%'!S84)</f>
        <v>7088</v>
      </c>
      <c r="AW92" s="20"/>
      <c r="AX92" s="20"/>
      <c r="AY92" s="20"/>
    </row>
    <row r="93" spans="2:51" x14ac:dyDescent="0.2">
      <c r="B93" s="38">
        <f>CHOOSE($AU$4,'C_6_%'!B85,'C_5_%'!B85,'C_4_%'!B85,'C_3_%'!B85,'C_2_%'!B85,'C_1_%'!B85,'C_0_%'!B85,)</f>
        <v>1638</v>
      </c>
      <c r="C93" s="38" t="str">
        <f>CHOOSE($AU$4,'C_6_%'!A85,'C_5_%'!A85,'C_4_%'!A85,'C_3_%'!A85,'C_2_%'!A85,'C_1_%'!A85,'C_0_%'!A85,)</f>
        <v>Decorah Community</v>
      </c>
      <c r="E93" s="40">
        <f>CHOOSE($AU$4,'C_6_%'!E85,'C_5_%'!E85,'C_4_%'!E85,'C_3_%'!E85,'C_2_%'!E85,'C_1_%'!E85,'C_0_%'!E85)</f>
        <v>1350.3</v>
      </c>
      <c r="G93" s="40">
        <f>CHOOSE($AU$4,'C_6_%'!F85,'C_5_%'!F85,'C_4_%'!F85,'C_3_%'!F85,'C_2_%'!F85,'C_1_%'!F85,'C_0_%'!F85)</f>
        <v>-43.3</v>
      </c>
      <c r="H93" s="3"/>
      <c r="I93" s="6">
        <f>(CHOOSE($AU$4,'C_6_%'!G85,'C_5_%'!G85,'C_4_%'!G85,'C_3_%'!G85,'C_2_%'!G85,'C_1_%'!G85,'C_0_%'!G85,))-AA93</f>
        <v>5814288</v>
      </c>
      <c r="J93" s="6"/>
      <c r="K93" s="6">
        <f>CHOOSE($AU$4,'C_6_%'!H85,'C_5_%'!H85,'C_4_%'!H85,'C_3_%'!H85,'C_2_%'!H85,'C_1_%'!H85,'C_0_%'!H85)</f>
        <v>1002555</v>
      </c>
      <c r="L93" s="6"/>
      <c r="M93" s="6">
        <f>CHOOSE($AU$4,'C_6_%'!I85,'C_5_%'!I85,'C_4_%'!I85,'C_3_%'!I85,'C_2_%'!I85,'C_1_%'!I85,'C_0_%'!I85)</f>
        <v>-120137</v>
      </c>
      <c r="N93" s="6"/>
      <c r="O93" s="6">
        <f>CHOOSE($AU$4,'C_6_%'!J85,'C_5_%'!J85,'C_4_%'!J85,'C_3_%'!J85,'C_2_%'!J85,'C_1_%'!J85,'C_0_%'!J85)</f>
        <v>4982736</v>
      </c>
      <c r="P93" s="6"/>
      <c r="Q93" s="6">
        <f>CHOOSE($AU$4,'C_6_%'!K85,'C_5_%'!K85,'C_4_%'!K85,'C_3_%'!K85,'C_2_%'!K85,'C_1_%'!K85,'C_0_%'!K85)</f>
        <v>233993</v>
      </c>
      <c r="R93" s="6"/>
      <c r="S93" s="6">
        <f>CHOOSE($AU$4,'C_6_%'!L85,'C_5_%'!L85,'C_4_%'!L85,'C_3_%'!L85,'C_2_%'!L85,'C_1_%'!L85,'C_0_%'!L85,)</f>
        <v>11930055.333000001</v>
      </c>
      <c r="T93" s="6"/>
      <c r="U93" s="6">
        <f>CHOOSE($AU$4,'C_6_%'!O85,'C_5_%'!O85,'C_4_%'!O85,'C_3_%'!O85,'C_2_%'!O85,'C_1_%'!O85,'C_0_%'!O85)</f>
        <v>180116.33332999999</v>
      </c>
      <c r="V93" s="6"/>
      <c r="W93" s="6">
        <f>CHOOSE($AU$4,'C_6_%'!Q85,'C_5_%'!Q85,'C_4_%'!Q85,'C_3_%'!Q85,'C_2_%'!Q85,'C_1_%'!Q85,'C_0_%'!Q85)</f>
        <v>0</v>
      </c>
      <c r="X93" s="6"/>
      <c r="Y93" s="6">
        <f>CHOOSE($AU$4,'C_6_%'!P85,'C_5_%'!P85,'C_4_%'!P85,'C_3_%'!P85,'C_2_%'!P85,'C_1_%'!P85,'C_0_%'!P85)</f>
        <v>193678</v>
      </c>
      <c r="Z93" s="6"/>
      <c r="AA93" s="6">
        <f>CHOOSE($AU$4,'C_6_%'!R85,'C_5_%'!R85,'C_4_%'!R85,'C_3_%'!R85,'C_2_%'!R85,'C_1_%'!R85,'C_0_%'!R85)</f>
        <v>329439</v>
      </c>
      <c r="AB93" s="6"/>
      <c r="AC93" s="6">
        <f>CHOOSE($AU$4,'C_6_%'!S85,'C_5_%'!S85,'C_4_%'!S85,'C_3_%'!S85,'C_2_%'!S85,'C_1_%'!S85,'C_0_%'!S85)</f>
        <v>14322</v>
      </c>
      <c r="AW93" s="20"/>
      <c r="AX93" s="20"/>
      <c r="AY93" s="20"/>
    </row>
    <row r="94" spans="2:51" s="43" customFormat="1" x14ac:dyDescent="0.2">
      <c r="B94" s="42">
        <f>CHOOSE($AU$4,'C_6_%'!B86,'C_5_%'!B86,'C_4_%'!B86,'C_3_%'!B86,'C_2_%'!B86,'C_1_%'!B86,'C_0_%'!B86,)</f>
        <v>1675</v>
      </c>
      <c r="C94" s="42" t="str">
        <f>CHOOSE($AU$4,'C_6_%'!A86,'C_5_%'!A86,'C_4_%'!A86,'C_3_%'!A86,'C_2_%'!A86,'C_1_%'!A86,'C_0_%'!A86,)</f>
        <v>Delwood</v>
      </c>
      <c r="E94" s="44">
        <f>CHOOSE($AU$4,'C_6_%'!E86,'C_5_%'!E86,'C_4_%'!E86,'C_3_%'!E86,'C_2_%'!E86,'C_1_%'!E86,'C_0_%'!E86)</f>
        <v>192.9</v>
      </c>
      <c r="G94" s="44">
        <f>CHOOSE($AU$4,'C_6_%'!F86,'C_5_%'!F86,'C_4_%'!F86,'C_3_%'!F86,'C_2_%'!F86,'C_1_%'!F86,'C_0_%'!F86)</f>
        <v>-19.100000000000001</v>
      </c>
      <c r="H94" s="45"/>
      <c r="I94" s="46">
        <f>(CHOOSE($AU$4,'C_6_%'!G86,'C_5_%'!G86,'C_4_%'!G86,'C_3_%'!G86,'C_2_%'!G86,'C_1_%'!G86,'C_0_%'!G86,))-AA94</f>
        <v>957784</v>
      </c>
      <c r="J94" s="46"/>
      <c r="K94" s="46">
        <f>CHOOSE($AU$4,'C_6_%'!H86,'C_5_%'!H86,'C_4_%'!H86,'C_3_%'!H86,'C_2_%'!H86,'C_1_%'!H86,'C_0_%'!H86)</f>
        <v>196362</v>
      </c>
      <c r="L94" s="46"/>
      <c r="M94" s="46">
        <f>CHOOSE($AU$4,'C_6_%'!I86,'C_5_%'!I86,'C_4_%'!I86,'C_3_%'!I86,'C_2_%'!I86,'C_1_%'!I86,'C_0_%'!I86)</f>
        <v>-22445</v>
      </c>
      <c r="N94" s="46"/>
      <c r="O94" s="46">
        <f>CHOOSE($AU$4,'C_6_%'!J86,'C_5_%'!J86,'C_4_%'!J86,'C_3_%'!J86,'C_2_%'!J86,'C_1_%'!J86,'C_0_%'!J86)</f>
        <v>732283</v>
      </c>
      <c r="P94" s="46"/>
      <c r="Q94" s="46">
        <f>CHOOSE($AU$4,'C_6_%'!K86,'C_5_%'!K86,'C_4_%'!K86,'C_3_%'!K86,'C_2_%'!K86,'C_1_%'!K86,'C_0_%'!K86)</f>
        <v>119680</v>
      </c>
      <c r="R94" s="46"/>
      <c r="S94" s="46">
        <f>CHOOSE($AU$4,'C_6_%'!L86,'C_5_%'!L86,'C_4_%'!L86,'C_3_%'!L86,'C_2_%'!L86,'C_1_%'!L86,'C_0_%'!L86,)</f>
        <v>1888995.6666999999</v>
      </c>
      <c r="T94" s="46"/>
      <c r="U94" s="46">
        <f>CHOOSE($AU$4,'C_6_%'!O86,'C_5_%'!O86,'C_4_%'!O86,'C_3_%'!O86,'C_2_%'!O86,'C_1_%'!O86,'C_0_%'!O86)</f>
        <v>98543.666666999998</v>
      </c>
      <c r="V94" s="46"/>
      <c r="W94" s="46">
        <f>CHOOSE($AU$4,'C_6_%'!Q86,'C_5_%'!Q86,'C_4_%'!Q86,'C_3_%'!Q86,'C_2_%'!Q86,'C_1_%'!Q86,'C_0_%'!Q86)</f>
        <v>0</v>
      </c>
      <c r="X94" s="46"/>
      <c r="Y94" s="46">
        <f>CHOOSE($AU$4,'C_6_%'!P86,'C_5_%'!P86,'C_4_%'!P86,'C_3_%'!P86,'C_2_%'!P86,'C_1_%'!P86,'C_0_%'!P86)</f>
        <v>114302</v>
      </c>
      <c r="Z94" s="46"/>
      <c r="AA94" s="46">
        <f>CHOOSE($AU$4,'C_6_%'!R86,'C_5_%'!R86,'C_4_%'!R86,'C_3_%'!R86,'C_2_%'!R86,'C_1_%'!R86,'C_0_%'!R86)</f>
        <v>49915</v>
      </c>
      <c r="AB94" s="46"/>
      <c r="AC94" s="46">
        <f>CHOOSE($AU$4,'C_6_%'!S86,'C_5_%'!S86,'C_4_%'!S86,'C_3_%'!S86,'C_2_%'!S86,'C_1_%'!S86,'C_0_%'!S86)</f>
        <v>2170</v>
      </c>
      <c r="AW94" s="48"/>
      <c r="AX94" s="48"/>
      <c r="AY94" s="48"/>
    </row>
    <row r="95" spans="2:51" x14ac:dyDescent="0.2">
      <c r="B95" s="38">
        <f>CHOOSE($AU$4,'C_6_%'!B87,'C_5_%'!B87,'C_4_%'!B87,'C_3_%'!B87,'C_2_%'!B87,'C_1_%'!B87,'C_0_%'!B87,)</f>
        <v>1701</v>
      </c>
      <c r="C95" s="38" t="str">
        <f>CHOOSE($AU$4,'C_6_%'!A87,'C_5_%'!A87,'C_4_%'!A87,'C_3_%'!A87,'C_2_%'!A87,'C_1_%'!A87,'C_0_%'!A87,)</f>
        <v>Denison</v>
      </c>
      <c r="E95" s="40">
        <f>CHOOSE($AU$4,'C_6_%'!E87,'C_5_%'!E87,'C_4_%'!E87,'C_3_%'!E87,'C_2_%'!E87,'C_1_%'!E87,'C_0_%'!E87)</f>
        <v>2060</v>
      </c>
      <c r="G95" s="40">
        <f>CHOOSE($AU$4,'C_6_%'!F87,'C_5_%'!F87,'C_4_%'!F87,'C_3_%'!F87,'C_2_%'!F87,'C_1_%'!F87,'C_0_%'!F87)</f>
        <v>13</v>
      </c>
      <c r="H95" s="3"/>
      <c r="I95" s="6">
        <f>(CHOOSE($AU$4,'C_6_%'!G87,'C_5_%'!G87,'C_4_%'!G87,'C_3_%'!G87,'C_2_%'!G87,'C_1_%'!G87,'C_0_%'!G87,))-AA95</f>
        <v>13494725</v>
      </c>
      <c r="J95" s="6"/>
      <c r="K95" s="6">
        <f>CHOOSE($AU$4,'C_6_%'!H87,'C_5_%'!H87,'C_4_%'!H87,'C_3_%'!H87,'C_2_%'!H87,'C_1_%'!H87,'C_0_%'!H87)</f>
        <v>1449431</v>
      </c>
      <c r="L95" s="6"/>
      <c r="M95" s="6">
        <f>CHOOSE($AU$4,'C_6_%'!I87,'C_5_%'!I87,'C_4_%'!I87,'C_3_%'!I87,'C_2_%'!I87,'C_1_%'!I87,'C_0_%'!I87)</f>
        <v>519083</v>
      </c>
      <c r="N95" s="6"/>
      <c r="O95" s="6">
        <f>CHOOSE($AU$4,'C_6_%'!J87,'C_5_%'!J87,'C_4_%'!J87,'C_3_%'!J87,'C_2_%'!J87,'C_1_%'!J87,'C_0_%'!J87)</f>
        <v>3652261</v>
      </c>
      <c r="P95" s="6"/>
      <c r="Q95" s="6">
        <f>CHOOSE($AU$4,'C_6_%'!K87,'C_5_%'!K87,'C_4_%'!K87,'C_3_%'!K87,'C_2_%'!K87,'C_1_%'!K87,'C_0_%'!K87)</f>
        <v>85428</v>
      </c>
      <c r="R95" s="6"/>
      <c r="S95" s="6">
        <f>CHOOSE($AU$4,'C_6_%'!L87,'C_5_%'!L87,'C_4_%'!L87,'C_3_%'!L87,'C_2_%'!L87,'C_1_%'!L87,'C_0_%'!L87,)</f>
        <v>18711249.333000001</v>
      </c>
      <c r="T95" s="6"/>
      <c r="U95" s="6">
        <f>CHOOSE($AU$4,'C_6_%'!O87,'C_5_%'!O87,'C_4_%'!O87,'C_3_%'!O87,'C_2_%'!O87,'C_1_%'!O87,'C_0_%'!O87)</f>
        <v>662886.33333000005</v>
      </c>
      <c r="V95" s="6"/>
      <c r="W95" s="6">
        <f>CHOOSE($AU$4,'C_6_%'!Q87,'C_5_%'!Q87,'C_4_%'!Q87,'C_3_%'!Q87,'C_2_%'!Q87,'C_1_%'!Q87,'C_0_%'!Q87)</f>
        <v>640371.23008999997</v>
      </c>
      <c r="X95" s="6"/>
      <c r="Y95" s="6">
        <f>CHOOSE($AU$4,'C_6_%'!P87,'C_5_%'!P87,'C_4_%'!P87,'C_3_%'!P87,'C_2_%'!P87,'C_1_%'!P87,'C_0_%'!P87)</f>
        <v>0</v>
      </c>
      <c r="Z95" s="6"/>
      <c r="AA95" s="6">
        <f>CHOOSE($AU$4,'C_6_%'!R87,'C_5_%'!R87,'C_4_%'!R87,'C_3_%'!R87,'C_2_%'!R87,'C_1_%'!R87,'C_0_%'!R87)</f>
        <v>322783</v>
      </c>
      <c r="AB95" s="6"/>
      <c r="AC95" s="6">
        <f>CHOOSE($AU$4,'C_6_%'!S87,'C_5_%'!S87,'C_4_%'!S87,'C_3_%'!S87,'C_2_%'!S87,'C_1_%'!S87,'C_0_%'!S87)</f>
        <v>14032</v>
      </c>
      <c r="AW95" s="20"/>
      <c r="AX95" s="20"/>
      <c r="AY95" s="20"/>
    </row>
    <row r="96" spans="2:51" x14ac:dyDescent="0.2">
      <c r="B96" s="38">
        <f>CHOOSE($AU$4,'C_6_%'!B88,'C_5_%'!B88,'C_4_%'!B88,'C_3_%'!B88,'C_2_%'!B88,'C_1_%'!B88,'C_0_%'!B88,)</f>
        <v>1719</v>
      </c>
      <c r="C96" s="38" t="str">
        <f>CHOOSE($AU$4,'C_6_%'!A88,'C_5_%'!A88,'C_4_%'!A88,'C_3_%'!A88,'C_2_%'!A88,'C_1_%'!A88,'C_0_%'!A88,)</f>
        <v>Denver</v>
      </c>
      <c r="E96" s="40">
        <f>CHOOSE($AU$4,'C_6_%'!E88,'C_5_%'!E88,'C_4_%'!E88,'C_3_%'!E88,'C_2_%'!E88,'C_1_%'!E88,'C_0_%'!E88)</f>
        <v>685.7</v>
      </c>
      <c r="G96" s="40">
        <f>CHOOSE($AU$4,'C_6_%'!F88,'C_5_%'!F88,'C_4_%'!F88,'C_3_%'!F88,'C_2_%'!F88,'C_1_%'!F88,'C_0_%'!F88)</f>
        <v>-13.4</v>
      </c>
      <c r="H96" s="3"/>
      <c r="I96" s="6">
        <f>(CHOOSE($AU$4,'C_6_%'!G88,'C_5_%'!G88,'C_4_%'!G88,'C_3_%'!G88,'C_2_%'!G88,'C_1_%'!G88,'C_0_%'!G88,))-AA96</f>
        <v>3501051</v>
      </c>
      <c r="J96" s="6"/>
      <c r="K96" s="6">
        <f>CHOOSE($AU$4,'C_6_%'!H88,'C_5_%'!H88,'C_4_%'!H88,'C_3_%'!H88,'C_2_%'!H88,'C_1_%'!H88,'C_0_%'!H88)</f>
        <v>489579</v>
      </c>
      <c r="L96" s="6"/>
      <c r="M96" s="6">
        <f>CHOOSE($AU$4,'C_6_%'!I88,'C_5_%'!I88,'C_4_%'!I88,'C_3_%'!I88,'C_2_%'!I88,'C_1_%'!I88,'C_0_%'!I88)</f>
        <v>10080</v>
      </c>
      <c r="N96" s="6"/>
      <c r="O96" s="6">
        <f>CHOOSE($AU$4,'C_6_%'!J88,'C_5_%'!J88,'C_4_%'!J88,'C_3_%'!J88,'C_2_%'!J88,'C_1_%'!J88,'C_0_%'!J88)</f>
        <v>1865563</v>
      </c>
      <c r="P96" s="6"/>
      <c r="Q96" s="6">
        <f>CHOOSE($AU$4,'C_6_%'!K88,'C_5_%'!K88,'C_4_%'!K88,'C_3_%'!K88,'C_2_%'!K88,'C_1_%'!K88,'C_0_%'!K88)</f>
        <v>84131</v>
      </c>
      <c r="R96" s="6"/>
      <c r="S96" s="6">
        <f>CHOOSE($AU$4,'C_6_%'!L88,'C_5_%'!L88,'C_4_%'!L88,'C_3_%'!L88,'C_2_%'!L88,'C_1_%'!L88,'C_0_%'!L88,)</f>
        <v>5871075.6666999999</v>
      </c>
      <c r="T96" s="6"/>
      <c r="U96" s="6">
        <f>CHOOSE($AU$4,'C_6_%'!O88,'C_5_%'!O88,'C_4_%'!O88,'C_3_%'!O88,'C_2_%'!O88,'C_1_%'!O88,'C_0_%'!O88)</f>
        <v>101964.66667000001</v>
      </c>
      <c r="V96" s="6"/>
      <c r="W96" s="6">
        <f>CHOOSE($AU$4,'C_6_%'!Q88,'C_5_%'!Q88,'C_4_%'!Q88,'C_3_%'!Q88,'C_2_%'!Q88,'C_1_%'!Q88,'C_0_%'!Q88)</f>
        <v>0</v>
      </c>
      <c r="X96" s="6"/>
      <c r="Y96" s="6">
        <f>CHOOSE($AU$4,'C_6_%'!P88,'C_5_%'!P88,'C_4_%'!P88,'C_3_%'!P88,'C_2_%'!P88,'C_1_%'!P88,'C_0_%'!P88)</f>
        <v>42726</v>
      </c>
      <c r="Z96" s="6"/>
      <c r="AA96" s="6">
        <f>CHOOSE($AU$4,'C_6_%'!R88,'C_5_%'!R88,'C_4_%'!R88,'C_3_%'!R88,'C_2_%'!R88,'C_1_%'!R88,'C_0_%'!R88)</f>
        <v>119796</v>
      </c>
      <c r="AB96" s="6"/>
      <c r="AC96" s="6">
        <f>CHOOSE($AU$4,'C_6_%'!S88,'C_5_%'!S88,'C_4_%'!S88,'C_3_%'!S88,'C_2_%'!S88,'C_1_%'!S88,'C_0_%'!S88)</f>
        <v>5208</v>
      </c>
      <c r="AW96" s="20"/>
      <c r="AX96" s="20"/>
      <c r="AY96" s="20"/>
    </row>
    <row r="97" spans="2:51" x14ac:dyDescent="0.2">
      <c r="B97" s="38">
        <f>CHOOSE($AU$4,'C_6_%'!B89,'C_5_%'!B89,'C_4_%'!B89,'C_3_%'!B89,'C_2_%'!B89,'C_1_%'!B89,'C_0_%'!B89,)</f>
        <v>1737</v>
      </c>
      <c r="C97" s="38" t="str">
        <f>CHOOSE($AU$4,'C_6_%'!A89,'C_5_%'!A89,'C_4_%'!A89,'C_3_%'!A89,'C_2_%'!A89,'C_1_%'!A89,'C_0_%'!A89,)</f>
        <v>Des Moines Independent</v>
      </c>
      <c r="E97" s="40">
        <f>CHOOSE($AU$4,'C_6_%'!E89,'C_5_%'!E89,'C_4_%'!E89,'C_3_%'!E89,'C_2_%'!E89,'C_1_%'!E89,'C_0_%'!E89)</f>
        <v>32686.9</v>
      </c>
      <c r="G97" s="40">
        <f>CHOOSE($AU$4,'C_6_%'!F89,'C_5_%'!F89,'C_4_%'!F89,'C_3_%'!F89,'C_2_%'!F89,'C_1_%'!F89,'C_0_%'!F89)</f>
        <v>273.7</v>
      </c>
      <c r="H97" s="3"/>
      <c r="I97" s="6">
        <f>(CHOOSE($AU$4,'C_6_%'!G89,'C_5_%'!G89,'C_4_%'!G89,'C_3_%'!G89,'C_2_%'!G89,'C_1_%'!G89,'C_0_%'!G89,))-AA97</f>
        <v>214615462</v>
      </c>
      <c r="J97" s="6"/>
      <c r="K97" s="6">
        <f>CHOOSE($AU$4,'C_6_%'!H89,'C_5_%'!H89,'C_4_%'!H89,'C_3_%'!H89,'C_2_%'!H89,'C_1_%'!H89,'C_0_%'!H89)</f>
        <v>25518353</v>
      </c>
      <c r="L97" s="6"/>
      <c r="M97" s="6">
        <f>CHOOSE($AU$4,'C_6_%'!I89,'C_5_%'!I89,'C_4_%'!I89,'C_3_%'!I89,'C_2_%'!I89,'C_1_%'!I89,'C_0_%'!I89)</f>
        <v>7745084</v>
      </c>
      <c r="N97" s="6"/>
      <c r="O97" s="6">
        <f>CHOOSE($AU$4,'C_6_%'!J89,'C_5_%'!J89,'C_4_%'!J89,'C_3_%'!J89,'C_2_%'!J89,'C_1_%'!J89,'C_0_%'!J89)</f>
        <v>75150023</v>
      </c>
      <c r="P97" s="6"/>
      <c r="Q97" s="6">
        <f>CHOOSE($AU$4,'C_6_%'!K89,'C_5_%'!K89,'C_4_%'!K89,'C_3_%'!K89,'C_2_%'!K89,'C_1_%'!K89,'C_0_%'!K89)</f>
        <v>1455343</v>
      </c>
      <c r="R97" s="6"/>
      <c r="S97" s="6">
        <f>CHOOSE($AU$4,'C_6_%'!L89,'C_5_%'!L89,'C_4_%'!L89,'C_3_%'!L89,'C_2_%'!L89,'C_1_%'!L89,'C_0_%'!L89,)</f>
        <v>318185084</v>
      </c>
      <c r="T97" s="6"/>
      <c r="U97" s="6">
        <f>CHOOSE($AU$4,'C_6_%'!O89,'C_5_%'!O89,'C_4_%'!O89,'C_3_%'!O89,'C_2_%'!O89,'C_1_%'!O89,'C_0_%'!O89)</f>
        <v>10771372</v>
      </c>
      <c r="V97" s="6"/>
      <c r="W97" s="6">
        <f>CHOOSE($AU$4,'C_6_%'!Q89,'C_5_%'!Q89,'C_4_%'!Q89,'C_3_%'!Q89,'C_2_%'!Q89,'C_1_%'!Q89,'C_0_%'!Q89)</f>
        <v>8443141.5756000001</v>
      </c>
      <c r="X97" s="6"/>
      <c r="Y97" s="6">
        <f>CHOOSE($AU$4,'C_6_%'!P89,'C_5_%'!P89,'C_4_%'!P89,'C_3_%'!P89,'C_2_%'!P89,'C_1_%'!P89,'C_0_%'!P89)</f>
        <v>0</v>
      </c>
      <c r="Z97" s="6"/>
      <c r="AA97" s="6">
        <f>CHOOSE($AU$4,'C_6_%'!R89,'C_5_%'!R89,'C_4_%'!R89,'C_3_%'!R89,'C_2_%'!R89,'C_1_%'!R89,'C_0_%'!R89)</f>
        <v>4499000</v>
      </c>
      <c r="AB97" s="6"/>
      <c r="AC97" s="6">
        <f>CHOOSE($AU$4,'C_6_%'!S89,'C_5_%'!S89,'C_4_%'!S89,'C_3_%'!S89,'C_2_%'!S89,'C_1_%'!S89,'C_0_%'!S89)</f>
        <v>195584</v>
      </c>
      <c r="AW97" s="20"/>
      <c r="AX97" s="20"/>
      <c r="AY97" s="20"/>
    </row>
    <row r="98" spans="2:51" x14ac:dyDescent="0.2">
      <c r="B98" s="38">
        <f>CHOOSE($AU$4,'C_6_%'!B90,'C_5_%'!B90,'C_4_%'!B90,'C_3_%'!B90,'C_2_%'!B90,'C_1_%'!B90,'C_0_%'!B90,)</f>
        <v>1782</v>
      </c>
      <c r="C98" s="38" t="str">
        <f>CHOOSE($AU$4,'C_6_%'!A90,'C_5_%'!A90,'C_4_%'!A90,'C_3_%'!A90,'C_2_%'!A90,'C_1_%'!A90,'C_0_%'!A90,)</f>
        <v>Diagonal</v>
      </c>
      <c r="E98" s="40">
        <f>CHOOSE($AU$4,'C_6_%'!E90,'C_5_%'!E90,'C_4_%'!E90,'C_3_%'!E90,'C_2_%'!E90,'C_1_%'!E90,'C_0_%'!E90)</f>
        <v>99.58</v>
      </c>
      <c r="G98" s="40">
        <f>CHOOSE($AU$4,'C_6_%'!F90,'C_5_%'!F90,'C_4_%'!F90,'C_3_%'!F90,'C_2_%'!F90,'C_1_%'!F90,'C_0_%'!F90)</f>
        <v>-1.42</v>
      </c>
      <c r="H98" s="3"/>
      <c r="I98" s="6">
        <f>(CHOOSE($AU$4,'C_6_%'!G90,'C_5_%'!G90,'C_4_%'!G90,'C_3_%'!G90,'C_2_%'!G90,'C_1_%'!G90,'C_0_%'!G90,))-AA98</f>
        <v>549540</v>
      </c>
      <c r="J98" s="6"/>
      <c r="K98" s="6">
        <f>CHOOSE($AU$4,'C_6_%'!H90,'C_5_%'!H90,'C_4_%'!H90,'C_3_%'!H90,'C_2_%'!H90,'C_1_%'!H90,'C_0_%'!H90)</f>
        <v>105021</v>
      </c>
      <c r="L98" s="6"/>
      <c r="M98" s="6">
        <f>CHOOSE($AU$4,'C_6_%'!I90,'C_5_%'!I90,'C_4_%'!I90,'C_3_%'!I90,'C_2_%'!I90,'C_1_%'!I90,'C_0_%'!I90)</f>
        <v>23229</v>
      </c>
      <c r="N98" s="6"/>
      <c r="O98" s="6">
        <f>CHOOSE($AU$4,'C_6_%'!J90,'C_5_%'!J90,'C_4_%'!J90,'C_3_%'!J90,'C_2_%'!J90,'C_1_%'!J90,'C_0_%'!J90)</f>
        <v>327599</v>
      </c>
      <c r="P98" s="6"/>
      <c r="Q98" s="6">
        <f>CHOOSE($AU$4,'C_6_%'!K90,'C_5_%'!K90,'C_4_%'!K90,'C_3_%'!K90,'C_2_%'!K90,'C_1_%'!K90,'C_0_%'!K90)</f>
        <v>-41957</v>
      </c>
      <c r="R98" s="6"/>
      <c r="S98" s="6">
        <f>CHOOSE($AU$4,'C_6_%'!L90,'C_5_%'!L90,'C_4_%'!L90,'C_3_%'!L90,'C_2_%'!L90,'C_1_%'!L90,'C_0_%'!L90,)</f>
        <v>983933.33333000005</v>
      </c>
      <c r="T98" s="6"/>
      <c r="U98" s="6">
        <f>CHOOSE($AU$4,'C_6_%'!O90,'C_5_%'!O90,'C_4_%'!O90,'C_3_%'!O90,'C_2_%'!O90,'C_1_%'!O90,'C_0_%'!O90)</f>
        <v>-18180.666669999999</v>
      </c>
      <c r="V98" s="6"/>
      <c r="W98" s="6">
        <f>CHOOSE($AU$4,'C_6_%'!Q90,'C_5_%'!Q90,'C_4_%'!Q90,'C_3_%'!Q90,'C_2_%'!Q90,'C_1_%'!Q90,'C_0_%'!Q90)</f>
        <v>0</v>
      </c>
      <c r="X98" s="6"/>
      <c r="Y98" s="6">
        <f>CHOOSE($AU$4,'C_6_%'!P90,'C_5_%'!P90,'C_4_%'!P90,'C_3_%'!P90,'C_2_%'!P90,'C_1_%'!P90,'C_0_%'!P90)</f>
        <v>2849</v>
      </c>
      <c r="Z98" s="6"/>
      <c r="AA98" s="6">
        <f>CHOOSE($AU$4,'C_6_%'!R90,'C_5_%'!R90,'C_4_%'!R90,'C_3_%'!R90,'C_2_%'!R90,'C_1_%'!R90,'C_0_%'!R90)</f>
        <v>0</v>
      </c>
      <c r="AB98" s="6"/>
      <c r="AC98" s="6">
        <f>CHOOSE($AU$4,'C_6_%'!S90,'C_5_%'!S90,'C_4_%'!S90,'C_3_%'!S90,'C_2_%'!S90,'C_1_%'!S90,'C_0_%'!S90)</f>
        <v>0</v>
      </c>
      <c r="AW98" s="20"/>
      <c r="AX98" s="20"/>
      <c r="AY98" s="20"/>
    </row>
    <row r="99" spans="2:51" s="43" customFormat="1" x14ac:dyDescent="0.2">
      <c r="B99" s="42">
        <f>CHOOSE($AU$4,'C_6_%'!B91,'C_5_%'!B91,'C_4_%'!B91,'C_3_%'!B91,'C_2_%'!B91,'C_1_%'!B91,'C_0_%'!B91,)</f>
        <v>1791</v>
      </c>
      <c r="C99" s="42" t="str">
        <f>CHOOSE($AU$4,'C_6_%'!A91,'C_5_%'!A91,'C_4_%'!A91,'C_3_%'!A91,'C_2_%'!A91,'C_1_%'!A91,'C_0_%'!A91,)</f>
        <v>Dike-New Hartford</v>
      </c>
      <c r="E99" s="44">
        <f>CHOOSE($AU$4,'C_6_%'!E91,'C_5_%'!E91,'C_4_%'!E91,'C_3_%'!E91,'C_2_%'!E91,'C_1_%'!E91,'C_0_%'!E91)</f>
        <v>902.6</v>
      </c>
      <c r="G99" s="44">
        <f>CHOOSE($AU$4,'C_6_%'!F91,'C_5_%'!F91,'C_4_%'!F91,'C_3_%'!F91,'C_2_%'!F91,'C_1_%'!F91,'C_0_%'!F91)</f>
        <v>22.1</v>
      </c>
      <c r="H99" s="45"/>
      <c r="I99" s="46">
        <f>(CHOOSE($AU$4,'C_6_%'!G91,'C_5_%'!G91,'C_4_%'!G91,'C_3_%'!G91,'C_2_%'!G91,'C_1_%'!G91,'C_0_%'!G91,))-AA99</f>
        <v>4836785</v>
      </c>
      <c r="J99" s="46"/>
      <c r="K99" s="46">
        <f>CHOOSE($AU$4,'C_6_%'!H91,'C_5_%'!H91,'C_4_%'!H91,'C_3_%'!H91,'C_2_%'!H91,'C_1_%'!H91,'C_0_%'!H91)</f>
        <v>674449</v>
      </c>
      <c r="L99" s="46"/>
      <c r="M99" s="46">
        <f>CHOOSE($AU$4,'C_6_%'!I91,'C_5_%'!I91,'C_4_%'!I91,'C_3_%'!I91,'C_2_%'!I91,'C_1_%'!I91,'C_0_%'!I91)</f>
        <v>293791</v>
      </c>
      <c r="N99" s="46"/>
      <c r="O99" s="46">
        <f>CHOOSE($AU$4,'C_6_%'!J91,'C_5_%'!J91,'C_4_%'!J91,'C_3_%'!J91,'C_2_%'!J91,'C_1_%'!J91,'C_0_%'!J91)</f>
        <v>2379802</v>
      </c>
      <c r="P99" s="46"/>
      <c r="Q99" s="46">
        <f>CHOOSE($AU$4,'C_6_%'!K91,'C_5_%'!K91,'C_4_%'!K91,'C_3_%'!K91,'C_2_%'!K91,'C_1_%'!K91,'C_0_%'!K91)</f>
        <v>78748</v>
      </c>
      <c r="R99" s="46"/>
      <c r="S99" s="46">
        <f>CHOOSE($AU$4,'C_6_%'!L91,'C_5_%'!L91,'C_4_%'!L91,'C_3_%'!L91,'C_2_%'!L91,'C_1_%'!L91,'C_0_%'!L91,)</f>
        <v>7915291.6666999999</v>
      </c>
      <c r="T99" s="46"/>
      <c r="U99" s="46">
        <f>CHOOSE($AU$4,'C_6_%'!O91,'C_5_%'!O91,'C_4_%'!O91,'C_3_%'!O91,'C_2_%'!O91,'C_1_%'!O91,'C_0_%'!O91)</f>
        <v>385064.66667000001</v>
      </c>
      <c r="V99" s="46"/>
      <c r="W99" s="46">
        <f>CHOOSE($AU$4,'C_6_%'!Q91,'C_5_%'!Q91,'C_4_%'!Q91,'C_3_%'!Q91,'C_2_%'!Q91,'C_1_%'!Q91,'C_0_%'!Q91)</f>
        <v>0</v>
      </c>
      <c r="X99" s="46"/>
      <c r="Y99" s="46">
        <f>CHOOSE($AU$4,'C_6_%'!P91,'C_5_%'!P91,'C_4_%'!P91,'C_3_%'!P91,'C_2_%'!P91,'C_1_%'!P91,'C_0_%'!P91)</f>
        <v>0</v>
      </c>
      <c r="Z99" s="46"/>
      <c r="AA99" s="46">
        <f>CHOOSE($AU$4,'C_6_%'!R91,'C_5_%'!R91,'C_4_%'!R91,'C_3_%'!R91,'C_2_%'!R91,'C_1_%'!R91,'C_0_%'!R91)</f>
        <v>163055</v>
      </c>
      <c r="AB99" s="46"/>
      <c r="AC99" s="46">
        <f>CHOOSE($AU$4,'C_6_%'!S91,'C_5_%'!S91,'C_4_%'!S91,'C_3_%'!S91,'C_2_%'!S91,'C_1_%'!S91,'C_0_%'!S91)</f>
        <v>7088</v>
      </c>
      <c r="AW99" s="48"/>
      <c r="AX99" s="48"/>
      <c r="AY99" s="48"/>
    </row>
    <row r="100" spans="2:51" x14ac:dyDescent="0.2">
      <c r="B100" s="38">
        <f>CHOOSE($AU$4,'C_6_%'!B92,'C_5_%'!B92,'C_4_%'!B92,'C_3_%'!B92,'C_2_%'!B92,'C_1_%'!B92,'C_0_%'!B92,)</f>
        <v>1863</v>
      </c>
      <c r="C100" s="38" t="str">
        <f>CHOOSE($AU$4,'C_6_%'!A92,'C_5_%'!A92,'C_4_%'!A92,'C_3_%'!A92,'C_2_%'!A92,'C_1_%'!A92,'C_0_%'!A92,)</f>
        <v>Dubuque</v>
      </c>
      <c r="E100" s="40">
        <f>CHOOSE($AU$4,'C_6_%'!E92,'C_5_%'!E92,'C_4_%'!E92,'C_3_%'!E92,'C_2_%'!E92,'C_1_%'!E92,'C_0_%'!E92)</f>
        <v>10608.8</v>
      </c>
      <c r="G100" s="40">
        <f>CHOOSE($AU$4,'C_6_%'!F92,'C_5_%'!F92,'C_4_%'!F92,'C_3_%'!F92,'C_2_%'!F92,'C_1_%'!F92,'C_0_%'!F92)</f>
        <v>30.2</v>
      </c>
      <c r="H100" s="3"/>
      <c r="I100" s="6">
        <f>(CHOOSE($AU$4,'C_6_%'!G92,'C_5_%'!G92,'C_4_%'!G92,'C_3_%'!G92,'C_2_%'!G92,'C_1_%'!G92,'C_0_%'!G92,))-AA100</f>
        <v>57494327</v>
      </c>
      <c r="J100" s="6"/>
      <c r="K100" s="6">
        <f>CHOOSE($AU$4,'C_6_%'!H92,'C_5_%'!H92,'C_4_%'!H92,'C_3_%'!H92,'C_2_%'!H92,'C_1_%'!H92,'C_0_%'!H92)</f>
        <v>11365823</v>
      </c>
      <c r="L100" s="6"/>
      <c r="M100" s="6">
        <f>CHOOSE($AU$4,'C_6_%'!I92,'C_5_%'!I92,'C_4_%'!I92,'C_3_%'!I92,'C_2_%'!I92,'C_1_%'!I92,'C_0_%'!I92)</f>
        <v>4944183</v>
      </c>
      <c r="N100" s="6"/>
      <c r="O100" s="6">
        <f>CHOOSE($AU$4,'C_6_%'!J92,'C_5_%'!J92,'C_4_%'!J92,'C_3_%'!J92,'C_2_%'!J92,'C_1_%'!J92,'C_0_%'!J92)</f>
        <v>32243303</v>
      </c>
      <c r="P100" s="6"/>
      <c r="Q100" s="6">
        <f>CHOOSE($AU$4,'C_6_%'!K92,'C_5_%'!K92,'C_4_%'!K92,'C_3_%'!K92,'C_2_%'!K92,'C_1_%'!K92,'C_0_%'!K92)</f>
        <v>589205</v>
      </c>
      <c r="R100" s="6"/>
      <c r="S100" s="6">
        <f>CHOOSE($AU$4,'C_6_%'!L92,'C_5_%'!L92,'C_4_%'!L92,'C_3_%'!L92,'C_2_%'!L92,'C_1_%'!L92,'C_0_%'!L92,)</f>
        <v>102174474.67</v>
      </c>
      <c r="T100" s="6"/>
      <c r="U100" s="6">
        <f>CHOOSE($AU$4,'C_6_%'!O92,'C_5_%'!O92,'C_4_%'!O92,'C_3_%'!O92,'C_2_%'!O92,'C_1_%'!O92,'C_0_%'!O92)</f>
        <v>6041914.6666999999</v>
      </c>
      <c r="V100" s="6"/>
      <c r="W100" s="6">
        <f>CHOOSE($AU$4,'C_6_%'!Q92,'C_5_%'!Q92,'C_4_%'!Q92,'C_3_%'!Q92,'C_2_%'!Q92,'C_1_%'!Q92,'C_0_%'!Q92)</f>
        <v>0</v>
      </c>
      <c r="X100" s="6"/>
      <c r="Y100" s="6">
        <f>CHOOSE($AU$4,'C_6_%'!P92,'C_5_%'!P92,'C_4_%'!P92,'C_3_%'!P92,'C_2_%'!P92,'C_1_%'!P92,'C_0_%'!P92)</f>
        <v>0</v>
      </c>
      <c r="Z100" s="6"/>
      <c r="AA100" s="6">
        <f>CHOOSE($AU$4,'C_6_%'!R92,'C_5_%'!R92,'C_4_%'!R92,'C_3_%'!R92,'C_2_%'!R92,'C_1_%'!R92,'C_0_%'!R92)</f>
        <v>2455815</v>
      </c>
      <c r="AB100" s="6"/>
      <c r="AC100" s="6">
        <f>CHOOSE($AU$4,'C_6_%'!S92,'C_5_%'!S92,'C_4_%'!S92,'C_3_%'!S92,'C_2_%'!S92,'C_1_%'!S92,'C_0_%'!S92)</f>
        <v>109822</v>
      </c>
      <c r="AW100" s="20"/>
      <c r="AX100" s="20"/>
      <c r="AY100" s="20"/>
    </row>
    <row r="101" spans="2:51" x14ac:dyDescent="0.2">
      <c r="B101" s="38">
        <f>CHOOSE($AU$4,'C_6_%'!B93,'C_5_%'!B93,'C_4_%'!B93,'C_3_%'!B93,'C_2_%'!B93,'C_1_%'!B93,'C_0_%'!B93,)</f>
        <v>1908</v>
      </c>
      <c r="C101" s="38" t="str">
        <f>CHOOSE($AU$4,'C_6_%'!A93,'C_5_%'!A93,'C_4_%'!A93,'C_3_%'!A93,'C_2_%'!A93,'C_1_%'!A93,'C_0_%'!A93,)</f>
        <v>Dunkerton</v>
      </c>
      <c r="E101" s="40">
        <f>CHOOSE($AU$4,'C_6_%'!E93,'C_5_%'!E93,'C_4_%'!E93,'C_3_%'!E93,'C_2_%'!E93,'C_1_%'!E93,'C_0_%'!E93)</f>
        <v>446.8</v>
      </c>
      <c r="G101" s="40">
        <f>CHOOSE($AU$4,'C_6_%'!F93,'C_5_%'!F93,'C_4_%'!F93,'C_3_%'!F93,'C_2_%'!F93,'C_1_%'!F93,'C_0_%'!F93)</f>
        <v>-17.2</v>
      </c>
      <c r="H101" s="3"/>
      <c r="I101" s="6">
        <f>(CHOOSE($AU$4,'C_6_%'!G93,'C_5_%'!G93,'C_4_%'!G93,'C_3_%'!G93,'C_2_%'!G93,'C_1_%'!G93,'C_0_%'!G93,))-AA101</f>
        <v>2293444</v>
      </c>
      <c r="J101" s="6"/>
      <c r="K101" s="6">
        <f>CHOOSE($AU$4,'C_6_%'!H93,'C_5_%'!H93,'C_4_%'!H93,'C_3_%'!H93,'C_2_%'!H93,'C_1_%'!H93,'C_0_%'!H93)</f>
        <v>347484</v>
      </c>
      <c r="L101" s="6"/>
      <c r="M101" s="6">
        <f>CHOOSE($AU$4,'C_6_%'!I93,'C_5_%'!I93,'C_4_%'!I93,'C_3_%'!I93,'C_2_%'!I93,'C_1_%'!I93,'C_0_%'!I93)</f>
        <v>-56263</v>
      </c>
      <c r="N101" s="6"/>
      <c r="O101" s="6">
        <f>CHOOSE($AU$4,'C_6_%'!J93,'C_5_%'!J93,'C_4_%'!J93,'C_3_%'!J93,'C_2_%'!J93,'C_1_%'!J93,'C_0_%'!J93)</f>
        <v>1369734</v>
      </c>
      <c r="P101" s="6"/>
      <c r="Q101" s="6">
        <f>CHOOSE($AU$4,'C_6_%'!K93,'C_5_%'!K93,'C_4_%'!K93,'C_3_%'!K93,'C_2_%'!K93,'C_1_%'!K93,'C_0_%'!K93)</f>
        <v>108652</v>
      </c>
      <c r="R101" s="6"/>
      <c r="S101" s="6">
        <f>CHOOSE($AU$4,'C_6_%'!L93,'C_5_%'!L93,'C_4_%'!L93,'C_3_%'!L93,'C_2_%'!L93,'C_1_%'!L93,'C_0_%'!L93,)</f>
        <v>4020932.3333000001</v>
      </c>
      <c r="T101" s="6"/>
      <c r="U101" s="6">
        <f>CHOOSE($AU$4,'C_6_%'!O93,'C_5_%'!O93,'C_4_%'!O93,'C_3_%'!O93,'C_2_%'!O93,'C_1_%'!O93,'C_0_%'!O93)</f>
        <v>58808.333333000002</v>
      </c>
      <c r="V101" s="6"/>
      <c r="W101" s="6">
        <f>CHOOSE($AU$4,'C_6_%'!Q93,'C_5_%'!Q93,'C_4_%'!Q93,'C_3_%'!Q93,'C_2_%'!Q93,'C_1_%'!Q93,'C_0_%'!Q93)</f>
        <v>0</v>
      </c>
      <c r="X101" s="6"/>
      <c r="Y101" s="6">
        <f>CHOOSE($AU$4,'C_6_%'!P93,'C_5_%'!P93,'C_4_%'!P93,'C_3_%'!P93,'C_2_%'!P93,'C_1_%'!P93,'C_0_%'!P93)</f>
        <v>82290</v>
      </c>
      <c r="Z101" s="6"/>
      <c r="AA101" s="6">
        <f>CHOOSE($AU$4,'C_6_%'!R93,'C_5_%'!R93,'C_4_%'!R93,'C_3_%'!R93,'C_2_%'!R93,'C_1_%'!R93,'C_0_%'!R93)</f>
        <v>63226</v>
      </c>
      <c r="AB101" s="6"/>
      <c r="AC101" s="6">
        <f>CHOOSE($AU$4,'C_6_%'!S93,'C_5_%'!S93,'C_4_%'!S93,'C_3_%'!S93,'C_2_%'!S93,'C_1_%'!S93,'C_0_%'!S93)</f>
        <v>2749</v>
      </c>
      <c r="AW101" s="20"/>
      <c r="AX101" s="20"/>
      <c r="AY101" s="20"/>
    </row>
    <row r="102" spans="2:51" x14ac:dyDescent="0.2">
      <c r="B102" s="38">
        <f>CHOOSE($AU$4,'C_6_%'!B94,'C_5_%'!B94,'C_4_%'!B94,'C_3_%'!B94,'C_2_%'!B94,'C_1_%'!B94,'C_0_%'!B94,)</f>
        <v>1926</v>
      </c>
      <c r="C102" s="38" t="str">
        <f>CHOOSE($AU$4,'C_6_%'!A94,'C_5_%'!A94,'C_4_%'!A94,'C_3_%'!A94,'C_2_%'!A94,'C_1_%'!A94,'C_0_%'!A94,)</f>
        <v>Durant</v>
      </c>
      <c r="E102" s="40">
        <f>CHOOSE($AU$4,'C_6_%'!E94,'C_5_%'!E94,'C_4_%'!E94,'C_3_%'!E94,'C_2_%'!E94,'C_1_%'!E94,'C_0_%'!E94)</f>
        <v>599.70000000000005</v>
      </c>
      <c r="G102" s="40">
        <f>CHOOSE($AU$4,'C_6_%'!F94,'C_5_%'!F94,'C_4_%'!F94,'C_3_%'!F94,'C_2_%'!F94,'C_1_%'!F94,'C_0_%'!F94)</f>
        <v>34.1</v>
      </c>
      <c r="H102" s="3"/>
      <c r="I102" s="6">
        <f>(CHOOSE($AU$4,'C_6_%'!G94,'C_5_%'!G94,'C_4_%'!G94,'C_3_%'!G94,'C_2_%'!G94,'C_1_%'!G94,'C_0_%'!G94,))-AA102</f>
        <v>2794435</v>
      </c>
      <c r="J102" s="6"/>
      <c r="K102" s="6">
        <f>CHOOSE($AU$4,'C_6_%'!H94,'C_5_%'!H94,'C_4_%'!H94,'C_3_%'!H94,'C_2_%'!H94,'C_1_%'!H94,'C_0_%'!H94)</f>
        <v>497136</v>
      </c>
      <c r="L102" s="6"/>
      <c r="M102" s="6">
        <f>CHOOSE($AU$4,'C_6_%'!I94,'C_5_%'!I94,'C_4_%'!I94,'C_3_%'!I94,'C_2_%'!I94,'C_1_%'!I94,'C_0_%'!I94)</f>
        <v>318329</v>
      </c>
      <c r="N102" s="6"/>
      <c r="O102" s="6">
        <f>CHOOSE($AU$4,'C_6_%'!J94,'C_5_%'!J94,'C_4_%'!J94,'C_3_%'!J94,'C_2_%'!J94,'C_1_%'!J94,'C_0_%'!J94)</f>
        <v>1871077</v>
      </c>
      <c r="P102" s="6"/>
      <c r="Q102" s="6">
        <f>CHOOSE($AU$4,'C_6_%'!K94,'C_5_%'!K94,'C_4_%'!K94,'C_3_%'!K94,'C_2_%'!K94,'C_1_%'!K94,'C_0_%'!K94)</f>
        <v>53533</v>
      </c>
      <c r="R102" s="6"/>
      <c r="S102" s="6">
        <f>CHOOSE($AU$4,'C_6_%'!L94,'C_5_%'!L94,'C_4_%'!L94,'C_3_%'!L94,'C_2_%'!L94,'C_1_%'!L94,'C_0_%'!L94,)</f>
        <v>5201916.6666999999</v>
      </c>
      <c r="T102" s="6"/>
      <c r="U102" s="6">
        <f>CHOOSE($AU$4,'C_6_%'!O94,'C_5_%'!O94,'C_4_%'!O94,'C_3_%'!O94,'C_2_%'!O94,'C_1_%'!O94,'C_0_%'!O94)</f>
        <v>392193.66667000001</v>
      </c>
      <c r="V102" s="6"/>
      <c r="W102" s="6">
        <f>CHOOSE($AU$4,'C_6_%'!Q94,'C_5_%'!Q94,'C_4_%'!Q94,'C_3_%'!Q94,'C_2_%'!Q94,'C_1_%'!Q94,'C_0_%'!Q94)</f>
        <v>0</v>
      </c>
      <c r="X102" s="6"/>
      <c r="Y102" s="6">
        <f>CHOOSE($AU$4,'C_6_%'!P94,'C_5_%'!P94,'C_4_%'!P94,'C_3_%'!P94,'C_2_%'!P94,'C_1_%'!P94,'C_0_%'!P94)</f>
        <v>0</v>
      </c>
      <c r="Z102" s="6"/>
      <c r="AA102" s="6">
        <f>CHOOSE($AU$4,'C_6_%'!R94,'C_5_%'!R94,'C_4_%'!R94,'C_3_%'!R94,'C_2_%'!R94,'C_1_%'!R94,'C_0_%'!R94)</f>
        <v>69881</v>
      </c>
      <c r="AB102" s="6"/>
      <c r="AC102" s="6">
        <f>CHOOSE($AU$4,'C_6_%'!S94,'C_5_%'!S94,'C_4_%'!S94,'C_3_%'!S94,'C_2_%'!S94,'C_1_%'!S94,'C_0_%'!S94)</f>
        <v>3038</v>
      </c>
      <c r="AW102" s="20"/>
      <c r="AX102" s="20"/>
      <c r="AY102" s="20"/>
    </row>
    <row r="103" spans="2:51" x14ac:dyDescent="0.2">
      <c r="B103" s="38">
        <f>CHOOSE($AU$4,'C_6_%'!B95,'C_5_%'!B95,'C_4_%'!B95,'C_3_%'!B95,'C_2_%'!B95,'C_1_%'!B95,'C_0_%'!B95,)</f>
        <v>1944</v>
      </c>
      <c r="C103" s="38" t="str">
        <f>CHOOSE($AU$4,'C_6_%'!A95,'C_5_%'!A95,'C_4_%'!A95,'C_3_%'!A95,'C_2_%'!A95,'C_1_%'!A95,'C_0_%'!A95,)</f>
        <v>Eagle Grove</v>
      </c>
      <c r="E103" s="40">
        <f>CHOOSE($AU$4,'C_6_%'!E95,'C_5_%'!E95,'C_4_%'!E95,'C_3_%'!E95,'C_2_%'!E95,'C_1_%'!E95,'C_0_%'!E95)</f>
        <v>844.6</v>
      </c>
      <c r="G103" s="40">
        <f>CHOOSE($AU$4,'C_6_%'!F95,'C_5_%'!F95,'C_4_%'!F95,'C_3_%'!F95,'C_2_%'!F95,'C_1_%'!F95,'C_0_%'!F95)</f>
        <v>11.3</v>
      </c>
      <c r="H103" s="3"/>
      <c r="I103" s="6">
        <f>(CHOOSE($AU$4,'C_6_%'!G95,'C_5_%'!G95,'C_4_%'!G95,'C_3_%'!G95,'C_2_%'!G95,'C_1_%'!G95,'C_0_%'!G95,))-AA103</f>
        <v>4748855</v>
      </c>
      <c r="J103" s="6"/>
      <c r="K103" s="6">
        <f>CHOOSE($AU$4,'C_6_%'!H95,'C_5_%'!H95,'C_4_%'!H95,'C_3_%'!H95,'C_2_%'!H95,'C_1_%'!H95,'C_0_%'!H95)</f>
        <v>632537</v>
      </c>
      <c r="L103" s="6"/>
      <c r="M103" s="6">
        <f>CHOOSE($AU$4,'C_6_%'!I95,'C_5_%'!I95,'C_4_%'!I95,'C_3_%'!I95,'C_2_%'!I95,'C_1_%'!I95,'C_0_%'!I95)</f>
        <v>228984</v>
      </c>
      <c r="N103" s="6"/>
      <c r="O103" s="6">
        <f>CHOOSE($AU$4,'C_6_%'!J95,'C_5_%'!J95,'C_4_%'!J95,'C_3_%'!J95,'C_2_%'!J95,'C_1_%'!J95,'C_0_%'!J95)</f>
        <v>2621125</v>
      </c>
      <c r="P103" s="6"/>
      <c r="Q103" s="6">
        <f>CHOOSE($AU$4,'C_6_%'!K95,'C_5_%'!K95,'C_4_%'!K95,'C_3_%'!K95,'C_2_%'!K95,'C_1_%'!K95,'C_0_%'!K95)</f>
        <v>71988</v>
      </c>
      <c r="R103" s="6"/>
      <c r="S103" s="6">
        <f>CHOOSE($AU$4,'C_6_%'!L95,'C_5_%'!L95,'C_4_%'!L95,'C_3_%'!L95,'C_2_%'!L95,'C_1_%'!L95,'C_0_%'!L95,)</f>
        <v>8048043.6666999999</v>
      </c>
      <c r="T103" s="6"/>
      <c r="U103" s="6">
        <f>CHOOSE($AU$4,'C_6_%'!O95,'C_5_%'!O95,'C_4_%'!O95,'C_3_%'!O95,'C_2_%'!O95,'C_1_%'!O95,'C_0_%'!O95)</f>
        <v>324438.66667000001</v>
      </c>
      <c r="V103" s="6"/>
      <c r="W103" s="6">
        <f>CHOOSE($AU$4,'C_6_%'!Q95,'C_5_%'!Q95,'C_4_%'!Q95,'C_3_%'!Q95,'C_2_%'!Q95,'C_1_%'!Q95,'C_0_%'!Q95)</f>
        <v>0</v>
      </c>
      <c r="X103" s="6"/>
      <c r="Y103" s="6">
        <f>CHOOSE($AU$4,'C_6_%'!P95,'C_5_%'!P95,'C_4_%'!P95,'C_3_%'!P95,'C_2_%'!P95,'C_1_%'!P95,'C_0_%'!P95)</f>
        <v>0</v>
      </c>
      <c r="Z103" s="6"/>
      <c r="AA103" s="6">
        <f>CHOOSE($AU$4,'C_6_%'!R95,'C_5_%'!R95,'C_4_%'!R95,'C_3_%'!R95,'C_2_%'!R95,'C_1_%'!R95,'C_0_%'!R95)</f>
        <v>193004</v>
      </c>
      <c r="AB103" s="6"/>
      <c r="AC103" s="6">
        <f>CHOOSE($AU$4,'C_6_%'!S95,'C_5_%'!S95,'C_4_%'!S95,'C_3_%'!S95,'C_2_%'!S95,'C_1_%'!S95,'C_0_%'!S95)</f>
        <v>8390</v>
      </c>
      <c r="AW103" s="20"/>
      <c r="AX103" s="20"/>
      <c r="AY103" s="20"/>
    </row>
    <row r="104" spans="2:51" s="43" customFormat="1" x14ac:dyDescent="0.2">
      <c r="B104" s="42">
        <f>CHOOSE($AU$4,'C_6_%'!B96,'C_5_%'!B96,'C_4_%'!B96,'C_3_%'!B96,'C_2_%'!B96,'C_1_%'!B96,'C_0_%'!B96,)</f>
        <v>1953</v>
      </c>
      <c r="C104" s="42" t="str">
        <f>CHOOSE($AU$4,'C_6_%'!A96,'C_5_%'!A96,'C_4_%'!A96,'C_3_%'!A96,'C_2_%'!A96,'C_1_%'!A96,'C_0_%'!A96,)</f>
        <v>Earlham</v>
      </c>
      <c r="E104" s="44">
        <f>CHOOSE($AU$4,'C_6_%'!E96,'C_5_%'!E96,'C_4_%'!E96,'C_3_%'!E96,'C_2_%'!E96,'C_1_%'!E96,'C_0_%'!E96)</f>
        <v>660.7</v>
      </c>
      <c r="G104" s="44">
        <f>CHOOSE($AU$4,'C_6_%'!F96,'C_5_%'!F96,'C_4_%'!F96,'C_3_%'!F96,'C_2_%'!F96,'C_1_%'!F96,'C_0_%'!F96)</f>
        <v>16</v>
      </c>
      <c r="H104" s="45"/>
      <c r="I104" s="46">
        <f>(CHOOSE($AU$4,'C_6_%'!G96,'C_5_%'!G96,'C_4_%'!G96,'C_3_%'!G96,'C_2_%'!G96,'C_1_%'!G96,'C_0_%'!G96,))-AA104</f>
        <v>3487877</v>
      </c>
      <c r="J104" s="46"/>
      <c r="K104" s="46">
        <f>CHOOSE($AU$4,'C_6_%'!H96,'C_5_%'!H96,'C_4_%'!H96,'C_3_%'!H96,'C_2_%'!H96,'C_1_%'!H96,'C_0_%'!H96)</f>
        <v>703837</v>
      </c>
      <c r="L104" s="46"/>
      <c r="M104" s="46">
        <f>CHOOSE($AU$4,'C_6_%'!I96,'C_5_%'!I96,'C_4_%'!I96,'C_3_%'!I96,'C_2_%'!I96,'C_1_%'!I96,'C_0_%'!I96)</f>
        <v>423719</v>
      </c>
      <c r="N104" s="46"/>
      <c r="O104" s="46">
        <f>CHOOSE($AU$4,'C_6_%'!J96,'C_5_%'!J96,'C_4_%'!J96,'C_3_%'!J96,'C_2_%'!J96,'C_1_%'!J96,'C_0_%'!J96)</f>
        <v>1734376</v>
      </c>
      <c r="P104" s="46"/>
      <c r="Q104" s="46">
        <f>CHOOSE($AU$4,'C_6_%'!K96,'C_5_%'!K96,'C_4_%'!K96,'C_3_%'!K96,'C_2_%'!K96,'C_1_%'!K96,'C_0_%'!K96)</f>
        <v>57496</v>
      </c>
      <c r="R104" s="46"/>
      <c r="S104" s="46">
        <f>CHOOSE($AU$4,'C_6_%'!L96,'C_5_%'!L96,'C_4_%'!L96,'C_3_%'!L96,'C_2_%'!L96,'C_1_%'!L96,'C_0_%'!L96,)</f>
        <v>5939675</v>
      </c>
      <c r="T104" s="46"/>
      <c r="U104" s="46">
        <f>CHOOSE($AU$4,'C_6_%'!O96,'C_5_%'!O96,'C_4_%'!O96,'C_3_%'!O96,'C_2_%'!O96,'C_1_%'!O96,'C_0_%'!O96)</f>
        <v>488804</v>
      </c>
      <c r="V104" s="46"/>
      <c r="W104" s="46">
        <f>CHOOSE($AU$4,'C_6_%'!Q96,'C_5_%'!Q96,'C_4_%'!Q96,'C_3_%'!Q96,'C_2_%'!Q96,'C_1_%'!Q96,'C_0_%'!Q96)</f>
        <v>0</v>
      </c>
      <c r="X104" s="46"/>
      <c r="Y104" s="46">
        <f>CHOOSE($AU$4,'C_6_%'!P96,'C_5_%'!P96,'C_4_%'!P96,'C_3_%'!P96,'C_2_%'!P96,'C_1_%'!P96,'C_0_%'!P96)</f>
        <v>0</v>
      </c>
      <c r="Z104" s="46"/>
      <c r="AA104" s="46">
        <f>CHOOSE($AU$4,'C_6_%'!R96,'C_5_%'!R96,'C_4_%'!R96,'C_3_%'!R96,'C_2_%'!R96,'C_1_%'!R96,'C_0_%'!R96)</f>
        <v>29949</v>
      </c>
      <c r="AB104" s="46"/>
      <c r="AC104" s="46">
        <f>CHOOSE($AU$4,'C_6_%'!S96,'C_5_%'!S96,'C_4_%'!S96,'C_3_%'!S96,'C_2_%'!S96,'C_1_%'!S96,'C_0_%'!S96)</f>
        <v>1302</v>
      </c>
      <c r="AW104" s="48"/>
      <c r="AX104" s="48"/>
      <c r="AY104" s="48"/>
    </row>
    <row r="105" spans="2:51" x14ac:dyDescent="0.2">
      <c r="B105" s="38">
        <f>CHOOSE($AU$4,'C_6_%'!B97,'C_5_%'!B97,'C_4_%'!B97,'C_3_%'!B97,'C_2_%'!B97,'C_1_%'!B97,'C_0_%'!B97,)</f>
        <v>1963</v>
      </c>
      <c r="C105" s="38" t="str">
        <f>CHOOSE($AU$4,'C_6_%'!A97,'C_5_%'!A97,'C_4_%'!A97,'C_3_%'!A97,'C_2_%'!A97,'C_1_%'!A97,'C_0_%'!A97,)</f>
        <v>East Buchanan</v>
      </c>
      <c r="E105" s="40">
        <f>CHOOSE($AU$4,'C_6_%'!E97,'C_5_%'!E97,'C_4_%'!E97,'C_3_%'!E97,'C_2_%'!E97,'C_1_%'!E97,'C_0_%'!E97)</f>
        <v>564.70000000000005</v>
      </c>
      <c r="G105" s="40">
        <f>CHOOSE($AU$4,'C_6_%'!F97,'C_5_%'!F97,'C_4_%'!F97,'C_3_%'!F97,'C_2_%'!F97,'C_1_%'!F97,'C_0_%'!F97)</f>
        <v>4.4000000000000004</v>
      </c>
      <c r="H105" s="3"/>
      <c r="I105" s="6">
        <f>(CHOOSE($AU$4,'C_6_%'!G97,'C_5_%'!G97,'C_4_%'!G97,'C_3_%'!G97,'C_2_%'!G97,'C_1_%'!G97,'C_0_%'!G97,))-AA105</f>
        <v>3072031</v>
      </c>
      <c r="J105" s="6"/>
      <c r="K105" s="6">
        <f>CHOOSE($AU$4,'C_6_%'!H97,'C_5_%'!H97,'C_4_%'!H97,'C_3_%'!H97,'C_2_%'!H97,'C_1_%'!H97,'C_0_%'!H97)</f>
        <v>448141</v>
      </c>
      <c r="L105" s="6"/>
      <c r="M105" s="6">
        <f>CHOOSE($AU$4,'C_6_%'!I97,'C_5_%'!I97,'C_4_%'!I97,'C_3_%'!I97,'C_2_%'!I97,'C_1_%'!I97,'C_0_%'!I97)</f>
        <v>114627</v>
      </c>
      <c r="N105" s="6"/>
      <c r="O105" s="6">
        <f>CHOOSE($AU$4,'C_6_%'!J97,'C_5_%'!J97,'C_4_%'!J97,'C_3_%'!J97,'C_2_%'!J97,'C_1_%'!J97,'C_0_%'!J97)</f>
        <v>1724624</v>
      </c>
      <c r="P105" s="6"/>
      <c r="Q105" s="6">
        <f>CHOOSE($AU$4,'C_6_%'!K97,'C_5_%'!K97,'C_4_%'!K97,'C_3_%'!K97,'C_2_%'!K97,'C_1_%'!K97,'C_0_%'!K97)</f>
        <v>50686</v>
      </c>
      <c r="R105" s="6"/>
      <c r="S105" s="6">
        <f>CHOOSE($AU$4,'C_6_%'!L97,'C_5_%'!L97,'C_4_%'!L97,'C_3_%'!L97,'C_2_%'!L97,'C_1_%'!L97,'C_0_%'!L97,)</f>
        <v>5257615.6666999999</v>
      </c>
      <c r="T105" s="6"/>
      <c r="U105" s="6">
        <f>CHOOSE($AU$4,'C_6_%'!O97,'C_5_%'!O97,'C_4_%'!O97,'C_3_%'!O97,'C_2_%'!O97,'C_1_%'!O97,'C_0_%'!O97)</f>
        <v>171053.66667000001</v>
      </c>
      <c r="V105" s="6"/>
      <c r="W105" s="6">
        <f>CHOOSE($AU$4,'C_6_%'!Q97,'C_5_%'!Q97,'C_4_%'!Q97,'C_3_%'!Q97,'C_2_%'!Q97,'C_1_%'!Q97,'C_0_%'!Q97)</f>
        <v>0</v>
      </c>
      <c r="X105" s="6"/>
      <c r="Y105" s="6">
        <f>CHOOSE($AU$4,'C_6_%'!P97,'C_5_%'!P97,'C_4_%'!P97,'C_3_%'!P97,'C_2_%'!P97,'C_1_%'!P97,'C_0_%'!P97)</f>
        <v>0</v>
      </c>
      <c r="Z105" s="6"/>
      <c r="AA105" s="6">
        <f>CHOOSE($AU$4,'C_6_%'!R97,'C_5_%'!R97,'C_4_%'!R97,'C_3_%'!R97,'C_2_%'!R97,'C_1_%'!R97,'C_0_%'!R97)</f>
        <v>99830</v>
      </c>
      <c r="AB105" s="6"/>
      <c r="AC105" s="6">
        <f>CHOOSE($AU$4,'C_6_%'!S97,'C_5_%'!S97,'C_4_%'!S97,'C_3_%'!S97,'C_2_%'!S97,'C_1_%'!S97,'C_0_%'!S97)</f>
        <v>4340</v>
      </c>
      <c r="AW105" s="20"/>
      <c r="AX105" s="20"/>
      <c r="AY105" s="20"/>
    </row>
    <row r="106" spans="2:51" x14ac:dyDescent="0.2">
      <c r="B106" s="38">
        <f>CHOOSE($AU$4,'C_6_%'!B98,'C_5_%'!B98,'C_4_%'!B98,'C_3_%'!B98,'C_2_%'!B98,'C_1_%'!B98,'C_0_%'!B98,)</f>
        <v>3582</v>
      </c>
      <c r="C106" s="38" t="str">
        <f>CHOOSE($AU$4,'C_6_%'!A98,'C_5_%'!A98,'C_4_%'!A98,'C_3_%'!A98,'C_2_%'!A98,'C_1_%'!A98,'C_0_%'!A98,)</f>
        <v>East Marshall</v>
      </c>
      <c r="E106" s="40">
        <f>CHOOSE($AU$4,'C_6_%'!E98,'C_5_%'!E98,'C_4_%'!E98,'C_3_%'!E98,'C_2_%'!E98,'C_1_%'!E98,'C_0_%'!E98)</f>
        <v>575.70000000000005</v>
      </c>
      <c r="G106" s="40">
        <f>CHOOSE($AU$4,'C_6_%'!F98,'C_5_%'!F98,'C_4_%'!F98,'C_3_%'!F98,'C_2_%'!F98,'C_1_%'!F98,'C_0_%'!F98)</f>
        <v>-33.6</v>
      </c>
      <c r="H106" s="3"/>
      <c r="I106" s="6">
        <f>(CHOOSE($AU$4,'C_6_%'!G98,'C_5_%'!G98,'C_4_%'!G98,'C_3_%'!G98,'C_2_%'!G98,'C_1_%'!G98,'C_0_%'!G98,))-AA106</f>
        <v>2720752</v>
      </c>
      <c r="J106" s="6"/>
      <c r="K106" s="6">
        <f>CHOOSE($AU$4,'C_6_%'!H98,'C_5_%'!H98,'C_4_%'!H98,'C_3_%'!H98,'C_2_%'!H98,'C_1_%'!H98,'C_0_%'!H98)</f>
        <v>662431</v>
      </c>
      <c r="L106" s="6"/>
      <c r="M106" s="6">
        <f>CHOOSE($AU$4,'C_6_%'!I98,'C_5_%'!I98,'C_4_%'!I98,'C_3_%'!I98,'C_2_%'!I98,'C_1_%'!I98,'C_0_%'!I98)</f>
        <v>50719</v>
      </c>
      <c r="N106" s="6"/>
      <c r="O106" s="6">
        <f>CHOOSE($AU$4,'C_6_%'!J98,'C_5_%'!J98,'C_4_%'!J98,'C_3_%'!J98,'C_2_%'!J98,'C_1_%'!J98,'C_0_%'!J98)</f>
        <v>2177902</v>
      </c>
      <c r="P106" s="6"/>
      <c r="Q106" s="6">
        <f>CHOOSE($AU$4,'C_6_%'!K98,'C_5_%'!K98,'C_4_%'!K98,'C_3_%'!K98,'C_2_%'!K98,'C_1_%'!K98,'C_0_%'!K98)</f>
        <v>28703</v>
      </c>
      <c r="R106" s="6"/>
      <c r="S106" s="6">
        <f>CHOOSE($AU$4,'C_6_%'!L98,'C_5_%'!L98,'C_4_%'!L98,'C_3_%'!L98,'C_2_%'!L98,'C_1_%'!L98,'C_0_%'!L98,)</f>
        <v>5582035.6666999999</v>
      </c>
      <c r="T106" s="6"/>
      <c r="U106" s="6">
        <f>CHOOSE($AU$4,'C_6_%'!O98,'C_5_%'!O98,'C_4_%'!O98,'C_3_%'!O98,'C_2_%'!O98,'C_1_%'!O98,'C_0_%'!O98)</f>
        <v>88983.666666999998</v>
      </c>
      <c r="V106" s="6"/>
      <c r="W106" s="6">
        <f>CHOOSE($AU$4,'C_6_%'!Q98,'C_5_%'!Q98,'C_4_%'!Q98,'C_3_%'!Q98,'C_2_%'!Q98,'C_1_%'!Q98,'C_0_%'!Q98)</f>
        <v>0</v>
      </c>
      <c r="X106" s="6"/>
      <c r="Y106" s="6">
        <f>CHOOSE($AU$4,'C_6_%'!P98,'C_5_%'!P98,'C_4_%'!P98,'C_3_%'!P98,'C_2_%'!P98,'C_1_%'!P98,'C_0_%'!P98)</f>
        <v>182906</v>
      </c>
      <c r="Z106" s="6"/>
      <c r="AA106" s="6">
        <f>CHOOSE($AU$4,'C_6_%'!R98,'C_5_%'!R98,'C_4_%'!R98,'C_3_%'!R98,'C_2_%'!R98,'C_1_%'!R98,'C_0_%'!R98)</f>
        <v>169711</v>
      </c>
      <c r="AB106" s="6"/>
      <c r="AC106" s="6">
        <f>CHOOSE($AU$4,'C_6_%'!S98,'C_5_%'!S98,'C_4_%'!S98,'C_3_%'!S98,'C_2_%'!S98,'C_1_%'!S98,'C_0_%'!S98)</f>
        <v>7378</v>
      </c>
      <c r="AW106" s="20"/>
      <c r="AX106" s="20"/>
      <c r="AY106" s="20"/>
    </row>
    <row r="107" spans="2:51" x14ac:dyDescent="0.2">
      <c r="B107" s="38">
        <f>CHOOSE($AU$4,'C_6_%'!B99,'C_5_%'!B99,'C_4_%'!B99,'C_3_%'!B99,'C_2_%'!B99,'C_1_%'!B99,'C_0_%'!B99,)</f>
        <v>3978</v>
      </c>
      <c r="C107" s="38" t="str">
        <f>CHOOSE($AU$4,'C_6_%'!A99,'C_5_%'!A99,'C_4_%'!A99,'C_3_%'!A99,'C_2_%'!A99,'C_1_%'!A99,'C_0_%'!A99,)</f>
        <v>East Mills</v>
      </c>
      <c r="E107" s="40">
        <f>CHOOSE($AU$4,'C_6_%'!E99,'C_5_%'!E99,'C_4_%'!E99,'C_3_%'!E99,'C_2_%'!E99,'C_1_%'!E99,'C_0_%'!E99)</f>
        <v>551.70000000000005</v>
      </c>
      <c r="G107" s="40">
        <f>CHOOSE($AU$4,'C_6_%'!F99,'C_5_%'!F99,'C_4_%'!F99,'C_3_%'!F99,'C_2_%'!F99,'C_1_%'!F99,'C_0_%'!F99)</f>
        <v>6.6</v>
      </c>
      <c r="H107" s="3"/>
      <c r="I107" s="6">
        <f>(CHOOSE($AU$4,'C_6_%'!G99,'C_5_%'!G99,'C_4_%'!G99,'C_3_%'!G99,'C_2_%'!G99,'C_1_%'!G99,'C_0_%'!G99,))-AA107</f>
        <v>2098919</v>
      </c>
      <c r="J107" s="6"/>
      <c r="K107" s="6">
        <f>CHOOSE($AU$4,'C_6_%'!H99,'C_5_%'!H99,'C_4_%'!H99,'C_3_%'!H99,'C_2_%'!H99,'C_1_%'!H99,'C_0_%'!H99)</f>
        <v>431067</v>
      </c>
      <c r="L107" s="6"/>
      <c r="M107" s="6">
        <f>CHOOSE($AU$4,'C_6_%'!I99,'C_5_%'!I99,'C_4_%'!I99,'C_3_%'!I99,'C_2_%'!I99,'C_1_%'!I99,'C_0_%'!I99)</f>
        <v>121943</v>
      </c>
      <c r="N107" s="6"/>
      <c r="O107" s="6">
        <f>CHOOSE($AU$4,'C_6_%'!J99,'C_5_%'!J99,'C_4_%'!J99,'C_3_%'!J99,'C_2_%'!J99,'C_1_%'!J99,'C_0_%'!J99)</f>
        <v>2358597</v>
      </c>
      <c r="P107" s="6"/>
      <c r="Q107" s="6">
        <f>CHOOSE($AU$4,'C_6_%'!K99,'C_5_%'!K99,'C_4_%'!K99,'C_3_%'!K99,'C_2_%'!K99,'C_1_%'!K99,'C_0_%'!K99)</f>
        <v>61172</v>
      </c>
      <c r="R107" s="6"/>
      <c r="S107" s="6">
        <f>CHOOSE($AU$4,'C_6_%'!L99,'C_5_%'!L99,'C_4_%'!L99,'C_3_%'!L99,'C_2_%'!L99,'C_1_%'!L99,'C_0_%'!L99,)</f>
        <v>4898031.3333000001</v>
      </c>
      <c r="T107" s="6"/>
      <c r="U107" s="6">
        <f>CHOOSE($AU$4,'C_6_%'!O99,'C_5_%'!O99,'C_4_%'!O99,'C_3_%'!O99,'C_2_%'!O99,'C_1_%'!O99,'C_0_%'!O99)</f>
        <v>188762.33332999999</v>
      </c>
      <c r="V107" s="6"/>
      <c r="W107" s="6">
        <f>CHOOSE($AU$4,'C_6_%'!Q99,'C_5_%'!Q99,'C_4_%'!Q99,'C_3_%'!Q99,'C_2_%'!Q99,'C_1_%'!Q99,'C_0_%'!Q99)</f>
        <v>0</v>
      </c>
      <c r="X107" s="6"/>
      <c r="Y107" s="6">
        <f>CHOOSE($AU$4,'C_6_%'!P99,'C_5_%'!P99,'C_4_%'!P99,'C_3_%'!P99,'C_2_%'!P99,'C_1_%'!P99,'C_0_%'!P99)</f>
        <v>0</v>
      </c>
      <c r="Z107" s="6"/>
      <c r="AA107" s="6">
        <f>CHOOSE($AU$4,'C_6_%'!R99,'C_5_%'!R99,'C_4_%'!R99,'C_3_%'!R99,'C_2_%'!R99,'C_1_%'!R99,'C_0_%'!R99)</f>
        <v>76536</v>
      </c>
      <c r="AB107" s="6"/>
      <c r="AC107" s="6">
        <f>CHOOSE($AU$4,'C_6_%'!S99,'C_5_%'!S99,'C_4_%'!S99,'C_3_%'!S99,'C_2_%'!S99,'C_1_%'!S99,'C_0_%'!S99)</f>
        <v>3327</v>
      </c>
      <c r="AW107" s="20"/>
      <c r="AX107" s="20"/>
      <c r="AY107" s="20"/>
    </row>
    <row r="108" spans="2:51" x14ac:dyDescent="0.2">
      <c r="B108" s="38">
        <f>CHOOSE($AU$4,'C_6_%'!B100,'C_5_%'!B100,'C_4_%'!B100,'C_3_%'!B100,'C_2_%'!B100,'C_1_%'!B100,'C_0_%'!B100,)</f>
        <v>6741</v>
      </c>
      <c r="C108" s="38" t="str">
        <f>CHOOSE($AU$4,'C_6_%'!A100,'C_5_%'!A100,'C_4_%'!A100,'C_3_%'!A100,'C_2_%'!A100,'C_1_%'!A100,'C_0_%'!A100,)</f>
        <v>East Sac County</v>
      </c>
      <c r="E108" s="40">
        <f>CHOOSE($AU$4,'C_6_%'!E100,'C_5_%'!E100,'C_4_%'!E100,'C_3_%'!E100,'C_2_%'!E100,'C_1_%'!E100,'C_0_%'!E100)</f>
        <v>902.6</v>
      </c>
      <c r="G108" s="40">
        <f>CHOOSE($AU$4,'C_6_%'!F100,'C_5_%'!F100,'C_4_%'!F100,'C_3_%'!F100,'C_2_%'!F100,'C_1_%'!F100,'C_0_%'!F100)</f>
        <v>-22.6</v>
      </c>
      <c r="H108" s="3"/>
      <c r="I108" s="6">
        <f>(CHOOSE($AU$4,'C_6_%'!G100,'C_5_%'!G100,'C_4_%'!G100,'C_3_%'!G100,'C_2_%'!G100,'C_1_%'!G100,'C_0_%'!G100,))-AA108</f>
        <v>4142126</v>
      </c>
      <c r="J108" s="6"/>
      <c r="K108" s="6">
        <f>CHOOSE($AU$4,'C_6_%'!H100,'C_5_%'!H100,'C_4_%'!H100,'C_3_%'!H100,'C_2_%'!H100,'C_1_%'!H100,'C_0_%'!H100)</f>
        <v>697662</v>
      </c>
      <c r="L108" s="6"/>
      <c r="M108" s="6">
        <f>CHOOSE($AU$4,'C_6_%'!I100,'C_5_%'!I100,'C_4_%'!I100,'C_3_%'!I100,'C_2_%'!I100,'C_1_%'!I100,'C_0_%'!I100)</f>
        <v>-7939</v>
      </c>
      <c r="N108" s="6"/>
      <c r="O108" s="6">
        <f>CHOOSE($AU$4,'C_6_%'!J100,'C_5_%'!J100,'C_4_%'!J100,'C_3_%'!J100,'C_2_%'!J100,'C_1_%'!J100,'C_0_%'!J100)</f>
        <v>3287338</v>
      </c>
      <c r="P108" s="6"/>
      <c r="Q108" s="6">
        <f>CHOOSE($AU$4,'C_6_%'!K100,'C_5_%'!K100,'C_4_%'!K100,'C_3_%'!K100,'C_2_%'!K100,'C_1_%'!K100,'C_0_%'!K100)</f>
        <v>135307</v>
      </c>
      <c r="R108" s="6"/>
      <c r="S108" s="6">
        <f>CHOOSE($AU$4,'C_6_%'!L100,'C_5_%'!L100,'C_4_%'!L100,'C_3_%'!L100,'C_2_%'!L100,'C_1_%'!L100,'C_0_%'!L100,)</f>
        <v>8157101.3333000001</v>
      </c>
      <c r="T108" s="6"/>
      <c r="U108" s="6">
        <f>CHOOSE($AU$4,'C_6_%'!O100,'C_5_%'!O100,'C_4_%'!O100,'C_3_%'!O100,'C_2_%'!O100,'C_1_%'!O100,'C_0_%'!O100)</f>
        <v>142962.33332999999</v>
      </c>
      <c r="V108" s="6"/>
      <c r="W108" s="6">
        <f>CHOOSE($AU$4,'C_6_%'!Q100,'C_5_%'!Q100,'C_4_%'!Q100,'C_3_%'!Q100,'C_2_%'!Q100,'C_1_%'!Q100,'C_0_%'!Q100)</f>
        <v>0</v>
      </c>
      <c r="X108" s="6"/>
      <c r="Y108" s="6">
        <f>CHOOSE($AU$4,'C_6_%'!P100,'C_5_%'!P100,'C_4_%'!P100,'C_3_%'!P100,'C_2_%'!P100,'C_1_%'!P100,'C_0_%'!P100)</f>
        <v>88554</v>
      </c>
      <c r="Z108" s="6"/>
      <c r="AA108" s="6">
        <f>CHOOSE($AU$4,'C_6_%'!R100,'C_5_%'!R100,'C_4_%'!R100,'C_3_%'!R100,'C_2_%'!R100,'C_1_%'!R100,'C_0_%'!R100)</f>
        <v>183021</v>
      </c>
      <c r="AB108" s="6"/>
      <c r="AC108" s="6">
        <f>CHOOSE($AU$4,'C_6_%'!S100,'C_5_%'!S100,'C_4_%'!S100,'C_3_%'!S100,'C_2_%'!S100,'C_1_%'!S100,'C_0_%'!S100)</f>
        <v>7956</v>
      </c>
      <c r="AW108" s="20"/>
      <c r="AX108" s="20"/>
      <c r="AY108" s="20"/>
    </row>
    <row r="109" spans="2:51" s="43" customFormat="1" x14ac:dyDescent="0.2">
      <c r="B109" s="42">
        <f>CHOOSE($AU$4,'C_6_%'!B101,'C_5_%'!B101,'C_4_%'!B101,'C_3_%'!B101,'C_2_%'!B101,'C_1_%'!B101,'C_0_%'!B101,)</f>
        <v>1970</v>
      </c>
      <c r="C109" s="42" t="str">
        <f>CHOOSE($AU$4,'C_6_%'!A101,'C_5_%'!A101,'C_4_%'!A101,'C_3_%'!A101,'C_2_%'!A101,'C_1_%'!A101,'C_0_%'!A101,)</f>
        <v>East Union</v>
      </c>
      <c r="E109" s="44">
        <f>CHOOSE($AU$4,'C_6_%'!E101,'C_5_%'!E101,'C_4_%'!E101,'C_3_%'!E101,'C_2_%'!E101,'C_1_%'!E101,'C_0_%'!E101)</f>
        <v>530.70000000000005</v>
      </c>
      <c r="G109" s="44">
        <f>CHOOSE($AU$4,'C_6_%'!F101,'C_5_%'!F101,'C_4_%'!F101,'C_3_%'!F101,'C_2_%'!F101,'C_1_%'!F101,'C_0_%'!F101)</f>
        <v>14.9</v>
      </c>
      <c r="H109" s="45"/>
      <c r="I109" s="46">
        <f>(CHOOSE($AU$4,'C_6_%'!G101,'C_5_%'!G101,'C_4_%'!G101,'C_3_%'!G101,'C_2_%'!G101,'C_1_%'!G101,'C_0_%'!G101,))-AA109</f>
        <v>2748335</v>
      </c>
      <c r="J109" s="46"/>
      <c r="K109" s="46">
        <f>CHOOSE($AU$4,'C_6_%'!H101,'C_5_%'!H101,'C_4_%'!H101,'C_3_%'!H101,'C_2_%'!H101,'C_1_%'!H101,'C_0_%'!H101)</f>
        <v>560944</v>
      </c>
      <c r="L109" s="46"/>
      <c r="M109" s="46">
        <f>CHOOSE($AU$4,'C_6_%'!I101,'C_5_%'!I101,'C_4_%'!I101,'C_3_%'!I101,'C_2_%'!I101,'C_1_%'!I101,'C_0_%'!I101)</f>
        <v>372968</v>
      </c>
      <c r="N109" s="46"/>
      <c r="O109" s="46">
        <f>CHOOSE($AU$4,'C_6_%'!J101,'C_5_%'!J101,'C_4_%'!J101,'C_3_%'!J101,'C_2_%'!J101,'C_1_%'!J101,'C_0_%'!J101)</f>
        <v>1502516</v>
      </c>
      <c r="P109" s="46"/>
      <c r="Q109" s="46">
        <f>CHOOSE($AU$4,'C_6_%'!K101,'C_5_%'!K101,'C_4_%'!K101,'C_3_%'!K101,'C_2_%'!K101,'C_1_%'!K101,'C_0_%'!K101)</f>
        <v>56703</v>
      </c>
      <c r="R109" s="46"/>
      <c r="S109" s="46">
        <f>CHOOSE($AU$4,'C_6_%'!L101,'C_5_%'!L101,'C_4_%'!L101,'C_3_%'!L101,'C_2_%'!L101,'C_1_%'!L101,'C_0_%'!L101,)</f>
        <v>4821652.3333000001</v>
      </c>
      <c r="T109" s="46"/>
      <c r="U109" s="46">
        <f>CHOOSE($AU$4,'C_6_%'!O101,'C_5_%'!O101,'C_4_%'!O101,'C_3_%'!O101,'C_2_%'!O101,'C_1_%'!O101,'C_0_%'!O101)</f>
        <v>433762.33332999999</v>
      </c>
      <c r="V109" s="46"/>
      <c r="W109" s="46">
        <f>CHOOSE($AU$4,'C_6_%'!Q101,'C_5_%'!Q101,'C_4_%'!Q101,'C_3_%'!Q101,'C_2_%'!Q101,'C_1_%'!Q101,'C_0_%'!Q101)</f>
        <v>0</v>
      </c>
      <c r="X109" s="46"/>
      <c r="Y109" s="46">
        <f>CHOOSE($AU$4,'C_6_%'!P101,'C_5_%'!P101,'C_4_%'!P101,'C_3_%'!P101,'C_2_%'!P101,'C_1_%'!P101,'C_0_%'!P101)</f>
        <v>0</v>
      </c>
      <c r="Z109" s="46"/>
      <c r="AA109" s="46">
        <f>CHOOSE($AU$4,'C_6_%'!R101,'C_5_%'!R101,'C_4_%'!R101,'C_3_%'!R101,'C_2_%'!R101,'C_1_%'!R101,'C_0_%'!R101)</f>
        <v>106485</v>
      </c>
      <c r="AB109" s="46"/>
      <c r="AC109" s="46">
        <f>CHOOSE($AU$4,'C_6_%'!S101,'C_5_%'!S101,'C_4_%'!S101,'C_3_%'!S101,'C_2_%'!S101,'C_1_%'!S101,'C_0_%'!S101)</f>
        <v>4629</v>
      </c>
      <c r="AW109" s="48"/>
      <c r="AX109" s="48"/>
      <c r="AY109" s="48"/>
    </row>
    <row r="110" spans="2:51" x14ac:dyDescent="0.2">
      <c r="B110" s="38">
        <f>CHOOSE($AU$4,'C_6_%'!B102,'C_5_%'!B102,'C_4_%'!B102,'C_3_%'!B102,'C_2_%'!B102,'C_1_%'!B102,'C_0_%'!B102,)</f>
        <v>1972</v>
      </c>
      <c r="C110" s="38" t="str">
        <f>CHOOSE($AU$4,'C_6_%'!A102,'C_5_%'!A102,'C_4_%'!A102,'C_3_%'!A102,'C_2_%'!A102,'C_1_%'!A102,'C_0_%'!A102,)</f>
        <v>Eastern Allamakee</v>
      </c>
      <c r="E110" s="40">
        <f>CHOOSE($AU$4,'C_6_%'!E102,'C_5_%'!E102,'C_4_%'!E102,'C_3_%'!E102,'C_2_%'!E102,'C_1_%'!E102,'C_0_%'!E102)</f>
        <v>361.8</v>
      </c>
      <c r="G110" s="40">
        <f>CHOOSE($AU$4,'C_6_%'!F102,'C_5_%'!F102,'C_4_%'!F102,'C_3_%'!F102,'C_2_%'!F102,'C_1_%'!F102,'C_0_%'!F102)</f>
        <v>-2.2000000000000002</v>
      </c>
      <c r="H110" s="3"/>
      <c r="I110" s="6">
        <f>(CHOOSE($AU$4,'C_6_%'!G102,'C_5_%'!G102,'C_4_%'!G102,'C_3_%'!G102,'C_2_%'!G102,'C_1_%'!G102,'C_0_%'!G102,))-AA110</f>
        <v>1466743</v>
      </c>
      <c r="J110" s="6"/>
      <c r="K110" s="6">
        <f>CHOOSE($AU$4,'C_6_%'!H102,'C_5_%'!H102,'C_4_%'!H102,'C_3_%'!H102,'C_2_%'!H102,'C_1_%'!H102,'C_0_%'!H102)</f>
        <v>290084</v>
      </c>
      <c r="L110" s="6"/>
      <c r="M110" s="6">
        <f>CHOOSE($AU$4,'C_6_%'!I102,'C_5_%'!I102,'C_4_%'!I102,'C_3_%'!I102,'C_2_%'!I102,'C_1_%'!I102,'C_0_%'!I102)</f>
        <v>75312</v>
      </c>
      <c r="N110" s="6"/>
      <c r="O110" s="6">
        <f>CHOOSE($AU$4,'C_6_%'!J102,'C_5_%'!J102,'C_4_%'!J102,'C_3_%'!J102,'C_2_%'!J102,'C_1_%'!J102,'C_0_%'!J102)</f>
        <v>1525219</v>
      </c>
      <c r="P110" s="6"/>
      <c r="Q110" s="6">
        <f>CHOOSE($AU$4,'C_6_%'!K102,'C_5_%'!K102,'C_4_%'!K102,'C_3_%'!K102,'C_2_%'!K102,'C_1_%'!K102,'C_0_%'!K102)</f>
        <v>33327</v>
      </c>
      <c r="R110" s="6"/>
      <c r="S110" s="6">
        <f>CHOOSE($AU$4,'C_6_%'!L102,'C_5_%'!L102,'C_4_%'!L102,'C_3_%'!L102,'C_2_%'!L102,'C_1_%'!L102,'C_0_%'!L102,)</f>
        <v>3298531.6666999999</v>
      </c>
      <c r="T110" s="6"/>
      <c r="U110" s="6">
        <f>CHOOSE($AU$4,'C_6_%'!O102,'C_5_%'!O102,'C_4_%'!O102,'C_3_%'!O102,'C_2_%'!O102,'C_1_%'!O102,'C_0_%'!O102)</f>
        <v>105990.66667000001</v>
      </c>
      <c r="V110" s="6"/>
      <c r="W110" s="6">
        <f>CHOOSE($AU$4,'C_6_%'!Q102,'C_5_%'!Q102,'C_4_%'!Q102,'C_3_%'!Q102,'C_2_%'!Q102,'C_1_%'!Q102,'C_0_%'!Q102)</f>
        <v>0</v>
      </c>
      <c r="X110" s="6"/>
      <c r="Y110" s="6">
        <f>CHOOSE($AU$4,'C_6_%'!P102,'C_5_%'!P102,'C_4_%'!P102,'C_3_%'!P102,'C_2_%'!P102,'C_1_%'!P102,'C_0_%'!P102)</f>
        <v>0</v>
      </c>
      <c r="Z110" s="6"/>
      <c r="AA110" s="6">
        <f>CHOOSE($AU$4,'C_6_%'!R102,'C_5_%'!R102,'C_4_%'!R102,'C_3_%'!R102,'C_2_%'!R102,'C_1_%'!R102,'C_0_%'!R102)</f>
        <v>53243</v>
      </c>
      <c r="AB110" s="6"/>
      <c r="AC110" s="6">
        <f>CHOOSE($AU$4,'C_6_%'!S102,'C_5_%'!S102,'C_4_%'!S102,'C_3_%'!S102,'C_2_%'!S102,'C_1_%'!S102,'C_0_%'!S102)</f>
        <v>2315</v>
      </c>
      <c r="AW110" s="20"/>
      <c r="AX110" s="20"/>
      <c r="AY110" s="20"/>
    </row>
    <row r="111" spans="2:51" x14ac:dyDescent="0.2">
      <c r="B111" s="38">
        <f>CHOOSE($AU$4,'C_6_%'!B103,'C_5_%'!B103,'C_4_%'!B103,'C_3_%'!B103,'C_2_%'!B103,'C_1_%'!B103,'C_0_%'!B103,)</f>
        <v>1965</v>
      </c>
      <c r="C111" s="38" t="str">
        <f>CHOOSE($AU$4,'C_6_%'!A103,'C_5_%'!A103,'C_4_%'!A103,'C_3_%'!A103,'C_2_%'!A103,'C_1_%'!A103,'C_0_%'!A103,)</f>
        <v>Easton Valley</v>
      </c>
      <c r="E111" s="40">
        <f>CHOOSE($AU$4,'C_6_%'!E103,'C_5_%'!E103,'C_4_%'!E103,'C_3_%'!E103,'C_2_%'!E103,'C_1_%'!E103,'C_0_%'!E103)</f>
        <v>652.70000000000005</v>
      </c>
      <c r="G111" s="40">
        <f>CHOOSE($AU$4,'C_6_%'!F103,'C_5_%'!F103,'C_4_%'!F103,'C_3_%'!F103,'C_2_%'!F103,'C_1_%'!F103,'C_0_%'!F103)</f>
        <v>-2.2999999999999998</v>
      </c>
      <c r="H111" s="3"/>
      <c r="I111" s="6">
        <f>(CHOOSE($AU$4,'C_6_%'!G103,'C_5_%'!G103,'C_4_%'!G103,'C_3_%'!G103,'C_2_%'!G103,'C_1_%'!G103,'C_0_%'!G103,))-AA111</f>
        <v>3516293</v>
      </c>
      <c r="J111" s="6"/>
      <c r="K111" s="6">
        <f>CHOOSE($AU$4,'C_6_%'!H103,'C_5_%'!H103,'C_4_%'!H103,'C_3_%'!H103,'C_2_%'!H103,'C_1_%'!H103,'C_0_%'!H103)</f>
        <v>472972</v>
      </c>
      <c r="L111" s="6"/>
      <c r="M111" s="6">
        <f>CHOOSE($AU$4,'C_6_%'!I103,'C_5_%'!I103,'C_4_%'!I103,'C_3_%'!I103,'C_2_%'!I103,'C_1_%'!I103,'C_0_%'!I103)</f>
        <v>84667</v>
      </c>
      <c r="N111" s="6"/>
      <c r="O111" s="6">
        <f>CHOOSE($AU$4,'C_6_%'!J103,'C_5_%'!J103,'C_4_%'!J103,'C_3_%'!J103,'C_2_%'!J103,'C_1_%'!J103,'C_0_%'!J103)</f>
        <v>1805028</v>
      </c>
      <c r="P111" s="6"/>
      <c r="Q111" s="6">
        <f>CHOOSE($AU$4,'C_6_%'!K103,'C_5_%'!K103,'C_4_%'!K103,'C_3_%'!K103,'C_2_%'!K103,'C_1_%'!K103,'C_0_%'!K103)</f>
        <v>66252</v>
      </c>
      <c r="R111" s="6"/>
      <c r="S111" s="6">
        <f>CHOOSE($AU$4,'C_6_%'!L103,'C_5_%'!L103,'C_4_%'!L103,'C_3_%'!L103,'C_2_%'!L103,'C_1_%'!L103,'C_0_%'!L103,)</f>
        <v>5811025.3333000001</v>
      </c>
      <c r="T111" s="6"/>
      <c r="U111" s="6">
        <f>CHOOSE($AU$4,'C_6_%'!O103,'C_5_%'!O103,'C_4_%'!O103,'C_3_%'!O103,'C_2_%'!O103,'C_1_%'!O103,'C_0_%'!O103)</f>
        <v>158876.33332999999</v>
      </c>
      <c r="V111" s="6"/>
      <c r="W111" s="6">
        <f>CHOOSE($AU$4,'C_6_%'!Q103,'C_5_%'!Q103,'C_4_%'!Q103,'C_3_%'!Q103,'C_2_%'!Q103,'C_1_%'!Q103,'C_0_%'!Q103)</f>
        <v>0</v>
      </c>
      <c r="X111" s="6"/>
      <c r="Y111" s="6">
        <f>CHOOSE($AU$4,'C_6_%'!P103,'C_5_%'!P103,'C_4_%'!P103,'C_3_%'!P103,'C_2_%'!P103,'C_1_%'!P103,'C_0_%'!P103)</f>
        <v>0</v>
      </c>
      <c r="Z111" s="6"/>
      <c r="AA111" s="6">
        <f>CHOOSE($AU$4,'C_6_%'!R103,'C_5_%'!R103,'C_4_%'!R103,'C_3_%'!R103,'C_2_%'!R103,'C_1_%'!R103,'C_0_%'!R103)</f>
        <v>99830</v>
      </c>
      <c r="AB111" s="6"/>
      <c r="AC111" s="6">
        <f>CHOOSE($AU$4,'C_6_%'!S103,'C_5_%'!S103,'C_4_%'!S103,'C_3_%'!S103,'C_2_%'!S103,'C_1_%'!S103,'C_0_%'!S103)</f>
        <v>4340</v>
      </c>
      <c r="AW111" s="20"/>
      <c r="AX111" s="20"/>
      <c r="AY111" s="20"/>
    </row>
    <row r="112" spans="2:51" x14ac:dyDescent="0.2">
      <c r="B112" s="38">
        <f>CHOOSE($AU$4,'C_6_%'!B104,'C_5_%'!B104,'C_4_%'!B104,'C_3_%'!B104,'C_2_%'!B104,'C_1_%'!B104,'C_0_%'!B104,)</f>
        <v>657</v>
      </c>
      <c r="C112" s="38" t="str">
        <f>CHOOSE($AU$4,'C_6_%'!A104,'C_5_%'!A104,'C_4_%'!A104,'C_3_%'!A104,'C_2_%'!A104,'C_1_%'!A104,'C_0_%'!A104,)</f>
        <v>Eddyville-Blakesburg-</v>
      </c>
      <c r="E112" s="40">
        <f>CHOOSE($AU$4,'C_6_%'!E104,'C_5_%'!E104,'C_4_%'!E104,'C_3_%'!E104,'C_2_%'!E104,'C_1_%'!E104,'C_0_%'!E104)</f>
        <v>878.6</v>
      </c>
      <c r="G112" s="40">
        <f>CHOOSE($AU$4,'C_6_%'!F104,'C_5_%'!F104,'C_4_%'!F104,'C_3_%'!F104,'C_2_%'!F104,'C_1_%'!F104,'C_0_%'!F104)</f>
        <v>21.5</v>
      </c>
      <c r="H112" s="3"/>
      <c r="I112" s="6">
        <f>(CHOOSE($AU$4,'C_6_%'!G104,'C_5_%'!G104,'C_4_%'!G104,'C_3_%'!G104,'C_2_%'!G104,'C_1_%'!G104,'C_0_%'!G104,))-AA112</f>
        <v>3507690</v>
      </c>
      <c r="J112" s="6"/>
      <c r="K112" s="6">
        <f>CHOOSE($AU$4,'C_6_%'!H104,'C_5_%'!H104,'C_4_%'!H104,'C_3_%'!H104,'C_2_%'!H104,'C_1_%'!H104,'C_0_%'!H104)</f>
        <v>653129</v>
      </c>
      <c r="L112" s="6"/>
      <c r="M112" s="6">
        <f>CHOOSE($AU$4,'C_6_%'!I104,'C_5_%'!I104,'C_4_%'!I104,'C_3_%'!I104,'C_2_%'!I104,'C_1_%'!I104,'C_0_%'!I104)</f>
        <v>192091</v>
      </c>
      <c r="N112" s="6"/>
      <c r="O112" s="6">
        <f>CHOOSE($AU$4,'C_6_%'!J104,'C_5_%'!J104,'C_4_%'!J104,'C_3_%'!J104,'C_2_%'!J104,'C_1_%'!J104,'C_0_%'!J104)</f>
        <v>3531606</v>
      </c>
      <c r="P112" s="6"/>
      <c r="Q112" s="6">
        <f>CHOOSE($AU$4,'C_6_%'!K104,'C_5_%'!K104,'C_4_%'!K104,'C_3_%'!K104,'C_2_%'!K104,'C_1_%'!K104,'C_0_%'!K104)</f>
        <v>105406</v>
      </c>
      <c r="R112" s="6"/>
      <c r="S112" s="6">
        <f>CHOOSE($AU$4,'C_6_%'!L104,'C_5_%'!L104,'C_4_%'!L104,'C_3_%'!L104,'C_2_%'!L104,'C_1_%'!L104,'C_0_%'!L104,)</f>
        <v>7816080</v>
      </c>
      <c r="T112" s="6"/>
      <c r="U112" s="6">
        <f>CHOOSE($AU$4,'C_6_%'!O104,'C_5_%'!O104,'C_4_%'!O104,'C_3_%'!O104,'C_2_%'!O104,'C_1_%'!O104,'C_0_%'!O104)</f>
        <v>360609</v>
      </c>
      <c r="V112" s="6"/>
      <c r="W112" s="6">
        <f>CHOOSE($AU$4,'C_6_%'!Q104,'C_5_%'!Q104,'C_4_%'!Q104,'C_3_%'!Q104,'C_2_%'!Q104,'C_1_%'!Q104,'C_0_%'!Q104)</f>
        <v>0</v>
      </c>
      <c r="X112" s="6"/>
      <c r="Y112" s="6">
        <f>CHOOSE($AU$4,'C_6_%'!P104,'C_5_%'!P104,'C_4_%'!P104,'C_3_%'!P104,'C_2_%'!P104,'C_1_%'!P104,'C_0_%'!P104)</f>
        <v>0</v>
      </c>
      <c r="Z112" s="6"/>
      <c r="AA112" s="6">
        <f>CHOOSE($AU$4,'C_6_%'!R104,'C_5_%'!R104,'C_4_%'!R104,'C_3_%'!R104,'C_2_%'!R104,'C_1_%'!R104,'C_0_%'!R104)</f>
        <v>219626</v>
      </c>
      <c r="AB112" s="6"/>
      <c r="AC112" s="6">
        <f>CHOOSE($AU$4,'C_6_%'!S104,'C_5_%'!S104,'C_4_%'!S104,'C_3_%'!S104,'C_2_%'!S104,'C_1_%'!S104,'C_0_%'!S104)</f>
        <v>9548</v>
      </c>
      <c r="AW112" s="20"/>
      <c r="AX112" s="20"/>
      <c r="AY112" s="20"/>
    </row>
    <row r="113" spans="2:51" x14ac:dyDescent="0.2">
      <c r="B113" s="38">
        <f>CHOOSE($AU$4,'C_6_%'!B105,'C_5_%'!B105,'C_4_%'!B105,'C_3_%'!B105,'C_2_%'!B105,'C_1_%'!B105,'C_0_%'!B105,)</f>
        <v>1989</v>
      </c>
      <c r="C113" s="38" t="str">
        <f>CHOOSE($AU$4,'C_6_%'!A105,'C_5_%'!A105,'C_4_%'!A105,'C_3_%'!A105,'C_2_%'!A105,'C_1_%'!A105,'C_0_%'!A105,)</f>
        <v>Edgewood-Colesburg</v>
      </c>
      <c r="E113" s="40">
        <f>CHOOSE($AU$4,'C_6_%'!E105,'C_5_%'!E105,'C_4_%'!E105,'C_3_%'!E105,'C_2_%'!E105,'C_1_%'!E105,'C_0_%'!E105)</f>
        <v>419.8</v>
      </c>
      <c r="G113" s="40">
        <f>CHOOSE($AU$4,'C_6_%'!F105,'C_5_%'!F105,'C_4_%'!F105,'C_3_%'!F105,'C_2_%'!F105,'C_1_%'!F105,'C_0_%'!F105)</f>
        <v>5.8</v>
      </c>
      <c r="H113" s="3"/>
      <c r="I113" s="6">
        <f>(CHOOSE($AU$4,'C_6_%'!G105,'C_5_%'!G105,'C_4_%'!G105,'C_3_%'!G105,'C_2_%'!G105,'C_1_%'!G105,'C_0_%'!G105,))-AA113</f>
        <v>1962286</v>
      </c>
      <c r="J113" s="6"/>
      <c r="K113" s="6">
        <f>CHOOSE($AU$4,'C_6_%'!H105,'C_5_%'!H105,'C_4_%'!H105,'C_3_%'!H105,'C_2_%'!H105,'C_1_%'!H105,'C_0_%'!H105)</f>
        <v>333002</v>
      </c>
      <c r="L113" s="6"/>
      <c r="M113" s="6">
        <f>CHOOSE($AU$4,'C_6_%'!I105,'C_5_%'!I105,'C_4_%'!I105,'C_3_%'!I105,'C_2_%'!I105,'C_1_%'!I105,'C_0_%'!I105)</f>
        <v>104380</v>
      </c>
      <c r="N113" s="6"/>
      <c r="O113" s="6">
        <f>CHOOSE($AU$4,'C_6_%'!J105,'C_5_%'!J105,'C_4_%'!J105,'C_3_%'!J105,'C_2_%'!J105,'C_1_%'!J105,'C_0_%'!J105)</f>
        <v>1197715</v>
      </c>
      <c r="P113" s="6"/>
      <c r="Q113" s="6">
        <f>CHOOSE($AU$4,'C_6_%'!K105,'C_5_%'!K105,'C_4_%'!K105,'C_3_%'!K105,'C_2_%'!K105,'C_1_%'!K105,'C_0_%'!K105)</f>
        <v>6212</v>
      </c>
      <c r="R113" s="6"/>
      <c r="S113" s="6">
        <f>CHOOSE($AU$4,'C_6_%'!L105,'C_5_%'!L105,'C_4_%'!L105,'C_3_%'!L105,'C_2_%'!L105,'C_1_%'!L105,'C_0_%'!L105,)</f>
        <v>3508871.3333000001</v>
      </c>
      <c r="T113" s="6"/>
      <c r="U113" s="6">
        <f>CHOOSE($AU$4,'C_6_%'!O105,'C_5_%'!O105,'C_4_%'!O105,'C_3_%'!O105,'C_2_%'!O105,'C_1_%'!O105,'C_0_%'!O105)</f>
        <v>117952.33332999999</v>
      </c>
      <c r="V113" s="6"/>
      <c r="W113" s="6">
        <f>CHOOSE($AU$4,'C_6_%'!Q105,'C_5_%'!Q105,'C_4_%'!Q105,'C_3_%'!Q105,'C_2_%'!Q105,'C_1_%'!Q105,'C_0_%'!Q105)</f>
        <v>0</v>
      </c>
      <c r="X113" s="6"/>
      <c r="Y113" s="6">
        <f>CHOOSE($AU$4,'C_6_%'!P105,'C_5_%'!P105,'C_4_%'!P105,'C_3_%'!P105,'C_2_%'!P105,'C_1_%'!P105,'C_0_%'!P105)</f>
        <v>0</v>
      </c>
      <c r="Z113" s="6"/>
      <c r="AA113" s="6">
        <f>CHOOSE($AU$4,'C_6_%'!R105,'C_5_%'!R105,'C_4_%'!R105,'C_3_%'!R105,'C_2_%'!R105,'C_1_%'!R105,'C_0_%'!R105)</f>
        <v>89847</v>
      </c>
      <c r="AB113" s="6"/>
      <c r="AC113" s="6">
        <f>CHOOSE($AU$4,'C_6_%'!S105,'C_5_%'!S105,'C_4_%'!S105,'C_3_%'!S105,'C_2_%'!S105,'C_1_%'!S105,'C_0_%'!S105)</f>
        <v>3906</v>
      </c>
      <c r="AW113" s="20"/>
      <c r="AX113" s="20"/>
      <c r="AY113" s="20"/>
    </row>
    <row r="114" spans="2:51" s="43" customFormat="1" x14ac:dyDescent="0.2">
      <c r="B114" s="42">
        <f>CHOOSE($AU$4,'C_6_%'!B106,'C_5_%'!B106,'C_4_%'!B106,'C_3_%'!B106,'C_2_%'!B106,'C_1_%'!B106,'C_0_%'!B106,)</f>
        <v>2007</v>
      </c>
      <c r="C114" s="42" t="str">
        <f>CHOOSE($AU$4,'C_6_%'!A106,'C_5_%'!A106,'C_4_%'!A106,'C_3_%'!A106,'C_2_%'!A106,'C_1_%'!A106,'C_0_%'!A106,)</f>
        <v>Eldora-New Providence</v>
      </c>
      <c r="E114" s="44">
        <f>CHOOSE($AU$4,'C_6_%'!E106,'C_5_%'!E106,'C_4_%'!E106,'C_3_%'!E106,'C_2_%'!E106,'C_1_%'!E106,'C_0_%'!E106)</f>
        <v>651.70000000000005</v>
      </c>
      <c r="G114" s="44">
        <f>CHOOSE($AU$4,'C_6_%'!F106,'C_5_%'!F106,'C_4_%'!F106,'C_3_%'!F106,'C_2_%'!F106,'C_1_%'!F106,'C_0_%'!F106)</f>
        <v>20.7</v>
      </c>
      <c r="H114" s="45"/>
      <c r="I114" s="46">
        <f>(CHOOSE($AU$4,'C_6_%'!G106,'C_5_%'!G106,'C_4_%'!G106,'C_3_%'!G106,'C_2_%'!G106,'C_1_%'!G106,'C_0_%'!G106,))-AA114</f>
        <v>3932736</v>
      </c>
      <c r="J114" s="46"/>
      <c r="K114" s="46">
        <f>CHOOSE($AU$4,'C_6_%'!H106,'C_5_%'!H106,'C_4_%'!H106,'C_3_%'!H106,'C_2_%'!H106,'C_1_%'!H106,'C_0_%'!H106)</f>
        <v>505401</v>
      </c>
      <c r="L114" s="46"/>
      <c r="M114" s="46">
        <f>CHOOSE($AU$4,'C_6_%'!I106,'C_5_%'!I106,'C_4_%'!I106,'C_3_%'!I106,'C_2_%'!I106,'C_1_%'!I106,'C_0_%'!I106)</f>
        <v>263170</v>
      </c>
      <c r="N114" s="46"/>
      <c r="O114" s="46">
        <f>CHOOSE($AU$4,'C_6_%'!J106,'C_5_%'!J106,'C_4_%'!J106,'C_3_%'!J106,'C_2_%'!J106,'C_1_%'!J106,'C_0_%'!J106)</f>
        <v>1879533</v>
      </c>
      <c r="P114" s="46"/>
      <c r="Q114" s="46">
        <f>CHOOSE($AU$4,'C_6_%'!K106,'C_5_%'!K106,'C_4_%'!K106,'C_3_%'!K106,'C_2_%'!K106,'C_1_%'!K106,'C_0_%'!K106)</f>
        <v>58560</v>
      </c>
      <c r="R114" s="46"/>
      <c r="S114" s="46">
        <f>CHOOSE($AU$4,'C_6_%'!L106,'C_5_%'!L106,'C_4_%'!L106,'C_3_%'!L106,'C_2_%'!L106,'C_1_%'!L106,'C_0_%'!L106,)</f>
        <v>6341770.3333000001</v>
      </c>
      <c r="T114" s="46"/>
      <c r="U114" s="46">
        <f>CHOOSE($AU$4,'C_6_%'!O106,'C_5_%'!O106,'C_4_%'!O106,'C_3_%'!O106,'C_2_%'!O106,'C_1_%'!O106,'C_0_%'!O106)</f>
        <v>332675.33332999999</v>
      </c>
      <c r="V114" s="46"/>
      <c r="W114" s="46">
        <f>CHOOSE($AU$4,'C_6_%'!Q106,'C_5_%'!Q106,'C_4_%'!Q106,'C_3_%'!Q106,'C_2_%'!Q106,'C_1_%'!Q106,'C_0_%'!Q106)</f>
        <v>16363.794497000001</v>
      </c>
      <c r="X114" s="46"/>
      <c r="Y114" s="46">
        <f>CHOOSE($AU$4,'C_6_%'!P106,'C_5_%'!P106,'C_4_%'!P106,'C_3_%'!P106,'C_2_%'!P106,'C_1_%'!P106,'C_0_%'!P106)</f>
        <v>0</v>
      </c>
      <c r="Z114" s="46"/>
      <c r="AA114" s="46">
        <f>CHOOSE($AU$4,'C_6_%'!R106,'C_5_%'!R106,'C_4_%'!R106,'C_3_%'!R106,'C_2_%'!R106,'C_1_%'!R106,'C_0_%'!R106)</f>
        <v>159728</v>
      </c>
      <c r="AB114" s="46"/>
      <c r="AC114" s="46">
        <f>CHOOSE($AU$4,'C_6_%'!S106,'C_5_%'!S106,'C_4_%'!S106,'C_3_%'!S106,'C_2_%'!S106,'C_1_%'!S106,'C_0_%'!S106)</f>
        <v>6944</v>
      </c>
      <c r="AW114" s="48"/>
      <c r="AX114" s="48"/>
      <c r="AY114" s="48"/>
    </row>
    <row r="115" spans="2:51" x14ac:dyDescent="0.2">
      <c r="B115" s="38">
        <f>CHOOSE($AU$4,'C_6_%'!B107,'C_5_%'!B107,'C_4_%'!B107,'C_3_%'!B107,'C_2_%'!B107,'C_1_%'!B107,'C_0_%'!B107,)</f>
        <v>2088</v>
      </c>
      <c r="C115" s="38" t="str">
        <f>CHOOSE($AU$4,'C_6_%'!A107,'C_5_%'!A107,'C_4_%'!A107,'C_3_%'!A107,'C_2_%'!A107,'C_1_%'!A107,'C_0_%'!A107,)</f>
        <v>Emmetsburg</v>
      </c>
      <c r="E115" s="40">
        <f>CHOOSE($AU$4,'C_6_%'!E107,'C_5_%'!E107,'C_4_%'!E107,'C_3_%'!E107,'C_2_%'!E107,'C_1_%'!E107,'C_0_%'!E107)</f>
        <v>653.70000000000005</v>
      </c>
      <c r="G115" s="40">
        <f>CHOOSE($AU$4,'C_6_%'!F107,'C_5_%'!F107,'C_4_%'!F107,'C_3_%'!F107,'C_2_%'!F107,'C_1_%'!F107,'C_0_%'!F107)</f>
        <v>-15.1</v>
      </c>
      <c r="H115" s="3"/>
      <c r="I115" s="6">
        <f>(CHOOSE($AU$4,'C_6_%'!G107,'C_5_%'!G107,'C_4_%'!G107,'C_3_%'!G107,'C_2_%'!G107,'C_1_%'!G107,'C_0_%'!G107,))-AA115</f>
        <v>2786915</v>
      </c>
      <c r="J115" s="6"/>
      <c r="K115" s="6">
        <f>CHOOSE($AU$4,'C_6_%'!H107,'C_5_%'!H107,'C_4_%'!H107,'C_3_%'!H107,'C_2_%'!H107,'C_1_%'!H107,'C_0_%'!H107)</f>
        <v>480890</v>
      </c>
      <c r="L115" s="6"/>
      <c r="M115" s="6">
        <f>CHOOSE($AU$4,'C_6_%'!I107,'C_5_%'!I107,'C_4_%'!I107,'C_3_%'!I107,'C_2_%'!I107,'C_1_%'!I107,'C_0_%'!I107)</f>
        <v>-16268</v>
      </c>
      <c r="N115" s="6"/>
      <c r="O115" s="6">
        <f>CHOOSE($AU$4,'C_6_%'!J107,'C_5_%'!J107,'C_4_%'!J107,'C_3_%'!J107,'C_2_%'!J107,'C_1_%'!J107,'C_0_%'!J107)</f>
        <v>2749918</v>
      </c>
      <c r="P115" s="6"/>
      <c r="Q115" s="6">
        <f>CHOOSE($AU$4,'C_6_%'!K107,'C_5_%'!K107,'C_4_%'!K107,'C_3_%'!K107,'C_2_%'!K107,'C_1_%'!K107,'C_0_%'!K107)</f>
        <v>94785</v>
      </c>
      <c r="R115" s="6"/>
      <c r="S115" s="6">
        <f>CHOOSE($AU$4,'C_6_%'!L107,'C_5_%'!L107,'C_4_%'!L107,'C_3_%'!L107,'C_2_%'!L107,'C_1_%'!L107,'C_0_%'!L107,)</f>
        <v>6079277.3333000001</v>
      </c>
      <c r="T115" s="6"/>
      <c r="U115" s="6">
        <f>CHOOSE($AU$4,'C_6_%'!O107,'C_5_%'!O107,'C_4_%'!O107,'C_3_%'!O107,'C_2_%'!O107,'C_1_%'!O107,'C_0_%'!O107)</f>
        <v>110522.33332999999</v>
      </c>
      <c r="V115" s="6"/>
      <c r="W115" s="6">
        <f>CHOOSE($AU$4,'C_6_%'!Q107,'C_5_%'!Q107,'C_4_%'!Q107,'C_3_%'!Q107,'C_2_%'!Q107,'C_1_%'!Q107,'C_0_%'!Q107)</f>
        <v>0</v>
      </c>
      <c r="X115" s="6"/>
      <c r="Y115" s="6">
        <f>CHOOSE($AU$4,'C_6_%'!P107,'C_5_%'!P107,'C_4_%'!P107,'C_3_%'!P107,'C_2_%'!P107,'C_1_%'!P107,'C_0_%'!P107)</f>
        <v>58362</v>
      </c>
      <c r="Z115" s="6"/>
      <c r="AA115" s="6">
        <f>CHOOSE($AU$4,'C_6_%'!R107,'C_5_%'!R107,'C_4_%'!R107,'C_3_%'!R107,'C_2_%'!R107,'C_1_%'!R107,'C_0_%'!R107)</f>
        <v>153072</v>
      </c>
      <c r="AB115" s="6"/>
      <c r="AC115" s="6">
        <f>CHOOSE($AU$4,'C_6_%'!S107,'C_5_%'!S107,'C_4_%'!S107,'C_3_%'!S107,'C_2_%'!S107,'C_1_%'!S107,'C_0_%'!S107)</f>
        <v>3593</v>
      </c>
      <c r="AW115" s="20"/>
      <c r="AX115" s="20"/>
      <c r="AY115" s="20"/>
    </row>
    <row r="116" spans="2:51" x14ac:dyDescent="0.2">
      <c r="B116" s="38">
        <f>CHOOSE($AU$4,'C_6_%'!B108,'C_5_%'!B108,'C_4_%'!B108,'C_3_%'!B108,'C_2_%'!B108,'C_1_%'!B108,'C_0_%'!B108,)</f>
        <v>2097</v>
      </c>
      <c r="C116" s="38" t="str">
        <f>CHOOSE($AU$4,'C_6_%'!A108,'C_5_%'!A108,'C_4_%'!A108,'C_3_%'!A108,'C_2_%'!A108,'C_1_%'!A108,'C_0_%'!A108,)</f>
        <v>English Valleys</v>
      </c>
      <c r="E116" s="40">
        <f>CHOOSE($AU$4,'C_6_%'!E108,'C_5_%'!E108,'C_4_%'!E108,'C_3_%'!E108,'C_2_%'!E108,'C_1_%'!E108,'C_0_%'!E108)</f>
        <v>458.8</v>
      </c>
      <c r="G116" s="40">
        <f>CHOOSE($AU$4,'C_6_%'!F108,'C_5_%'!F108,'C_4_%'!F108,'C_3_%'!F108,'C_2_%'!F108,'C_1_%'!F108,'C_0_%'!F108)</f>
        <v>0</v>
      </c>
      <c r="H116" s="3"/>
      <c r="I116" s="6">
        <f>(CHOOSE($AU$4,'C_6_%'!G108,'C_5_%'!G108,'C_4_%'!G108,'C_3_%'!G108,'C_2_%'!G108,'C_1_%'!G108,'C_0_%'!G108,))-AA116</f>
        <v>2217480</v>
      </c>
      <c r="J116" s="6"/>
      <c r="K116" s="6">
        <f>CHOOSE($AU$4,'C_6_%'!H108,'C_5_%'!H108,'C_4_%'!H108,'C_3_%'!H108,'C_2_%'!H108,'C_1_%'!H108,'C_0_%'!H108)</f>
        <v>382329</v>
      </c>
      <c r="L116" s="6"/>
      <c r="M116" s="6">
        <f>CHOOSE($AU$4,'C_6_%'!I108,'C_5_%'!I108,'C_4_%'!I108,'C_3_%'!I108,'C_2_%'!I108,'C_1_%'!I108,'C_0_%'!I108)</f>
        <v>93453</v>
      </c>
      <c r="N116" s="6"/>
      <c r="O116" s="6">
        <f>CHOOSE($AU$4,'C_6_%'!J108,'C_5_%'!J108,'C_4_%'!J108,'C_3_%'!J108,'C_2_%'!J108,'C_1_%'!J108,'C_0_%'!J108)</f>
        <v>1646811</v>
      </c>
      <c r="P116" s="6"/>
      <c r="Q116" s="6">
        <f>CHOOSE($AU$4,'C_6_%'!K108,'C_5_%'!K108,'C_4_%'!K108,'C_3_%'!K108,'C_2_%'!K108,'C_1_%'!K108,'C_0_%'!K108)</f>
        <v>38841</v>
      </c>
      <c r="R116" s="6"/>
      <c r="S116" s="6">
        <f>CHOOSE($AU$4,'C_6_%'!L108,'C_5_%'!L108,'C_4_%'!L108,'C_3_%'!L108,'C_2_%'!L108,'C_1_%'!L108,'C_0_%'!L108,)</f>
        <v>4255160.6666999999</v>
      </c>
      <c r="T116" s="6"/>
      <c r="U116" s="6">
        <f>CHOOSE($AU$4,'C_6_%'!O108,'C_5_%'!O108,'C_4_%'!O108,'C_3_%'!O108,'C_2_%'!O108,'C_1_%'!O108,'C_0_%'!O108)</f>
        <v>135330.66667000001</v>
      </c>
      <c r="V116" s="6"/>
      <c r="W116" s="6">
        <f>CHOOSE($AU$4,'C_6_%'!Q108,'C_5_%'!Q108,'C_4_%'!Q108,'C_3_%'!Q108,'C_2_%'!Q108,'C_1_%'!Q108,'C_0_%'!Q108)</f>
        <v>0</v>
      </c>
      <c r="X116" s="6"/>
      <c r="Y116" s="6">
        <f>CHOOSE($AU$4,'C_6_%'!P108,'C_5_%'!P108,'C_4_%'!P108,'C_3_%'!P108,'C_2_%'!P108,'C_1_%'!P108,'C_0_%'!P108)</f>
        <v>0</v>
      </c>
      <c r="Z116" s="6"/>
      <c r="AA116" s="6">
        <f>CHOOSE($AU$4,'C_6_%'!R108,'C_5_%'!R108,'C_4_%'!R108,'C_3_%'!R108,'C_2_%'!R108,'C_1_%'!R108,'C_0_%'!R108)</f>
        <v>96502</v>
      </c>
      <c r="AB116" s="6"/>
      <c r="AC116" s="6">
        <f>CHOOSE($AU$4,'C_6_%'!S108,'C_5_%'!S108,'C_4_%'!S108,'C_3_%'!S108,'C_2_%'!S108,'C_1_%'!S108,'C_0_%'!S108)</f>
        <v>4195</v>
      </c>
      <c r="AW116" s="20"/>
      <c r="AX116" s="20"/>
      <c r="AY116" s="20"/>
    </row>
    <row r="117" spans="2:51" x14ac:dyDescent="0.2">
      <c r="B117" s="38">
        <f>CHOOSE($AU$4,'C_6_%'!B109,'C_5_%'!B109,'C_4_%'!B109,'C_3_%'!B109,'C_2_%'!B109,'C_1_%'!B109,'C_0_%'!B109,)</f>
        <v>2113</v>
      </c>
      <c r="C117" s="38" t="str">
        <f>CHOOSE($AU$4,'C_6_%'!A109,'C_5_%'!A109,'C_4_%'!A109,'C_3_%'!A109,'C_2_%'!A109,'C_1_%'!A109,'C_0_%'!A109,)</f>
        <v>Essex</v>
      </c>
      <c r="E117" s="40">
        <f>CHOOSE($AU$4,'C_6_%'!E109,'C_5_%'!E109,'C_4_%'!E109,'C_3_%'!E109,'C_2_%'!E109,'C_1_%'!E109,'C_0_%'!E109)</f>
        <v>192.9</v>
      </c>
      <c r="G117" s="40">
        <f>CHOOSE($AU$4,'C_6_%'!F109,'C_5_%'!F109,'C_4_%'!F109,'C_3_%'!F109,'C_2_%'!F109,'C_1_%'!F109,'C_0_%'!F109)</f>
        <v>-43.9</v>
      </c>
      <c r="H117" s="3"/>
      <c r="I117" s="6">
        <f>(CHOOSE($AU$4,'C_6_%'!G109,'C_5_%'!G109,'C_4_%'!G109,'C_3_%'!G109,'C_2_%'!G109,'C_1_%'!G109,'C_0_%'!G109,))-AA117</f>
        <v>1019996</v>
      </c>
      <c r="J117" s="6"/>
      <c r="K117" s="6">
        <f>CHOOSE($AU$4,'C_6_%'!H109,'C_5_%'!H109,'C_4_%'!H109,'C_3_%'!H109,'C_2_%'!H109,'C_1_%'!H109,'C_0_%'!H109)</f>
        <v>193647</v>
      </c>
      <c r="L117" s="6"/>
      <c r="M117" s="6">
        <f>CHOOSE($AU$4,'C_6_%'!I109,'C_5_%'!I109,'C_4_%'!I109,'C_3_%'!I109,'C_2_%'!I109,'C_1_%'!I109,'C_0_%'!I109)</f>
        <v>-185202</v>
      </c>
      <c r="N117" s="6"/>
      <c r="O117" s="6">
        <f>CHOOSE($AU$4,'C_6_%'!J109,'C_5_%'!J109,'C_4_%'!J109,'C_3_%'!J109,'C_2_%'!J109,'C_1_%'!J109,'C_0_%'!J109)</f>
        <v>1017850</v>
      </c>
      <c r="P117" s="6"/>
      <c r="Q117" s="6">
        <f>CHOOSE($AU$4,'C_6_%'!K109,'C_5_%'!K109,'C_4_%'!K109,'C_3_%'!K109,'C_2_%'!K109,'C_1_%'!K109,'C_0_%'!K109)</f>
        <v>248930</v>
      </c>
      <c r="R117" s="6"/>
      <c r="S117" s="6">
        <f>CHOOSE($AU$4,'C_6_%'!L109,'C_5_%'!L109,'C_4_%'!L109,'C_3_%'!L109,'C_2_%'!L109,'C_1_%'!L109,'C_0_%'!L109,)</f>
        <v>2236174</v>
      </c>
      <c r="T117" s="6"/>
      <c r="U117" s="6">
        <f>CHOOSE($AU$4,'C_6_%'!O109,'C_5_%'!O109,'C_4_%'!O109,'C_3_%'!O109,'C_2_%'!O109,'C_1_%'!O109,'C_0_%'!O109)</f>
        <v>66836</v>
      </c>
      <c r="V117" s="6"/>
      <c r="W117" s="6">
        <f>CHOOSE($AU$4,'C_6_%'!Q109,'C_5_%'!Q109,'C_4_%'!Q109,'C_3_%'!Q109,'C_2_%'!Q109,'C_1_%'!Q109,'C_0_%'!Q109)</f>
        <v>0</v>
      </c>
      <c r="X117" s="6"/>
      <c r="Y117" s="6">
        <f>CHOOSE($AU$4,'C_6_%'!P109,'C_5_%'!P109,'C_4_%'!P109,'C_3_%'!P109,'C_2_%'!P109,'C_1_%'!P109,'C_0_%'!P109)</f>
        <v>270044</v>
      </c>
      <c r="Z117" s="6"/>
      <c r="AA117" s="6">
        <f>CHOOSE($AU$4,'C_6_%'!R109,'C_5_%'!R109,'C_4_%'!R109,'C_3_%'!R109,'C_2_%'!R109,'C_1_%'!R109,'C_0_%'!R109)</f>
        <v>46587</v>
      </c>
      <c r="AB117" s="6"/>
      <c r="AC117" s="6">
        <f>CHOOSE($AU$4,'C_6_%'!S109,'C_5_%'!S109,'C_4_%'!S109,'C_3_%'!S109,'C_2_%'!S109,'C_1_%'!S109,'C_0_%'!S109)</f>
        <v>2025</v>
      </c>
      <c r="AW117" s="20"/>
      <c r="AX117" s="20"/>
      <c r="AY117" s="20"/>
    </row>
    <row r="118" spans="2:51" x14ac:dyDescent="0.2">
      <c r="B118" s="38">
        <f>CHOOSE($AU$4,'C_6_%'!B110,'C_5_%'!B110,'C_4_%'!B110,'C_3_%'!B110,'C_2_%'!B110,'C_1_%'!B110,'C_0_%'!B110,)</f>
        <v>2124</v>
      </c>
      <c r="C118" s="38" t="str">
        <f>CHOOSE($AU$4,'C_6_%'!A110,'C_5_%'!A110,'C_4_%'!A110,'C_3_%'!A110,'C_2_%'!A110,'C_1_%'!A110,'C_0_%'!A110,)</f>
        <v>Estherville Lincoln</v>
      </c>
      <c r="E118" s="40">
        <f>CHOOSE($AU$4,'C_6_%'!E110,'C_5_%'!E110,'C_4_%'!E110,'C_3_%'!E110,'C_2_%'!E110,'C_1_%'!E110,'C_0_%'!E110)</f>
        <v>1381.3</v>
      </c>
      <c r="G118" s="40">
        <f>CHOOSE($AU$4,'C_6_%'!F110,'C_5_%'!F110,'C_4_%'!F110,'C_3_%'!F110,'C_2_%'!F110,'C_1_%'!F110,'C_0_%'!F110)</f>
        <v>4.5</v>
      </c>
      <c r="H118" s="3"/>
      <c r="I118" s="6">
        <f>(CHOOSE($AU$4,'C_6_%'!G110,'C_5_%'!G110,'C_4_%'!G110,'C_3_%'!G110,'C_2_%'!G110,'C_1_%'!G110,'C_0_%'!G110,))-AA118</f>
        <v>7614585</v>
      </c>
      <c r="J118" s="6"/>
      <c r="K118" s="6">
        <f>CHOOSE($AU$4,'C_6_%'!H110,'C_5_%'!H110,'C_4_%'!H110,'C_3_%'!H110,'C_2_%'!H110,'C_1_%'!H110,'C_0_%'!H110)</f>
        <v>1023956</v>
      </c>
      <c r="L118" s="6"/>
      <c r="M118" s="6">
        <f>CHOOSE($AU$4,'C_6_%'!I110,'C_5_%'!I110,'C_4_%'!I110,'C_3_%'!I110,'C_2_%'!I110,'C_1_%'!I110,'C_0_%'!I110)</f>
        <v>222162</v>
      </c>
      <c r="N118" s="6"/>
      <c r="O118" s="6">
        <f>CHOOSE($AU$4,'C_6_%'!J110,'C_5_%'!J110,'C_4_%'!J110,'C_3_%'!J110,'C_2_%'!J110,'C_1_%'!J110,'C_0_%'!J110)</f>
        <v>3549799</v>
      </c>
      <c r="P118" s="6"/>
      <c r="Q118" s="6">
        <f>CHOOSE($AU$4,'C_6_%'!K110,'C_5_%'!K110,'C_4_%'!K110,'C_3_%'!K110,'C_2_%'!K110,'C_1_%'!K110,'C_0_%'!K110)</f>
        <v>87041</v>
      </c>
      <c r="R118" s="6"/>
      <c r="S118" s="6">
        <f>CHOOSE($AU$4,'C_6_%'!L110,'C_5_%'!L110,'C_4_%'!L110,'C_3_%'!L110,'C_2_%'!L110,'C_1_%'!L110,'C_0_%'!L110,)</f>
        <v>12265926.333000001</v>
      </c>
      <c r="T118" s="6"/>
      <c r="U118" s="6">
        <f>CHOOSE($AU$4,'C_6_%'!O110,'C_5_%'!O110,'C_4_%'!O110,'C_3_%'!O110,'C_2_%'!O110,'C_1_%'!O110,'C_0_%'!O110)</f>
        <v>348101.33332999999</v>
      </c>
      <c r="V118" s="6"/>
      <c r="W118" s="6">
        <f>CHOOSE($AU$4,'C_6_%'!Q110,'C_5_%'!Q110,'C_4_%'!Q110,'C_3_%'!Q110,'C_2_%'!Q110,'C_1_%'!Q110,'C_0_%'!Q110)</f>
        <v>46588.531348999997</v>
      </c>
      <c r="X118" s="6"/>
      <c r="Y118" s="6">
        <f>CHOOSE($AU$4,'C_6_%'!P110,'C_5_%'!P110,'C_4_%'!P110,'C_3_%'!P110,'C_2_%'!P110,'C_1_%'!P110,'C_0_%'!P110)</f>
        <v>0</v>
      </c>
      <c r="Z118" s="6"/>
      <c r="AA118" s="6">
        <f>CHOOSE($AU$4,'C_6_%'!R110,'C_5_%'!R110,'C_4_%'!R110,'C_3_%'!R110,'C_2_%'!R110,'C_1_%'!R110,'C_0_%'!R110)</f>
        <v>242919</v>
      </c>
      <c r="AB118" s="6"/>
      <c r="AC118" s="6">
        <f>CHOOSE($AU$4,'C_6_%'!S110,'C_5_%'!S110,'C_4_%'!S110,'C_3_%'!S110,'C_2_%'!S110,'C_1_%'!S110,'C_0_%'!S110)</f>
        <v>10560</v>
      </c>
      <c r="AW118" s="20"/>
      <c r="AX118" s="20"/>
      <c r="AY118" s="20"/>
    </row>
    <row r="119" spans="2:51" s="43" customFormat="1" x14ac:dyDescent="0.2">
      <c r="B119" s="42">
        <f>CHOOSE($AU$4,'C_6_%'!B111,'C_5_%'!B111,'C_4_%'!B111,'C_3_%'!B111,'C_2_%'!B111,'C_1_%'!B111,'C_0_%'!B111,)</f>
        <v>2151</v>
      </c>
      <c r="C119" s="42" t="str">
        <f>CHOOSE($AU$4,'C_6_%'!A111,'C_5_%'!A111,'C_4_%'!A111,'C_3_%'!A111,'C_2_%'!A111,'C_1_%'!A111,'C_0_%'!A111,)</f>
        <v>Exira-Elk Horn_Kimballton</v>
      </c>
      <c r="E119" s="44">
        <f>CHOOSE($AU$4,'C_6_%'!E111,'C_5_%'!E111,'C_4_%'!E111,'C_3_%'!E111,'C_2_%'!E111,'C_1_%'!E111,'C_0_%'!E111)</f>
        <v>409.8</v>
      </c>
      <c r="G119" s="44">
        <f>CHOOSE($AU$4,'C_6_%'!F111,'C_5_%'!F111,'C_4_%'!F111,'C_3_%'!F111,'C_2_%'!F111,'C_1_%'!F111,'C_0_%'!F111)</f>
        <v>-26.5</v>
      </c>
      <c r="H119" s="45"/>
      <c r="I119" s="46">
        <f>(CHOOSE($AU$4,'C_6_%'!G111,'C_5_%'!G111,'C_4_%'!G111,'C_3_%'!G111,'C_2_%'!G111,'C_1_%'!G111,'C_0_%'!G111,))-AA119</f>
        <v>2270331</v>
      </c>
      <c r="J119" s="46"/>
      <c r="K119" s="46">
        <f>CHOOSE($AU$4,'C_6_%'!H111,'C_5_%'!H111,'C_4_%'!H111,'C_3_%'!H111,'C_2_%'!H111,'C_1_%'!H111,'C_0_%'!H111)</f>
        <v>346478</v>
      </c>
      <c r="L119" s="46"/>
      <c r="M119" s="46">
        <f>CHOOSE($AU$4,'C_6_%'!I111,'C_5_%'!I111,'C_4_%'!I111,'C_3_%'!I111,'C_2_%'!I111,'C_1_%'!I111,'C_0_%'!I111)</f>
        <v>-65336</v>
      </c>
      <c r="N119" s="46"/>
      <c r="O119" s="46">
        <f>CHOOSE($AU$4,'C_6_%'!J111,'C_5_%'!J111,'C_4_%'!J111,'C_3_%'!J111,'C_2_%'!J111,'C_1_%'!J111,'C_0_%'!J111)</f>
        <v>1663972</v>
      </c>
      <c r="P119" s="46"/>
      <c r="Q119" s="46">
        <f>CHOOSE($AU$4,'C_6_%'!K111,'C_5_%'!K111,'C_4_%'!K111,'C_3_%'!K111,'C_2_%'!K111,'C_1_%'!K111,'C_0_%'!K111)</f>
        <v>233068</v>
      </c>
      <c r="R119" s="46"/>
      <c r="S119" s="46">
        <f>CHOOSE($AU$4,'C_6_%'!L111,'C_5_%'!L111,'C_4_%'!L111,'C_3_%'!L111,'C_2_%'!L111,'C_1_%'!L111,'C_0_%'!L111,)</f>
        <v>4291352.3333000001</v>
      </c>
      <c r="T119" s="46"/>
      <c r="U119" s="46">
        <f>CHOOSE($AU$4,'C_6_%'!O111,'C_5_%'!O111,'C_4_%'!O111,'C_3_%'!O111,'C_2_%'!O111,'C_1_%'!O111,'C_0_%'!O111)</f>
        <v>172813.33332999999</v>
      </c>
      <c r="V119" s="46"/>
      <c r="W119" s="46">
        <f>CHOOSE($AU$4,'C_6_%'!Q111,'C_5_%'!Q111,'C_4_%'!Q111,'C_3_%'!Q111,'C_2_%'!Q111,'C_1_%'!Q111,'C_0_%'!Q111)</f>
        <v>0</v>
      </c>
      <c r="X119" s="46"/>
      <c r="Y119" s="46">
        <f>CHOOSE($AU$4,'C_6_%'!P111,'C_5_%'!P111,'C_4_%'!P111,'C_3_%'!P111,'C_2_%'!P111,'C_1_%'!P111,'C_0_%'!P111)</f>
        <v>147022</v>
      </c>
      <c r="Z119" s="46"/>
      <c r="AA119" s="46">
        <f>CHOOSE($AU$4,'C_6_%'!R111,'C_5_%'!R111,'C_4_%'!R111,'C_3_%'!R111,'C_2_%'!R111,'C_1_%'!R111,'C_0_%'!R111)</f>
        <v>59898</v>
      </c>
      <c r="AB119" s="46"/>
      <c r="AC119" s="46">
        <f>CHOOSE($AU$4,'C_6_%'!S111,'C_5_%'!S111,'C_4_%'!S111,'C_3_%'!S111,'C_2_%'!S111,'C_1_%'!S111,'C_0_%'!S111)</f>
        <v>2604</v>
      </c>
      <c r="AW119" s="48"/>
      <c r="AX119" s="48"/>
      <c r="AY119" s="48"/>
    </row>
    <row r="120" spans="2:51" x14ac:dyDescent="0.2">
      <c r="B120" s="38">
        <f>CHOOSE($AU$4,'C_6_%'!B112,'C_5_%'!B112,'C_4_%'!B112,'C_3_%'!B112,'C_2_%'!B112,'C_1_%'!B112,'C_0_%'!B112,)</f>
        <v>2169</v>
      </c>
      <c r="C120" s="38" t="str">
        <f>CHOOSE($AU$4,'C_6_%'!A112,'C_5_%'!A112,'C_4_%'!A112,'C_3_%'!A112,'C_2_%'!A112,'C_1_%'!A112,'C_0_%'!A112,)</f>
        <v>Fairfield</v>
      </c>
      <c r="E120" s="40">
        <f>CHOOSE($AU$4,'C_6_%'!E112,'C_5_%'!E112,'C_4_%'!E112,'C_3_%'!E112,'C_2_%'!E112,'C_1_%'!E112,'C_0_%'!E112)</f>
        <v>1641.2</v>
      </c>
      <c r="G120" s="40">
        <f>CHOOSE($AU$4,'C_6_%'!F112,'C_5_%'!F112,'C_4_%'!F112,'C_3_%'!F112,'C_2_%'!F112,'C_1_%'!F112,'C_0_%'!F112)</f>
        <v>-19</v>
      </c>
      <c r="H120" s="3"/>
      <c r="I120" s="6">
        <f>(CHOOSE($AU$4,'C_6_%'!G112,'C_5_%'!G112,'C_4_%'!G112,'C_3_%'!G112,'C_2_%'!G112,'C_1_%'!G112,'C_0_%'!G112,))-AA120</f>
        <v>7986232</v>
      </c>
      <c r="J120" s="6"/>
      <c r="K120" s="6">
        <f>CHOOSE($AU$4,'C_6_%'!H112,'C_5_%'!H112,'C_4_%'!H112,'C_3_%'!H112,'C_2_%'!H112,'C_1_%'!H112,'C_0_%'!H112)</f>
        <v>1212786</v>
      </c>
      <c r="L120" s="6"/>
      <c r="M120" s="6">
        <f>CHOOSE($AU$4,'C_6_%'!I112,'C_5_%'!I112,'C_4_%'!I112,'C_3_%'!I112,'C_2_%'!I112,'C_1_%'!I112,'C_0_%'!I112)</f>
        <v>119055</v>
      </c>
      <c r="N120" s="6"/>
      <c r="O120" s="6">
        <f>CHOOSE($AU$4,'C_6_%'!J112,'C_5_%'!J112,'C_4_%'!J112,'C_3_%'!J112,'C_2_%'!J112,'C_1_%'!J112,'C_0_%'!J112)</f>
        <v>5352313</v>
      </c>
      <c r="P120" s="6"/>
      <c r="Q120" s="6">
        <f>CHOOSE($AU$4,'C_6_%'!K112,'C_5_%'!K112,'C_4_%'!K112,'C_3_%'!K112,'C_2_%'!K112,'C_1_%'!K112,'C_0_%'!K112)</f>
        <v>116147</v>
      </c>
      <c r="R120" s="6"/>
      <c r="S120" s="6">
        <f>CHOOSE($AU$4,'C_6_%'!L112,'C_5_%'!L112,'C_4_%'!L112,'C_3_%'!L112,'C_2_%'!L112,'C_1_%'!L112,'C_0_%'!L112,)</f>
        <v>14666365</v>
      </c>
      <c r="T120" s="6"/>
      <c r="U120" s="6">
        <f>CHOOSE($AU$4,'C_6_%'!O112,'C_5_%'!O112,'C_4_%'!O112,'C_3_%'!O112,'C_2_%'!O112,'C_1_%'!O112,'C_0_%'!O112)</f>
        <v>291207</v>
      </c>
      <c r="V120" s="6"/>
      <c r="W120" s="6">
        <f>CHOOSE($AU$4,'C_6_%'!Q112,'C_5_%'!Q112,'C_4_%'!Q112,'C_3_%'!Q112,'C_2_%'!Q112,'C_1_%'!Q112,'C_0_%'!Q112)</f>
        <v>0</v>
      </c>
      <c r="X120" s="6"/>
      <c r="Y120" s="6">
        <f>CHOOSE($AU$4,'C_6_%'!P112,'C_5_%'!P112,'C_4_%'!P112,'C_3_%'!P112,'C_2_%'!P112,'C_1_%'!P112,'C_0_%'!P112)</f>
        <v>18210</v>
      </c>
      <c r="Z120" s="6"/>
      <c r="AA120" s="6">
        <f>CHOOSE($AU$4,'C_6_%'!R112,'C_5_%'!R112,'C_4_%'!R112,'C_3_%'!R112,'C_2_%'!R112,'C_1_%'!R112,'C_0_%'!R112)</f>
        <v>106485</v>
      </c>
      <c r="AB120" s="6"/>
      <c r="AC120" s="6">
        <f>CHOOSE($AU$4,'C_6_%'!S112,'C_5_%'!S112,'C_4_%'!S112,'C_3_%'!S112,'C_2_%'!S112,'C_1_%'!S112,'C_0_%'!S112)</f>
        <v>4629</v>
      </c>
      <c r="AW120" s="20"/>
      <c r="AX120" s="20"/>
      <c r="AY120" s="20"/>
    </row>
    <row r="121" spans="2:51" x14ac:dyDescent="0.2">
      <c r="B121" s="38">
        <f>CHOOSE($AU$4,'C_6_%'!B113,'C_5_%'!B113,'C_4_%'!B113,'C_3_%'!B113,'C_2_%'!B113,'C_1_%'!B113,'C_0_%'!B113,)</f>
        <v>2205</v>
      </c>
      <c r="C121" s="38" t="str">
        <f>CHOOSE($AU$4,'C_6_%'!A113,'C_5_%'!A113,'C_4_%'!A113,'C_3_%'!A113,'C_2_%'!A113,'C_1_%'!A113,'C_0_%'!A113,)</f>
        <v>Farragut</v>
      </c>
      <c r="E121" s="40">
        <f>CHOOSE($AU$4,'C_6_%'!E113,'C_5_%'!E113,'C_4_%'!E113,'C_3_%'!E113,'C_2_%'!E113,'C_1_%'!E113,'C_0_%'!E113)</f>
        <v>194.3</v>
      </c>
      <c r="G121" s="40">
        <f>CHOOSE($AU$4,'C_6_%'!F113,'C_5_%'!F113,'C_4_%'!F113,'C_3_%'!F113,'C_2_%'!F113,'C_1_%'!F113,'C_0_%'!F113)</f>
        <v>-2.9</v>
      </c>
      <c r="H121" s="3"/>
      <c r="I121" s="6">
        <f>(CHOOSE($AU$4,'C_6_%'!G113,'C_5_%'!G113,'C_4_%'!G113,'C_3_%'!G113,'C_2_%'!G113,'C_1_%'!G113,'C_0_%'!G113,))-AA121</f>
        <v>742704</v>
      </c>
      <c r="J121" s="6"/>
      <c r="K121" s="6">
        <f>CHOOSE($AU$4,'C_6_%'!H113,'C_5_%'!H113,'C_4_%'!H113,'C_3_%'!H113,'C_2_%'!H113,'C_1_%'!H113,'C_0_%'!H113)</f>
        <v>154679</v>
      </c>
      <c r="L121" s="6"/>
      <c r="M121" s="6">
        <f>CHOOSE($AU$4,'C_6_%'!I113,'C_5_%'!I113,'C_4_%'!I113,'C_3_%'!I113,'C_2_%'!I113,'C_1_%'!I113,'C_0_%'!I113)</f>
        <v>55579</v>
      </c>
      <c r="N121" s="6"/>
      <c r="O121" s="6">
        <f>CHOOSE($AU$4,'C_6_%'!J113,'C_5_%'!J113,'C_4_%'!J113,'C_3_%'!J113,'C_2_%'!J113,'C_1_%'!J113,'C_0_%'!J113)</f>
        <v>959966</v>
      </c>
      <c r="P121" s="6"/>
      <c r="Q121" s="6">
        <f>CHOOSE($AU$4,'C_6_%'!K113,'C_5_%'!K113,'C_4_%'!K113,'C_3_%'!K113,'C_2_%'!K113,'C_1_%'!K113,'C_0_%'!K113)</f>
        <v>-30509</v>
      </c>
      <c r="R121" s="6"/>
      <c r="S121" s="6">
        <f>CHOOSE($AU$4,'C_6_%'!L113,'C_5_%'!L113,'C_4_%'!L113,'C_3_%'!L113,'C_2_%'!L113,'C_1_%'!L113,'C_0_%'!L113,)</f>
        <v>1859375.6666999999</v>
      </c>
      <c r="T121" s="6"/>
      <c r="U121" s="6">
        <f>CHOOSE($AU$4,'C_6_%'!O113,'C_5_%'!O113,'C_4_%'!O113,'C_3_%'!O113,'C_2_%'!O113,'C_1_%'!O113,'C_0_%'!O113)</f>
        <v>26316.666667000001</v>
      </c>
      <c r="V121" s="6"/>
      <c r="W121" s="6">
        <f>CHOOSE($AU$4,'C_6_%'!Q113,'C_5_%'!Q113,'C_4_%'!Q113,'C_3_%'!Q113,'C_2_%'!Q113,'C_1_%'!Q113,'C_0_%'!Q113)</f>
        <v>0</v>
      </c>
      <c r="X121" s="6"/>
      <c r="Y121" s="6">
        <f>CHOOSE($AU$4,'C_6_%'!P113,'C_5_%'!P113,'C_4_%'!P113,'C_3_%'!P113,'C_2_%'!P113,'C_1_%'!P113,'C_0_%'!P113)</f>
        <v>6758</v>
      </c>
      <c r="Z121" s="6"/>
      <c r="AA121" s="6">
        <f>CHOOSE($AU$4,'C_6_%'!R113,'C_5_%'!R113,'C_4_%'!R113,'C_3_%'!R113,'C_2_%'!R113,'C_1_%'!R113,'C_0_%'!R113)</f>
        <v>29949</v>
      </c>
      <c r="AB121" s="6"/>
      <c r="AC121" s="6">
        <f>CHOOSE($AU$4,'C_6_%'!S113,'C_5_%'!S113,'C_4_%'!S113,'C_3_%'!S113,'C_2_%'!S113,'C_1_%'!S113,'C_0_%'!S113)</f>
        <v>-23182</v>
      </c>
      <c r="AW121" s="20"/>
      <c r="AX121" s="20"/>
      <c r="AY121" s="20"/>
    </row>
    <row r="122" spans="2:51" x14ac:dyDescent="0.2">
      <c r="B122" s="38">
        <f>CHOOSE($AU$4,'C_6_%'!B114,'C_5_%'!B114,'C_4_%'!B114,'C_3_%'!B114,'C_2_%'!B114,'C_1_%'!B114,'C_0_%'!B114,)</f>
        <v>2295</v>
      </c>
      <c r="C122" s="38" t="str">
        <f>CHOOSE($AU$4,'C_6_%'!A114,'C_5_%'!A114,'C_4_%'!A114,'C_3_%'!A114,'C_2_%'!A114,'C_1_%'!A114,'C_0_%'!A114,)</f>
        <v>Forest City</v>
      </c>
      <c r="E122" s="40">
        <f>CHOOSE($AU$4,'C_6_%'!E114,'C_5_%'!E114,'C_4_%'!E114,'C_3_%'!E114,'C_2_%'!E114,'C_1_%'!E114,'C_0_%'!E114)</f>
        <v>1093.5</v>
      </c>
      <c r="G122" s="40">
        <f>CHOOSE($AU$4,'C_6_%'!F114,'C_5_%'!F114,'C_4_%'!F114,'C_3_%'!F114,'C_2_%'!F114,'C_1_%'!F114,'C_0_%'!F114)</f>
        <v>-11.9</v>
      </c>
      <c r="H122" s="3"/>
      <c r="I122" s="6">
        <f>(CHOOSE($AU$4,'C_6_%'!G114,'C_5_%'!G114,'C_4_%'!G114,'C_3_%'!G114,'C_2_%'!G114,'C_1_%'!G114,'C_0_%'!G114,))-AA122</f>
        <v>6158782</v>
      </c>
      <c r="J122" s="6"/>
      <c r="K122" s="6">
        <f>CHOOSE($AU$4,'C_6_%'!H114,'C_5_%'!H114,'C_4_%'!H114,'C_3_%'!H114,'C_2_%'!H114,'C_1_%'!H114,'C_0_%'!H114)</f>
        <v>849698</v>
      </c>
      <c r="L122" s="6"/>
      <c r="M122" s="6">
        <f>CHOOSE($AU$4,'C_6_%'!I114,'C_5_%'!I114,'C_4_%'!I114,'C_3_%'!I114,'C_2_%'!I114,'C_1_%'!I114,'C_0_%'!I114)</f>
        <v>109624</v>
      </c>
      <c r="N122" s="6"/>
      <c r="O122" s="6">
        <f>CHOOSE($AU$4,'C_6_%'!J114,'C_5_%'!J114,'C_4_%'!J114,'C_3_%'!J114,'C_2_%'!J114,'C_1_%'!J114,'C_0_%'!J114)</f>
        <v>3552886</v>
      </c>
      <c r="P122" s="6"/>
      <c r="Q122" s="6">
        <f>CHOOSE($AU$4,'C_6_%'!K114,'C_5_%'!K114,'C_4_%'!K114,'C_3_%'!K114,'C_2_%'!K114,'C_1_%'!K114,'C_0_%'!K114)</f>
        <v>29990</v>
      </c>
      <c r="R122" s="6"/>
      <c r="S122" s="6">
        <f>CHOOSE($AU$4,'C_6_%'!L114,'C_5_%'!L114,'C_4_%'!L114,'C_3_%'!L114,'C_2_%'!L114,'C_1_%'!L114,'C_0_%'!L114,)</f>
        <v>10663117.666999999</v>
      </c>
      <c r="T122" s="6"/>
      <c r="U122" s="6">
        <f>CHOOSE($AU$4,'C_6_%'!O114,'C_5_%'!O114,'C_4_%'!O114,'C_3_%'!O114,'C_2_%'!O114,'C_1_%'!O114,'C_0_%'!O114)</f>
        <v>192199.66667000001</v>
      </c>
      <c r="V122" s="6"/>
      <c r="W122" s="6">
        <f>CHOOSE($AU$4,'C_6_%'!Q114,'C_5_%'!Q114,'C_4_%'!Q114,'C_3_%'!Q114,'C_2_%'!Q114,'C_1_%'!Q114,'C_0_%'!Q114)</f>
        <v>0</v>
      </c>
      <c r="X122" s="6"/>
      <c r="Y122" s="6">
        <f>CHOOSE($AU$4,'C_6_%'!P114,'C_5_%'!P114,'C_4_%'!P114,'C_3_%'!P114,'C_2_%'!P114,'C_1_%'!P114,'C_0_%'!P114)</f>
        <v>7411</v>
      </c>
      <c r="Z122" s="6"/>
      <c r="AA122" s="6">
        <f>CHOOSE($AU$4,'C_6_%'!R114,'C_5_%'!R114,'C_4_%'!R114,'C_3_%'!R114,'C_2_%'!R114,'C_1_%'!R114,'C_0_%'!R114)</f>
        <v>206315</v>
      </c>
      <c r="AB122" s="6"/>
      <c r="AC122" s="6">
        <f>CHOOSE($AU$4,'C_6_%'!S114,'C_5_%'!S114,'C_4_%'!S114,'C_3_%'!S114,'C_2_%'!S114,'C_1_%'!S114,'C_0_%'!S114)</f>
        <v>8969</v>
      </c>
      <c r="AW122" s="20"/>
      <c r="AX122" s="20"/>
      <c r="AY122" s="20"/>
    </row>
    <row r="123" spans="2:51" x14ac:dyDescent="0.2">
      <c r="B123" s="38">
        <f>CHOOSE($AU$4,'C_6_%'!B115,'C_5_%'!B115,'C_4_%'!B115,'C_3_%'!B115,'C_2_%'!B115,'C_1_%'!B115,'C_0_%'!B115,)</f>
        <v>2313</v>
      </c>
      <c r="C123" s="38" t="str">
        <f>CHOOSE($AU$4,'C_6_%'!A115,'C_5_%'!A115,'C_4_%'!A115,'C_3_%'!A115,'C_2_%'!A115,'C_1_%'!A115,'C_0_%'!A115,)</f>
        <v>Fort Dodge</v>
      </c>
      <c r="E123" s="40">
        <f>CHOOSE($AU$4,'C_6_%'!E115,'C_5_%'!E115,'C_4_%'!E115,'C_3_%'!E115,'C_2_%'!E115,'C_1_%'!E115,'C_0_%'!E115)</f>
        <v>3731.2</v>
      </c>
      <c r="G123" s="40">
        <f>CHOOSE($AU$4,'C_6_%'!F115,'C_5_%'!F115,'C_4_%'!F115,'C_3_%'!F115,'C_2_%'!F115,'C_1_%'!F115,'C_0_%'!F115)</f>
        <v>1.3</v>
      </c>
      <c r="H123" s="3"/>
      <c r="I123" s="6">
        <f>(CHOOSE($AU$4,'C_6_%'!G115,'C_5_%'!G115,'C_4_%'!G115,'C_3_%'!G115,'C_2_%'!G115,'C_1_%'!G115,'C_0_%'!G115,))-AA123</f>
        <v>21267157</v>
      </c>
      <c r="J123" s="6"/>
      <c r="K123" s="6">
        <f>CHOOSE($AU$4,'C_6_%'!H115,'C_5_%'!H115,'C_4_%'!H115,'C_3_%'!H115,'C_2_%'!H115,'C_1_%'!H115,'C_0_%'!H115)</f>
        <v>2814687</v>
      </c>
      <c r="L123" s="6"/>
      <c r="M123" s="6">
        <f>CHOOSE($AU$4,'C_6_%'!I115,'C_5_%'!I115,'C_4_%'!I115,'C_3_%'!I115,'C_2_%'!I115,'C_1_%'!I115,'C_0_%'!I115)</f>
        <v>581722</v>
      </c>
      <c r="N123" s="6"/>
      <c r="O123" s="6">
        <f>CHOOSE($AU$4,'C_6_%'!J115,'C_5_%'!J115,'C_4_%'!J115,'C_3_%'!J115,'C_2_%'!J115,'C_1_%'!J115,'C_0_%'!J115)</f>
        <v>9968666</v>
      </c>
      <c r="P123" s="6"/>
      <c r="Q123" s="6">
        <f>CHOOSE($AU$4,'C_6_%'!K115,'C_5_%'!K115,'C_4_%'!K115,'C_3_%'!K115,'C_2_%'!K115,'C_1_%'!K115,'C_0_%'!K115)</f>
        <v>205480</v>
      </c>
      <c r="R123" s="6"/>
      <c r="S123" s="6">
        <f>CHOOSE($AU$4,'C_6_%'!L115,'C_5_%'!L115,'C_4_%'!L115,'C_3_%'!L115,'C_2_%'!L115,'C_1_%'!L115,'C_0_%'!L115,)</f>
        <v>34377739.332999997</v>
      </c>
      <c r="T123" s="6"/>
      <c r="U123" s="6">
        <f>CHOOSE($AU$4,'C_6_%'!O115,'C_5_%'!O115,'C_4_%'!O115,'C_3_%'!O115,'C_2_%'!O115,'C_1_%'!O115,'C_0_%'!O115)</f>
        <v>959128.33333000005</v>
      </c>
      <c r="V123" s="6"/>
      <c r="W123" s="6">
        <f>CHOOSE($AU$4,'C_6_%'!Q115,'C_5_%'!Q115,'C_4_%'!Q115,'C_3_%'!Q115,'C_2_%'!Q115,'C_1_%'!Q115,'C_0_%'!Q115)</f>
        <v>211938.51430000001</v>
      </c>
      <c r="X123" s="6"/>
      <c r="Y123" s="6">
        <f>CHOOSE($AU$4,'C_6_%'!P115,'C_5_%'!P115,'C_4_%'!P115,'C_3_%'!P115,'C_2_%'!P115,'C_1_%'!P115,'C_0_%'!P115)</f>
        <v>0</v>
      </c>
      <c r="Z123" s="6"/>
      <c r="AA123" s="6">
        <f>CHOOSE($AU$4,'C_6_%'!R115,'C_5_%'!R115,'C_4_%'!R115,'C_3_%'!R115,'C_2_%'!R115,'C_1_%'!R115,'C_0_%'!R115)</f>
        <v>712120</v>
      </c>
      <c r="AB123" s="6"/>
      <c r="AC123" s="6">
        <f>CHOOSE($AU$4,'C_6_%'!S115,'C_5_%'!S115,'C_4_%'!S115,'C_3_%'!S115,'C_2_%'!S115,'C_1_%'!S115,'C_0_%'!S115)</f>
        <v>30958</v>
      </c>
      <c r="AW123" s="20"/>
      <c r="AX123" s="20"/>
      <c r="AY123" s="20"/>
    </row>
    <row r="124" spans="2:51" s="43" customFormat="1" x14ac:dyDescent="0.2">
      <c r="B124" s="42">
        <f>CHOOSE($AU$4,'C_6_%'!B116,'C_5_%'!B116,'C_4_%'!B116,'C_3_%'!B116,'C_2_%'!B116,'C_1_%'!B116,'C_0_%'!B116,)</f>
        <v>2322</v>
      </c>
      <c r="C124" s="42" t="str">
        <f>CHOOSE($AU$4,'C_6_%'!A116,'C_5_%'!A116,'C_4_%'!A116,'C_3_%'!A116,'C_2_%'!A116,'C_1_%'!A116,'C_0_%'!A116,)</f>
        <v>Fort Madison</v>
      </c>
      <c r="E124" s="44">
        <f>CHOOSE($AU$4,'C_6_%'!E116,'C_5_%'!E116,'C_4_%'!E116,'C_3_%'!E116,'C_2_%'!E116,'C_1_%'!E116,'C_0_%'!E116)</f>
        <v>2225.9</v>
      </c>
      <c r="G124" s="44">
        <f>CHOOSE($AU$4,'C_6_%'!F116,'C_5_%'!F116,'C_4_%'!F116,'C_3_%'!F116,'C_2_%'!F116,'C_1_%'!F116,'C_0_%'!F116)</f>
        <v>-0.4</v>
      </c>
      <c r="H124" s="45"/>
      <c r="I124" s="46">
        <f>(CHOOSE($AU$4,'C_6_%'!G116,'C_5_%'!G116,'C_4_%'!G116,'C_3_%'!G116,'C_2_%'!G116,'C_1_%'!G116,'C_0_%'!G116,))-AA124</f>
        <v>11969995</v>
      </c>
      <c r="J124" s="46"/>
      <c r="K124" s="46">
        <f>CHOOSE($AU$4,'C_6_%'!H116,'C_5_%'!H116,'C_4_%'!H116,'C_3_%'!H116,'C_2_%'!H116,'C_1_%'!H116,'C_0_%'!H116)</f>
        <v>1547355</v>
      </c>
      <c r="L124" s="46"/>
      <c r="M124" s="46">
        <f>CHOOSE($AU$4,'C_6_%'!I116,'C_5_%'!I116,'C_4_%'!I116,'C_3_%'!I116,'C_2_%'!I116,'C_1_%'!I116,'C_0_%'!I116)</f>
        <v>312589</v>
      </c>
      <c r="N124" s="46"/>
      <c r="O124" s="46">
        <f>CHOOSE($AU$4,'C_6_%'!J116,'C_5_%'!J116,'C_4_%'!J116,'C_3_%'!J116,'C_2_%'!J116,'C_1_%'!J116,'C_0_%'!J116)</f>
        <v>5900762</v>
      </c>
      <c r="P124" s="46"/>
      <c r="Q124" s="46">
        <f>CHOOSE($AU$4,'C_6_%'!K116,'C_5_%'!K116,'C_4_%'!K116,'C_3_%'!K116,'C_2_%'!K116,'C_1_%'!K116,'C_0_%'!K116)</f>
        <v>128071</v>
      </c>
      <c r="R124" s="46"/>
      <c r="S124" s="46">
        <f>CHOOSE($AU$4,'C_6_%'!L116,'C_5_%'!L116,'C_4_%'!L116,'C_3_%'!L116,'C_2_%'!L116,'C_1_%'!L116,'C_0_%'!L116,)</f>
        <v>19549761.333000001</v>
      </c>
      <c r="T124" s="46"/>
      <c r="U124" s="46">
        <f>CHOOSE($AU$4,'C_6_%'!O116,'C_5_%'!O116,'C_4_%'!O116,'C_3_%'!O116,'C_2_%'!O116,'C_1_%'!O116,'C_0_%'!O116)</f>
        <v>504389.33332999999</v>
      </c>
      <c r="V124" s="46"/>
      <c r="W124" s="46">
        <f>CHOOSE($AU$4,'C_6_%'!Q116,'C_5_%'!Q116,'C_4_%'!Q116,'C_3_%'!Q116,'C_2_%'!Q116,'C_1_%'!Q116,'C_0_%'!Q116)</f>
        <v>0</v>
      </c>
      <c r="X124" s="46"/>
      <c r="Y124" s="46">
        <f>CHOOSE($AU$4,'C_6_%'!P116,'C_5_%'!P116,'C_4_%'!P116,'C_3_%'!P116,'C_2_%'!P116,'C_1_%'!P116,'C_0_%'!P116)</f>
        <v>0</v>
      </c>
      <c r="Z124" s="46"/>
      <c r="AA124" s="46">
        <f>CHOOSE($AU$4,'C_6_%'!R116,'C_5_%'!R116,'C_4_%'!R116,'C_3_%'!R116,'C_2_%'!R116,'C_1_%'!R116,'C_0_%'!R116)</f>
        <v>0</v>
      </c>
      <c r="AB124" s="46"/>
      <c r="AC124" s="46">
        <f>CHOOSE($AU$4,'C_6_%'!S116,'C_5_%'!S116,'C_4_%'!S116,'C_3_%'!S116,'C_2_%'!S116,'C_1_%'!S116,'C_0_%'!S116)</f>
        <v>0</v>
      </c>
      <c r="AW124" s="48"/>
      <c r="AX124" s="48"/>
      <c r="AY124" s="48"/>
    </row>
    <row r="125" spans="2:51" x14ac:dyDescent="0.2">
      <c r="B125" s="38">
        <f>CHOOSE($AU$4,'C_6_%'!B117,'C_5_%'!B117,'C_4_%'!B117,'C_3_%'!B117,'C_2_%'!B117,'C_1_%'!B117,'C_0_%'!B117,)</f>
        <v>2369</v>
      </c>
      <c r="C125" s="38" t="str">
        <f>CHOOSE($AU$4,'C_6_%'!A117,'C_5_%'!A117,'C_4_%'!A117,'C_3_%'!A117,'C_2_%'!A117,'C_1_%'!A117,'C_0_%'!A117,)</f>
        <v>Fremont-Mills</v>
      </c>
      <c r="E125" s="40">
        <f>CHOOSE($AU$4,'C_6_%'!E117,'C_5_%'!E117,'C_4_%'!E117,'C_3_%'!E117,'C_2_%'!E117,'C_1_%'!E117,'C_0_%'!E117)</f>
        <v>445.8</v>
      </c>
      <c r="G125" s="40">
        <f>CHOOSE($AU$4,'C_6_%'!F117,'C_5_%'!F117,'C_4_%'!F117,'C_3_%'!F117,'C_2_%'!F117,'C_1_%'!F117,'C_0_%'!F117)</f>
        <v>-3.2</v>
      </c>
      <c r="H125" s="3"/>
      <c r="I125" s="6">
        <f>(CHOOSE($AU$4,'C_6_%'!G117,'C_5_%'!G117,'C_4_%'!G117,'C_3_%'!G117,'C_2_%'!G117,'C_1_%'!G117,'C_0_%'!G117,))-AA125</f>
        <v>2282070</v>
      </c>
      <c r="J125" s="6"/>
      <c r="K125" s="6">
        <f>CHOOSE($AU$4,'C_6_%'!H117,'C_5_%'!H117,'C_4_%'!H117,'C_3_%'!H117,'C_2_%'!H117,'C_1_%'!H117,'C_0_%'!H117)</f>
        <v>322419</v>
      </c>
      <c r="L125" s="6"/>
      <c r="M125" s="6">
        <f>CHOOSE($AU$4,'C_6_%'!I117,'C_5_%'!I117,'C_4_%'!I117,'C_3_%'!I117,'C_2_%'!I117,'C_1_%'!I117,'C_0_%'!I117)</f>
        <v>93566</v>
      </c>
      <c r="N125" s="6"/>
      <c r="O125" s="6">
        <f>CHOOSE($AU$4,'C_6_%'!J117,'C_5_%'!J117,'C_4_%'!J117,'C_3_%'!J117,'C_2_%'!J117,'C_1_%'!J117,'C_0_%'!J117)</f>
        <v>1417875</v>
      </c>
      <c r="P125" s="6"/>
      <c r="Q125" s="6">
        <f>CHOOSE($AU$4,'C_6_%'!K117,'C_5_%'!K117,'C_4_%'!K117,'C_3_%'!K117,'C_2_%'!K117,'C_1_%'!K117,'C_0_%'!K117)</f>
        <v>36636</v>
      </c>
      <c r="R125" s="6"/>
      <c r="S125" s="6">
        <f>CHOOSE($AU$4,'C_6_%'!L117,'C_5_%'!L117,'C_4_%'!L117,'C_3_%'!L117,'C_2_%'!L117,'C_1_%'!L117,'C_0_%'!L117,)</f>
        <v>4028596.3333000001</v>
      </c>
      <c r="T125" s="6"/>
      <c r="U125" s="6">
        <f>CHOOSE($AU$4,'C_6_%'!O117,'C_5_%'!O117,'C_4_%'!O117,'C_3_%'!O117,'C_2_%'!O117,'C_1_%'!O117,'C_0_%'!O117)</f>
        <v>133724.33332999999</v>
      </c>
      <c r="V125" s="6"/>
      <c r="W125" s="6">
        <f>CHOOSE($AU$4,'C_6_%'!Q117,'C_5_%'!Q117,'C_4_%'!Q117,'C_3_%'!Q117,'C_2_%'!Q117,'C_1_%'!Q117,'C_0_%'!Q117)</f>
        <v>0</v>
      </c>
      <c r="X125" s="6"/>
      <c r="Y125" s="6">
        <f>CHOOSE($AU$4,'C_6_%'!P117,'C_5_%'!P117,'C_4_%'!P117,'C_3_%'!P117,'C_2_%'!P117,'C_1_%'!P117,'C_0_%'!P117)</f>
        <v>0</v>
      </c>
      <c r="Z125" s="6"/>
      <c r="AA125" s="6">
        <f>CHOOSE($AU$4,'C_6_%'!R117,'C_5_%'!R117,'C_4_%'!R117,'C_3_%'!R117,'C_2_%'!R117,'C_1_%'!R117,'C_0_%'!R117)</f>
        <v>103158</v>
      </c>
      <c r="AB125" s="6"/>
      <c r="AC125" s="6">
        <f>CHOOSE($AU$4,'C_6_%'!S117,'C_5_%'!S117,'C_4_%'!S117,'C_3_%'!S117,'C_2_%'!S117,'C_1_%'!S117,'C_0_%'!S117)</f>
        <v>4485</v>
      </c>
      <c r="AW125" s="20"/>
      <c r="AX125" s="20"/>
      <c r="AY125" s="20"/>
    </row>
    <row r="126" spans="2:51" x14ac:dyDescent="0.2">
      <c r="B126" s="38">
        <f>CHOOSE($AU$4,'C_6_%'!B118,'C_5_%'!B118,'C_4_%'!B118,'C_3_%'!B118,'C_2_%'!B118,'C_1_%'!B118,'C_0_%'!B118,)</f>
        <v>2682</v>
      </c>
      <c r="C126" s="38" t="str">
        <f>CHOOSE($AU$4,'C_6_%'!A118,'C_5_%'!A118,'C_4_%'!A118,'C_3_%'!A118,'C_2_%'!A118,'C_1_%'!A118,'C_0_%'!A118,)</f>
        <v>GMG</v>
      </c>
      <c r="E126" s="40">
        <f>CHOOSE($AU$4,'C_6_%'!E118,'C_5_%'!E118,'C_4_%'!E118,'C_3_%'!E118,'C_2_%'!E118,'C_1_%'!E118,'C_0_%'!E118)</f>
        <v>300.89999999999998</v>
      </c>
      <c r="G126" s="40">
        <f>CHOOSE($AU$4,'C_6_%'!F118,'C_5_%'!F118,'C_4_%'!F118,'C_3_%'!F118,'C_2_%'!F118,'C_1_%'!F118,'C_0_%'!F118)</f>
        <v>-15.1</v>
      </c>
      <c r="H126" s="3"/>
      <c r="I126" s="6">
        <f>(CHOOSE($AU$4,'C_6_%'!G118,'C_5_%'!G118,'C_4_%'!G118,'C_3_%'!G118,'C_2_%'!G118,'C_1_%'!G118,'C_0_%'!G118,))-AA126</f>
        <v>1439970</v>
      </c>
      <c r="J126" s="6"/>
      <c r="K126" s="6">
        <f>CHOOSE($AU$4,'C_6_%'!H118,'C_5_%'!H118,'C_4_%'!H118,'C_3_%'!H118,'C_2_%'!H118,'C_1_%'!H118,'C_0_%'!H118)</f>
        <v>266972</v>
      </c>
      <c r="L126" s="6"/>
      <c r="M126" s="6">
        <f>CHOOSE($AU$4,'C_6_%'!I118,'C_5_%'!I118,'C_4_%'!I118,'C_3_%'!I118,'C_2_%'!I118,'C_1_%'!I118,'C_0_%'!I118)</f>
        <v>-25946</v>
      </c>
      <c r="N126" s="6"/>
      <c r="O126" s="6">
        <f>CHOOSE($AU$4,'C_6_%'!J118,'C_5_%'!J118,'C_4_%'!J118,'C_3_%'!J118,'C_2_%'!J118,'C_1_%'!J118,'C_0_%'!J118)</f>
        <v>1184656</v>
      </c>
      <c r="P126" s="6"/>
      <c r="Q126" s="6">
        <f>CHOOSE($AU$4,'C_6_%'!K118,'C_5_%'!K118,'C_4_%'!K118,'C_3_%'!K118,'C_2_%'!K118,'C_1_%'!K118,'C_0_%'!K118)</f>
        <v>88269</v>
      </c>
      <c r="R126" s="6"/>
      <c r="S126" s="6">
        <f>CHOOSE($AU$4,'C_6_%'!L118,'C_5_%'!L118,'C_4_%'!L118,'C_3_%'!L118,'C_2_%'!L118,'C_1_%'!L118,'C_0_%'!L118,)</f>
        <v>2907031.3333000001</v>
      </c>
      <c r="T126" s="6"/>
      <c r="U126" s="6">
        <f>CHOOSE($AU$4,'C_6_%'!O118,'C_5_%'!O118,'C_4_%'!O118,'C_3_%'!O118,'C_2_%'!O118,'C_1_%'!O118,'C_0_%'!O118)</f>
        <v>70135.333333000002</v>
      </c>
      <c r="V126" s="6"/>
      <c r="W126" s="6">
        <f>CHOOSE($AU$4,'C_6_%'!Q118,'C_5_%'!Q118,'C_4_%'!Q118,'C_3_%'!Q118,'C_2_%'!Q118,'C_1_%'!Q118,'C_0_%'!Q118)</f>
        <v>0</v>
      </c>
      <c r="X126" s="6"/>
      <c r="Y126" s="6">
        <f>CHOOSE($AU$4,'C_6_%'!P118,'C_5_%'!P118,'C_4_%'!P118,'C_3_%'!P118,'C_2_%'!P118,'C_1_%'!P118,'C_0_%'!P118)</f>
        <v>78029</v>
      </c>
      <c r="Z126" s="6"/>
      <c r="AA126" s="6">
        <f>CHOOSE($AU$4,'C_6_%'!R118,'C_5_%'!R118,'C_4_%'!R118,'C_3_%'!R118,'C_2_%'!R118,'C_1_%'!R118,'C_0_%'!R118)</f>
        <v>113141</v>
      </c>
      <c r="AB126" s="6"/>
      <c r="AC126" s="6">
        <f>CHOOSE($AU$4,'C_6_%'!S118,'C_5_%'!S118,'C_4_%'!S118,'C_3_%'!S118,'C_2_%'!S118,'C_1_%'!S118,'C_0_%'!S118)</f>
        <v>4919</v>
      </c>
      <c r="AW126" s="20"/>
      <c r="AX126" s="20"/>
      <c r="AY126" s="20"/>
    </row>
    <row r="127" spans="2:51" x14ac:dyDescent="0.2">
      <c r="B127" s="38">
        <f>CHOOSE($AU$4,'C_6_%'!B119,'C_5_%'!B119,'C_4_%'!B119,'C_3_%'!B119,'C_2_%'!B119,'C_1_%'!B119,'C_0_%'!B119,)</f>
        <v>2376</v>
      </c>
      <c r="C127" s="38" t="str">
        <f>CHOOSE($AU$4,'C_6_%'!A119,'C_5_%'!A119,'C_4_%'!A119,'C_3_%'!A119,'C_2_%'!A119,'C_1_%'!A119,'C_0_%'!A119,)</f>
        <v>Galva-Holstein</v>
      </c>
      <c r="E127" s="40">
        <f>CHOOSE($AU$4,'C_6_%'!E119,'C_5_%'!E119,'C_4_%'!E119,'C_3_%'!E119,'C_2_%'!E119,'C_1_%'!E119,'C_0_%'!E119)</f>
        <v>492.8</v>
      </c>
      <c r="G127" s="40">
        <f>CHOOSE($AU$4,'C_6_%'!F119,'C_5_%'!F119,'C_4_%'!F119,'C_3_%'!F119,'C_2_%'!F119,'C_1_%'!F119,'C_0_%'!F119)</f>
        <v>28.4</v>
      </c>
      <c r="H127" s="3"/>
      <c r="I127" s="6">
        <f>(CHOOSE($AU$4,'C_6_%'!G119,'C_5_%'!G119,'C_4_%'!G119,'C_3_%'!G119,'C_2_%'!G119,'C_1_%'!G119,'C_0_%'!G119,))-AA127</f>
        <v>2150145</v>
      </c>
      <c r="J127" s="6"/>
      <c r="K127" s="6">
        <f>CHOOSE($AU$4,'C_6_%'!H119,'C_5_%'!H119,'C_4_%'!H119,'C_3_%'!H119,'C_2_%'!H119,'C_1_%'!H119,'C_0_%'!H119)</f>
        <v>380021</v>
      </c>
      <c r="L127" s="6"/>
      <c r="M127" s="6">
        <f>CHOOSE($AU$4,'C_6_%'!I119,'C_5_%'!I119,'C_4_%'!I119,'C_3_%'!I119,'C_2_%'!I119,'C_1_%'!I119,'C_0_%'!I119)</f>
        <v>292247</v>
      </c>
      <c r="N127" s="6"/>
      <c r="O127" s="6">
        <f>CHOOSE($AU$4,'C_6_%'!J119,'C_5_%'!J119,'C_4_%'!J119,'C_3_%'!J119,'C_2_%'!J119,'C_1_%'!J119,'C_0_%'!J119)</f>
        <v>1802815</v>
      </c>
      <c r="P127" s="6"/>
      <c r="Q127" s="6">
        <f>CHOOSE($AU$4,'C_6_%'!K119,'C_5_%'!K119,'C_4_%'!K119,'C_3_%'!K119,'C_2_%'!K119,'C_1_%'!K119,'C_0_%'!K119)</f>
        <v>75636</v>
      </c>
      <c r="R127" s="6"/>
      <c r="S127" s="6">
        <f>CHOOSE($AU$4,'C_6_%'!L119,'C_5_%'!L119,'C_4_%'!L119,'C_3_%'!L119,'C_2_%'!L119,'C_1_%'!L119,'C_0_%'!L119,)</f>
        <v>4362955</v>
      </c>
      <c r="T127" s="6"/>
      <c r="U127" s="6">
        <f>CHOOSE($AU$4,'C_6_%'!O119,'C_5_%'!O119,'C_4_%'!O119,'C_3_%'!O119,'C_2_%'!O119,'C_1_%'!O119,'C_0_%'!O119)</f>
        <v>387741</v>
      </c>
      <c r="V127" s="6"/>
      <c r="W127" s="6">
        <f>CHOOSE($AU$4,'C_6_%'!Q119,'C_5_%'!Q119,'C_4_%'!Q119,'C_3_%'!Q119,'C_2_%'!Q119,'C_1_%'!Q119,'C_0_%'!Q119)</f>
        <v>0</v>
      </c>
      <c r="X127" s="6"/>
      <c r="Y127" s="6">
        <f>CHOOSE($AU$4,'C_6_%'!P119,'C_5_%'!P119,'C_4_%'!P119,'C_3_%'!P119,'C_2_%'!P119,'C_1_%'!P119,'C_0_%'!P119)</f>
        <v>0</v>
      </c>
      <c r="Z127" s="6"/>
      <c r="AA127" s="6">
        <f>CHOOSE($AU$4,'C_6_%'!R119,'C_5_%'!R119,'C_4_%'!R119,'C_3_%'!R119,'C_2_%'!R119,'C_1_%'!R119,'C_0_%'!R119)</f>
        <v>79864</v>
      </c>
      <c r="AB127" s="6"/>
      <c r="AC127" s="6">
        <f>CHOOSE($AU$4,'C_6_%'!S119,'C_5_%'!S119,'C_4_%'!S119,'C_3_%'!S119,'C_2_%'!S119,'C_1_%'!S119,'C_0_%'!S119)</f>
        <v>3472</v>
      </c>
      <c r="AW127" s="20"/>
      <c r="AX127" s="20"/>
      <c r="AY127" s="20"/>
    </row>
    <row r="128" spans="2:51" x14ac:dyDescent="0.2">
      <c r="B128" s="38">
        <f>CHOOSE($AU$4,'C_6_%'!B120,'C_5_%'!B120,'C_4_%'!B120,'C_3_%'!B120,'C_2_%'!B120,'C_1_%'!B120,'C_0_%'!B120,)</f>
        <v>2403</v>
      </c>
      <c r="C128" s="38" t="str">
        <f>CHOOSE($AU$4,'C_6_%'!A120,'C_5_%'!A120,'C_4_%'!A120,'C_3_%'!A120,'C_2_%'!A120,'C_1_%'!A120,'C_0_%'!A120,)</f>
        <v>Garner-Hayfield</v>
      </c>
      <c r="E128" s="40">
        <f>CHOOSE($AU$4,'C_6_%'!E120,'C_5_%'!E120,'C_4_%'!E120,'C_3_%'!E120,'C_2_%'!E120,'C_1_%'!E120,'C_0_%'!E120)</f>
        <v>780.6</v>
      </c>
      <c r="G128" s="40">
        <f>CHOOSE($AU$4,'C_6_%'!F120,'C_5_%'!F120,'C_4_%'!F120,'C_3_%'!F120,'C_2_%'!F120,'C_1_%'!F120,'C_0_%'!F120)</f>
        <v>-20.100000000000001</v>
      </c>
      <c r="H128" s="3"/>
      <c r="I128" s="6">
        <f>(CHOOSE($AU$4,'C_6_%'!G120,'C_5_%'!G120,'C_4_%'!G120,'C_3_%'!G120,'C_2_%'!G120,'C_1_%'!G120,'C_0_%'!G120,))-AA128</f>
        <v>4463006</v>
      </c>
      <c r="J128" s="6"/>
      <c r="K128" s="6">
        <f>CHOOSE($AU$4,'C_6_%'!H120,'C_5_%'!H120,'C_4_%'!H120,'C_3_%'!H120,'C_2_%'!H120,'C_1_%'!H120,'C_0_%'!H120)</f>
        <v>603500</v>
      </c>
      <c r="L128" s="6"/>
      <c r="M128" s="6">
        <f>CHOOSE($AU$4,'C_6_%'!I120,'C_5_%'!I120,'C_4_%'!I120,'C_3_%'!I120,'C_2_%'!I120,'C_1_%'!I120,'C_0_%'!I120)</f>
        <v>81996</v>
      </c>
      <c r="N128" s="6"/>
      <c r="O128" s="6">
        <f>CHOOSE($AU$4,'C_6_%'!J120,'C_5_%'!J120,'C_4_%'!J120,'C_3_%'!J120,'C_2_%'!J120,'C_1_%'!J120,'C_0_%'!J120)</f>
        <v>2172728</v>
      </c>
      <c r="P128" s="6"/>
      <c r="Q128" s="6">
        <f>CHOOSE($AU$4,'C_6_%'!K120,'C_5_%'!K120,'C_4_%'!K120,'C_3_%'!K120,'C_2_%'!K120,'C_1_%'!K120,'C_0_%'!K120)</f>
        <v>117352</v>
      </c>
      <c r="R128" s="6"/>
      <c r="S128" s="6">
        <f>CHOOSE($AU$4,'C_6_%'!L120,'C_5_%'!L120,'C_4_%'!L120,'C_3_%'!L120,'C_2_%'!L120,'C_1_%'!L120,'C_0_%'!L120,)</f>
        <v>7284138</v>
      </c>
      <c r="T128" s="6"/>
      <c r="U128" s="6">
        <f>CHOOSE($AU$4,'C_6_%'!O120,'C_5_%'!O120,'C_4_%'!O120,'C_3_%'!O120,'C_2_%'!O120,'C_1_%'!O120,'C_0_%'!O120)</f>
        <v>221695</v>
      </c>
      <c r="V128" s="6"/>
      <c r="W128" s="6">
        <f>CHOOSE($AU$4,'C_6_%'!Q120,'C_5_%'!Q120,'C_4_%'!Q120,'C_3_%'!Q120,'C_2_%'!Q120,'C_1_%'!Q120,'C_0_%'!Q120)</f>
        <v>0</v>
      </c>
      <c r="X128" s="6"/>
      <c r="Y128" s="6">
        <f>CHOOSE($AU$4,'C_6_%'!P120,'C_5_%'!P120,'C_4_%'!P120,'C_3_%'!P120,'C_2_%'!P120,'C_1_%'!P120,'C_0_%'!P120)</f>
        <v>79793</v>
      </c>
      <c r="Z128" s="6"/>
      <c r="AA128" s="6">
        <f>CHOOSE($AU$4,'C_6_%'!R120,'C_5_%'!R120,'C_4_%'!R120,'C_3_%'!R120,'C_2_%'!R120,'C_1_%'!R120,'C_0_%'!R120)</f>
        <v>153072</v>
      </c>
      <c r="AB128" s="6"/>
      <c r="AC128" s="6">
        <f>CHOOSE($AU$4,'C_6_%'!S120,'C_5_%'!S120,'C_4_%'!S120,'C_3_%'!S120,'C_2_%'!S120,'C_1_%'!S120,'C_0_%'!S120)</f>
        <v>6654</v>
      </c>
      <c r="AW128" s="20"/>
      <c r="AX128" s="20"/>
      <c r="AY128" s="20"/>
    </row>
    <row r="129" spans="2:51" s="43" customFormat="1" x14ac:dyDescent="0.2">
      <c r="B129" s="42">
        <f>CHOOSE($AU$4,'C_6_%'!B121,'C_5_%'!B121,'C_4_%'!B121,'C_3_%'!B121,'C_2_%'!B121,'C_1_%'!B121,'C_0_%'!B121,)</f>
        <v>2457</v>
      </c>
      <c r="C129" s="42" t="str">
        <f>CHOOSE($AU$4,'C_6_%'!A121,'C_5_%'!A121,'C_4_%'!A121,'C_3_%'!A121,'C_2_%'!A121,'C_1_%'!A121,'C_0_%'!A121,)</f>
        <v>George-Little Rock</v>
      </c>
      <c r="E129" s="44">
        <f>CHOOSE($AU$4,'C_6_%'!E121,'C_5_%'!E121,'C_4_%'!E121,'C_3_%'!E121,'C_2_%'!E121,'C_1_%'!E121,'C_0_%'!E121)</f>
        <v>431.8</v>
      </c>
      <c r="G129" s="44">
        <f>CHOOSE($AU$4,'C_6_%'!F121,'C_5_%'!F121,'C_4_%'!F121,'C_3_%'!F121,'C_2_%'!F121,'C_1_%'!F121,'C_0_%'!F121)</f>
        <v>-10.3</v>
      </c>
      <c r="H129" s="45"/>
      <c r="I129" s="46">
        <f>(CHOOSE($AU$4,'C_6_%'!G121,'C_5_%'!G121,'C_4_%'!G121,'C_3_%'!G121,'C_2_%'!G121,'C_1_%'!G121,'C_0_%'!G121,))-AA129</f>
        <v>1731808</v>
      </c>
      <c r="J129" s="46"/>
      <c r="K129" s="46">
        <f>CHOOSE($AU$4,'C_6_%'!H121,'C_5_%'!H121,'C_4_%'!H121,'C_3_%'!H121,'C_2_%'!H121,'C_1_%'!H121,'C_0_%'!H121)</f>
        <v>325677</v>
      </c>
      <c r="L129" s="46"/>
      <c r="M129" s="46">
        <f>CHOOSE($AU$4,'C_6_%'!I121,'C_5_%'!I121,'C_4_%'!I121,'C_3_%'!I121,'C_2_%'!I121,'C_1_%'!I121,'C_0_%'!I121)</f>
        <v>-12699</v>
      </c>
      <c r="N129" s="46"/>
      <c r="O129" s="46">
        <f>CHOOSE($AU$4,'C_6_%'!J121,'C_5_%'!J121,'C_4_%'!J121,'C_3_%'!J121,'C_2_%'!J121,'C_1_%'!J121,'C_0_%'!J121)</f>
        <v>1747114</v>
      </c>
      <c r="P129" s="46"/>
      <c r="Q129" s="46">
        <f>CHOOSE($AU$4,'C_6_%'!K121,'C_5_%'!K121,'C_4_%'!K121,'C_3_%'!K121,'C_2_%'!K121,'C_1_%'!K121,'C_0_%'!K121)</f>
        <v>62867</v>
      </c>
      <c r="R129" s="46"/>
      <c r="S129" s="46">
        <f>CHOOSE($AU$4,'C_6_%'!L121,'C_5_%'!L121,'C_4_%'!L121,'C_3_%'!L121,'C_2_%'!L121,'C_1_%'!L121,'C_0_%'!L121,)</f>
        <v>3812433</v>
      </c>
      <c r="T129" s="46"/>
      <c r="U129" s="46">
        <f>CHOOSE($AU$4,'C_6_%'!O121,'C_5_%'!O121,'C_4_%'!O121,'C_3_%'!O121,'C_2_%'!O121,'C_1_%'!O121,'C_0_%'!O121)</f>
        <v>53265</v>
      </c>
      <c r="V129" s="46"/>
      <c r="W129" s="46">
        <f>CHOOSE($AU$4,'C_6_%'!Q121,'C_5_%'!Q121,'C_4_%'!Q121,'C_3_%'!Q121,'C_2_%'!Q121,'C_1_%'!Q121,'C_0_%'!Q121)</f>
        <v>0</v>
      </c>
      <c r="X129" s="46"/>
      <c r="Y129" s="46">
        <f>CHOOSE($AU$4,'C_6_%'!P121,'C_5_%'!P121,'C_4_%'!P121,'C_3_%'!P121,'C_2_%'!P121,'C_1_%'!P121,'C_0_%'!P121)</f>
        <v>38876</v>
      </c>
      <c r="Z129" s="46"/>
      <c r="AA129" s="46">
        <f>CHOOSE($AU$4,'C_6_%'!R121,'C_5_%'!R121,'C_4_%'!R121,'C_3_%'!R121,'C_2_%'!R121,'C_1_%'!R121,'C_0_%'!R121)</f>
        <v>96502</v>
      </c>
      <c r="AB129" s="46"/>
      <c r="AC129" s="46">
        <f>CHOOSE($AU$4,'C_6_%'!S121,'C_5_%'!S121,'C_4_%'!S121,'C_3_%'!S121,'C_2_%'!S121,'C_1_%'!S121,'C_0_%'!S121)</f>
        <v>4195</v>
      </c>
      <c r="AW129" s="48"/>
      <c r="AX129" s="48"/>
      <c r="AY129" s="48"/>
    </row>
    <row r="130" spans="2:51" x14ac:dyDescent="0.2">
      <c r="B130" s="38">
        <f>CHOOSE($AU$4,'C_6_%'!B122,'C_5_%'!B122,'C_4_%'!B122,'C_3_%'!B122,'C_2_%'!B122,'C_1_%'!B122,'C_0_%'!B122,)</f>
        <v>2466</v>
      </c>
      <c r="C130" s="38" t="str">
        <f>CHOOSE($AU$4,'C_6_%'!A122,'C_5_%'!A122,'C_4_%'!A122,'C_3_%'!A122,'C_2_%'!A122,'C_1_%'!A122,'C_0_%'!A122,)</f>
        <v>Gilbert</v>
      </c>
      <c r="E130" s="40">
        <f>CHOOSE($AU$4,'C_6_%'!E122,'C_5_%'!E122,'C_4_%'!E122,'C_3_%'!E122,'C_2_%'!E122,'C_1_%'!E122,'C_0_%'!E122)</f>
        <v>1347.3</v>
      </c>
      <c r="G130" s="40">
        <f>CHOOSE($AU$4,'C_6_%'!F122,'C_5_%'!F122,'C_4_%'!F122,'C_3_%'!F122,'C_2_%'!F122,'C_1_%'!F122,'C_0_%'!F122)</f>
        <v>26.1</v>
      </c>
      <c r="H130" s="3"/>
      <c r="I130" s="6">
        <f>(CHOOSE($AU$4,'C_6_%'!G122,'C_5_%'!G122,'C_4_%'!G122,'C_3_%'!G122,'C_2_%'!G122,'C_1_%'!G122,'C_0_%'!G122,))-AA130</f>
        <v>6367941</v>
      </c>
      <c r="J130" s="6"/>
      <c r="K130" s="6">
        <f>CHOOSE($AU$4,'C_6_%'!H122,'C_5_%'!H122,'C_4_%'!H122,'C_3_%'!H122,'C_2_%'!H122,'C_1_%'!H122,'C_0_%'!H122)</f>
        <v>1320475</v>
      </c>
      <c r="L130" s="6"/>
      <c r="M130" s="6">
        <f>CHOOSE($AU$4,'C_6_%'!I122,'C_5_%'!I122,'C_4_%'!I122,'C_3_%'!I122,'C_2_%'!I122,'C_1_%'!I122,'C_0_%'!I122)</f>
        <v>760965</v>
      </c>
      <c r="N130" s="6"/>
      <c r="O130" s="6">
        <f>CHOOSE($AU$4,'C_6_%'!J122,'C_5_%'!J122,'C_4_%'!J122,'C_3_%'!J122,'C_2_%'!J122,'C_1_%'!J122,'C_0_%'!J122)</f>
        <v>3618997</v>
      </c>
      <c r="P130" s="6"/>
      <c r="Q130" s="6">
        <f>CHOOSE($AU$4,'C_6_%'!K122,'C_5_%'!K122,'C_4_%'!K122,'C_3_%'!K122,'C_2_%'!K122,'C_1_%'!K122,'C_0_%'!K122)</f>
        <v>109434</v>
      </c>
      <c r="R130" s="6"/>
      <c r="S130" s="6">
        <f>CHOOSE($AU$4,'C_6_%'!L122,'C_5_%'!L122,'C_4_%'!L122,'C_3_%'!L122,'C_2_%'!L122,'C_1_%'!L122,'C_0_%'!L122,)</f>
        <v>11346417.333000001</v>
      </c>
      <c r="T130" s="6"/>
      <c r="U130" s="6">
        <f>CHOOSE($AU$4,'C_6_%'!O122,'C_5_%'!O122,'C_4_%'!O122,'C_3_%'!O122,'C_2_%'!O122,'C_1_%'!O122,'C_0_%'!O122)</f>
        <v>890062.33333000005</v>
      </c>
      <c r="V130" s="6"/>
      <c r="W130" s="6">
        <f>CHOOSE($AU$4,'C_6_%'!Q122,'C_5_%'!Q122,'C_4_%'!Q122,'C_3_%'!Q122,'C_2_%'!Q122,'C_1_%'!Q122,'C_0_%'!Q122)</f>
        <v>0</v>
      </c>
      <c r="X130" s="6"/>
      <c r="Y130" s="6">
        <f>CHOOSE($AU$4,'C_6_%'!P122,'C_5_%'!P122,'C_4_%'!P122,'C_3_%'!P122,'C_2_%'!P122,'C_1_%'!P122,'C_0_%'!P122)</f>
        <v>0</v>
      </c>
      <c r="Z130" s="6"/>
      <c r="AA130" s="6">
        <f>CHOOSE($AU$4,'C_6_%'!R122,'C_5_%'!R122,'C_4_%'!R122,'C_3_%'!R122,'C_2_%'!R122,'C_1_%'!R122,'C_0_%'!R122)</f>
        <v>149745</v>
      </c>
      <c r="AB130" s="6"/>
      <c r="AC130" s="6">
        <f>CHOOSE($AU$4,'C_6_%'!S122,'C_5_%'!S122,'C_4_%'!S122,'C_3_%'!S122,'C_2_%'!S122,'C_1_%'!S122,'C_0_%'!S122)</f>
        <v>6510</v>
      </c>
      <c r="AW130" s="20"/>
      <c r="AX130" s="20"/>
      <c r="AY130" s="20"/>
    </row>
    <row r="131" spans="2:51" x14ac:dyDescent="0.2">
      <c r="B131" s="38">
        <f>CHOOSE($AU$4,'C_6_%'!B123,'C_5_%'!B123,'C_4_%'!B123,'C_3_%'!B123,'C_2_%'!B123,'C_1_%'!B123,'C_0_%'!B123,)</f>
        <v>2493</v>
      </c>
      <c r="C131" s="38" t="str">
        <f>CHOOSE($AU$4,'C_6_%'!A123,'C_5_%'!A123,'C_4_%'!A123,'C_3_%'!A123,'C_2_%'!A123,'C_1_%'!A123,'C_0_%'!A123,)</f>
        <v>Gilmore City-Bradgate</v>
      </c>
      <c r="E131" s="40">
        <f>CHOOSE($AU$4,'C_6_%'!E123,'C_5_%'!E123,'C_4_%'!E123,'C_3_%'!E123,'C_2_%'!E123,'C_1_%'!E123,'C_0_%'!E123)</f>
        <v>110.3</v>
      </c>
      <c r="G131" s="40">
        <f>CHOOSE($AU$4,'C_6_%'!F123,'C_5_%'!F123,'C_4_%'!F123,'C_3_%'!F123,'C_2_%'!F123,'C_1_%'!F123,'C_0_%'!F123)</f>
        <v>-1.7</v>
      </c>
      <c r="H131" s="3"/>
      <c r="I131" s="6">
        <f>(CHOOSE($AU$4,'C_6_%'!G123,'C_5_%'!G123,'C_4_%'!G123,'C_3_%'!G123,'C_2_%'!G123,'C_1_%'!G123,'C_0_%'!G123,))-AA131</f>
        <v>390790</v>
      </c>
      <c r="J131" s="6"/>
      <c r="K131" s="6">
        <f>CHOOSE($AU$4,'C_6_%'!H123,'C_5_%'!H123,'C_4_%'!H123,'C_3_%'!H123,'C_2_%'!H123,'C_1_%'!H123,'C_0_%'!H123)</f>
        <v>88273</v>
      </c>
      <c r="L131" s="6"/>
      <c r="M131" s="6">
        <f>CHOOSE($AU$4,'C_6_%'!I123,'C_5_%'!I123,'C_4_%'!I123,'C_3_%'!I123,'C_2_%'!I123,'C_1_%'!I123,'C_0_%'!I123)</f>
        <v>20832</v>
      </c>
      <c r="N131" s="6"/>
      <c r="O131" s="6">
        <f>CHOOSE($AU$4,'C_6_%'!J123,'C_5_%'!J123,'C_4_%'!J123,'C_3_%'!J123,'C_2_%'!J123,'C_1_%'!J123,'C_0_%'!J123)</f>
        <v>672135</v>
      </c>
      <c r="P131" s="6"/>
      <c r="Q131" s="6">
        <f>CHOOSE($AU$4,'C_6_%'!K123,'C_5_%'!K123,'C_4_%'!K123,'C_3_%'!K123,'C_2_%'!K123,'C_1_%'!K123,'C_0_%'!K123)</f>
        <v>-63916</v>
      </c>
      <c r="R131" s="6"/>
      <c r="S131" s="6">
        <f>CHOOSE($AU$4,'C_6_%'!L123,'C_5_%'!L123,'C_4_%'!L123,'C_3_%'!L123,'C_2_%'!L123,'C_1_%'!L123,'C_0_%'!L123,)</f>
        <v>1160846</v>
      </c>
      <c r="T131" s="6"/>
      <c r="U131" s="6">
        <f>CHOOSE($AU$4,'C_6_%'!O123,'C_5_%'!O123,'C_4_%'!O123,'C_3_%'!O123,'C_2_%'!O123,'C_1_%'!O123,'C_0_%'!O123)</f>
        <v>-38725</v>
      </c>
      <c r="V131" s="6"/>
      <c r="W131" s="6">
        <f>CHOOSE($AU$4,'C_6_%'!Q123,'C_5_%'!Q123,'C_4_%'!Q123,'C_3_%'!Q123,'C_2_%'!Q123,'C_1_%'!Q123,'C_0_%'!Q123)</f>
        <v>0</v>
      </c>
      <c r="X131" s="6"/>
      <c r="Y131" s="6">
        <f>CHOOSE($AU$4,'C_6_%'!P123,'C_5_%'!P123,'C_4_%'!P123,'C_3_%'!P123,'C_2_%'!P123,'C_1_%'!P123,'C_0_%'!P123)</f>
        <v>4415</v>
      </c>
      <c r="Z131" s="6"/>
      <c r="AA131" s="6">
        <f>CHOOSE($AU$4,'C_6_%'!R123,'C_5_%'!R123,'C_4_%'!R123,'C_3_%'!R123,'C_2_%'!R123,'C_1_%'!R123,'C_0_%'!R123)</f>
        <v>19966</v>
      </c>
      <c r="AB131" s="6"/>
      <c r="AC131" s="6">
        <f>CHOOSE($AU$4,'C_6_%'!S123,'C_5_%'!S123,'C_4_%'!S123,'C_3_%'!S123,'C_2_%'!S123,'C_1_%'!S123,'C_0_%'!S123)</f>
        <v>868</v>
      </c>
      <c r="AW131" s="20"/>
      <c r="AX131" s="20"/>
      <c r="AY131" s="20"/>
    </row>
    <row r="132" spans="2:51" x14ac:dyDescent="0.2">
      <c r="B132" s="38">
        <f>CHOOSE($AU$4,'C_6_%'!B124,'C_5_%'!B124,'C_4_%'!B124,'C_3_%'!B124,'C_2_%'!B124,'C_1_%'!B124,'C_0_%'!B124,)</f>
        <v>2502</v>
      </c>
      <c r="C132" s="38" t="str">
        <f>CHOOSE($AU$4,'C_6_%'!A124,'C_5_%'!A124,'C_4_%'!A124,'C_3_%'!A124,'C_2_%'!A124,'C_1_%'!A124,'C_0_%'!A124,)</f>
        <v>Gladbrook-Reinbeck</v>
      </c>
      <c r="E132" s="40">
        <f>CHOOSE($AU$4,'C_6_%'!E124,'C_5_%'!E124,'C_4_%'!E124,'C_3_%'!E124,'C_2_%'!E124,'C_1_%'!E124,'C_0_%'!E124)</f>
        <v>590.70000000000005</v>
      </c>
      <c r="G132" s="40">
        <f>CHOOSE($AU$4,'C_6_%'!F124,'C_5_%'!F124,'C_4_%'!F124,'C_3_%'!F124,'C_2_%'!F124,'C_1_%'!F124,'C_0_%'!F124)</f>
        <v>-10.8</v>
      </c>
      <c r="H132" s="3"/>
      <c r="I132" s="6">
        <f>(CHOOSE($AU$4,'C_6_%'!G124,'C_5_%'!G124,'C_4_%'!G124,'C_3_%'!G124,'C_2_%'!G124,'C_1_%'!G124,'C_0_%'!G124,))-AA132</f>
        <v>2699718</v>
      </c>
      <c r="J132" s="6"/>
      <c r="K132" s="6">
        <f>CHOOSE($AU$4,'C_6_%'!H124,'C_5_%'!H124,'C_4_%'!H124,'C_3_%'!H124,'C_2_%'!H124,'C_1_%'!H124,'C_0_%'!H124)</f>
        <v>455581</v>
      </c>
      <c r="L132" s="6"/>
      <c r="M132" s="6">
        <f>CHOOSE($AU$4,'C_6_%'!I124,'C_5_%'!I124,'C_4_%'!I124,'C_3_%'!I124,'C_2_%'!I124,'C_1_%'!I124,'C_0_%'!I124)</f>
        <v>6514</v>
      </c>
      <c r="N132" s="6"/>
      <c r="O132" s="6">
        <f>CHOOSE($AU$4,'C_6_%'!J124,'C_5_%'!J124,'C_4_%'!J124,'C_3_%'!J124,'C_2_%'!J124,'C_1_%'!J124,'C_0_%'!J124)</f>
        <v>2193176</v>
      </c>
      <c r="P132" s="6"/>
      <c r="Q132" s="6">
        <f>CHOOSE($AU$4,'C_6_%'!K124,'C_5_%'!K124,'C_4_%'!K124,'C_3_%'!K124,'C_2_%'!K124,'C_1_%'!K124,'C_0_%'!K124)</f>
        <v>71690</v>
      </c>
      <c r="R132" s="6"/>
      <c r="S132" s="6">
        <f>CHOOSE($AU$4,'C_6_%'!L124,'C_5_%'!L124,'C_4_%'!L124,'C_3_%'!L124,'C_2_%'!L124,'C_1_%'!L124,'C_0_%'!L124,)</f>
        <v>5367154.6666999999</v>
      </c>
      <c r="T132" s="6"/>
      <c r="U132" s="6">
        <f>CHOOSE($AU$4,'C_6_%'!O124,'C_5_%'!O124,'C_4_%'!O124,'C_3_%'!O124,'C_2_%'!O124,'C_1_%'!O124,'C_0_%'!O124)</f>
        <v>87192.666666999998</v>
      </c>
      <c r="V132" s="6"/>
      <c r="W132" s="6">
        <f>CHOOSE($AU$4,'C_6_%'!Q124,'C_5_%'!Q124,'C_4_%'!Q124,'C_3_%'!Q124,'C_2_%'!Q124,'C_1_%'!Q124,'C_0_%'!Q124)</f>
        <v>0</v>
      </c>
      <c r="X132" s="6"/>
      <c r="Y132" s="6">
        <f>CHOOSE($AU$4,'C_6_%'!P124,'C_5_%'!P124,'C_4_%'!P124,'C_3_%'!P124,'C_2_%'!P124,'C_1_%'!P124,'C_0_%'!P124)</f>
        <v>33707</v>
      </c>
      <c r="Z132" s="6"/>
      <c r="AA132" s="6">
        <f>CHOOSE($AU$4,'C_6_%'!R124,'C_5_%'!R124,'C_4_%'!R124,'C_3_%'!R124,'C_2_%'!R124,'C_1_%'!R124,'C_0_%'!R124)</f>
        <v>0</v>
      </c>
      <c r="AB132" s="6"/>
      <c r="AC132" s="6">
        <f>CHOOSE($AU$4,'C_6_%'!S124,'C_5_%'!S124,'C_4_%'!S124,'C_3_%'!S124,'C_2_%'!S124,'C_1_%'!S124,'C_0_%'!S124)</f>
        <v>0</v>
      </c>
      <c r="AW132" s="20"/>
      <c r="AX132" s="20"/>
      <c r="AY132" s="20"/>
    </row>
    <row r="133" spans="2:51" x14ac:dyDescent="0.2">
      <c r="B133" s="38">
        <f>CHOOSE($AU$4,'C_6_%'!B125,'C_5_%'!B125,'C_4_%'!B125,'C_3_%'!B125,'C_2_%'!B125,'C_1_%'!B125,'C_0_%'!B125,)</f>
        <v>2511</v>
      </c>
      <c r="C133" s="38" t="str">
        <f>CHOOSE($AU$4,'C_6_%'!A125,'C_5_%'!A125,'C_4_%'!A125,'C_3_%'!A125,'C_2_%'!A125,'C_1_%'!A125,'C_0_%'!A125,)</f>
        <v>Glenwood</v>
      </c>
      <c r="E133" s="40">
        <f>CHOOSE($AU$4,'C_6_%'!E125,'C_5_%'!E125,'C_4_%'!E125,'C_3_%'!E125,'C_2_%'!E125,'C_1_%'!E125,'C_0_%'!E125)</f>
        <v>1931.1</v>
      </c>
      <c r="G133" s="40">
        <f>CHOOSE($AU$4,'C_6_%'!F125,'C_5_%'!F125,'C_4_%'!F125,'C_3_%'!F125,'C_2_%'!F125,'C_1_%'!F125,'C_0_%'!F125)</f>
        <v>-29.4</v>
      </c>
      <c r="H133" s="3"/>
      <c r="I133" s="6">
        <f>(CHOOSE($AU$4,'C_6_%'!G125,'C_5_%'!G125,'C_4_%'!G125,'C_3_%'!G125,'C_2_%'!G125,'C_1_%'!G125,'C_0_%'!G125,))-AA133</f>
        <v>10040896</v>
      </c>
      <c r="J133" s="6"/>
      <c r="K133" s="6">
        <f>CHOOSE($AU$4,'C_6_%'!H125,'C_5_%'!H125,'C_4_%'!H125,'C_3_%'!H125,'C_2_%'!H125,'C_1_%'!H125,'C_0_%'!H125)</f>
        <v>1342921</v>
      </c>
      <c r="L133" s="6"/>
      <c r="M133" s="6">
        <f>CHOOSE($AU$4,'C_6_%'!I125,'C_5_%'!I125,'C_4_%'!I125,'C_3_%'!I125,'C_2_%'!I125,'C_1_%'!I125,'C_0_%'!I125)</f>
        <v>83119</v>
      </c>
      <c r="N133" s="6"/>
      <c r="O133" s="6">
        <f>CHOOSE($AU$4,'C_6_%'!J125,'C_5_%'!J125,'C_4_%'!J125,'C_3_%'!J125,'C_2_%'!J125,'C_1_%'!J125,'C_0_%'!J125)</f>
        <v>5362012</v>
      </c>
      <c r="P133" s="6"/>
      <c r="Q133" s="6">
        <f>CHOOSE($AU$4,'C_6_%'!K125,'C_5_%'!K125,'C_4_%'!K125,'C_3_%'!K125,'C_2_%'!K125,'C_1_%'!K125,'C_0_%'!K125)</f>
        <v>123391</v>
      </c>
      <c r="R133" s="6"/>
      <c r="S133" s="6">
        <f>CHOOSE($AU$4,'C_6_%'!L125,'C_5_%'!L125,'C_4_%'!L125,'C_3_%'!L125,'C_2_%'!L125,'C_1_%'!L125,'C_0_%'!L125,)</f>
        <v>16798672</v>
      </c>
      <c r="T133" s="6"/>
      <c r="U133" s="6">
        <f>CHOOSE($AU$4,'C_6_%'!O125,'C_5_%'!O125,'C_4_%'!O125,'C_3_%'!O125,'C_2_%'!O125,'C_1_%'!O125,'C_0_%'!O125)</f>
        <v>233925</v>
      </c>
      <c r="V133" s="6"/>
      <c r="W133" s="6">
        <f>CHOOSE($AU$4,'C_6_%'!Q125,'C_5_%'!Q125,'C_4_%'!Q125,'C_3_%'!Q125,'C_2_%'!Q125,'C_1_%'!Q125,'C_0_%'!Q125)</f>
        <v>0</v>
      </c>
      <c r="X133" s="6"/>
      <c r="Y133" s="6">
        <f>CHOOSE($AU$4,'C_6_%'!P125,'C_5_%'!P125,'C_4_%'!P125,'C_3_%'!P125,'C_2_%'!P125,'C_1_%'!P125,'C_0_%'!P125)</f>
        <v>66716</v>
      </c>
      <c r="Z133" s="6"/>
      <c r="AA133" s="6">
        <f>CHOOSE($AU$4,'C_6_%'!R125,'C_5_%'!R125,'C_4_%'!R125,'C_3_%'!R125,'C_2_%'!R125,'C_1_%'!R125,'C_0_%'!R125)</f>
        <v>199660</v>
      </c>
      <c r="AB133" s="6"/>
      <c r="AC133" s="6">
        <f>CHOOSE($AU$4,'C_6_%'!S125,'C_5_%'!S125,'C_4_%'!S125,'C_3_%'!S125,'C_2_%'!S125,'C_1_%'!S125,'C_0_%'!S125)</f>
        <v>8680</v>
      </c>
      <c r="AW133" s="20"/>
      <c r="AX133" s="20"/>
      <c r="AY133" s="20"/>
    </row>
    <row r="134" spans="2:51" s="43" customFormat="1" x14ac:dyDescent="0.2">
      <c r="B134" s="42">
        <f>CHOOSE($AU$4,'C_6_%'!B126,'C_5_%'!B126,'C_4_%'!B126,'C_3_%'!B126,'C_2_%'!B126,'C_1_%'!B126,'C_0_%'!B126,)</f>
        <v>2520</v>
      </c>
      <c r="C134" s="42" t="str">
        <f>CHOOSE($AU$4,'C_6_%'!A126,'C_5_%'!A126,'C_4_%'!A126,'C_3_%'!A126,'C_2_%'!A126,'C_1_%'!A126,'C_0_%'!A126,)</f>
        <v>Glidden-Ralston</v>
      </c>
      <c r="E134" s="44">
        <f>CHOOSE($AU$4,'C_6_%'!E126,'C_5_%'!E126,'C_4_%'!E126,'C_3_%'!E126,'C_2_%'!E126,'C_1_%'!E126,'C_0_%'!E126)</f>
        <v>277.89999999999998</v>
      </c>
      <c r="G134" s="44">
        <f>CHOOSE($AU$4,'C_6_%'!F126,'C_5_%'!F126,'C_4_%'!F126,'C_3_%'!F126,'C_2_%'!F126,'C_1_%'!F126,'C_0_%'!F126)</f>
        <v>-15.4</v>
      </c>
      <c r="H134" s="45"/>
      <c r="I134" s="46">
        <f>(CHOOSE($AU$4,'C_6_%'!G126,'C_5_%'!G126,'C_4_%'!G126,'C_3_%'!G126,'C_2_%'!G126,'C_1_%'!G126,'C_0_%'!G126,))-AA134</f>
        <v>1141556</v>
      </c>
      <c r="J134" s="46"/>
      <c r="K134" s="46">
        <f>CHOOSE($AU$4,'C_6_%'!H126,'C_5_%'!H126,'C_4_%'!H126,'C_3_%'!H126,'C_2_%'!H126,'C_1_%'!H126,'C_0_%'!H126)</f>
        <v>221722</v>
      </c>
      <c r="L134" s="46"/>
      <c r="M134" s="46">
        <f>CHOOSE($AU$4,'C_6_%'!I126,'C_5_%'!I126,'C_4_%'!I126,'C_3_%'!I126,'C_2_%'!I126,'C_1_%'!I126,'C_0_%'!I126)</f>
        <v>-35593</v>
      </c>
      <c r="N134" s="46"/>
      <c r="O134" s="46">
        <f>CHOOSE($AU$4,'C_6_%'!J126,'C_5_%'!J126,'C_4_%'!J126,'C_3_%'!J126,'C_2_%'!J126,'C_1_%'!J126,'C_0_%'!J126)</f>
        <v>1205040</v>
      </c>
      <c r="P134" s="46"/>
      <c r="Q134" s="46">
        <f>CHOOSE($AU$4,'C_6_%'!K126,'C_5_%'!K126,'C_4_%'!K126,'C_3_%'!K126,'C_2_%'!K126,'C_1_%'!K126,'C_0_%'!K126)</f>
        <v>76716</v>
      </c>
      <c r="R134" s="46"/>
      <c r="S134" s="46">
        <f>CHOOSE($AU$4,'C_6_%'!L126,'C_5_%'!L126,'C_4_%'!L126,'C_3_%'!L126,'C_2_%'!L126,'C_1_%'!L126,'C_0_%'!L126,)</f>
        <v>2588035.6666999999</v>
      </c>
      <c r="T134" s="46"/>
      <c r="U134" s="46">
        <f>CHOOSE($AU$4,'C_6_%'!O126,'C_5_%'!O126,'C_4_%'!O126,'C_3_%'!O126,'C_2_%'!O126,'C_1_%'!O126,'C_0_%'!O126)</f>
        <v>51443.666666999998</v>
      </c>
      <c r="V134" s="46"/>
      <c r="W134" s="46">
        <f>CHOOSE($AU$4,'C_6_%'!Q126,'C_5_%'!Q126,'C_4_%'!Q126,'C_3_%'!Q126,'C_2_%'!Q126,'C_1_%'!Q126,'C_0_%'!Q126)</f>
        <v>0</v>
      </c>
      <c r="X134" s="46"/>
      <c r="Y134" s="46">
        <f>CHOOSE($AU$4,'C_6_%'!P126,'C_5_%'!P126,'C_4_%'!P126,'C_3_%'!P126,'C_2_%'!P126,'C_1_%'!P126,'C_0_%'!P126)</f>
        <v>81470</v>
      </c>
      <c r="Z134" s="46"/>
      <c r="AA134" s="46">
        <f>CHOOSE($AU$4,'C_6_%'!R126,'C_5_%'!R126,'C_4_%'!R126,'C_3_%'!R126,'C_2_%'!R126,'C_1_%'!R126,'C_0_%'!R126)</f>
        <v>73209</v>
      </c>
      <c r="AB134" s="46"/>
      <c r="AC134" s="46">
        <f>CHOOSE($AU$4,'C_6_%'!S126,'C_5_%'!S126,'C_4_%'!S126,'C_3_%'!S126,'C_2_%'!S126,'C_1_%'!S126,'C_0_%'!S126)</f>
        <v>3183</v>
      </c>
      <c r="AW134" s="48"/>
      <c r="AX134" s="48"/>
      <c r="AY134" s="48"/>
    </row>
    <row r="135" spans="2:51" x14ac:dyDescent="0.2">
      <c r="B135" s="38">
        <f>CHOOSE($AU$4,'C_6_%'!B127,'C_5_%'!B127,'C_4_%'!B127,'C_3_%'!B127,'C_2_%'!B127,'C_1_%'!B127,'C_0_%'!B127,)</f>
        <v>2556</v>
      </c>
      <c r="C135" s="38" t="str">
        <f>CHOOSE($AU$4,'C_6_%'!A127,'C_5_%'!A127,'C_4_%'!A127,'C_3_%'!A127,'C_2_%'!A127,'C_1_%'!A127,'C_0_%'!A127,)</f>
        <v>Graettinger-Terril</v>
      </c>
      <c r="E135" s="40">
        <f>CHOOSE($AU$4,'C_6_%'!E127,'C_5_%'!E127,'C_4_%'!E127,'C_3_%'!E127,'C_2_%'!E127,'C_1_%'!E127,'C_0_%'!E127)</f>
        <v>326.8</v>
      </c>
      <c r="G135" s="40">
        <f>CHOOSE($AU$4,'C_6_%'!F127,'C_5_%'!F127,'C_4_%'!F127,'C_3_%'!F127,'C_2_%'!F127,'C_1_%'!F127,'C_0_%'!F127)</f>
        <v>-27.2</v>
      </c>
      <c r="H135" s="3"/>
      <c r="I135" s="6">
        <f>(CHOOSE($AU$4,'C_6_%'!G127,'C_5_%'!G127,'C_4_%'!G127,'C_3_%'!G127,'C_2_%'!G127,'C_1_%'!G127,'C_0_%'!G127,))-AA135</f>
        <v>1144490</v>
      </c>
      <c r="J135" s="6"/>
      <c r="K135" s="6">
        <f>CHOOSE($AU$4,'C_6_%'!H127,'C_5_%'!H127,'C_4_%'!H127,'C_3_%'!H127,'C_2_%'!H127,'C_1_%'!H127,'C_0_%'!H127)</f>
        <v>263457</v>
      </c>
      <c r="L135" s="6"/>
      <c r="M135" s="6">
        <f>CHOOSE($AU$4,'C_6_%'!I127,'C_5_%'!I127,'C_4_%'!I127,'C_3_%'!I127,'C_2_%'!I127,'C_1_%'!I127,'C_0_%'!I127)</f>
        <v>-76285</v>
      </c>
      <c r="N135" s="6"/>
      <c r="O135" s="6">
        <f>CHOOSE($AU$4,'C_6_%'!J127,'C_5_%'!J127,'C_4_%'!J127,'C_3_%'!J127,'C_2_%'!J127,'C_1_%'!J127,'C_0_%'!J127)</f>
        <v>1689861</v>
      </c>
      <c r="P135" s="6"/>
      <c r="Q135" s="6">
        <f>CHOOSE($AU$4,'C_6_%'!K127,'C_5_%'!K127,'C_4_%'!K127,'C_3_%'!K127,'C_2_%'!K127,'C_1_%'!K127,'C_0_%'!K127)</f>
        <v>173616</v>
      </c>
      <c r="R135" s="6"/>
      <c r="S135" s="6">
        <f>CHOOSE($AU$4,'C_6_%'!L127,'C_5_%'!L127,'C_4_%'!L127,'C_3_%'!L127,'C_2_%'!L127,'C_1_%'!L127,'C_0_%'!L127,)</f>
        <v>3107791.3333000001</v>
      </c>
      <c r="T135" s="6"/>
      <c r="U135" s="6">
        <f>CHOOSE($AU$4,'C_6_%'!O127,'C_5_%'!O127,'C_4_%'!O127,'C_3_%'!O127,'C_2_%'!O127,'C_1_%'!O127,'C_0_%'!O127)</f>
        <v>102626.33332999999</v>
      </c>
      <c r="V135" s="6"/>
      <c r="W135" s="6">
        <f>CHOOSE($AU$4,'C_6_%'!Q127,'C_5_%'!Q127,'C_4_%'!Q127,'C_3_%'!Q127,'C_2_%'!Q127,'C_1_%'!Q127,'C_0_%'!Q127)</f>
        <v>0</v>
      </c>
      <c r="X135" s="6"/>
      <c r="Y135" s="6">
        <f>CHOOSE($AU$4,'C_6_%'!P127,'C_5_%'!P127,'C_4_%'!P127,'C_3_%'!P127,'C_2_%'!P127,'C_1_%'!P127,'C_0_%'!P127)</f>
        <v>154648</v>
      </c>
      <c r="Z135" s="6"/>
      <c r="AA135" s="6">
        <f>CHOOSE($AU$4,'C_6_%'!R127,'C_5_%'!R127,'C_4_%'!R127,'C_3_%'!R127,'C_2_%'!R127,'C_1_%'!R127,'C_0_%'!R127)</f>
        <v>93175</v>
      </c>
      <c r="AB135" s="6"/>
      <c r="AC135" s="6">
        <f>CHOOSE($AU$4,'C_6_%'!S127,'C_5_%'!S127,'C_4_%'!S127,'C_3_%'!S127,'C_2_%'!S127,'C_1_%'!S127,'C_0_%'!S127)</f>
        <v>4051</v>
      </c>
      <c r="AW135" s="20"/>
      <c r="AX135" s="20"/>
      <c r="AY135" s="20"/>
    </row>
    <row r="136" spans="2:51" x14ac:dyDescent="0.2">
      <c r="B136" s="38">
        <f>CHOOSE($AU$4,'C_6_%'!B128,'C_5_%'!B128,'C_4_%'!B128,'C_3_%'!B128,'C_2_%'!B128,'C_1_%'!B128,'C_0_%'!B128,)</f>
        <v>3195</v>
      </c>
      <c r="C136" s="38" t="str">
        <f>CHOOSE($AU$4,'C_6_%'!A128,'C_5_%'!A128,'C_4_%'!A128,'C_3_%'!A128,'C_2_%'!A128,'C_1_%'!A128,'C_0_%'!A128,)</f>
        <v>Greene County</v>
      </c>
      <c r="E136" s="40">
        <f>CHOOSE($AU$4,'C_6_%'!E128,'C_5_%'!E128,'C_4_%'!E128,'C_3_%'!E128,'C_2_%'!E128,'C_1_%'!E128,'C_0_%'!E128)</f>
        <v>1266.4000000000001</v>
      </c>
      <c r="G136" s="40">
        <f>CHOOSE($AU$4,'C_6_%'!F128,'C_5_%'!F128,'C_4_%'!F128,'C_3_%'!F128,'C_2_%'!F128,'C_1_%'!F128,'C_0_%'!F128)</f>
        <v>-37.1</v>
      </c>
      <c r="H136" s="3"/>
      <c r="I136" s="6">
        <f>(CHOOSE($AU$4,'C_6_%'!G128,'C_5_%'!G128,'C_4_%'!G128,'C_3_%'!G128,'C_2_%'!G128,'C_1_%'!G128,'C_0_%'!G128,))-AA136</f>
        <v>6960298</v>
      </c>
      <c r="J136" s="6"/>
      <c r="K136" s="6">
        <f>CHOOSE($AU$4,'C_6_%'!H128,'C_5_%'!H128,'C_4_%'!H128,'C_3_%'!H128,'C_2_%'!H128,'C_1_%'!H128,'C_0_%'!H128)</f>
        <v>1350489</v>
      </c>
      <c r="L136" s="6"/>
      <c r="M136" s="6">
        <f>CHOOSE($AU$4,'C_6_%'!I128,'C_5_%'!I128,'C_4_%'!I128,'C_3_%'!I128,'C_2_%'!I128,'C_1_%'!I128,'C_0_%'!I128)</f>
        <v>484970</v>
      </c>
      <c r="N136" s="6"/>
      <c r="O136" s="6">
        <f>CHOOSE($AU$4,'C_6_%'!J128,'C_5_%'!J128,'C_4_%'!J128,'C_3_%'!J128,'C_2_%'!J128,'C_1_%'!J128,'C_0_%'!J128)</f>
        <v>4340212</v>
      </c>
      <c r="P136" s="6"/>
      <c r="Q136" s="6">
        <f>CHOOSE($AU$4,'C_6_%'!K128,'C_5_%'!K128,'C_4_%'!K128,'C_3_%'!K128,'C_2_%'!K128,'C_1_%'!K128,'C_0_%'!K128)</f>
        <v>237483</v>
      </c>
      <c r="R136" s="6"/>
      <c r="S136" s="6">
        <f>CHOOSE($AU$4,'C_6_%'!L128,'C_5_%'!L128,'C_4_%'!L128,'C_3_%'!L128,'C_2_%'!L128,'C_1_%'!L128,'C_0_%'!L128,)</f>
        <v>12720523</v>
      </c>
      <c r="T136" s="6"/>
      <c r="U136" s="6">
        <f>CHOOSE($AU$4,'C_6_%'!O128,'C_5_%'!O128,'C_4_%'!O128,'C_3_%'!O128,'C_2_%'!O128,'C_1_%'!O128,'C_0_%'!O128)</f>
        <v>754641</v>
      </c>
      <c r="V136" s="6"/>
      <c r="W136" s="6">
        <f>CHOOSE($AU$4,'C_6_%'!Q128,'C_5_%'!Q128,'C_4_%'!Q128,'C_3_%'!Q128,'C_2_%'!Q128,'C_1_%'!Q128,'C_0_%'!Q128)</f>
        <v>0</v>
      </c>
      <c r="X136" s="6"/>
      <c r="Y136" s="6">
        <f>CHOOSE($AU$4,'C_6_%'!P128,'C_5_%'!P128,'C_4_%'!P128,'C_3_%'!P128,'C_2_%'!P128,'C_1_%'!P128,'C_0_%'!P128)</f>
        <v>162037</v>
      </c>
      <c r="Z136" s="6"/>
      <c r="AA136" s="6">
        <f>CHOOSE($AU$4,'C_6_%'!R128,'C_5_%'!R128,'C_4_%'!R128,'C_3_%'!R128,'C_2_%'!R128,'C_1_%'!R128,'C_0_%'!R128)</f>
        <v>219626</v>
      </c>
      <c r="AB136" s="6"/>
      <c r="AC136" s="6">
        <f>CHOOSE($AU$4,'C_6_%'!S128,'C_5_%'!S128,'C_4_%'!S128,'C_3_%'!S128,'C_2_%'!S128,'C_1_%'!S128,'C_0_%'!S128)</f>
        <v>9548</v>
      </c>
      <c r="AW136" s="20"/>
      <c r="AX136" s="20"/>
      <c r="AY136" s="20"/>
    </row>
    <row r="137" spans="2:51" x14ac:dyDescent="0.2">
      <c r="B137" s="38">
        <f>CHOOSE($AU$4,'C_6_%'!B129,'C_5_%'!B129,'C_4_%'!B129,'C_3_%'!B129,'C_2_%'!B129,'C_1_%'!B129,'C_0_%'!B129,)</f>
        <v>2709</v>
      </c>
      <c r="C137" s="38" t="str">
        <f>CHOOSE($AU$4,'C_6_%'!A129,'C_5_%'!A129,'C_4_%'!A129,'C_3_%'!A129,'C_2_%'!A129,'C_1_%'!A129,'C_0_%'!A129,)</f>
        <v>Grinnell-Newburg</v>
      </c>
      <c r="E137" s="40">
        <f>CHOOSE($AU$4,'C_6_%'!E129,'C_5_%'!E129,'C_4_%'!E129,'C_3_%'!E129,'C_2_%'!E129,'C_1_%'!E129,'C_0_%'!E129)</f>
        <v>1608.2</v>
      </c>
      <c r="G137" s="40">
        <f>CHOOSE($AU$4,'C_6_%'!F129,'C_5_%'!F129,'C_4_%'!F129,'C_3_%'!F129,'C_2_%'!F129,'C_1_%'!F129,'C_0_%'!F129)</f>
        <v>-17.600000000000001</v>
      </c>
      <c r="H137" s="3"/>
      <c r="I137" s="6">
        <f>(CHOOSE($AU$4,'C_6_%'!G129,'C_5_%'!G129,'C_4_%'!G129,'C_3_%'!G129,'C_2_%'!G129,'C_1_%'!G129,'C_0_%'!G129,))-AA137</f>
        <v>7949555</v>
      </c>
      <c r="J137" s="6"/>
      <c r="K137" s="6">
        <f>CHOOSE($AU$4,'C_6_%'!H129,'C_5_%'!H129,'C_4_%'!H129,'C_3_%'!H129,'C_2_%'!H129,'C_1_%'!H129,'C_0_%'!H129)</f>
        <v>1163696</v>
      </c>
      <c r="L137" s="6"/>
      <c r="M137" s="6">
        <f>CHOOSE($AU$4,'C_6_%'!I129,'C_5_%'!I129,'C_4_%'!I129,'C_3_%'!I129,'C_2_%'!I129,'C_1_%'!I129,'C_0_%'!I129)</f>
        <v>115930</v>
      </c>
      <c r="N137" s="6"/>
      <c r="O137" s="6">
        <f>CHOOSE($AU$4,'C_6_%'!J129,'C_5_%'!J129,'C_4_%'!J129,'C_3_%'!J129,'C_2_%'!J129,'C_1_%'!J129,'C_0_%'!J129)</f>
        <v>5138518</v>
      </c>
      <c r="P137" s="6"/>
      <c r="Q137" s="6">
        <f>CHOOSE($AU$4,'C_6_%'!K129,'C_5_%'!K129,'C_4_%'!K129,'C_3_%'!K129,'C_2_%'!K129,'C_1_%'!K129,'C_0_%'!K129)</f>
        <v>79781</v>
      </c>
      <c r="R137" s="6"/>
      <c r="S137" s="6">
        <f>CHOOSE($AU$4,'C_6_%'!L129,'C_5_%'!L129,'C_4_%'!L129,'C_3_%'!L129,'C_2_%'!L129,'C_1_%'!L129,'C_0_%'!L129,)</f>
        <v>14385147.333000001</v>
      </c>
      <c r="T137" s="6"/>
      <c r="U137" s="6">
        <f>CHOOSE($AU$4,'C_6_%'!O129,'C_5_%'!O129,'C_4_%'!O129,'C_3_%'!O129,'C_2_%'!O129,'C_1_%'!O129,'C_0_%'!O129)</f>
        <v>260078.33332999999</v>
      </c>
      <c r="V137" s="6"/>
      <c r="W137" s="6">
        <f>CHOOSE($AU$4,'C_6_%'!Q129,'C_5_%'!Q129,'C_4_%'!Q129,'C_3_%'!Q129,'C_2_%'!Q129,'C_1_%'!Q129,'C_0_%'!Q129)</f>
        <v>0</v>
      </c>
      <c r="X137" s="6"/>
      <c r="Y137" s="6">
        <f>CHOOSE($AU$4,'C_6_%'!P129,'C_5_%'!P129,'C_4_%'!P129,'C_3_%'!P129,'C_2_%'!P129,'C_1_%'!P129,'C_0_%'!P129)</f>
        <v>12077</v>
      </c>
      <c r="Z137" s="6"/>
      <c r="AA137" s="6">
        <f>CHOOSE($AU$4,'C_6_%'!R129,'C_5_%'!R129,'C_4_%'!R129,'C_3_%'!R129,'C_2_%'!R129,'C_1_%'!R129,'C_0_%'!R129)</f>
        <v>302817</v>
      </c>
      <c r="AB137" s="6"/>
      <c r="AC137" s="6">
        <f>CHOOSE($AU$4,'C_6_%'!S129,'C_5_%'!S129,'C_4_%'!S129,'C_3_%'!S129,'C_2_%'!S129,'C_1_%'!S129,'C_0_%'!S129)</f>
        <v>13164</v>
      </c>
      <c r="AW137" s="20"/>
      <c r="AX137" s="20"/>
      <c r="AY137" s="20"/>
    </row>
    <row r="138" spans="2:51" x14ac:dyDescent="0.2">
      <c r="B138" s="38">
        <f>CHOOSE($AU$4,'C_6_%'!B130,'C_5_%'!B130,'C_4_%'!B130,'C_3_%'!B130,'C_2_%'!B130,'C_1_%'!B130,'C_0_%'!B130,)</f>
        <v>2718</v>
      </c>
      <c r="C138" s="38" t="str">
        <f>CHOOSE($AU$4,'C_6_%'!A130,'C_5_%'!A130,'C_4_%'!A130,'C_3_%'!A130,'C_2_%'!A130,'C_1_%'!A130,'C_0_%'!A130,)</f>
        <v>Griswold</v>
      </c>
      <c r="E138" s="40">
        <f>CHOOSE($AU$4,'C_6_%'!E130,'C_5_%'!E130,'C_4_%'!E130,'C_3_%'!E130,'C_2_%'!E130,'C_1_%'!E130,'C_0_%'!E130)</f>
        <v>545.70000000000005</v>
      </c>
      <c r="G138" s="40">
        <f>CHOOSE($AU$4,'C_6_%'!F130,'C_5_%'!F130,'C_4_%'!F130,'C_3_%'!F130,'C_2_%'!F130,'C_1_%'!F130,'C_0_%'!F130)</f>
        <v>-28.1</v>
      </c>
      <c r="H138" s="3"/>
      <c r="I138" s="6">
        <f>(CHOOSE($AU$4,'C_6_%'!G130,'C_5_%'!G130,'C_4_%'!G130,'C_3_%'!G130,'C_2_%'!G130,'C_1_%'!G130,'C_0_%'!G130,))-AA138</f>
        <v>2475880</v>
      </c>
      <c r="J138" s="6"/>
      <c r="K138" s="6">
        <f>CHOOSE($AU$4,'C_6_%'!H130,'C_5_%'!H130,'C_4_%'!H130,'C_3_%'!H130,'C_2_%'!H130,'C_1_%'!H130,'C_0_%'!H130)</f>
        <v>392880</v>
      </c>
      <c r="L138" s="6"/>
      <c r="M138" s="6">
        <f>CHOOSE($AU$4,'C_6_%'!I130,'C_5_%'!I130,'C_4_%'!I130,'C_3_%'!I130,'C_2_%'!I130,'C_1_%'!I130,'C_0_%'!I130)</f>
        <v>-69725</v>
      </c>
      <c r="N138" s="6"/>
      <c r="O138" s="6">
        <f>CHOOSE($AU$4,'C_6_%'!J130,'C_5_%'!J130,'C_4_%'!J130,'C_3_%'!J130,'C_2_%'!J130,'C_1_%'!J130,'C_0_%'!J130)</f>
        <v>2194067</v>
      </c>
      <c r="P138" s="6"/>
      <c r="Q138" s="6">
        <f>CHOOSE($AU$4,'C_6_%'!K130,'C_5_%'!K130,'C_4_%'!K130,'C_3_%'!K130,'C_2_%'!K130,'C_1_%'!K130,'C_0_%'!K130)</f>
        <v>155392</v>
      </c>
      <c r="R138" s="6"/>
      <c r="S138" s="6">
        <f>CHOOSE($AU$4,'C_6_%'!L130,'C_5_%'!L130,'C_4_%'!L130,'C_3_%'!L130,'C_2_%'!L130,'C_1_%'!L130,'C_0_%'!L130,)</f>
        <v>5072445.3333000001</v>
      </c>
      <c r="T138" s="6"/>
      <c r="U138" s="6">
        <f>CHOOSE($AU$4,'C_6_%'!O130,'C_5_%'!O130,'C_4_%'!O130,'C_3_%'!O130,'C_2_%'!O130,'C_1_%'!O130,'C_0_%'!O130)</f>
        <v>90732.333333000002</v>
      </c>
      <c r="V138" s="6"/>
      <c r="W138" s="6">
        <f>CHOOSE($AU$4,'C_6_%'!Q130,'C_5_%'!Q130,'C_4_%'!Q130,'C_3_%'!Q130,'C_2_%'!Q130,'C_1_%'!Q130,'C_0_%'!Q130)</f>
        <v>0</v>
      </c>
      <c r="X138" s="6"/>
      <c r="Y138" s="6">
        <f>CHOOSE($AU$4,'C_6_%'!P130,'C_5_%'!P130,'C_4_%'!P130,'C_3_%'!P130,'C_2_%'!P130,'C_1_%'!P130,'C_0_%'!P130)</f>
        <v>148308</v>
      </c>
      <c r="Z138" s="6"/>
      <c r="AA138" s="6">
        <f>CHOOSE($AU$4,'C_6_%'!R130,'C_5_%'!R130,'C_4_%'!R130,'C_3_%'!R130,'C_2_%'!R130,'C_1_%'!R130,'C_0_%'!R130)</f>
        <v>93175</v>
      </c>
      <c r="AB138" s="6"/>
      <c r="AC138" s="6">
        <f>CHOOSE($AU$4,'C_6_%'!S130,'C_5_%'!S130,'C_4_%'!S130,'C_3_%'!S130,'C_2_%'!S130,'C_1_%'!S130,'C_0_%'!S130)</f>
        <v>4051</v>
      </c>
      <c r="AW138" s="20"/>
      <c r="AX138" s="20"/>
      <c r="AY138" s="20"/>
    </row>
    <row r="139" spans="2:51" s="43" customFormat="1" x14ac:dyDescent="0.2">
      <c r="B139" s="42">
        <f>CHOOSE($AU$4,'C_6_%'!B131,'C_5_%'!B131,'C_4_%'!B131,'C_3_%'!B131,'C_2_%'!B131,'C_1_%'!B131,'C_0_%'!B131,)</f>
        <v>2727</v>
      </c>
      <c r="C139" s="42" t="str">
        <f>CHOOSE($AU$4,'C_6_%'!A131,'C_5_%'!A131,'C_4_%'!A131,'C_3_%'!A131,'C_2_%'!A131,'C_1_%'!A131,'C_0_%'!A131,)</f>
        <v>Grundy Center</v>
      </c>
      <c r="E139" s="44">
        <f>CHOOSE($AU$4,'C_6_%'!E131,'C_5_%'!E131,'C_4_%'!E131,'C_3_%'!E131,'C_2_%'!E131,'C_1_%'!E131,'C_0_%'!E131)</f>
        <v>659.7</v>
      </c>
      <c r="G139" s="44">
        <f>CHOOSE($AU$4,'C_6_%'!F131,'C_5_%'!F131,'C_4_%'!F131,'C_3_%'!F131,'C_2_%'!F131,'C_1_%'!F131,'C_0_%'!F131)</f>
        <v>35</v>
      </c>
      <c r="H139" s="45"/>
      <c r="I139" s="46">
        <f>(CHOOSE($AU$4,'C_6_%'!G131,'C_5_%'!G131,'C_4_%'!G131,'C_3_%'!G131,'C_2_%'!G131,'C_1_%'!G131,'C_0_%'!G131,))-AA139</f>
        <v>3373171</v>
      </c>
      <c r="J139" s="46"/>
      <c r="K139" s="46">
        <f>CHOOSE($AU$4,'C_6_%'!H131,'C_5_%'!H131,'C_4_%'!H131,'C_3_%'!H131,'C_2_%'!H131,'C_1_%'!H131,'C_0_%'!H131)</f>
        <v>515533</v>
      </c>
      <c r="L139" s="46"/>
      <c r="M139" s="46">
        <f>CHOOSE($AU$4,'C_6_%'!I131,'C_5_%'!I131,'C_4_%'!I131,'C_3_%'!I131,'C_2_%'!I131,'C_1_%'!I131,'C_0_%'!I131)</f>
        <v>349377</v>
      </c>
      <c r="N139" s="46"/>
      <c r="O139" s="46">
        <f>CHOOSE($AU$4,'C_6_%'!J131,'C_5_%'!J131,'C_4_%'!J131,'C_3_%'!J131,'C_2_%'!J131,'C_1_%'!J131,'C_0_%'!J131)</f>
        <v>1937335</v>
      </c>
      <c r="P139" s="46"/>
      <c r="Q139" s="46">
        <f>CHOOSE($AU$4,'C_6_%'!K131,'C_5_%'!K131,'C_4_%'!K131,'C_3_%'!K131,'C_2_%'!K131,'C_1_%'!K131,'C_0_%'!K131)</f>
        <v>79963</v>
      </c>
      <c r="R139" s="46"/>
      <c r="S139" s="46">
        <f>CHOOSE($AU$4,'C_6_%'!L131,'C_5_%'!L131,'C_4_%'!L131,'C_3_%'!L131,'C_2_%'!L131,'C_1_%'!L131,'C_0_%'!L131,)</f>
        <v>5852354</v>
      </c>
      <c r="T139" s="46"/>
      <c r="U139" s="46">
        <f>CHOOSE($AU$4,'C_6_%'!O131,'C_5_%'!O131,'C_4_%'!O131,'C_3_%'!O131,'C_2_%'!O131,'C_1_%'!O131,'C_0_%'!O131)</f>
        <v>442381</v>
      </c>
      <c r="V139" s="46"/>
      <c r="W139" s="46">
        <f>CHOOSE($AU$4,'C_6_%'!Q131,'C_5_%'!Q131,'C_4_%'!Q131,'C_3_%'!Q131,'C_2_%'!Q131,'C_1_%'!Q131,'C_0_%'!Q131)</f>
        <v>0</v>
      </c>
      <c r="X139" s="46"/>
      <c r="Y139" s="46">
        <f>CHOOSE($AU$4,'C_6_%'!P131,'C_5_%'!P131,'C_4_%'!P131,'C_3_%'!P131,'C_2_%'!P131,'C_1_%'!P131,'C_0_%'!P131)</f>
        <v>0</v>
      </c>
      <c r="Z139" s="46"/>
      <c r="AA139" s="46">
        <f>CHOOSE($AU$4,'C_6_%'!R131,'C_5_%'!R131,'C_4_%'!R131,'C_3_%'!R131,'C_2_%'!R131,'C_1_%'!R131,'C_0_%'!R131)</f>
        <v>0</v>
      </c>
      <c r="AB139" s="46"/>
      <c r="AC139" s="46">
        <f>CHOOSE($AU$4,'C_6_%'!S131,'C_5_%'!S131,'C_4_%'!S131,'C_3_%'!S131,'C_2_%'!S131,'C_1_%'!S131,'C_0_%'!S131)</f>
        <v>0</v>
      </c>
      <c r="AW139" s="48"/>
      <c r="AX139" s="48"/>
      <c r="AY139" s="48"/>
    </row>
    <row r="140" spans="2:51" x14ac:dyDescent="0.2">
      <c r="B140" s="38">
        <f>CHOOSE($AU$4,'C_6_%'!B132,'C_5_%'!B132,'C_4_%'!B132,'C_3_%'!B132,'C_2_%'!B132,'C_1_%'!B132,'C_0_%'!B132,)</f>
        <v>2754</v>
      </c>
      <c r="C140" s="38" t="str">
        <f>CHOOSE($AU$4,'C_6_%'!A132,'C_5_%'!A132,'C_4_%'!A132,'C_3_%'!A132,'C_2_%'!A132,'C_1_%'!A132,'C_0_%'!A132,)</f>
        <v>Guthrie Center</v>
      </c>
      <c r="E140" s="40">
        <f>CHOOSE($AU$4,'C_6_%'!E132,'C_5_%'!E132,'C_4_%'!E132,'C_3_%'!E132,'C_2_%'!E132,'C_1_%'!E132,'C_0_%'!E132)</f>
        <v>434.8</v>
      </c>
      <c r="G140" s="40">
        <f>CHOOSE($AU$4,'C_6_%'!F132,'C_5_%'!F132,'C_4_%'!F132,'C_3_%'!F132,'C_2_%'!F132,'C_1_%'!F132,'C_0_%'!F132)</f>
        <v>-31</v>
      </c>
      <c r="H140" s="3"/>
      <c r="I140" s="6">
        <f>(CHOOSE($AU$4,'C_6_%'!G132,'C_5_%'!G132,'C_4_%'!G132,'C_3_%'!G132,'C_2_%'!G132,'C_1_%'!G132,'C_0_%'!G132,))-AA140</f>
        <v>2288261</v>
      </c>
      <c r="J140" s="6"/>
      <c r="K140" s="6">
        <f>CHOOSE($AU$4,'C_6_%'!H132,'C_5_%'!H132,'C_4_%'!H132,'C_3_%'!H132,'C_2_%'!H132,'C_1_%'!H132,'C_0_%'!H132)</f>
        <v>341340</v>
      </c>
      <c r="L140" s="6"/>
      <c r="M140" s="6">
        <f>CHOOSE($AU$4,'C_6_%'!I132,'C_5_%'!I132,'C_4_%'!I132,'C_3_%'!I132,'C_2_%'!I132,'C_1_%'!I132,'C_0_%'!I132)</f>
        <v>-85639</v>
      </c>
      <c r="N140" s="6"/>
      <c r="O140" s="6">
        <f>CHOOSE($AU$4,'C_6_%'!J132,'C_5_%'!J132,'C_4_%'!J132,'C_3_%'!J132,'C_2_%'!J132,'C_1_%'!J132,'C_0_%'!J132)</f>
        <v>1497304</v>
      </c>
      <c r="P140" s="6"/>
      <c r="Q140" s="6">
        <f>CHOOSE($AU$4,'C_6_%'!K132,'C_5_%'!K132,'C_4_%'!K132,'C_3_%'!K132,'C_2_%'!K132,'C_1_%'!K132,'C_0_%'!K132)</f>
        <v>186432</v>
      </c>
      <c r="R140" s="6"/>
      <c r="S140" s="6">
        <f>CHOOSE($AU$4,'C_6_%'!L132,'C_5_%'!L132,'C_4_%'!L132,'C_3_%'!L132,'C_2_%'!L132,'C_1_%'!L132,'C_0_%'!L132,)</f>
        <v>4138955</v>
      </c>
      <c r="T140" s="6"/>
      <c r="U140" s="6">
        <f>CHOOSE($AU$4,'C_6_%'!O132,'C_5_%'!O132,'C_4_%'!O132,'C_3_%'!O132,'C_2_%'!O132,'C_1_%'!O132,'C_0_%'!O132)</f>
        <v>106088</v>
      </c>
      <c r="V140" s="6"/>
      <c r="W140" s="6">
        <f>CHOOSE($AU$4,'C_6_%'!Q132,'C_5_%'!Q132,'C_4_%'!Q132,'C_3_%'!Q132,'C_2_%'!Q132,'C_1_%'!Q132,'C_0_%'!Q132)</f>
        <v>0</v>
      </c>
      <c r="X140" s="6"/>
      <c r="Y140" s="6">
        <f>CHOOSE($AU$4,'C_6_%'!P132,'C_5_%'!P132,'C_4_%'!P132,'C_3_%'!P132,'C_2_%'!P132,'C_1_%'!P132,'C_0_%'!P132)</f>
        <v>172635</v>
      </c>
      <c r="Z140" s="6"/>
      <c r="AA140" s="6">
        <f>CHOOSE($AU$4,'C_6_%'!R132,'C_5_%'!R132,'C_4_%'!R132,'C_3_%'!R132,'C_2_%'!R132,'C_1_%'!R132,'C_0_%'!R132)</f>
        <v>106485</v>
      </c>
      <c r="AB140" s="6"/>
      <c r="AC140" s="6">
        <f>CHOOSE($AU$4,'C_6_%'!S132,'C_5_%'!S132,'C_4_%'!S132,'C_3_%'!S132,'C_2_%'!S132,'C_1_%'!S132,'C_0_%'!S132)</f>
        <v>4629</v>
      </c>
      <c r="AW140" s="20"/>
      <c r="AX140" s="20"/>
      <c r="AY140" s="20"/>
    </row>
    <row r="141" spans="2:51" x14ac:dyDescent="0.2">
      <c r="B141" s="38">
        <f>CHOOSE($AU$4,'C_6_%'!B133,'C_5_%'!B133,'C_4_%'!B133,'C_3_%'!B133,'C_2_%'!B133,'C_1_%'!B133,'C_0_%'!B133,)</f>
        <v>2766</v>
      </c>
      <c r="C141" s="38" t="str">
        <f>CHOOSE($AU$4,'C_6_%'!A133,'C_5_%'!A133,'C_4_%'!A133,'C_3_%'!A133,'C_2_%'!A133,'C_1_%'!A133,'C_0_%'!A133,)</f>
        <v>H-L-V</v>
      </c>
      <c r="E141" s="40">
        <f>CHOOSE($AU$4,'C_6_%'!E133,'C_5_%'!E133,'C_4_%'!E133,'C_3_%'!E133,'C_2_%'!E133,'C_1_%'!E133,'C_0_%'!E133)</f>
        <v>337.8</v>
      </c>
      <c r="G141" s="40">
        <f>CHOOSE($AU$4,'C_6_%'!F133,'C_5_%'!F133,'C_4_%'!F133,'C_3_%'!F133,'C_2_%'!F133,'C_1_%'!F133,'C_0_%'!F133)</f>
        <v>12.9</v>
      </c>
      <c r="H141" s="3"/>
      <c r="I141" s="6">
        <f>(CHOOSE($AU$4,'C_6_%'!G133,'C_5_%'!G133,'C_4_%'!G133,'C_3_%'!G133,'C_2_%'!G133,'C_1_%'!G133,'C_0_%'!G133,))-AA141</f>
        <v>1513448</v>
      </c>
      <c r="J141" s="6"/>
      <c r="K141" s="6">
        <f>CHOOSE($AU$4,'C_6_%'!H133,'C_5_%'!H133,'C_4_%'!H133,'C_3_%'!H133,'C_2_%'!H133,'C_1_%'!H133,'C_0_%'!H133)</f>
        <v>249261</v>
      </c>
      <c r="L141" s="6"/>
      <c r="M141" s="6">
        <f>CHOOSE($AU$4,'C_6_%'!I133,'C_5_%'!I133,'C_4_%'!I133,'C_3_%'!I133,'C_2_%'!I133,'C_1_%'!I133,'C_0_%'!I133)</f>
        <v>164975</v>
      </c>
      <c r="N141" s="6"/>
      <c r="O141" s="6">
        <f>CHOOSE($AU$4,'C_6_%'!J133,'C_5_%'!J133,'C_4_%'!J133,'C_3_%'!J133,'C_2_%'!J133,'C_1_%'!J133,'C_0_%'!J133)</f>
        <v>1245221</v>
      </c>
      <c r="P141" s="6"/>
      <c r="Q141" s="6">
        <f>CHOOSE($AU$4,'C_6_%'!K133,'C_5_%'!K133,'C_4_%'!K133,'C_3_%'!K133,'C_2_%'!K133,'C_1_%'!K133,'C_0_%'!K133)</f>
        <v>42506</v>
      </c>
      <c r="R141" s="6"/>
      <c r="S141" s="6">
        <f>CHOOSE($AU$4,'C_6_%'!L133,'C_5_%'!L133,'C_4_%'!L133,'C_3_%'!L133,'C_2_%'!L133,'C_1_%'!L133,'C_0_%'!L133,)</f>
        <v>3024020</v>
      </c>
      <c r="T141" s="6"/>
      <c r="U141" s="6">
        <f>CHOOSE($AU$4,'C_6_%'!O133,'C_5_%'!O133,'C_4_%'!O133,'C_3_%'!O133,'C_2_%'!O133,'C_1_%'!O133,'C_0_%'!O133)</f>
        <v>214569</v>
      </c>
      <c r="V141" s="6"/>
      <c r="W141" s="6">
        <f>CHOOSE($AU$4,'C_6_%'!Q133,'C_5_%'!Q133,'C_4_%'!Q133,'C_3_%'!Q133,'C_2_%'!Q133,'C_1_%'!Q133,'C_0_%'!Q133)</f>
        <v>0</v>
      </c>
      <c r="X141" s="6"/>
      <c r="Y141" s="6">
        <f>CHOOSE($AU$4,'C_6_%'!P133,'C_5_%'!P133,'C_4_%'!P133,'C_3_%'!P133,'C_2_%'!P133,'C_1_%'!P133,'C_0_%'!P133)</f>
        <v>0</v>
      </c>
      <c r="Z141" s="6"/>
      <c r="AA141" s="6">
        <f>CHOOSE($AU$4,'C_6_%'!R133,'C_5_%'!R133,'C_4_%'!R133,'C_3_%'!R133,'C_2_%'!R133,'C_1_%'!R133,'C_0_%'!R133)</f>
        <v>79864</v>
      </c>
      <c r="AB141" s="6"/>
      <c r="AC141" s="6">
        <f>CHOOSE($AU$4,'C_6_%'!S133,'C_5_%'!S133,'C_4_%'!S133,'C_3_%'!S133,'C_2_%'!S133,'C_1_%'!S133,'C_0_%'!S133)</f>
        <v>3472</v>
      </c>
      <c r="AW141" s="20"/>
      <c r="AX141" s="20"/>
      <c r="AY141" s="20"/>
    </row>
    <row r="142" spans="2:51" x14ac:dyDescent="0.2">
      <c r="B142" s="38">
        <f>CHOOSE($AU$4,'C_6_%'!B134,'C_5_%'!B134,'C_4_%'!B134,'C_3_%'!B134,'C_2_%'!B134,'C_1_%'!B134,'C_0_%'!B134,)</f>
        <v>2772</v>
      </c>
      <c r="C142" s="38" t="str">
        <f>CHOOSE($AU$4,'C_6_%'!A134,'C_5_%'!A134,'C_4_%'!A134,'C_3_%'!A134,'C_2_%'!A134,'C_1_%'!A134,'C_0_%'!A134,)</f>
        <v>Hamburg</v>
      </c>
      <c r="E142" s="40">
        <f>CHOOSE($AU$4,'C_6_%'!E134,'C_5_%'!E134,'C_4_%'!E134,'C_3_%'!E134,'C_2_%'!E134,'C_1_%'!E134,'C_0_%'!E134)</f>
        <v>241.9</v>
      </c>
      <c r="G142" s="40">
        <f>CHOOSE($AU$4,'C_6_%'!F134,'C_5_%'!F134,'C_4_%'!F134,'C_3_%'!F134,'C_2_%'!F134,'C_1_%'!F134,'C_0_%'!F134)</f>
        <v>-5.4</v>
      </c>
      <c r="H142" s="3"/>
      <c r="I142" s="6">
        <f>(CHOOSE($AU$4,'C_6_%'!G134,'C_5_%'!G134,'C_4_%'!G134,'C_3_%'!G134,'C_2_%'!G134,'C_1_%'!G134,'C_0_%'!G134,))-AA142</f>
        <v>1205547</v>
      </c>
      <c r="J142" s="6"/>
      <c r="K142" s="6">
        <f>CHOOSE($AU$4,'C_6_%'!H134,'C_5_%'!H134,'C_4_%'!H134,'C_3_%'!H134,'C_2_%'!H134,'C_1_%'!H134,'C_0_%'!H134)</f>
        <v>178498</v>
      </c>
      <c r="L142" s="6"/>
      <c r="M142" s="6">
        <f>CHOOSE($AU$4,'C_6_%'!I134,'C_5_%'!I134,'C_4_%'!I134,'C_3_%'!I134,'C_2_%'!I134,'C_1_%'!I134,'C_0_%'!I134)</f>
        <v>31068</v>
      </c>
      <c r="N142" s="6"/>
      <c r="O142" s="6">
        <f>CHOOSE($AU$4,'C_6_%'!J134,'C_5_%'!J134,'C_4_%'!J134,'C_3_%'!J134,'C_2_%'!J134,'C_1_%'!J134,'C_0_%'!J134)</f>
        <v>975367</v>
      </c>
      <c r="P142" s="6"/>
      <c r="Q142" s="6">
        <f>CHOOSE($AU$4,'C_6_%'!K134,'C_5_%'!K134,'C_4_%'!K134,'C_3_%'!K134,'C_2_%'!K134,'C_1_%'!K134,'C_0_%'!K134)</f>
        <v>11915</v>
      </c>
      <c r="R142" s="6"/>
      <c r="S142" s="6">
        <f>CHOOSE($AU$4,'C_6_%'!L134,'C_5_%'!L134,'C_4_%'!L134,'C_3_%'!L134,'C_2_%'!L134,'C_1_%'!L134,'C_0_%'!L134,)</f>
        <v>2379099.3333000001</v>
      </c>
      <c r="T142" s="6"/>
      <c r="U142" s="6">
        <f>CHOOSE($AU$4,'C_6_%'!O134,'C_5_%'!O134,'C_4_%'!O134,'C_3_%'!O134,'C_2_%'!O134,'C_1_%'!O134,'C_0_%'!O134)</f>
        <v>52975.333333000002</v>
      </c>
      <c r="V142" s="6"/>
      <c r="W142" s="6">
        <f>CHOOSE($AU$4,'C_6_%'!Q134,'C_5_%'!Q134,'C_4_%'!Q134,'C_3_%'!Q134,'C_2_%'!Q134,'C_1_%'!Q134,'C_0_%'!Q134)</f>
        <v>0</v>
      </c>
      <c r="X142" s="6"/>
      <c r="Y142" s="6">
        <f>CHOOSE($AU$4,'C_6_%'!P134,'C_5_%'!P134,'C_4_%'!P134,'C_3_%'!P134,'C_2_%'!P134,'C_1_%'!P134,'C_0_%'!P134)</f>
        <v>20508</v>
      </c>
      <c r="Z142" s="6"/>
      <c r="AA142" s="6">
        <f>CHOOSE($AU$4,'C_6_%'!R134,'C_5_%'!R134,'C_4_%'!R134,'C_3_%'!R134,'C_2_%'!R134,'C_1_%'!R134,'C_0_%'!R134)</f>
        <v>46587</v>
      </c>
      <c r="AB142" s="6"/>
      <c r="AC142" s="6">
        <f>CHOOSE($AU$4,'C_6_%'!S134,'C_5_%'!S134,'C_4_%'!S134,'C_3_%'!S134,'C_2_%'!S134,'C_1_%'!S134,'C_0_%'!S134)</f>
        <v>2025</v>
      </c>
      <c r="AW142" s="20"/>
      <c r="AX142" s="20"/>
      <c r="AY142" s="20"/>
    </row>
    <row r="143" spans="2:51" x14ac:dyDescent="0.2">
      <c r="B143" s="38">
        <f>CHOOSE($AU$4,'C_6_%'!B135,'C_5_%'!B135,'C_4_%'!B135,'C_3_%'!B135,'C_2_%'!B135,'C_1_%'!B135,'C_0_%'!B135,)</f>
        <v>2781</v>
      </c>
      <c r="C143" s="38" t="str">
        <f>CHOOSE($AU$4,'C_6_%'!A135,'C_5_%'!A135,'C_4_%'!A135,'C_3_%'!A135,'C_2_%'!A135,'C_1_%'!A135,'C_0_%'!A135,)</f>
        <v>Hampton-Dumont</v>
      </c>
      <c r="E143" s="40">
        <f>CHOOSE($AU$4,'C_6_%'!E135,'C_5_%'!E135,'C_4_%'!E135,'C_3_%'!E135,'C_2_%'!E135,'C_1_%'!E135,'C_0_%'!E135)</f>
        <v>1232.4000000000001</v>
      </c>
      <c r="G143" s="40">
        <f>CHOOSE($AU$4,'C_6_%'!F135,'C_5_%'!F135,'C_4_%'!F135,'C_3_%'!F135,'C_2_%'!F135,'C_1_%'!F135,'C_0_%'!F135)</f>
        <v>15.1</v>
      </c>
      <c r="H143" s="3"/>
      <c r="I143" s="6">
        <f>(CHOOSE($AU$4,'C_6_%'!G135,'C_5_%'!G135,'C_4_%'!G135,'C_3_%'!G135,'C_2_%'!G135,'C_1_%'!G135,'C_0_%'!G135,))-AA143</f>
        <v>7281457</v>
      </c>
      <c r="J143" s="6"/>
      <c r="K143" s="6">
        <f>CHOOSE($AU$4,'C_6_%'!H135,'C_5_%'!H135,'C_4_%'!H135,'C_3_%'!H135,'C_2_%'!H135,'C_1_%'!H135,'C_0_%'!H135)</f>
        <v>950006</v>
      </c>
      <c r="L143" s="6"/>
      <c r="M143" s="6">
        <f>CHOOSE($AU$4,'C_6_%'!I135,'C_5_%'!I135,'C_4_%'!I135,'C_3_%'!I135,'C_2_%'!I135,'C_1_%'!I135,'C_0_%'!I135)</f>
        <v>363669</v>
      </c>
      <c r="N143" s="6"/>
      <c r="O143" s="6">
        <f>CHOOSE($AU$4,'C_6_%'!J135,'C_5_%'!J135,'C_4_%'!J135,'C_3_%'!J135,'C_2_%'!J135,'C_1_%'!J135,'C_0_%'!J135)</f>
        <v>3375395</v>
      </c>
      <c r="P143" s="6"/>
      <c r="Q143" s="6">
        <f>CHOOSE($AU$4,'C_6_%'!K135,'C_5_%'!K135,'C_4_%'!K135,'C_3_%'!K135,'C_2_%'!K135,'C_1_%'!K135,'C_0_%'!K135)</f>
        <v>88388</v>
      </c>
      <c r="R143" s="6"/>
      <c r="S143" s="6">
        <f>CHOOSE($AU$4,'C_6_%'!L135,'C_5_%'!L135,'C_4_%'!L135,'C_3_%'!L135,'C_2_%'!L135,'C_1_%'!L135,'C_0_%'!L135,)</f>
        <v>11672115.333000001</v>
      </c>
      <c r="T143" s="6"/>
      <c r="U143" s="6">
        <f>CHOOSE($AU$4,'C_6_%'!O135,'C_5_%'!O135,'C_4_%'!O135,'C_3_%'!O135,'C_2_%'!O135,'C_1_%'!O135,'C_0_%'!O135)</f>
        <v>485876.33332999999</v>
      </c>
      <c r="V143" s="6"/>
      <c r="W143" s="6">
        <f>CHOOSE($AU$4,'C_6_%'!Q135,'C_5_%'!Q135,'C_4_%'!Q135,'C_3_%'!Q135,'C_2_%'!Q135,'C_1_%'!Q135,'C_0_%'!Q135)</f>
        <v>29184.447042</v>
      </c>
      <c r="X143" s="6"/>
      <c r="Y143" s="6">
        <f>CHOOSE($AU$4,'C_6_%'!P135,'C_5_%'!P135,'C_4_%'!P135,'C_3_%'!P135,'C_2_%'!P135,'C_1_%'!P135,'C_0_%'!P135)</f>
        <v>0</v>
      </c>
      <c r="Z143" s="6"/>
      <c r="AA143" s="6">
        <f>CHOOSE($AU$4,'C_6_%'!R135,'C_5_%'!R135,'C_4_%'!R135,'C_3_%'!R135,'C_2_%'!R135,'C_1_%'!R135,'C_0_%'!R135)</f>
        <v>159728</v>
      </c>
      <c r="AB143" s="6"/>
      <c r="AC143" s="6">
        <f>CHOOSE($AU$4,'C_6_%'!S135,'C_5_%'!S135,'C_4_%'!S135,'C_3_%'!S135,'C_2_%'!S135,'C_1_%'!S135,'C_0_%'!S135)</f>
        <v>6944</v>
      </c>
      <c r="AW143" s="20"/>
      <c r="AX143" s="20"/>
      <c r="AY143" s="20"/>
    </row>
    <row r="144" spans="2:51" s="43" customFormat="1" x14ac:dyDescent="0.2">
      <c r="B144" s="42">
        <f>CHOOSE($AU$4,'C_6_%'!B136,'C_5_%'!B136,'C_4_%'!B136,'C_3_%'!B136,'C_2_%'!B136,'C_1_%'!B136,'C_0_%'!B136,)</f>
        <v>2826</v>
      </c>
      <c r="C144" s="42" t="str">
        <f>CHOOSE($AU$4,'C_6_%'!A136,'C_5_%'!A136,'C_4_%'!A136,'C_3_%'!A136,'C_2_%'!A136,'C_1_%'!A136,'C_0_%'!A136,)</f>
        <v>Harlan</v>
      </c>
      <c r="E144" s="44">
        <f>CHOOSE($AU$4,'C_6_%'!E136,'C_5_%'!E136,'C_4_%'!E136,'C_3_%'!E136,'C_2_%'!E136,'C_1_%'!E136,'C_0_%'!E136)</f>
        <v>1390.3</v>
      </c>
      <c r="G144" s="44">
        <f>CHOOSE($AU$4,'C_6_%'!F136,'C_5_%'!F136,'C_4_%'!F136,'C_3_%'!F136,'C_2_%'!F136,'C_1_%'!F136,'C_0_%'!F136)</f>
        <v>-34.5</v>
      </c>
      <c r="H144" s="45"/>
      <c r="I144" s="46">
        <f>(CHOOSE($AU$4,'C_6_%'!G136,'C_5_%'!G136,'C_4_%'!G136,'C_3_%'!G136,'C_2_%'!G136,'C_1_%'!G136,'C_0_%'!G136,))-AA144</f>
        <v>7005718</v>
      </c>
      <c r="J144" s="46"/>
      <c r="K144" s="46">
        <f>CHOOSE($AU$4,'C_6_%'!H136,'C_5_%'!H136,'C_4_%'!H136,'C_3_%'!H136,'C_2_%'!H136,'C_1_%'!H136,'C_0_%'!H136)</f>
        <v>1015909</v>
      </c>
      <c r="L144" s="46"/>
      <c r="M144" s="46">
        <f>CHOOSE($AU$4,'C_6_%'!I136,'C_5_%'!I136,'C_4_%'!I136,'C_3_%'!I136,'C_2_%'!I136,'C_1_%'!I136,'C_0_%'!I136)</f>
        <v>-17141</v>
      </c>
      <c r="N144" s="46"/>
      <c r="O144" s="46">
        <f>CHOOSE($AU$4,'C_6_%'!J136,'C_5_%'!J136,'C_4_%'!J136,'C_3_%'!J136,'C_2_%'!J136,'C_1_%'!J136,'C_0_%'!J136)</f>
        <v>4602244</v>
      </c>
      <c r="P144" s="46"/>
      <c r="Q144" s="46">
        <f>CHOOSE($AU$4,'C_6_%'!K136,'C_5_%'!K136,'C_4_%'!K136,'C_3_%'!K136,'C_2_%'!K136,'C_1_%'!K136,'C_0_%'!K136)</f>
        <v>185876</v>
      </c>
      <c r="R144" s="46"/>
      <c r="S144" s="46">
        <f>CHOOSE($AU$4,'C_6_%'!L136,'C_5_%'!L136,'C_4_%'!L136,'C_3_%'!L136,'C_2_%'!L136,'C_1_%'!L136,'C_0_%'!L136,)</f>
        <v>12697283</v>
      </c>
      <c r="T144" s="46"/>
      <c r="U144" s="46">
        <f>CHOOSE($AU$4,'C_6_%'!O136,'C_5_%'!O136,'C_4_%'!O136,'C_3_%'!O136,'C_2_%'!O136,'C_1_%'!O136,'C_0_%'!O136)</f>
        <v>206246</v>
      </c>
      <c r="V144" s="46"/>
      <c r="W144" s="46">
        <f>CHOOSE($AU$4,'C_6_%'!Q136,'C_5_%'!Q136,'C_4_%'!Q136,'C_3_%'!Q136,'C_2_%'!Q136,'C_1_%'!Q136,'C_0_%'!Q136)</f>
        <v>0</v>
      </c>
      <c r="X144" s="46"/>
      <c r="Y144" s="46">
        <f>CHOOSE($AU$4,'C_6_%'!P136,'C_5_%'!P136,'C_4_%'!P136,'C_3_%'!P136,'C_2_%'!P136,'C_1_%'!P136,'C_0_%'!P136)</f>
        <v>135712</v>
      </c>
      <c r="Z144" s="46"/>
      <c r="AA144" s="46">
        <f>CHOOSE($AU$4,'C_6_%'!R136,'C_5_%'!R136,'C_4_%'!R136,'C_3_%'!R136,'C_2_%'!R136,'C_1_%'!R136,'C_0_%'!R136)</f>
        <v>176366</v>
      </c>
      <c r="AB144" s="46"/>
      <c r="AC144" s="46">
        <f>CHOOSE($AU$4,'C_6_%'!S136,'C_5_%'!S136,'C_4_%'!S136,'C_3_%'!S136,'C_2_%'!S136,'C_1_%'!S136,'C_0_%'!S136)</f>
        <v>7667</v>
      </c>
      <c r="AW144" s="48"/>
      <c r="AX144" s="48"/>
      <c r="AY144" s="48"/>
    </row>
    <row r="145" spans="2:51" x14ac:dyDescent="0.2">
      <c r="B145" s="38">
        <f>CHOOSE($AU$4,'C_6_%'!B137,'C_5_%'!B137,'C_4_%'!B137,'C_3_%'!B137,'C_2_%'!B137,'C_1_%'!B137,'C_0_%'!B137,)</f>
        <v>2834</v>
      </c>
      <c r="C145" s="38" t="str">
        <f>CHOOSE($AU$4,'C_6_%'!A137,'C_5_%'!A137,'C_4_%'!A137,'C_3_%'!A137,'C_2_%'!A137,'C_1_%'!A137,'C_0_%'!A137,)</f>
        <v>Harmony</v>
      </c>
      <c r="E145" s="40">
        <f>CHOOSE($AU$4,'C_6_%'!E137,'C_5_%'!E137,'C_4_%'!E137,'C_3_%'!E137,'C_2_%'!E137,'C_1_%'!E137,'C_0_%'!E137)</f>
        <v>335.8</v>
      </c>
      <c r="G145" s="40">
        <f>CHOOSE($AU$4,'C_6_%'!F137,'C_5_%'!F137,'C_4_%'!F137,'C_3_%'!F137,'C_2_%'!F137,'C_1_%'!F137,'C_0_%'!F137)</f>
        <v>-12.7</v>
      </c>
      <c r="H145" s="3"/>
      <c r="I145" s="6">
        <f>(CHOOSE($AU$4,'C_6_%'!G137,'C_5_%'!G137,'C_4_%'!G137,'C_3_%'!G137,'C_2_%'!G137,'C_1_%'!G137,'C_0_%'!G137,))-AA145</f>
        <v>1849467</v>
      </c>
      <c r="J145" s="6"/>
      <c r="K145" s="6">
        <f>CHOOSE($AU$4,'C_6_%'!H137,'C_5_%'!H137,'C_4_%'!H137,'C_3_%'!H137,'C_2_%'!H137,'C_1_%'!H137,'C_0_%'!H137)</f>
        <v>241063</v>
      </c>
      <c r="L145" s="6"/>
      <c r="M145" s="6">
        <f>CHOOSE($AU$4,'C_6_%'!I137,'C_5_%'!I137,'C_4_%'!I137,'C_3_%'!I137,'C_2_%'!I137,'C_1_%'!I137,'C_0_%'!I137)</f>
        <v>-9245</v>
      </c>
      <c r="N145" s="6"/>
      <c r="O145" s="6">
        <f>CHOOSE($AU$4,'C_6_%'!J137,'C_5_%'!J137,'C_4_%'!J137,'C_3_%'!J137,'C_2_%'!J137,'C_1_%'!J137,'C_0_%'!J137)</f>
        <v>965768</v>
      </c>
      <c r="P145" s="6"/>
      <c r="Q145" s="6">
        <f>CHOOSE($AU$4,'C_6_%'!K137,'C_5_%'!K137,'C_4_%'!K137,'C_3_%'!K137,'C_2_%'!K137,'C_1_%'!K137,'C_0_%'!K137)</f>
        <v>64777</v>
      </c>
      <c r="R145" s="6"/>
      <c r="S145" s="6">
        <f>CHOOSE($AU$4,'C_6_%'!L137,'C_5_%'!L137,'C_4_%'!L137,'C_3_%'!L137,'C_2_%'!L137,'C_1_%'!L137,'C_0_%'!L137,)</f>
        <v>3064337.6666999999</v>
      </c>
      <c r="T145" s="6"/>
      <c r="U145" s="6">
        <f>CHOOSE($AU$4,'C_6_%'!O137,'C_5_%'!O137,'C_4_%'!O137,'C_3_%'!O137,'C_2_%'!O137,'C_1_%'!O137,'C_0_%'!O137)</f>
        <v>59349.666666999998</v>
      </c>
      <c r="V145" s="6"/>
      <c r="W145" s="6">
        <f>CHOOSE($AU$4,'C_6_%'!Q137,'C_5_%'!Q137,'C_4_%'!Q137,'C_3_%'!Q137,'C_2_%'!Q137,'C_1_%'!Q137,'C_0_%'!Q137)</f>
        <v>0</v>
      </c>
      <c r="X145" s="6"/>
      <c r="Y145" s="6">
        <f>CHOOSE($AU$4,'C_6_%'!P137,'C_5_%'!P137,'C_4_%'!P137,'C_3_%'!P137,'C_2_%'!P137,'C_1_%'!P137,'C_0_%'!P137)</f>
        <v>60387</v>
      </c>
      <c r="Z145" s="6"/>
      <c r="AA145" s="6">
        <f>CHOOSE($AU$4,'C_6_%'!R137,'C_5_%'!R137,'C_4_%'!R137,'C_3_%'!R137,'C_2_%'!R137,'C_1_%'!R137,'C_0_%'!R137)</f>
        <v>49915</v>
      </c>
      <c r="AB145" s="6"/>
      <c r="AC145" s="6">
        <f>CHOOSE($AU$4,'C_6_%'!S137,'C_5_%'!S137,'C_4_%'!S137,'C_3_%'!S137,'C_2_%'!S137,'C_1_%'!S137,'C_0_%'!S137)</f>
        <v>2170</v>
      </c>
      <c r="AW145" s="20"/>
      <c r="AX145" s="20"/>
      <c r="AY145" s="20"/>
    </row>
    <row r="146" spans="2:51" x14ac:dyDescent="0.2">
      <c r="B146" s="38">
        <f>CHOOSE($AU$4,'C_6_%'!B138,'C_5_%'!B138,'C_4_%'!B138,'C_3_%'!B138,'C_2_%'!B138,'C_1_%'!B138,'C_0_%'!B138,)</f>
        <v>2846</v>
      </c>
      <c r="C146" s="38" t="str">
        <f>CHOOSE($AU$4,'C_6_%'!A138,'C_5_%'!A138,'C_4_%'!A138,'C_3_%'!A138,'C_2_%'!A138,'C_1_%'!A138,'C_0_%'!A138,)</f>
        <v>Harris-Lake Park</v>
      </c>
      <c r="E146" s="40">
        <f>CHOOSE($AU$4,'C_6_%'!E138,'C_5_%'!E138,'C_4_%'!E138,'C_3_%'!E138,'C_2_%'!E138,'C_1_%'!E138,'C_0_%'!E138)</f>
        <v>336.8</v>
      </c>
      <c r="G146" s="40">
        <f>CHOOSE($AU$4,'C_6_%'!F138,'C_5_%'!F138,'C_4_%'!F138,'C_3_%'!F138,'C_2_%'!F138,'C_1_%'!F138,'C_0_%'!F138)</f>
        <v>8.8000000000000007</v>
      </c>
      <c r="H146" s="3"/>
      <c r="I146" s="6">
        <f>(CHOOSE($AU$4,'C_6_%'!G138,'C_5_%'!G138,'C_4_%'!G138,'C_3_%'!G138,'C_2_%'!G138,'C_1_%'!G138,'C_0_%'!G138,))-AA146</f>
        <v>1052766</v>
      </c>
      <c r="J146" s="6"/>
      <c r="K146" s="6">
        <f>CHOOSE($AU$4,'C_6_%'!H138,'C_5_%'!H138,'C_4_%'!H138,'C_3_%'!H138,'C_2_%'!H138,'C_1_%'!H138,'C_0_%'!H138)</f>
        <v>257685</v>
      </c>
      <c r="L146" s="6"/>
      <c r="M146" s="6">
        <f>CHOOSE($AU$4,'C_6_%'!I138,'C_5_%'!I138,'C_4_%'!I138,'C_3_%'!I138,'C_2_%'!I138,'C_1_%'!I138,'C_0_%'!I138)</f>
        <v>86752</v>
      </c>
      <c r="N146" s="6"/>
      <c r="O146" s="6">
        <f>CHOOSE($AU$4,'C_6_%'!J138,'C_5_%'!J138,'C_4_%'!J138,'C_3_%'!J138,'C_2_%'!J138,'C_1_%'!J138,'C_0_%'!J138)</f>
        <v>1534675</v>
      </c>
      <c r="P146" s="6"/>
      <c r="Q146" s="6">
        <f>CHOOSE($AU$4,'C_6_%'!K138,'C_5_%'!K138,'C_4_%'!K138,'C_3_%'!K138,'C_2_%'!K138,'C_1_%'!K138,'C_0_%'!K138)</f>
        <v>42950</v>
      </c>
      <c r="R146" s="6"/>
      <c r="S146" s="6">
        <f>CHOOSE($AU$4,'C_6_%'!L138,'C_5_%'!L138,'C_4_%'!L138,'C_3_%'!L138,'C_2_%'!L138,'C_1_%'!L138,'C_0_%'!L138,)</f>
        <v>2898741</v>
      </c>
      <c r="T146" s="6"/>
      <c r="U146" s="6">
        <f>CHOOSE($AU$4,'C_6_%'!O138,'C_5_%'!O138,'C_4_%'!O138,'C_3_%'!O138,'C_2_%'!O138,'C_1_%'!O138,'C_0_%'!O138)</f>
        <v>157241</v>
      </c>
      <c r="V146" s="6"/>
      <c r="W146" s="6">
        <f>CHOOSE($AU$4,'C_6_%'!Q138,'C_5_%'!Q138,'C_4_%'!Q138,'C_3_%'!Q138,'C_2_%'!Q138,'C_1_%'!Q138,'C_0_%'!Q138)</f>
        <v>0</v>
      </c>
      <c r="X146" s="6"/>
      <c r="Y146" s="6">
        <f>CHOOSE($AU$4,'C_6_%'!P138,'C_5_%'!P138,'C_4_%'!P138,'C_3_%'!P138,'C_2_%'!P138,'C_1_%'!P138,'C_0_%'!P138)</f>
        <v>0</v>
      </c>
      <c r="Z146" s="6"/>
      <c r="AA146" s="6">
        <f>CHOOSE($AU$4,'C_6_%'!R138,'C_5_%'!R138,'C_4_%'!R138,'C_3_%'!R138,'C_2_%'!R138,'C_1_%'!R138,'C_0_%'!R138)</f>
        <v>73209</v>
      </c>
      <c r="AB146" s="6"/>
      <c r="AC146" s="6">
        <f>CHOOSE($AU$4,'C_6_%'!S138,'C_5_%'!S138,'C_4_%'!S138,'C_3_%'!S138,'C_2_%'!S138,'C_1_%'!S138,'C_0_%'!S138)</f>
        <v>3183</v>
      </c>
      <c r="AW146" s="20"/>
      <c r="AX146" s="20"/>
      <c r="AY146" s="20"/>
    </row>
    <row r="147" spans="2:51" x14ac:dyDescent="0.2">
      <c r="B147" s="38">
        <f>CHOOSE($AU$4,'C_6_%'!B139,'C_5_%'!B139,'C_4_%'!B139,'C_3_%'!B139,'C_2_%'!B139,'C_1_%'!B139,'C_0_%'!B139,)</f>
        <v>2862</v>
      </c>
      <c r="C147" s="38" t="str">
        <f>CHOOSE($AU$4,'C_6_%'!A139,'C_5_%'!A139,'C_4_%'!A139,'C_3_%'!A139,'C_2_%'!A139,'C_1_%'!A139,'C_0_%'!A139,)</f>
        <v>Hartley-Melvin-Sanborn</v>
      </c>
      <c r="E147" s="40">
        <f>CHOOSE($AU$4,'C_6_%'!E139,'C_5_%'!E139,'C_4_%'!E139,'C_3_%'!E139,'C_2_%'!E139,'C_1_%'!E139,'C_0_%'!E139)</f>
        <v>607.70000000000005</v>
      </c>
      <c r="G147" s="40">
        <f>CHOOSE($AU$4,'C_6_%'!F139,'C_5_%'!F139,'C_4_%'!F139,'C_3_%'!F139,'C_2_%'!F139,'C_1_%'!F139,'C_0_%'!F139)</f>
        <v>-11.8</v>
      </c>
      <c r="H147" s="3"/>
      <c r="I147" s="6">
        <f>(CHOOSE($AU$4,'C_6_%'!G139,'C_5_%'!G139,'C_4_%'!G139,'C_3_%'!G139,'C_2_%'!G139,'C_1_%'!G139,'C_0_%'!G139,))-AA147</f>
        <v>2807123</v>
      </c>
      <c r="J147" s="6"/>
      <c r="K147" s="6">
        <f>CHOOSE($AU$4,'C_6_%'!H139,'C_5_%'!H139,'C_4_%'!H139,'C_3_%'!H139,'C_2_%'!H139,'C_1_%'!H139,'C_0_%'!H139)</f>
        <v>459450</v>
      </c>
      <c r="L147" s="6"/>
      <c r="M147" s="6">
        <f>CHOOSE($AU$4,'C_6_%'!I139,'C_5_%'!I139,'C_4_%'!I139,'C_3_%'!I139,'C_2_%'!I139,'C_1_%'!I139,'C_0_%'!I139)</f>
        <v>8868</v>
      </c>
      <c r="N147" s="6"/>
      <c r="O147" s="6">
        <f>CHOOSE($AU$4,'C_6_%'!J139,'C_5_%'!J139,'C_4_%'!J139,'C_3_%'!J139,'C_2_%'!J139,'C_1_%'!J139,'C_0_%'!J139)</f>
        <v>2443207</v>
      </c>
      <c r="P147" s="6"/>
      <c r="Q147" s="6">
        <f>CHOOSE($AU$4,'C_6_%'!K139,'C_5_%'!K139,'C_4_%'!K139,'C_3_%'!K139,'C_2_%'!K139,'C_1_%'!K139,'C_0_%'!K139)</f>
        <v>75092</v>
      </c>
      <c r="R147" s="6"/>
      <c r="S147" s="6">
        <f>CHOOSE($AU$4,'C_6_%'!L139,'C_5_%'!L139,'C_4_%'!L139,'C_3_%'!L139,'C_2_%'!L139,'C_1_%'!L139,'C_0_%'!L139,)</f>
        <v>5742245.6666999999</v>
      </c>
      <c r="T147" s="6"/>
      <c r="U147" s="6">
        <f>CHOOSE($AU$4,'C_6_%'!O139,'C_5_%'!O139,'C_4_%'!O139,'C_3_%'!O139,'C_2_%'!O139,'C_1_%'!O139,'C_0_%'!O139)</f>
        <v>100594.66667000001</v>
      </c>
      <c r="V147" s="6"/>
      <c r="W147" s="6">
        <f>CHOOSE($AU$4,'C_6_%'!Q139,'C_5_%'!Q139,'C_4_%'!Q139,'C_3_%'!Q139,'C_2_%'!Q139,'C_1_%'!Q139,'C_0_%'!Q139)</f>
        <v>0</v>
      </c>
      <c r="X147" s="6"/>
      <c r="Y147" s="6">
        <f>CHOOSE($AU$4,'C_6_%'!P139,'C_5_%'!P139,'C_4_%'!P139,'C_3_%'!P139,'C_2_%'!P139,'C_1_%'!P139,'C_0_%'!P139)</f>
        <v>38225</v>
      </c>
      <c r="Z147" s="6"/>
      <c r="AA147" s="6">
        <f>CHOOSE($AU$4,'C_6_%'!R139,'C_5_%'!R139,'C_4_%'!R139,'C_3_%'!R139,'C_2_%'!R139,'C_1_%'!R139,'C_0_%'!R139)</f>
        <v>93175</v>
      </c>
      <c r="AB147" s="6"/>
      <c r="AC147" s="6">
        <f>CHOOSE($AU$4,'C_6_%'!S139,'C_5_%'!S139,'C_4_%'!S139,'C_3_%'!S139,'C_2_%'!S139,'C_1_%'!S139,'C_0_%'!S139)</f>
        <v>4051</v>
      </c>
      <c r="AW147" s="20"/>
      <c r="AX147" s="20"/>
      <c r="AY147" s="20"/>
    </row>
    <row r="148" spans="2:51" x14ac:dyDescent="0.2">
      <c r="B148" s="38">
        <f>CHOOSE($AU$4,'C_6_%'!B140,'C_5_%'!B140,'C_4_%'!B140,'C_3_%'!B140,'C_2_%'!B140,'C_1_%'!B140,'C_0_%'!B140,)</f>
        <v>2977</v>
      </c>
      <c r="C148" s="38" t="str">
        <f>CHOOSE($AU$4,'C_6_%'!A140,'C_5_%'!A140,'C_4_%'!A140,'C_3_%'!A140,'C_2_%'!A140,'C_1_%'!A140,'C_0_%'!A140,)</f>
        <v>Highland</v>
      </c>
      <c r="E148" s="40">
        <f>CHOOSE($AU$4,'C_6_%'!E140,'C_5_%'!E140,'C_4_%'!E140,'C_3_%'!E140,'C_2_%'!E140,'C_1_%'!E140,'C_0_%'!E140)</f>
        <v>651.70000000000005</v>
      </c>
      <c r="G148" s="40">
        <f>CHOOSE($AU$4,'C_6_%'!F140,'C_5_%'!F140,'C_4_%'!F140,'C_3_%'!F140,'C_2_%'!F140,'C_1_%'!F140,'C_0_%'!F140)</f>
        <v>2.2000000000000002</v>
      </c>
      <c r="H148" s="3"/>
      <c r="I148" s="6">
        <f>(CHOOSE($AU$4,'C_6_%'!G140,'C_5_%'!G140,'C_4_%'!G140,'C_3_%'!G140,'C_2_%'!G140,'C_1_%'!G140,'C_0_%'!G140,))-AA148</f>
        <v>3247720</v>
      </c>
      <c r="J148" s="6"/>
      <c r="K148" s="6">
        <f>CHOOSE($AU$4,'C_6_%'!H140,'C_5_%'!H140,'C_4_%'!H140,'C_3_%'!H140,'C_2_%'!H140,'C_1_%'!H140,'C_0_%'!H140)</f>
        <v>493604</v>
      </c>
      <c r="L148" s="6"/>
      <c r="M148" s="6">
        <f>CHOOSE($AU$4,'C_6_%'!I140,'C_5_%'!I140,'C_4_%'!I140,'C_3_%'!I140,'C_2_%'!I140,'C_1_%'!I140,'C_0_%'!I140)</f>
        <v>135443</v>
      </c>
      <c r="N148" s="6"/>
      <c r="O148" s="6">
        <f>CHOOSE($AU$4,'C_6_%'!J140,'C_5_%'!J140,'C_4_%'!J140,'C_3_%'!J140,'C_2_%'!J140,'C_1_%'!J140,'C_0_%'!J140)</f>
        <v>2043201</v>
      </c>
      <c r="P148" s="6"/>
      <c r="Q148" s="6">
        <f>CHOOSE($AU$4,'C_6_%'!K140,'C_5_%'!K140,'C_4_%'!K140,'C_3_%'!K140,'C_2_%'!K140,'C_1_%'!K140,'C_0_%'!K140)</f>
        <v>48316</v>
      </c>
      <c r="R148" s="6"/>
      <c r="S148" s="6">
        <f>CHOOSE($AU$4,'C_6_%'!L140,'C_5_%'!L140,'C_4_%'!L140,'C_3_%'!L140,'C_2_%'!L140,'C_1_%'!L140,'C_0_%'!L140,)</f>
        <v>5825280.3333000001</v>
      </c>
      <c r="T148" s="6"/>
      <c r="U148" s="6">
        <f>CHOOSE($AU$4,'C_6_%'!O140,'C_5_%'!O140,'C_4_%'!O140,'C_3_%'!O140,'C_2_%'!O140,'C_1_%'!O140,'C_0_%'!O140)</f>
        <v>205376.33332999999</v>
      </c>
      <c r="V148" s="6"/>
      <c r="W148" s="6">
        <f>CHOOSE($AU$4,'C_6_%'!Q140,'C_5_%'!Q140,'C_4_%'!Q140,'C_3_%'!Q140,'C_2_%'!Q140,'C_1_%'!Q140,'C_0_%'!Q140)</f>
        <v>0</v>
      </c>
      <c r="X148" s="6"/>
      <c r="Y148" s="6">
        <f>CHOOSE($AU$4,'C_6_%'!P140,'C_5_%'!P140,'C_4_%'!P140,'C_3_%'!P140,'C_2_%'!P140,'C_1_%'!P140,'C_0_%'!P140)</f>
        <v>0</v>
      </c>
      <c r="Z148" s="6"/>
      <c r="AA148" s="6">
        <f>CHOOSE($AU$4,'C_6_%'!R140,'C_5_%'!R140,'C_4_%'!R140,'C_3_%'!R140,'C_2_%'!R140,'C_1_%'!R140,'C_0_%'!R140)</f>
        <v>129779</v>
      </c>
      <c r="AB148" s="6"/>
      <c r="AC148" s="6">
        <f>CHOOSE($AU$4,'C_6_%'!S140,'C_5_%'!S140,'C_4_%'!S140,'C_3_%'!S140,'C_2_%'!S140,'C_1_%'!S140,'C_0_%'!S140)</f>
        <v>5642</v>
      </c>
      <c r="AW148" s="20"/>
      <c r="AX148" s="20"/>
      <c r="AY148" s="20"/>
    </row>
    <row r="149" spans="2:51" s="43" customFormat="1" x14ac:dyDescent="0.2">
      <c r="B149" s="42">
        <f>CHOOSE($AU$4,'C_6_%'!B141,'C_5_%'!B141,'C_4_%'!B141,'C_3_%'!B141,'C_2_%'!B141,'C_1_%'!B141,'C_0_%'!B141,)</f>
        <v>2988</v>
      </c>
      <c r="C149" s="42" t="str">
        <f>CHOOSE($AU$4,'C_6_%'!A141,'C_5_%'!A141,'C_4_%'!A141,'C_3_%'!A141,'C_2_%'!A141,'C_1_%'!A141,'C_0_%'!A141,)</f>
        <v>Hinton</v>
      </c>
      <c r="E149" s="44">
        <f>CHOOSE($AU$4,'C_6_%'!E141,'C_5_%'!E141,'C_4_%'!E141,'C_3_%'!E141,'C_2_%'!E141,'C_1_%'!E141,'C_0_%'!E141)</f>
        <v>529.70000000000005</v>
      </c>
      <c r="G149" s="44">
        <f>CHOOSE($AU$4,'C_6_%'!F141,'C_5_%'!F141,'C_4_%'!F141,'C_3_%'!F141,'C_2_%'!F141,'C_1_%'!F141,'C_0_%'!F141)</f>
        <v>-16.899999999999999</v>
      </c>
      <c r="H149" s="45"/>
      <c r="I149" s="46">
        <f>(CHOOSE($AU$4,'C_6_%'!G141,'C_5_%'!G141,'C_4_%'!G141,'C_3_%'!G141,'C_2_%'!G141,'C_1_%'!G141,'C_0_%'!G141,))-AA149</f>
        <v>2425066</v>
      </c>
      <c r="J149" s="46"/>
      <c r="K149" s="46">
        <f>CHOOSE($AU$4,'C_6_%'!H141,'C_5_%'!H141,'C_4_%'!H141,'C_3_%'!H141,'C_2_%'!H141,'C_1_%'!H141,'C_0_%'!H141)</f>
        <v>404611</v>
      </c>
      <c r="L149" s="46"/>
      <c r="M149" s="46">
        <f>CHOOSE($AU$4,'C_6_%'!I141,'C_5_%'!I141,'C_4_%'!I141,'C_3_%'!I141,'C_2_%'!I141,'C_1_%'!I141,'C_0_%'!I141)</f>
        <v>-43384</v>
      </c>
      <c r="N149" s="46"/>
      <c r="O149" s="46">
        <f>CHOOSE($AU$4,'C_6_%'!J141,'C_5_%'!J141,'C_4_%'!J141,'C_3_%'!J141,'C_2_%'!J141,'C_1_%'!J141,'C_0_%'!J141)</f>
        <v>1771775</v>
      </c>
      <c r="P149" s="46"/>
      <c r="Q149" s="46">
        <f>CHOOSE($AU$4,'C_6_%'!K141,'C_5_%'!K141,'C_4_%'!K141,'C_3_%'!K141,'C_2_%'!K141,'C_1_%'!K141,'C_0_%'!K141)</f>
        <v>99935</v>
      </c>
      <c r="R149" s="46"/>
      <c r="S149" s="46">
        <f>CHOOSE($AU$4,'C_6_%'!L141,'C_5_%'!L141,'C_4_%'!L141,'C_3_%'!L141,'C_2_%'!L141,'C_1_%'!L141,'C_0_%'!L141,)</f>
        <v>4617000</v>
      </c>
      <c r="T149" s="46"/>
      <c r="U149" s="46">
        <f>CHOOSE($AU$4,'C_6_%'!O141,'C_5_%'!O141,'C_4_%'!O141,'C_3_%'!O141,'C_2_%'!O141,'C_1_%'!O141,'C_0_%'!O141)</f>
        <v>66778</v>
      </c>
      <c r="V149" s="46"/>
      <c r="W149" s="46">
        <f>CHOOSE($AU$4,'C_6_%'!Q141,'C_5_%'!Q141,'C_4_%'!Q141,'C_3_%'!Q141,'C_2_%'!Q141,'C_1_%'!Q141,'C_0_%'!Q141)</f>
        <v>0</v>
      </c>
      <c r="X149" s="46"/>
      <c r="Y149" s="46">
        <f>CHOOSE($AU$4,'C_6_%'!P141,'C_5_%'!P141,'C_4_%'!P141,'C_3_%'!P141,'C_2_%'!P141,'C_1_%'!P141,'C_0_%'!P141)</f>
        <v>75110</v>
      </c>
      <c r="Z149" s="46"/>
      <c r="AA149" s="46">
        <f>CHOOSE($AU$4,'C_6_%'!R141,'C_5_%'!R141,'C_4_%'!R141,'C_3_%'!R141,'C_2_%'!R141,'C_1_%'!R141,'C_0_%'!R141)</f>
        <v>93175</v>
      </c>
      <c r="AB149" s="46"/>
      <c r="AC149" s="46">
        <f>CHOOSE($AU$4,'C_6_%'!S141,'C_5_%'!S141,'C_4_%'!S141,'C_3_%'!S141,'C_2_%'!S141,'C_1_%'!S141,'C_0_%'!S141)</f>
        <v>4051</v>
      </c>
      <c r="AW149" s="48"/>
      <c r="AX149" s="48"/>
      <c r="AY149" s="48"/>
    </row>
    <row r="150" spans="2:51" x14ac:dyDescent="0.2">
      <c r="B150" s="38">
        <f>CHOOSE($AU$4,'C_6_%'!B142,'C_5_%'!B142,'C_4_%'!B142,'C_3_%'!B142,'C_2_%'!B142,'C_1_%'!B142,'C_0_%'!B142,)</f>
        <v>3029</v>
      </c>
      <c r="C150" s="38" t="str">
        <f>CHOOSE($AU$4,'C_6_%'!A142,'C_5_%'!A142,'C_4_%'!A142,'C_3_%'!A142,'C_2_%'!A142,'C_1_%'!A142,'C_0_%'!A142,)</f>
        <v>Howard-Winneshiek</v>
      </c>
      <c r="E150" s="40">
        <f>CHOOSE($AU$4,'C_6_%'!E142,'C_5_%'!E142,'C_4_%'!E142,'C_3_%'!E142,'C_2_%'!E142,'C_1_%'!E142,'C_0_%'!E142)</f>
        <v>1287.4000000000001</v>
      </c>
      <c r="G150" s="40">
        <f>CHOOSE($AU$4,'C_6_%'!F142,'C_5_%'!F142,'C_4_%'!F142,'C_3_%'!F142,'C_2_%'!F142,'C_1_%'!F142,'C_0_%'!F142)</f>
        <v>-9.6999999999999993</v>
      </c>
      <c r="H150" s="3"/>
      <c r="I150" s="6">
        <f>(CHOOSE($AU$4,'C_6_%'!G142,'C_5_%'!G142,'C_4_%'!G142,'C_3_%'!G142,'C_2_%'!G142,'C_1_%'!G142,'C_0_%'!G142,))-AA150</f>
        <v>6032246</v>
      </c>
      <c r="J150" s="6"/>
      <c r="K150" s="6">
        <f>CHOOSE($AU$4,'C_6_%'!H142,'C_5_%'!H142,'C_4_%'!H142,'C_3_%'!H142,'C_2_%'!H142,'C_1_%'!H142,'C_0_%'!H142)</f>
        <v>955102</v>
      </c>
      <c r="L150" s="6"/>
      <c r="M150" s="6">
        <f>CHOOSE($AU$4,'C_6_%'!I142,'C_5_%'!I142,'C_4_%'!I142,'C_3_%'!I142,'C_2_%'!I142,'C_1_%'!I142,'C_0_%'!I142)</f>
        <v>121545</v>
      </c>
      <c r="N150" s="6"/>
      <c r="O150" s="6">
        <f>CHOOSE($AU$4,'C_6_%'!J142,'C_5_%'!J142,'C_4_%'!J142,'C_3_%'!J142,'C_2_%'!J142,'C_1_%'!J142,'C_0_%'!J142)</f>
        <v>4512633</v>
      </c>
      <c r="P150" s="6"/>
      <c r="Q150" s="6">
        <f>CHOOSE($AU$4,'C_6_%'!K142,'C_5_%'!K142,'C_4_%'!K142,'C_3_%'!K142,'C_2_%'!K142,'C_1_%'!K142,'C_0_%'!K142)</f>
        <v>82995</v>
      </c>
      <c r="R150" s="6"/>
      <c r="S150" s="6">
        <f>CHOOSE($AU$4,'C_6_%'!L142,'C_5_%'!L142,'C_4_%'!L142,'C_3_%'!L142,'C_2_%'!L142,'C_1_%'!L142,'C_0_%'!L142,)</f>
        <v>11560788.666999999</v>
      </c>
      <c r="T150" s="6"/>
      <c r="U150" s="6">
        <f>CHOOSE($AU$4,'C_6_%'!O142,'C_5_%'!O142,'C_4_%'!O142,'C_3_%'!O142,'C_2_%'!O142,'C_1_%'!O142,'C_0_%'!O142)</f>
        <v>233897.66667000001</v>
      </c>
      <c r="V150" s="6"/>
      <c r="W150" s="6">
        <f>CHOOSE($AU$4,'C_6_%'!Q142,'C_5_%'!Q142,'C_4_%'!Q142,'C_3_%'!Q142,'C_2_%'!Q142,'C_1_%'!Q142,'C_0_%'!Q142)</f>
        <v>0</v>
      </c>
      <c r="X150" s="6"/>
      <c r="Y150" s="6">
        <f>CHOOSE($AU$4,'C_6_%'!P142,'C_5_%'!P142,'C_4_%'!P142,'C_3_%'!P142,'C_2_%'!P142,'C_1_%'!P142,'C_0_%'!P142)</f>
        <v>0</v>
      </c>
      <c r="Z150" s="6"/>
      <c r="AA150" s="6">
        <f>CHOOSE($AU$4,'C_6_%'!R142,'C_5_%'!R142,'C_4_%'!R142,'C_3_%'!R142,'C_2_%'!R142,'C_1_%'!R142,'C_0_%'!R142)</f>
        <v>292834</v>
      </c>
      <c r="AB150" s="6"/>
      <c r="AC150" s="6">
        <f>CHOOSE($AU$4,'C_6_%'!S142,'C_5_%'!S142,'C_4_%'!S142,'C_3_%'!S142,'C_2_%'!S142,'C_1_%'!S142,'C_0_%'!S142)</f>
        <v>12730</v>
      </c>
      <c r="AW150" s="20"/>
      <c r="AX150" s="20"/>
      <c r="AY150" s="20"/>
    </row>
    <row r="151" spans="2:51" x14ac:dyDescent="0.2">
      <c r="B151" s="38">
        <f>CHOOSE($AU$4,'C_6_%'!B143,'C_5_%'!B143,'C_4_%'!B143,'C_3_%'!B143,'C_2_%'!B143,'C_1_%'!B143,'C_0_%'!B143,)</f>
        <v>3033</v>
      </c>
      <c r="C151" s="38" t="str">
        <f>CHOOSE($AU$4,'C_6_%'!A143,'C_5_%'!A143,'C_4_%'!A143,'C_3_%'!A143,'C_2_%'!A143,'C_1_%'!A143,'C_0_%'!A143,)</f>
        <v>Hubbard-Radcliffe</v>
      </c>
      <c r="E151" s="40">
        <f>CHOOSE($AU$4,'C_6_%'!E143,'C_5_%'!E143,'C_4_%'!E143,'C_3_%'!E143,'C_2_%'!E143,'C_1_%'!E143,'C_0_%'!E143)</f>
        <v>456.8</v>
      </c>
      <c r="G151" s="40">
        <f>CHOOSE($AU$4,'C_6_%'!F143,'C_5_%'!F143,'C_4_%'!F143,'C_3_%'!F143,'C_2_%'!F143,'C_1_%'!F143,'C_0_%'!F143)</f>
        <v>20</v>
      </c>
      <c r="H151" s="3"/>
      <c r="I151" s="6">
        <f>(CHOOSE($AU$4,'C_6_%'!G143,'C_5_%'!G143,'C_4_%'!G143,'C_3_%'!G143,'C_2_%'!G143,'C_1_%'!G143,'C_0_%'!G143,))-AA151</f>
        <v>1899892</v>
      </c>
      <c r="J151" s="6"/>
      <c r="K151" s="6">
        <f>CHOOSE($AU$4,'C_6_%'!H143,'C_5_%'!H143,'C_4_%'!H143,'C_3_%'!H143,'C_2_%'!H143,'C_1_%'!H143,'C_0_%'!H143)</f>
        <v>320503</v>
      </c>
      <c r="L151" s="6"/>
      <c r="M151" s="6">
        <f>CHOOSE($AU$4,'C_6_%'!I143,'C_5_%'!I143,'C_4_%'!I143,'C_3_%'!I143,'C_2_%'!I143,'C_1_%'!I143,'C_0_%'!I143)</f>
        <v>190459</v>
      </c>
      <c r="N151" s="6"/>
      <c r="O151" s="6">
        <f>CHOOSE($AU$4,'C_6_%'!J143,'C_5_%'!J143,'C_4_%'!J143,'C_3_%'!J143,'C_2_%'!J143,'C_1_%'!J143,'C_0_%'!J143)</f>
        <v>1880046</v>
      </c>
      <c r="P151" s="6"/>
      <c r="Q151" s="6">
        <f>CHOOSE($AU$4,'C_6_%'!K143,'C_5_%'!K143,'C_4_%'!K143,'C_3_%'!K143,'C_2_%'!K143,'C_1_%'!K143,'C_0_%'!K143)</f>
        <v>69998</v>
      </c>
      <c r="R151" s="6"/>
      <c r="S151" s="6">
        <f>CHOOSE($AU$4,'C_6_%'!L143,'C_5_%'!L143,'C_4_%'!L143,'C_3_%'!L143,'C_2_%'!L143,'C_1_%'!L143,'C_0_%'!L143,)</f>
        <v>4116936.6666999999</v>
      </c>
      <c r="T151" s="6"/>
      <c r="U151" s="6">
        <f>CHOOSE($AU$4,'C_6_%'!O143,'C_5_%'!O143,'C_4_%'!O143,'C_3_%'!O143,'C_2_%'!O143,'C_1_%'!O143,'C_0_%'!O143)</f>
        <v>268124.66667000001</v>
      </c>
      <c r="V151" s="6"/>
      <c r="W151" s="6">
        <f>CHOOSE($AU$4,'C_6_%'!Q143,'C_5_%'!Q143,'C_4_%'!Q143,'C_3_%'!Q143,'C_2_%'!Q143,'C_1_%'!Q143,'C_0_%'!Q143)</f>
        <v>0</v>
      </c>
      <c r="X151" s="6"/>
      <c r="Y151" s="6">
        <f>CHOOSE($AU$4,'C_6_%'!P143,'C_5_%'!P143,'C_4_%'!P143,'C_3_%'!P143,'C_2_%'!P143,'C_1_%'!P143,'C_0_%'!P143)</f>
        <v>0</v>
      </c>
      <c r="Z151" s="6"/>
      <c r="AA151" s="6">
        <f>CHOOSE($AU$4,'C_6_%'!R143,'C_5_%'!R143,'C_4_%'!R143,'C_3_%'!R143,'C_2_%'!R143,'C_1_%'!R143,'C_0_%'!R143)</f>
        <v>96502</v>
      </c>
      <c r="AB151" s="6"/>
      <c r="AC151" s="6">
        <f>CHOOSE($AU$4,'C_6_%'!S143,'C_5_%'!S143,'C_4_%'!S143,'C_3_%'!S143,'C_2_%'!S143,'C_1_%'!S143,'C_0_%'!S143)</f>
        <v>4195</v>
      </c>
      <c r="AW151" s="20"/>
      <c r="AX151" s="20"/>
      <c r="AY151" s="20"/>
    </row>
    <row r="152" spans="2:51" x14ac:dyDescent="0.2">
      <c r="B152" s="38">
        <f>CHOOSE($AU$4,'C_6_%'!B144,'C_5_%'!B144,'C_4_%'!B144,'C_3_%'!B144,'C_2_%'!B144,'C_1_%'!B144,'C_0_%'!B144,)</f>
        <v>3042</v>
      </c>
      <c r="C152" s="38" t="str">
        <f>CHOOSE($AU$4,'C_6_%'!A144,'C_5_%'!A144,'C_4_%'!A144,'C_3_%'!A144,'C_2_%'!A144,'C_1_%'!A144,'C_0_%'!A144,)</f>
        <v>Hudson</v>
      </c>
      <c r="E152" s="40">
        <f>CHOOSE($AU$4,'C_6_%'!E144,'C_5_%'!E144,'C_4_%'!E144,'C_3_%'!E144,'C_2_%'!E144,'C_1_%'!E144,'C_0_%'!E144)</f>
        <v>676.7</v>
      </c>
      <c r="G152" s="40">
        <f>CHOOSE($AU$4,'C_6_%'!F144,'C_5_%'!F144,'C_4_%'!F144,'C_3_%'!F144,'C_2_%'!F144,'C_1_%'!F144,'C_0_%'!F144)</f>
        <v>6.7</v>
      </c>
      <c r="H152" s="3"/>
      <c r="I152" s="6">
        <f>(CHOOSE($AU$4,'C_6_%'!G144,'C_5_%'!G144,'C_4_%'!G144,'C_3_%'!G144,'C_2_%'!G144,'C_1_%'!G144,'C_0_%'!G144,))-AA152</f>
        <v>3614843</v>
      </c>
      <c r="J152" s="6"/>
      <c r="K152" s="6">
        <f>CHOOSE($AU$4,'C_6_%'!H144,'C_5_%'!H144,'C_4_%'!H144,'C_3_%'!H144,'C_2_%'!H144,'C_1_%'!H144,'C_0_%'!H144)</f>
        <v>736800</v>
      </c>
      <c r="L152" s="6"/>
      <c r="M152" s="6">
        <f>CHOOSE($AU$4,'C_6_%'!I144,'C_5_%'!I144,'C_4_%'!I144,'C_3_%'!I144,'C_2_%'!I144,'C_1_%'!I144,'C_0_%'!I144)</f>
        <v>365901</v>
      </c>
      <c r="N152" s="6"/>
      <c r="O152" s="6">
        <f>CHOOSE($AU$4,'C_6_%'!J144,'C_5_%'!J144,'C_4_%'!J144,'C_3_%'!J144,'C_2_%'!J144,'C_1_%'!J144,'C_0_%'!J144)</f>
        <v>1969836</v>
      </c>
      <c r="P152" s="6"/>
      <c r="Q152" s="6">
        <f>CHOOSE($AU$4,'C_6_%'!K144,'C_5_%'!K144,'C_4_%'!K144,'C_3_%'!K144,'C_2_%'!K144,'C_1_%'!K144,'C_0_%'!K144)</f>
        <v>33390</v>
      </c>
      <c r="R152" s="6"/>
      <c r="S152" s="6">
        <f>CHOOSE($AU$4,'C_6_%'!L144,'C_5_%'!L144,'C_4_%'!L144,'C_3_%'!L144,'C_2_%'!L144,'C_1_%'!L144,'C_0_%'!L144,)</f>
        <v>6358442.3333000001</v>
      </c>
      <c r="T152" s="6"/>
      <c r="U152" s="6">
        <f>CHOOSE($AU$4,'C_6_%'!O144,'C_5_%'!O144,'C_4_%'!O144,'C_3_%'!O144,'C_2_%'!O144,'C_1_%'!O144,'C_0_%'!O144)</f>
        <v>418349.33332999999</v>
      </c>
      <c r="V152" s="6"/>
      <c r="W152" s="6">
        <f>CHOOSE($AU$4,'C_6_%'!Q144,'C_5_%'!Q144,'C_4_%'!Q144,'C_3_%'!Q144,'C_2_%'!Q144,'C_1_%'!Q144,'C_0_%'!Q144)</f>
        <v>0</v>
      </c>
      <c r="X152" s="6"/>
      <c r="Y152" s="6">
        <f>CHOOSE($AU$4,'C_6_%'!P144,'C_5_%'!P144,'C_4_%'!P144,'C_3_%'!P144,'C_2_%'!P144,'C_1_%'!P144,'C_0_%'!P144)</f>
        <v>0</v>
      </c>
      <c r="Z152" s="6"/>
      <c r="AA152" s="6">
        <f>CHOOSE($AU$4,'C_6_%'!R144,'C_5_%'!R144,'C_4_%'!R144,'C_3_%'!R144,'C_2_%'!R144,'C_1_%'!R144,'C_0_%'!R144)</f>
        <v>0</v>
      </c>
      <c r="AB152" s="6"/>
      <c r="AC152" s="6">
        <f>CHOOSE($AU$4,'C_6_%'!S144,'C_5_%'!S144,'C_4_%'!S144,'C_3_%'!S144,'C_2_%'!S144,'C_1_%'!S144,'C_0_%'!S144)</f>
        <v>0</v>
      </c>
      <c r="AW152" s="20"/>
      <c r="AX152" s="20"/>
      <c r="AY152" s="20"/>
    </row>
    <row r="153" spans="2:51" x14ac:dyDescent="0.2">
      <c r="B153" s="38">
        <f>CHOOSE($AU$4,'C_6_%'!B145,'C_5_%'!B145,'C_4_%'!B145,'C_3_%'!B145,'C_2_%'!B145,'C_1_%'!B145,'C_0_%'!B145,)</f>
        <v>3060</v>
      </c>
      <c r="C153" s="38" t="str">
        <f>CHOOSE($AU$4,'C_6_%'!A145,'C_5_%'!A145,'C_4_%'!A145,'C_3_%'!A145,'C_2_%'!A145,'C_1_%'!A145,'C_0_%'!A145,)</f>
        <v>Humboldt</v>
      </c>
      <c r="E153" s="40">
        <f>CHOOSE($AU$4,'C_6_%'!E145,'C_5_%'!E145,'C_4_%'!E145,'C_3_%'!E145,'C_2_%'!E145,'C_1_%'!E145,'C_0_%'!E145)</f>
        <v>1213.4000000000001</v>
      </c>
      <c r="G153" s="40">
        <f>CHOOSE($AU$4,'C_6_%'!F145,'C_5_%'!F145,'C_4_%'!F145,'C_3_%'!F145,'C_2_%'!F145,'C_1_%'!F145,'C_0_%'!F145)</f>
        <v>23.9</v>
      </c>
      <c r="H153" s="3"/>
      <c r="I153" s="6">
        <f>(CHOOSE($AU$4,'C_6_%'!G145,'C_5_%'!G145,'C_4_%'!G145,'C_3_%'!G145,'C_2_%'!G145,'C_1_%'!G145,'C_0_%'!G145,))-AA153</f>
        <v>6108564</v>
      </c>
      <c r="J153" s="6"/>
      <c r="K153" s="6">
        <f>CHOOSE($AU$4,'C_6_%'!H145,'C_5_%'!H145,'C_4_%'!H145,'C_3_%'!H145,'C_2_%'!H145,'C_1_%'!H145,'C_0_%'!H145)</f>
        <v>1287118</v>
      </c>
      <c r="L153" s="6"/>
      <c r="M153" s="6">
        <f>CHOOSE($AU$4,'C_6_%'!I145,'C_5_%'!I145,'C_4_%'!I145,'C_3_%'!I145,'C_2_%'!I145,'C_1_%'!I145,'C_0_%'!I145)</f>
        <v>779558</v>
      </c>
      <c r="N153" s="6"/>
      <c r="O153" s="6">
        <f>CHOOSE($AU$4,'C_6_%'!J145,'C_5_%'!J145,'C_4_%'!J145,'C_3_%'!J145,'C_2_%'!J145,'C_1_%'!J145,'C_0_%'!J145)</f>
        <v>3638707</v>
      </c>
      <c r="P153" s="6"/>
      <c r="Q153" s="6">
        <f>CHOOSE($AU$4,'C_6_%'!K145,'C_5_%'!K145,'C_4_%'!K145,'C_3_%'!K145,'C_2_%'!K145,'C_1_%'!K145,'C_0_%'!K145)</f>
        <v>114031</v>
      </c>
      <c r="R153" s="6"/>
      <c r="S153" s="6">
        <f>CHOOSE($AU$4,'C_6_%'!L145,'C_5_%'!L145,'C_4_%'!L145,'C_3_%'!L145,'C_2_%'!L145,'C_1_%'!L145,'C_0_%'!L145,)</f>
        <v>11105736.333000001</v>
      </c>
      <c r="T153" s="6"/>
      <c r="U153" s="6">
        <f>CHOOSE($AU$4,'C_6_%'!O145,'C_5_%'!O145,'C_4_%'!O145,'C_3_%'!O145,'C_2_%'!O145,'C_1_%'!O145,'C_0_%'!O145)</f>
        <v>930623.33333000005</v>
      </c>
      <c r="V153" s="6"/>
      <c r="W153" s="6">
        <f>CHOOSE($AU$4,'C_6_%'!Q145,'C_5_%'!Q145,'C_4_%'!Q145,'C_3_%'!Q145,'C_2_%'!Q145,'C_1_%'!Q145,'C_0_%'!Q145)</f>
        <v>0</v>
      </c>
      <c r="X153" s="6"/>
      <c r="Y153" s="6">
        <f>CHOOSE($AU$4,'C_6_%'!P145,'C_5_%'!P145,'C_4_%'!P145,'C_3_%'!P145,'C_2_%'!P145,'C_1_%'!P145,'C_0_%'!P145)</f>
        <v>0</v>
      </c>
      <c r="Z153" s="6"/>
      <c r="AA153" s="6">
        <f>CHOOSE($AU$4,'C_6_%'!R145,'C_5_%'!R145,'C_4_%'!R145,'C_3_%'!R145,'C_2_%'!R145,'C_1_%'!R145,'C_0_%'!R145)</f>
        <v>212970</v>
      </c>
      <c r="AB153" s="6"/>
      <c r="AC153" s="6">
        <f>CHOOSE($AU$4,'C_6_%'!S145,'C_5_%'!S145,'C_4_%'!S145,'C_3_%'!S145,'C_2_%'!S145,'C_1_%'!S145,'C_0_%'!S145)</f>
        <v>9258</v>
      </c>
      <c r="AW153" s="20"/>
      <c r="AX153" s="20"/>
      <c r="AY153" s="20"/>
    </row>
    <row r="154" spans="2:51" s="43" customFormat="1" x14ac:dyDescent="0.2">
      <c r="B154" s="42">
        <f>CHOOSE($AU$4,'C_6_%'!B146,'C_5_%'!B146,'C_4_%'!B146,'C_3_%'!B146,'C_2_%'!B146,'C_1_%'!B146,'C_0_%'!B146,)</f>
        <v>3168</v>
      </c>
      <c r="C154" s="42" t="str">
        <f>CHOOSE($AU$4,'C_6_%'!A146,'C_5_%'!A146,'C_4_%'!A146,'C_3_%'!A146,'C_2_%'!A146,'C_1_%'!A146,'C_0_%'!A146,)</f>
        <v>IKM-Manning</v>
      </c>
      <c r="E154" s="44">
        <f>CHOOSE($AU$4,'C_6_%'!E146,'C_5_%'!E146,'C_4_%'!E146,'C_3_%'!E146,'C_2_%'!E146,'C_1_%'!E146,'C_0_%'!E146)</f>
        <v>677.7</v>
      </c>
      <c r="G154" s="44">
        <f>CHOOSE($AU$4,'C_6_%'!F146,'C_5_%'!F146,'C_4_%'!F146,'C_3_%'!F146,'C_2_%'!F146,'C_1_%'!F146,'C_0_%'!F146)</f>
        <v>-29.1</v>
      </c>
      <c r="H154" s="45"/>
      <c r="I154" s="46">
        <f>(CHOOSE($AU$4,'C_6_%'!G146,'C_5_%'!G146,'C_4_%'!G146,'C_3_%'!G146,'C_2_%'!G146,'C_1_%'!G146,'C_0_%'!G146,))-AA154</f>
        <v>2694151</v>
      </c>
      <c r="J154" s="46"/>
      <c r="K154" s="46">
        <f>CHOOSE($AU$4,'C_6_%'!H146,'C_5_%'!H146,'C_4_%'!H146,'C_3_%'!H146,'C_2_%'!H146,'C_1_%'!H146,'C_0_%'!H146)</f>
        <v>540436</v>
      </c>
      <c r="L154" s="46"/>
      <c r="M154" s="46">
        <f>CHOOSE($AU$4,'C_6_%'!I146,'C_5_%'!I146,'C_4_%'!I146,'C_3_%'!I146,'C_2_%'!I146,'C_1_%'!I146,'C_0_%'!I146)</f>
        <v>-92604</v>
      </c>
      <c r="N154" s="46"/>
      <c r="O154" s="46">
        <f>CHOOSE($AU$4,'C_6_%'!J146,'C_5_%'!J146,'C_4_%'!J146,'C_3_%'!J146,'C_2_%'!J146,'C_1_%'!J146,'C_0_%'!J146)</f>
        <v>2904369</v>
      </c>
      <c r="P154" s="46"/>
      <c r="Q154" s="46">
        <f>CHOOSE($AU$4,'C_6_%'!K146,'C_5_%'!K146,'C_4_%'!K146,'C_3_%'!K146,'C_2_%'!K146,'C_1_%'!K146,'C_0_%'!K146)</f>
        <v>154317</v>
      </c>
      <c r="R154" s="46"/>
      <c r="S154" s="46">
        <f>CHOOSE($AU$4,'C_6_%'!L146,'C_5_%'!L146,'C_4_%'!L146,'C_3_%'!L146,'C_2_%'!L146,'C_1_%'!L146,'C_0_%'!L146,)</f>
        <v>6163458.3333000001</v>
      </c>
      <c r="T154" s="46"/>
      <c r="U154" s="46">
        <f>CHOOSE($AU$4,'C_6_%'!O146,'C_5_%'!O146,'C_4_%'!O146,'C_3_%'!O146,'C_2_%'!O146,'C_1_%'!O146,'C_0_%'!O146)</f>
        <v>74642.333333000002</v>
      </c>
      <c r="V154" s="46"/>
      <c r="W154" s="46">
        <f>CHOOSE($AU$4,'C_6_%'!Q146,'C_5_%'!Q146,'C_4_%'!Q146,'C_3_%'!Q146,'C_2_%'!Q146,'C_1_%'!Q146,'C_0_%'!Q146)</f>
        <v>0</v>
      </c>
      <c r="X154" s="46"/>
      <c r="Y154" s="46">
        <f>CHOOSE($AU$4,'C_6_%'!P146,'C_5_%'!P146,'C_4_%'!P146,'C_3_%'!P146,'C_2_%'!P146,'C_1_%'!P146,'C_0_%'!P146)</f>
        <v>147831</v>
      </c>
      <c r="Z154" s="46"/>
      <c r="AA154" s="46">
        <f>CHOOSE($AU$4,'C_6_%'!R146,'C_5_%'!R146,'C_4_%'!R146,'C_3_%'!R146,'C_2_%'!R146,'C_1_%'!R146,'C_0_%'!R146)</f>
        <v>139762</v>
      </c>
      <c r="AB154" s="46"/>
      <c r="AC154" s="46">
        <f>CHOOSE($AU$4,'C_6_%'!S146,'C_5_%'!S146,'C_4_%'!S146,'C_3_%'!S146,'C_2_%'!S146,'C_1_%'!S146,'C_0_%'!S146)</f>
        <v>6076</v>
      </c>
      <c r="AW154" s="48"/>
      <c r="AX154" s="48"/>
      <c r="AY154" s="48"/>
    </row>
    <row r="155" spans="2:51" x14ac:dyDescent="0.2">
      <c r="B155" s="38">
        <f>CHOOSE($AU$4,'C_6_%'!B147,'C_5_%'!B147,'C_4_%'!B147,'C_3_%'!B147,'C_2_%'!B147,'C_1_%'!B147,'C_0_%'!B147,)</f>
        <v>3105</v>
      </c>
      <c r="C155" s="38" t="str">
        <f>CHOOSE($AU$4,'C_6_%'!A147,'C_5_%'!A147,'C_4_%'!A147,'C_3_%'!A147,'C_2_%'!A147,'C_1_%'!A147,'C_0_%'!A147,)</f>
        <v>Independence</v>
      </c>
      <c r="E155" s="40">
        <f>CHOOSE($AU$4,'C_6_%'!E147,'C_5_%'!E147,'C_4_%'!E147,'C_3_%'!E147,'C_2_%'!E147,'C_1_%'!E147,'C_0_%'!E147)</f>
        <v>1397.3</v>
      </c>
      <c r="G155" s="40">
        <f>CHOOSE($AU$4,'C_6_%'!F147,'C_5_%'!F147,'C_4_%'!F147,'C_3_%'!F147,'C_2_%'!F147,'C_1_%'!F147,'C_0_%'!F147)</f>
        <v>6.1</v>
      </c>
      <c r="H155" s="3"/>
      <c r="I155" s="6">
        <f>(CHOOSE($AU$4,'C_6_%'!G147,'C_5_%'!G147,'C_4_%'!G147,'C_3_%'!G147,'C_2_%'!G147,'C_1_%'!G147,'C_0_%'!G147,))-AA155</f>
        <v>7717077</v>
      </c>
      <c r="J155" s="6"/>
      <c r="K155" s="6">
        <f>CHOOSE($AU$4,'C_6_%'!H147,'C_5_%'!H147,'C_4_%'!H147,'C_3_%'!H147,'C_2_%'!H147,'C_1_%'!H147,'C_0_%'!H147)</f>
        <v>1074405</v>
      </c>
      <c r="L155" s="6"/>
      <c r="M155" s="6">
        <f>CHOOSE($AU$4,'C_6_%'!I147,'C_5_%'!I147,'C_4_%'!I147,'C_3_%'!I147,'C_2_%'!I147,'C_1_%'!I147,'C_0_%'!I147)</f>
        <v>264770</v>
      </c>
      <c r="N155" s="6"/>
      <c r="O155" s="6">
        <f>CHOOSE($AU$4,'C_6_%'!J147,'C_5_%'!J147,'C_4_%'!J147,'C_3_%'!J147,'C_2_%'!J147,'C_1_%'!J147,'C_0_%'!J147)</f>
        <v>4125576</v>
      </c>
      <c r="P155" s="6"/>
      <c r="Q155" s="6">
        <f>CHOOSE($AU$4,'C_6_%'!K147,'C_5_%'!K147,'C_4_%'!K147,'C_3_%'!K147,'C_2_%'!K147,'C_1_%'!K147,'C_0_%'!K147)</f>
        <v>91519</v>
      </c>
      <c r="R155" s="6"/>
      <c r="S155" s="6">
        <f>CHOOSE($AU$4,'C_6_%'!L147,'C_5_%'!L147,'C_4_%'!L147,'C_3_%'!L147,'C_2_%'!L147,'C_1_%'!L147,'C_0_%'!L147,)</f>
        <v>13001540</v>
      </c>
      <c r="T155" s="6"/>
      <c r="U155" s="6">
        <f>CHOOSE($AU$4,'C_6_%'!O147,'C_5_%'!O147,'C_4_%'!O147,'C_3_%'!O147,'C_2_%'!O147,'C_1_%'!O147,'C_0_%'!O147)</f>
        <v>398892</v>
      </c>
      <c r="V155" s="6"/>
      <c r="W155" s="6">
        <f>CHOOSE($AU$4,'C_6_%'!Q147,'C_5_%'!Q147,'C_4_%'!Q147,'C_3_%'!Q147,'C_2_%'!Q147,'C_1_%'!Q147,'C_0_%'!Q147)</f>
        <v>0</v>
      </c>
      <c r="X155" s="6"/>
      <c r="Y155" s="6">
        <f>CHOOSE($AU$4,'C_6_%'!P147,'C_5_%'!P147,'C_4_%'!P147,'C_3_%'!P147,'C_2_%'!P147,'C_1_%'!P147,'C_0_%'!P147)</f>
        <v>0</v>
      </c>
      <c r="Z155" s="6"/>
      <c r="AA155" s="6">
        <f>CHOOSE($AU$4,'C_6_%'!R147,'C_5_%'!R147,'C_4_%'!R147,'C_3_%'!R147,'C_2_%'!R147,'C_1_%'!R147,'C_0_%'!R147)</f>
        <v>362715</v>
      </c>
      <c r="AB155" s="6"/>
      <c r="AC155" s="6">
        <f>CHOOSE($AU$4,'C_6_%'!S147,'C_5_%'!S147,'C_4_%'!S147,'C_3_%'!S147,'C_2_%'!S147,'C_1_%'!S147,'C_0_%'!S147)</f>
        <v>15768</v>
      </c>
      <c r="AW155" s="20"/>
      <c r="AX155" s="20"/>
      <c r="AY155" s="20"/>
    </row>
    <row r="156" spans="2:51" x14ac:dyDescent="0.2">
      <c r="B156" s="38">
        <f>CHOOSE($AU$4,'C_6_%'!B148,'C_5_%'!B148,'C_4_%'!B148,'C_3_%'!B148,'C_2_%'!B148,'C_1_%'!B148,'C_0_%'!B148,)</f>
        <v>3114</v>
      </c>
      <c r="C156" s="38" t="str">
        <f>CHOOSE($AU$4,'C_6_%'!A148,'C_5_%'!A148,'C_4_%'!A148,'C_3_%'!A148,'C_2_%'!A148,'C_1_%'!A148,'C_0_%'!A148,)</f>
        <v>Indianola</v>
      </c>
      <c r="E156" s="40">
        <f>CHOOSE($AU$4,'C_6_%'!E148,'C_5_%'!E148,'C_4_%'!E148,'C_3_%'!E148,'C_2_%'!E148,'C_1_%'!E148,'C_0_%'!E148)</f>
        <v>3408.3</v>
      </c>
      <c r="G156" s="40">
        <f>CHOOSE($AU$4,'C_6_%'!F148,'C_5_%'!F148,'C_4_%'!F148,'C_3_%'!F148,'C_2_%'!F148,'C_1_%'!F148,'C_0_%'!F148)</f>
        <v>5.5</v>
      </c>
      <c r="H156" s="3"/>
      <c r="I156" s="6">
        <f>(CHOOSE($AU$4,'C_6_%'!G148,'C_5_%'!G148,'C_4_%'!G148,'C_3_%'!G148,'C_2_%'!G148,'C_1_%'!G148,'C_0_%'!G148,))-AA156</f>
        <v>18487932</v>
      </c>
      <c r="J156" s="6"/>
      <c r="K156" s="6">
        <f>CHOOSE($AU$4,'C_6_%'!H148,'C_5_%'!H148,'C_4_%'!H148,'C_3_%'!H148,'C_2_%'!H148,'C_1_%'!H148,'C_0_%'!H148)</f>
        <v>2269988</v>
      </c>
      <c r="L156" s="6"/>
      <c r="M156" s="6">
        <f>CHOOSE($AU$4,'C_6_%'!I148,'C_5_%'!I148,'C_4_%'!I148,'C_3_%'!I148,'C_2_%'!I148,'C_1_%'!I148,'C_0_%'!I148)</f>
        <v>531135</v>
      </c>
      <c r="N156" s="6"/>
      <c r="O156" s="6">
        <f>CHOOSE($AU$4,'C_6_%'!J148,'C_5_%'!J148,'C_4_%'!J148,'C_3_%'!J148,'C_2_%'!J148,'C_1_%'!J148,'C_0_%'!J148)</f>
        <v>8316133</v>
      </c>
      <c r="P156" s="6"/>
      <c r="Q156" s="6">
        <f>CHOOSE($AU$4,'C_6_%'!K148,'C_5_%'!K148,'C_4_%'!K148,'C_3_%'!K148,'C_2_%'!K148,'C_1_%'!K148,'C_0_%'!K148)</f>
        <v>201685</v>
      </c>
      <c r="R156" s="6"/>
      <c r="S156" s="6">
        <f>CHOOSE($AU$4,'C_6_%'!L148,'C_5_%'!L148,'C_4_%'!L148,'C_3_%'!L148,'C_2_%'!L148,'C_1_%'!L148,'C_0_%'!L148,)</f>
        <v>29225845.666999999</v>
      </c>
      <c r="T156" s="6"/>
      <c r="U156" s="6">
        <f>CHOOSE($AU$4,'C_6_%'!O148,'C_5_%'!O148,'C_4_%'!O148,'C_3_%'!O148,'C_2_%'!O148,'C_1_%'!O148,'C_0_%'!O148)</f>
        <v>811289.66666999995</v>
      </c>
      <c r="V156" s="6"/>
      <c r="W156" s="6">
        <f>CHOOSE($AU$4,'C_6_%'!Q148,'C_5_%'!Q148,'C_4_%'!Q148,'C_3_%'!Q148,'C_2_%'!Q148,'C_1_%'!Q148,'C_0_%'!Q148)</f>
        <v>261752.06906000001</v>
      </c>
      <c r="X156" s="6"/>
      <c r="Y156" s="6">
        <f>CHOOSE($AU$4,'C_6_%'!P148,'C_5_%'!P148,'C_4_%'!P148,'C_3_%'!P148,'C_2_%'!P148,'C_1_%'!P148,'C_0_%'!P148)</f>
        <v>0</v>
      </c>
      <c r="Z156" s="6"/>
      <c r="AA156" s="6">
        <f>CHOOSE($AU$4,'C_6_%'!R148,'C_5_%'!R148,'C_4_%'!R148,'C_3_%'!R148,'C_2_%'!R148,'C_1_%'!R148,'C_0_%'!R148)</f>
        <v>409302</v>
      </c>
      <c r="AB156" s="6"/>
      <c r="AC156" s="6">
        <f>CHOOSE($AU$4,'C_6_%'!S148,'C_5_%'!S148,'C_4_%'!S148,'C_3_%'!S148,'C_2_%'!S148,'C_1_%'!S148,'C_0_%'!S148)</f>
        <v>17793</v>
      </c>
      <c r="AW156" s="20"/>
      <c r="AX156" s="20"/>
      <c r="AY156" s="20"/>
    </row>
    <row r="157" spans="2:51" x14ac:dyDescent="0.2">
      <c r="B157" s="38">
        <f>CHOOSE($AU$4,'C_6_%'!B149,'C_5_%'!B149,'C_4_%'!B149,'C_3_%'!B149,'C_2_%'!B149,'C_1_%'!B149,'C_0_%'!B149,)</f>
        <v>3119</v>
      </c>
      <c r="C157" s="38" t="str">
        <f>CHOOSE($AU$4,'C_6_%'!A149,'C_5_%'!A149,'C_4_%'!A149,'C_3_%'!A149,'C_2_%'!A149,'C_1_%'!A149,'C_0_%'!A149,)</f>
        <v>Interstate 35</v>
      </c>
      <c r="E157" s="40">
        <f>CHOOSE($AU$4,'C_6_%'!E149,'C_5_%'!E149,'C_4_%'!E149,'C_3_%'!E149,'C_2_%'!E149,'C_1_%'!E149,'C_0_%'!E149)</f>
        <v>879.6</v>
      </c>
      <c r="G157" s="40">
        <f>CHOOSE($AU$4,'C_6_%'!F149,'C_5_%'!F149,'C_4_%'!F149,'C_3_%'!F149,'C_2_%'!F149,'C_1_%'!F149,'C_0_%'!F149)</f>
        <v>-6.8</v>
      </c>
      <c r="H157" s="3"/>
      <c r="I157" s="6">
        <f>(CHOOSE($AU$4,'C_6_%'!G149,'C_5_%'!G149,'C_4_%'!G149,'C_3_%'!G149,'C_2_%'!G149,'C_1_%'!G149,'C_0_%'!G149,))-AA157</f>
        <v>4688927</v>
      </c>
      <c r="J157" s="6"/>
      <c r="K157" s="6">
        <f>CHOOSE($AU$4,'C_6_%'!H149,'C_5_%'!H149,'C_4_%'!H149,'C_3_%'!H149,'C_2_%'!H149,'C_1_%'!H149,'C_0_%'!H149)</f>
        <v>624492</v>
      </c>
      <c r="L157" s="6"/>
      <c r="M157" s="6">
        <f>CHOOSE($AU$4,'C_6_%'!I149,'C_5_%'!I149,'C_4_%'!I149,'C_3_%'!I149,'C_2_%'!I149,'C_1_%'!I149,'C_0_%'!I149)</f>
        <v>72075</v>
      </c>
      <c r="N157" s="6"/>
      <c r="O157" s="6">
        <f>CHOOSE($AU$4,'C_6_%'!J149,'C_5_%'!J149,'C_4_%'!J149,'C_3_%'!J149,'C_2_%'!J149,'C_1_%'!J149,'C_0_%'!J149)</f>
        <v>1974210</v>
      </c>
      <c r="P157" s="6"/>
      <c r="Q157" s="6">
        <f>CHOOSE($AU$4,'C_6_%'!K149,'C_5_%'!K149,'C_4_%'!K149,'C_3_%'!K149,'C_2_%'!K149,'C_1_%'!K149,'C_0_%'!K149)</f>
        <v>55822</v>
      </c>
      <c r="R157" s="6"/>
      <c r="S157" s="6">
        <f>CHOOSE($AU$4,'C_6_%'!L149,'C_5_%'!L149,'C_4_%'!L149,'C_3_%'!L149,'C_2_%'!L149,'C_1_%'!L149,'C_0_%'!L149,)</f>
        <v>7298504.6666999999</v>
      </c>
      <c r="T157" s="6"/>
      <c r="U157" s="6">
        <f>CHOOSE($AU$4,'C_6_%'!O149,'C_5_%'!O149,'C_4_%'!O149,'C_3_%'!O149,'C_2_%'!O149,'C_1_%'!O149,'C_0_%'!O149)</f>
        <v>132537.66667000001</v>
      </c>
      <c r="V157" s="6"/>
      <c r="W157" s="6">
        <f>CHOOSE($AU$4,'C_6_%'!Q149,'C_5_%'!Q149,'C_4_%'!Q149,'C_3_%'!Q149,'C_2_%'!Q149,'C_1_%'!Q149,'C_0_%'!Q149)</f>
        <v>33713.537168000003</v>
      </c>
      <c r="X157" s="6"/>
      <c r="Y157" s="6">
        <f>CHOOSE($AU$4,'C_6_%'!P149,'C_5_%'!P149,'C_4_%'!P149,'C_3_%'!P149,'C_2_%'!P149,'C_1_%'!P149,'C_0_%'!P149)</f>
        <v>0</v>
      </c>
      <c r="Z157" s="6"/>
      <c r="AA157" s="6">
        <f>CHOOSE($AU$4,'C_6_%'!R149,'C_5_%'!R149,'C_4_%'!R149,'C_3_%'!R149,'C_2_%'!R149,'C_1_%'!R149,'C_0_%'!R149)</f>
        <v>129779</v>
      </c>
      <c r="AB157" s="6"/>
      <c r="AC157" s="6">
        <f>CHOOSE($AU$4,'C_6_%'!S149,'C_5_%'!S149,'C_4_%'!S149,'C_3_%'!S149,'C_2_%'!S149,'C_1_%'!S149,'C_0_%'!S149)</f>
        <v>5642</v>
      </c>
      <c r="AW157" s="20"/>
      <c r="AX157" s="20"/>
      <c r="AY157" s="20"/>
    </row>
    <row r="158" spans="2:51" x14ac:dyDescent="0.2">
      <c r="B158" s="38">
        <f>CHOOSE($AU$4,'C_6_%'!B150,'C_5_%'!B150,'C_4_%'!B150,'C_3_%'!B150,'C_2_%'!B150,'C_1_%'!B150,'C_0_%'!B150,)</f>
        <v>3141</v>
      </c>
      <c r="C158" s="38" t="str">
        <f>CHOOSE($AU$4,'C_6_%'!A150,'C_5_%'!A150,'C_4_%'!A150,'C_3_%'!A150,'C_2_%'!A150,'C_1_%'!A150,'C_0_%'!A150,)</f>
        <v>Iowa City</v>
      </c>
      <c r="E158" s="40">
        <f>CHOOSE($AU$4,'C_6_%'!E150,'C_5_%'!E150,'C_4_%'!E150,'C_3_%'!E150,'C_2_%'!E150,'C_1_%'!E150,'C_0_%'!E150)</f>
        <v>13467.4</v>
      </c>
      <c r="G158" s="40">
        <f>CHOOSE($AU$4,'C_6_%'!F150,'C_5_%'!F150,'C_4_%'!F150,'C_3_%'!F150,'C_2_%'!F150,'C_1_%'!F150,'C_0_%'!F150)</f>
        <v>307.5</v>
      </c>
      <c r="H158" s="3"/>
      <c r="I158" s="6">
        <f>(CHOOSE($AU$4,'C_6_%'!G150,'C_5_%'!G150,'C_4_%'!G150,'C_3_%'!G150,'C_2_%'!G150,'C_1_%'!G150,'C_0_%'!G150,))-AA158</f>
        <v>62292356</v>
      </c>
      <c r="J158" s="6"/>
      <c r="K158" s="6">
        <f>CHOOSE($AU$4,'C_6_%'!H150,'C_5_%'!H150,'C_4_%'!H150,'C_3_%'!H150,'C_2_%'!H150,'C_1_%'!H150,'C_0_%'!H150)</f>
        <v>9495917</v>
      </c>
      <c r="L158" s="6"/>
      <c r="M158" s="6">
        <f>CHOOSE($AU$4,'C_6_%'!I150,'C_5_%'!I150,'C_4_%'!I150,'C_3_%'!I150,'C_2_%'!I150,'C_1_%'!I150,'C_0_%'!I150)</f>
        <v>3420214</v>
      </c>
      <c r="N158" s="6"/>
      <c r="O158" s="6">
        <f>CHOOSE($AU$4,'C_6_%'!J150,'C_5_%'!J150,'C_4_%'!J150,'C_3_%'!J150,'C_2_%'!J150,'C_1_%'!J150,'C_0_%'!J150)</f>
        <v>45747048</v>
      </c>
      <c r="P158" s="6"/>
      <c r="Q158" s="6">
        <f>CHOOSE($AU$4,'C_6_%'!K150,'C_5_%'!K150,'C_4_%'!K150,'C_3_%'!K150,'C_2_%'!K150,'C_1_%'!K150,'C_0_%'!K150)</f>
        <v>1188096</v>
      </c>
      <c r="R158" s="6"/>
      <c r="S158" s="6">
        <f>CHOOSE($AU$4,'C_6_%'!L150,'C_5_%'!L150,'C_4_%'!L150,'C_3_%'!L150,'C_2_%'!L150,'C_1_%'!L150,'C_0_%'!L150,)</f>
        <v>119004496</v>
      </c>
      <c r="T158" s="6"/>
      <c r="U158" s="6">
        <f>CHOOSE($AU$4,'C_6_%'!O150,'C_5_%'!O150,'C_4_%'!O150,'C_3_%'!O150,'C_2_%'!O150,'C_1_%'!O150,'C_0_%'!O150)</f>
        <v>5370829</v>
      </c>
      <c r="V158" s="6"/>
      <c r="W158" s="6">
        <f>CHOOSE($AU$4,'C_6_%'!Q150,'C_5_%'!Q150,'C_4_%'!Q150,'C_3_%'!Q150,'C_2_%'!Q150,'C_1_%'!Q150,'C_0_%'!Q150)</f>
        <v>0</v>
      </c>
      <c r="X158" s="6"/>
      <c r="Y158" s="6">
        <f>CHOOSE($AU$4,'C_6_%'!P150,'C_5_%'!P150,'C_4_%'!P150,'C_3_%'!P150,'C_2_%'!P150,'C_1_%'!P150,'C_0_%'!P150)</f>
        <v>0</v>
      </c>
      <c r="Z158" s="6"/>
      <c r="AA158" s="6">
        <f>CHOOSE($AU$4,'C_6_%'!R150,'C_5_%'!R150,'C_4_%'!R150,'C_3_%'!R150,'C_2_%'!R150,'C_1_%'!R150,'C_0_%'!R150)</f>
        <v>1144716</v>
      </c>
      <c r="AB158" s="6"/>
      <c r="AC158" s="6">
        <f>CHOOSE($AU$4,'C_6_%'!S150,'C_5_%'!S150,'C_4_%'!S150,'C_3_%'!S150,'C_2_%'!S150,'C_1_%'!S150,'C_0_%'!S150)</f>
        <v>49764</v>
      </c>
      <c r="AW158" s="20"/>
      <c r="AX158" s="20"/>
      <c r="AY158" s="20"/>
    </row>
    <row r="159" spans="2:51" s="43" customFormat="1" x14ac:dyDescent="0.2">
      <c r="B159" s="42">
        <f>CHOOSE($AU$4,'C_6_%'!B151,'C_5_%'!B151,'C_4_%'!B151,'C_3_%'!B151,'C_2_%'!B151,'C_1_%'!B151,'C_0_%'!B151,)</f>
        <v>3150</v>
      </c>
      <c r="C159" s="42" t="str">
        <f>CHOOSE($AU$4,'C_6_%'!A151,'C_5_%'!A151,'C_4_%'!A151,'C_3_%'!A151,'C_2_%'!A151,'C_1_%'!A151,'C_0_%'!A151,)</f>
        <v>Iowa Falls</v>
      </c>
      <c r="E159" s="44">
        <f>CHOOSE($AU$4,'C_6_%'!E151,'C_5_%'!E151,'C_4_%'!E151,'C_3_%'!E151,'C_2_%'!E151,'C_1_%'!E151,'C_0_%'!E151)</f>
        <v>1111.5</v>
      </c>
      <c r="G159" s="44">
        <f>CHOOSE($AU$4,'C_6_%'!F151,'C_5_%'!F151,'C_4_%'!F151,'C_3_%'!F151,'C_2_%'!F151,'C_1_%'!F151,'C_0_%'!F151)</f>
        <v>24</v>
      </c>
      <c r="H159" s="45"/>
      <c r="I159" s="46">
        <f>(CHOOSE($AU$4,'C_6_%'!G151,'C_5_%'!G151,'C_4_%'!G151,'C_3_%'!G151,'C_2_%'!G151,'C_1_%'!G151,'C_0_%'!G151,))-AA159</f>
        <v>6505310</v>
      </c>
      <c r="J159" s="46"/>
      <c r="K159" s="46">
        <f>CHOOSE($AU$4,'C_6_%'!H151,'C_5_%'!H151,'C_4_%'!H151,'C_3_%'!H151,'C_2_%'!H151,'C_1_%'!H151,'C_0_%'!H151)</f>
        <v>837548</v>
      </c>
      <c r="L159" s="46"/>
      <c r="M159" s="46">
        <f>CHOOSE($AU$4,'C_6_%'!I151,'C_5_%'!I151,'C_4_%'!I151,'C_3_%'!I151,'C_2_%'!I151,'C_1_%'!I151,'C_0_%'!I151)</f>
        <v>382010</v>
      </c>
      <c r="N159" s="46"/>
      <c r="O159" s="46">
        <f>CHOOSE($AU$4,'C_6_%'!J151,'C_5_%'!J151,'C_4_%'!J151,'C_3_%'!J151,'C_2_%'!J151,'C_1_%'!J151,'C_0_%'!J151)</f>
        <v>2777315</v>
      </c>
      <c r="P159" s="46"/>
      <c r="Q159" s="46">
        <f>CHOOSE($AU$4,'C_6_%'!K151,'C_5_%'!K151,'C_4_%'!K151,'C_3_%'!K151,'C_2_%'!K151,'C_1_%'!K151,'C_0_%'!K151)</f>
        <v>82559</v>
      </c>
      <c r="R159" s="46"/>
      <c r="S159" s="46">
        <f>CHOOSE($AU$4,'C_6_%'!L151,'C_5_%'!L151,'C_4_%'!L151,'C_3_%'!L151,'C_2_%'!L151,'C_1_%'!L151,'C_0_%'!L151,)</f>
        <v>10162395.666999999</v>
      </c>
      <c r="T159" s="46"/>
      <c r="U159" s="46">
        <f>CHOOSE($AU$4,'C_6_%'!O151,'C_5_%'!O151,'C_4_%'!O151,'C_3_%'!O151,'C_2_%'!O151,'C_1_%'!O151,'C_0_%'!O151)</f>
        <v>484642.66667000001</v>
      </c>
      <c r="V159" s="46"/>
      <c r="W159" s="46">
        <f>CHOOSE($AU$4,'C_6_%'!Q151,'C_5_%'!Q151,'C_4_%'!Q151,'C_3_%'!Q151,'C_2_%'!Q151,'C_1_%'!Q151,'C_0_%'!Q151)</f>
        <v>121954.79628</v>
      </c>
      <c r="X159" s="46"/>
      <c r="Y159" s="46">
        <f>CHOOSE($AU$4,'C_6_%'!P151,'C_5_%'!P151,'C_4_%'!P151,'C_3_%'!P151,'C_2_%'!P151,'C_1_%'!P151,'C_0_%'!P151)</f>
        <v>0</v>
      </c>
      <c r="Z159" s="46"/>
      <c r="AA159" s="46">
        <f>CHOOSE($AU$4,'C_6_%'!R151,'C_5_%'!R151,'C_4_%'!R151,'C_3_%'!R151,'C_2_%'!R151,'C_1_%'!R151,'C_0_%'!R151)</f>
        <v>36604</v>
      </c>
      <c r="AB159" s="46"/>
      <c r="AC159" s="46">
        <f>CHOOSE($AU$4,'C_6_%'!S151,'C_5_%'!S151,'C_4_%'!S151,'C_3_%'!S151,'C_2_%'!S151,'C_1_%'!S151,'C_0_%'!S151)</f>
        <v>1591</v>
      </c>
      <c r="AW159" s="48"/>
      <c r="AX159" s="48"/>
      <c r="AY159" s="48"/>
    </row>
    <row r="160" spans="2:51" x14ac:dyDescent="0.2">
      <c r="B160" s="38">
        <f>CHOOSE($AU$4,'C_6_%'!B152,'C_5_%'!B152,'C_4_%'!B152,'C_3_%'!B152,'C_2_%'!B152,'C_1_%'!B152,'C_0_%'!B152,)</f>
        <v>3154</v>
      </c>
      <c r="C160" s="38" t="str">
        <f>CHOOSE($AU$4,'C_6_%'!A152,'C_5_%'!A152,'C_4_%'!A152,'C_3_%'!A152,'C_2_%'!A152,'C_1_%'!A152,'C_0_%'!A152,)</f>
        <v>Iowa Valley</v>
      </c>
      <c r="E160" s="40">
        <f>CHOOSE($AU$4,'C_6_%'!E152,'C_5_%'!E152,'C_4_%'!E152,'C_3_%'!E152,'C_2_%'!E152,'C_1_%'!E152,'C_0_%'!E152)</f>
        <v>516.70000000000005</v>
      </c>
      <c r="G160" s="40">
        <f>CHOOSE($AU$4,'C_6_%'!F152,'C_5_%'!F152,'C_4_%'!F152,'C_3_%'!F152,'C_2_%'!F152,'C_1_%'!F152,'C_0_%'!F152)</f>
        <v>-40.9</v>
      </c>
      <c r="H160" s="3"/>
      <c r="I160" s="6">
        <f>(CHOOSE($AU$4,'C_6_%'!G152,'C_5_%'!G152,'C_4_%'!G152,'C_3_%'!G152,'C_2_%'!G152,'C_1_%'!G152,'C_0_%'!G152,))-AA160</f>
        <v>2772448</v>
      </c>
      <c r="J160" s="6"/>
      <c r="K160" s="6">
        <f>CHOOSE($AU$4,'C_6_%'!H152,'C_5_%'!H152,'C_4_%'!H152,'C_3_%'!H152,'C_2_%'!H152,'C_1_%'!H152,'C_0_%'!H152)</f>
        <v>370935</v>
      </c>
      <c r="L160" s="6"/>
      <c r="M160" s="6">
        <f>CHOOSE($AU$4,'C_6_%'!I152,'C_5_%'!I152,'C_4_%'!I152,'C_3_%'!I152,'C_2_%'!I152,'C_1_%'!I152,'C_0_%'!I152)</f>
        <v>-177868</v>
      </c>
      <c r="N160" s="6"/>
      <c r="O160" s="6">
        <f>CHOOSE($AU$4,'C_6_%'!J152,'C_5_%'!J152,'C_4_%'!J152,'C_3_%'!J152,'C_2_%'!J152,'C_1_%'!J152,'C_0_%'!J152)</f>
        <v>1560107</v>
      </c>
      <c r="P160" s="6"/>
      <c r="Q160" s="6">
        <f>CHOOSE($AU$4,'C_6_%'!K152,'C_5_%'!K152,'C_4_%'!K152,'C_3_%'!K152,'C_2_%'!K152,'C_1_%'!K152,'C_0_%'!K152)</f>
        <v>259964</v>
      </c>
      <c r="R160" s="6"/>
      <c r="S160" s="6">
        <f>CHOOSE($AU$4,'C_6_%'!L152,'C_5_%'!L152,'C_4_%'!L152,'C_3_%'!L152,'C_2_%'!L152,'C_1_%'!L152,'C_0_%'!L152,)</f>
        <v>4723101.3333000001</v>
      </c>
      <c r="T160" s="6"/>
      <c r="U160" s="6">
        <f>CHOOSE($AU$4,'C_6_%'!O152,'C_5_%'!O152,'C_4_%'!O152,'C_3_%'!O152,'C_2_%'!O152,'C_1_%'!O152,'C_0_%'!O152)</f>
        <v>92365.333333000002</v>
      </c>
      <c r="V160" s="6"/>
      <c r="W160" s="6">
        <f>CHOOSE($AU$4,'C_6_%'!Q152,'C_5_%'!Q152,'C_4_%'!Q152,'C_3_%'!Q152,'C_2_%'!Q152,'C_1_%'!Q152,'C_0_%'!Q152)</f>
        <v>0</v>
      </c>
      <c r="X160" s="6"/>
      <c r="Y160" s="6">
        <f>CHOOSE($AU$4,'C_6_%'!P152,'C_5_%'!P152,'C_4_%'!P152,'C_3_%'!P152,'C_2_%'!P152,'C_1_%'!P152,'C_0_%'!P152)</f>
        <v>230246</v>
      </c>
      <c r="Z160" s="6"/>
      <c r="AA160" s="6">
        <f>CHOOSE($AU$4,'C_6_%'!R152,'C_5_%'!R152,'C_4_%'!R152,'C_3_%'!R152,'C_2_%'!R152,'C_1_%'!R152,'C_0_%'!R152)</f>
        <v>96502</v>
      </c>
      <c r="AB160" s="6"/>
      <c r="AC160" s="6">
        <f>CHOOSE($AU$4,'C_6_%'!S152,'C_5_%'!S152,'C_4_%'!S152,'C_3_%'!S152,'C_2_%'!S152,'C_1_%'!S152,'C_0_%'!S152)</f>
        <v>4195</v>
      </c>
      <c r="AW160" s="20"/>
      <c r="AX160" s="20"/>
      <c r="AY160" s="20"/>
    </row>
    <row r="161" spans="2:51" x14ac:dyDescent="0.2">
      <c r="B161" s="38">
        <f>CHOOSE($AU$4,'C_6_%'!B153,'C_5_%'!B153,'C_4_%'!B153,'C_3_%'!B153,'C_2_%'!B153,'C_1_%'!B153,'C_0_%'!B153,)</f>
        <v>3186</v>
      </c>
      <c r="C161" s="38" t="str">
        <f>CHOOSE($AU$4,'C_6_%'!A153,'C_5_%'!A153,'C_4_%'!A153,'C_3_%'!A153,'C_2_%'!A153,'C_1_%'!A153,'C_0_%'!A153,)</f>
        <v>Janesville Consolidated</v>
      </c>
      <c r="E161" s="40">
        <f>CHOOSE($AU$4,'C_6_%'!E153,'C_5_%'!E153,'C_4_%'!E153,'C_3_%'!E153,'C_2_%'!E153,'C_1_%'!E153,'C_0_%'!E153)</f>
        <v>371.8</v>
      </c>
      <c r="G161" s="40">
        <f>CHOOSE($AU$4,'C_6_%'!F153,'C_5_%'!F153,'C_4_%'!F153,'C_3_%'!F153,'C_2_%'!F153,'C_1_%'!F153,'C_0_%'!F153)</f>
        <v>-3</v>
      </c>
      <c r="H161" s="3"/>
      <c r="I161" s="6">
        <f>(CHOOSE($AU$4,'C_6_%'!G153,'C_5_%'!G153,'C_4_%'!G153,'C_3_%'!G153,'C_2_%'!G153,'C_1_%'!G153,'C_0_%'!G153,))-AA161</f>
        <v>1789780</v>
      </c>
      <c r="J161" s="6"/>
      <c r="K161" s="6">
        <f>CHOOSE($AU$4,'C_6_%'!H153,'C_5_%'!H153,'C_4_%'!H153,'C_3_%'!H153,'C_2_%'!H153,'C_1_%'!H153,'C_0_%'!H153)</f>
        <v>257476</v>
      </c>
      <c r="L161" s="6"/>
      <c r="M161" s="6">
        <f>CHOOSE($AU$4,'C_6_%'!I153,'C_5_%'!I153,'C_4_%'!I153,'C_3_%'!I153,'C_2_%'!I153,'C_1_%'!I153,'C_0_%'!I153)</f>
        <v>24863</v>
      </c>
      <c r="N161" s="6"/>
      <c r="O161" s="6">
        <f>CHOOSE($AU$4,'C_6_%'!J153,'C_5_%'!J153,'C_4_%'!J153,'C_3_%'!J153,'C_2_%'!J153,'C_1_%'!J153,'C_0_%'!J153)</f>
        <v>1099051</v>
      </c>
      <c r="P161" s="6"/>
      <c r="Q161" s="6">
        <f>CHOOSE($AU$4,'C_6_%'!K153,'C_5_%'!K153,'C_4_%'!K153,'C_3_%'!K153,'C_2_%'!K153,'C_1_%'!K153,'C_0_%'!K153)</f>
        <v>26673</v>
      </c>
      <c r="R161" s="6"/>
      <c r="S161" s="6">
        <f>CHOOSE($AU$4,'C_6_%'!L153,'C_5_%'!L153,'C_4_%'!L153,'C_3_%'!L153,'C_2_%'!L153,'C_1_%'!L153,'C_0_%'!L153,)</f>
        <v>3156395</v>
      </c>
      <c r="T161" s="6"/>
      <c r="U161" s="6">
        <f>CHOOSE($AU$4,'C_6_%'!O153,'C_5_%'!O153,'C_4_%'!O153,'C_3_%'!O153,'C_2_%'!O153,'C_1_%'!O153,'C_0_%'!O153)</f>
        <v>56905</v>
      </c>
      <c r="V161" s="6"/>
      <c r="W161" s="6">
        <f>CHOOSE($AU$4,'C_6_%'!Q153,'C_5_%'!Q153,'C_4_%'!Q153,'C_3_%'!Q153,'C_2_%'!Q153,'C_1_%'!Q153,'C_0_%'!Q153)</f>
        <v>0</v>
      </c>
      <c r="X161" s="6"/>
      <c r="Y161" s="6">
        <f>CHOOSE($AU$4,'C_6_%'!P153,'C_5_%'!P153,'C_4_%'!P153,'C_3_%'!P153,'C_2_%'!P153,'C_1_%'!P153,'C_0_%'!P153)</f>
        <v>0</v>
      </c>
      <c r="Z161" s="6"/>
      <c r="AA161" s="6">
        <f>CHOOSE($AU$4,'C_6_%'!R153,'C_5_%'!R153,'C_4_%'!R153,'C_3_%'!R153,'C_2_%'!R153,'C_1_%'!R153,'C_0_%'!R153)</f>
        <v>109813</v>
      </c>
      <c r="AB161" s="6"/>
      <c r="AC161" s="6">
        <f>CHOOSE($AU$4,'C_6_%'!S153,'C_5_%'!S153,'C_4_%'!S153,'C_3_%'!S153,'C_2_%'!S153,'C_1_%'!S153,'C_0_%'!S153)</f>
        <v>4774</v>
      </c>
      <c r="AW161" s="20"/>
      <c r="AX161" s="20"/>
      <c r="AY161" s="20"/>
    </row>
    <row r="162" spans="2:51" x14ac:dyDescent="0.2">
      <c r="B162" s="38">
        <f>CHOOSE($AU$4,'C_6_%'!B154,'C_5_%'!B154,'C_4_%'!B154,'C_3_%'!B154,'C_2_%'!B154,'C_1_%'!B154,'C_0_%'!B154,)</f>
        <v>3204</v>
      </c>
      <c r="C162" s="38" t="str">
        <f>CHOOSE($AU$4,'C_6_%'!A154,'C_5_%'!A154,'C_4_%'!A154,'C_3_%'!A154,'C_2_%'!A154,'C_1_%'!A154,'C_0_%'!A154,)</f>
        <v>Jesup</v>
      </c>
      <c r="E162" s="40">
        <f>CHOOSE($AU$4,'C_6_%'!E154,'C_5_%'!E154,'C_4_%'!E154,'C_3_%'!E154,'C_2_%'!E154,'C_1_%'!E154,'C_0_%'!E154)</f>
        <v>868.6</v>
      </c>
      <c r="G162" s="40">
        <f>CHOOSE($AU$4,'C_6_%'!F154,'C_5_%'!F154,'C_4_%'!F154,'C_3_%'!F154,'C_2_%'!F154,'C_1_%'!F154,'C_0_%'!F154)</f>
        <v>-13</v>
      </c>
      <c r="H162" s="3"/>
      <c r="I162" s="6">
        <f>(CHOOSE($AU$4,'C_6_%'!G154,'C_5_%'!G154,'C_4_%'!G154,'C_3_%'!G154,'C_2_%'!G154,'C_1_%'!G154,'C_0_%'!G154,))-AA162</f>
        <v>4581515</v>
      </c>
      <c r="J162" s="6"/>
      <c r="K162" s="6">
        <f>CHOOSE($AU$4,'C_6_%'!H154,'C_5_%'!H154,'C_4_%'!H154,'C_3_%'!H154,'C_2_%'!H154,'C_1_%'!H154,'C_0_%'!H154)</f>
        <v>586285</v>
      </c>
      <c r="L162" s="6"/>
      <c r="M162" s="6">
        <f>CHOOSE($AU$4,'C_6_%'!I154,'C_5_%'!I154,'C_4_%'!I154,'C_3_%'!I154,'C_2_%'!I154,'C_1_%'!I154,'C_0_%'!I154)</f>
        <v>57315</v>
      </c>
      <c r="N162" s="6"/>
      <c r="O162" s="6">
        <f>CHOOSE($AU$4,'C_6_%'!J154,'C_5_%'!J154,'C_4_%'!J154,'C_3_%'!J154,'C_2_%'!J154,'C_1_%'!J154,'C_0_%'!J154)</f>
        <v>2464967</v>
      </c>
      <c r="P162" s="6"/>
      <c r="Q162" s="6">
        <f>CHOOSE($AU$4,'C_6_%'!K154,'C_5_%'!K154,'C_4_%'!K154,'C_3_%'!K154,'C_2_%'!K154,'C_1_%'!K154,'C_0_%'!K154)</f>
        <v>71561</v>
      </c>
      <c r="R162" s="6"/>
      <c r="S162" s="6">
        <f>CHOOSE($AU$4,'C_6_%'!L154,'C_5_%'!L154,'C_4_%'!L154,'C_3_%'!L154,'C_2_%'!L154,'C_1_%'!L154,'C_0_%'!L154,)</f>
        <v>7655417</v>
      </c>
      <c r="T162" s="6"/>
      <c r="U162" s="6">
        <f>CHOOSE($AU$4,'C_6_%'!O154,'C_5_%'!O154,'C_4_%'!O154,'C_3_%'!O154,'C_2_%'!O154,'C_1_%'!O154,'C_0_%'!O154)</f>
        <v>140902</v>
      </c>
      <c r="V162" s="6"/>
      <c r="W162" s="6">
        <f>CHOOSE($AU$4,'C_6_%'!Q154,'C_5_%'!Q154,'C_4_%'!Q154,'C_3_%'!Q154,'C_2_%'!Q154,'C_1_%'!Q154,'C_0_%'!Q154)</f>
        <v>0</v>
      </c>
      <c r="X162" s="6"/>
      <c r="Y162" s="6">
        <f>CHOOSE($AU$4,'C_6_%'!P154,'C_5_%'!P154,'C_4_%'!P154,'C_3_%'!P154,'C_2_%'!P154,'C_1_%'!P154,'C_0_%'!P154)</f>
        <v>28569</v>
      </c>
      <c r="Z162" s="6"/>
      <c r="AA162" s="6">
        <f>CHOOSE($AU$4,'C_6_%'!R154,'C_5_%'!R154,'C_4_%'!R154,'C_3_%'!R154,'C_2_%'!R154,'C_1_%'!R154,'C_0_%'!R154)</f>
        <v>0</v>
      </c>
      <c r="AB162" s="6"/>
      <c r="AC162" s="6">
        <f>CHOOSE($AU$4,'C_6_%'!S154,'C_5_%'!S154,'C_4_%'!S154,'C_3_%'!S154,'C_2_%'!S154,'C_1_%'!S154,'C_0_%'!S154)</f>
        <v>0</v>
      </c>
      <c r="AW162" s="20"/>
      <c r="AX162" s="20"/>
      <c r="AY162" s="20"/>
    </row>
    <row r="163" spans="2:51" x14ac:dyDescent="0.2">
      <c r="B163" s="38">
        <f>CHOOSE($AU$4,'C_6_%'!B155,'C_5_%'!B155,'C_4_%'!B155,'C_3_%'!B155,'C_2_%'!B155,'C_1_%'!B155,'C_0_%'!B155,)</f>
        <v>3231</v>
      </c>
      <c r="C163" s="38" t="str">
        <f>CHOOSE($AU$4,'C_6_%'!A155,'C_5_%'!A155,'C_4_%'!A155,'C_3_%'!A155,'C_2_%'!A155,'C_1_%'!A155,'C_0_%'!A155,)</f>
        <v>Johnston</v>
      </c>
      <c r="E163" s="40">
        <f>CHOOSE($AU$4,'C_6_%'!E155,'C_5_%'!E155,'C_4_%'!E155,'C_3_%'!E155,'C_2_%'!E155,'C_1_%'!E155,'C_0_%'!E155)</f>
        <v>6474.8</v>
      </c>
      <c r="G163" s="40">
        <f>CHOOSE($AU$4,'C_6_%'!F155,'C_5_%'!F155,'C_4_%'!F155,'C_3_%'!F155,'C_2_%'!F155,'C_1_%'!F155,'C_0_%'!F155)</f>
        <v>65.8</v>
      </c>
      <c r="H163" s="3"/>
      <c r="I163" s="6">
        <f>(CHOOSE($AU$4,'C_6_%'!G155,'C_5_%'!G155,'C_4_%'!G155,'C_3_%'!G155,'C_2_%'!G155,'C_1_%'!G155,'C_0_%'!G155,))-AA163</f>
        <v>31460614</v>
      </c>
      <c r="J163" s="6"/>
      <c r="K163" s="6">
        <f>CHOOSE($AU$4,'C_6_%'!H155,'C_5_%'!H155,'C_4_%'!H155,'C_3_%'!H155,'C_2_%'!H155,'C_1_%'!H155,'C_0_%'!H155)</f>
        <v>6322892</v>
      </c>
      <c r="L163" s="6"/>
      <c r="M163" s="6">
        <f>CHOOSE($AU$4,'C_6_%'!I155,'C_5_%'!I155,'C_4_%'!I155,'C_3_%'!I155,'C_2_%'!I155,'C_1_%'!I155,'C_0_%'!I155)</f>
        <v>3193183</v>
      </c>
      <c r="N163" s="6"/>
      <c r="O163" s="6">
        <f>CHOOSE($AU$4,'C_6_%'!J155,'C_5_%'!J155,'C_4_%'!J155,'C_3_%'!J155,'C_2_%'!J155,'C_1_%'!J155,'C_0_%'!J155)</f>
        <v>17686255</v>
      </c>
      <c r="P163" s="6"/>
      <c r="Q163" s="6">
        <f>CHOOSE($AU$4,'C_6_%'!K155,'C_5_%'!K155,'C_4_%'!K155,'C_3_%'!K155,'C_2_%'!K155,'C_1_%'!K155,'C_0_%'!K155)</f>
        <v>388569</v>
      </c>
      <c r="R163" s="6"/>
      <c r="S163" s="6">
        <f>CHOOSE($AU$4,'C_6_%'!L155,'C_5_%'!L155,'C_4_%'!L155,'C_3_%'!L155,'C_2_%'!L155,'C_1_%'!L155,'C_0_%'!L155,)</f>
        <v>55986263.667000003</v>
      </c>
      <c r="T163" s="6"/>
      <c r="U163" s="6">
        <f>CHOOSE($AU$4,'C_6_%'!O155,'C_5_%'!O155,'C_4_%'!O155,'C_3_%'!O155,'C_2_%'!O155,'C_1_%'!O155,'C_0_%'!O155)</f>
        <v>3851515.6666999999</v>
      </c>
      <c r="V163" s="6"/>
      <c r="W163" s="6">
        <f>CHOOSE($AU$4,'C_6_%'!Q155,'C_5_%'!Q155,'C_4_%'!Q155,'C_3_%'!Q155,'C_2_%'!Q155,'C_1_%'!Q155,'C_0_%'!Q155)</f>
        <v>0</v>
      </c>
      <c r="X163" s="6"/>
      <c r="Y163" s="6">
        <f>CHOOSE($AU$4,'C_6_%'!P155,'C_5_%'!P155,'C_4_%'!P155,'C_3_%'!P155,'C_2_%'!P155,'C_1_%'!P155,'C_0_%'!P155)</f>
        <v>0</v>
      </c>
      <c r="Z163" s="6"/>
      <c r="AA163" s="6">
        <f>CHOOSE($AU$4,'C_6_%'!R155,'C_5_%'!R155,'C_4_%'!R155,'C_3_%'!R155,'C_2_%'!R155,'C_1_%'!R155,'C_0_%'!R155)</f>
        <v>831916</v>
      </c>
      <c r="AB163" s="6"/>
      <c r="AC163" s="6">
        <f>CHOOSE($AU$4,'C_6_%'!S155,'C_5_%'!S155,'C_4_%'!S155,'C_3_%'!S155,'C_2_%'!S155,'C_1_%'!S155,'C_0_%'!S155)</f>
        <v>36166</v>
      </c>
      <c r="AW163" s="20"/>
      <c r="AX163" s="20"/>
      <c r="AY163" s="20"/>
    </row>
    <row r="164" spans="2:51" s="43" customFormat="1" x14ac:dyDescent="0.2">
      <c r="B164" s="42">
        <f>CHOOSE($AU$4,'C_6_%'!B156,'C_5_%'!B156,'C_4_%'!B156,'C_3_%'!B156,'C_2_%'!B156,'C_1_%'!B156,'C_0_%'!B156,)</f>
        <v>3312</v>
      </c>
      <c r="C164" s="42" t="str">
        <f>CHOOSE($AU$4,'C_6_%'!A156,'C_5_%'!A156,'C_4_%'!A156,'C_3_%'!A156,'C_2_%'!A156,'C_1_%'!A156,'C_0_%'!A156,)</f>
        <v>Keokuk</v>
      </c>
      <c r="E164" s="44">
        <f>CHOOSE($AU$4,'C_6_%'!E156,'C_5_%'!E156,'C_4_%'!E156,'C_3_%'!E156,'C_2_%'!E156,'C_1_%'!E156,'C_0_%'!E156)</f>
        <v>1966</v>
      </c>
      <c r="G164" s="44">
        <f>CHOOSE($AU$4,'C_6_%'!F156,'C_5_%'!F156,'C_4_%'!F156,'C_3_%'!F156,'C_2_%'!F156,'C_1_%'!F156,'C_0_%'!F156)</f>
        <v>-3.4</v>
      </c>
      <c r="H164" s="45"/>
      <c r="I164" s="46">
        <f>(CHOOSE($AU$4,'C_6_%'!G156,'C_5_%'!G156,'C_4_%'!G156,'C_3_%'!G156,'C_2_%'!G156,'C_1_%'!G156,'C_0_%'!G156,))-AA164</f>
        <v>12327657</v>
      </c>
      <c r="J164" s="46"/>
      <c r="K164" s="46">
        <f>CHOOSE($AU$4,'C_6_%'!H156,'C_5_%'!H156,'C_4_%'!H156,'C_3_%'!H156,'C_2_%'!H156,'C_1_%'!H156,'C_0_%'!H156)</f>
        <v>1419618</v>
      </c>
      <c r="L164" s="46"/>
      <c r="M164" s="46">
        <f>CHOOSE($AU$4,'C_6_%'!I156,'C_5_%'!I156,'C_4_%'!I156,'C_3_%'!I156,'C_2_%'!I156,'C_1_%'!I156,'C_0_%'!I156)</f>
        <v>307198</v>
      </c>
      <c r="N164" s="46"/>
      <c r="O164" s="46">
        <f>CHOOSE($AU$4,'C_6_%'!J156,'C_5_%'!J156,'C_4_%'!J156,'C_3_%'!J156,'C_2_%'!J156,'C_1_%'!J156,'C_0_%'!J156)</f>
        <v>4204545</v>
      </c>
      <c r="P164" s="46"/>
      <c r="Q164" s="46">
        <f>CHOOSE($AU$4,'C_6_%'!K156,'C_5_%'!K156,'C_4_%'!K156,'C_3_%'!K156,'C_2_%'!K156,'C_1_%'!K156,'C_0_%'!K156)</f>
        <v>68107</v>
      </c>
      <c r="R164" s="46"/>
      <c r="S164" s="46">
        <f>CHOOSE($AU$4,'C_6_%'!L156,'C_5_%'!L156,'C_4_%'!L156,'C_3_%'!L156,'C_2_%'!L156,'C_1_%'!L156,'C_0_%'!L156,)</f>
        <v>18102418.333000001</v>
      </c>
      <c r="T164" s="46"/>
      <c r="U164" s="46">
        <f>CHOOSE($AU$4,'C_6_%'!O156,'C_5_%'!O156,'C_4_%'!O156,'C_3_%'!O156,'C_2_%'!O156,'C_1_%'!O156,'C_0_%'!O156)</f>
        <v>447332.33332999999</v>
      </c>
      <c r="V164" s="46"/>
      <c r="W164" s="46">
        <f>CHOOSE($AU$4,'C_6_%'!Q156,'C_5_%'!Q156,'C_4_%'!Q156,'C_3_%'!Q156,'C_2_%'!Q156,'C_1_%'!Q156,'C_0_%'!Q156)</f>
        <v>499827.14522000001</v>
      </c>
      <c r="X164" s="46"/>
      <c r="Y164" s="46">
        <f>CHOOSE($AU$4,'C_6_%'!P156,'C_5_%'!P156,'C_4_%'!P156,'C_3_%'!P156,'C_2_%'!P156,'C_1_%'!P156,'C_0_%'!P156)</f>
        <v>0</v>
      </c>
      <c r="Z164" s="46"/>
      <c r="AA164" s="46">
        <f>CHOOSE($AU$4,'C_6_%'!R156,'C_5_%'!R156,'C_4_%'!R156,'C_3_%'!R156,'C_2_%'!R156,'C_1_%'!R156,'C_0_%'!R156)</f>
        <v>279524</v>
      </c>
      <c r="AB164" s="46"/>
      <c r="AC164" s="46">
        <f>CHOOSE($AU$4,'C_6_%'!S156,'C_5_%'!S156,'C_4_%'!S156,'C_3_%'!S156,'C_2_%'!S156,'C_1_%'!S156,'C_0_%'!S156)</f>
        <v>12152</v>
      </c>
      <c r="AW164" s="48"/>
      <c r="AX164" s="48"/>
      <c r="AY164" s="48"/>
    </row>
    <row r="165" spans="2:51" x14ac:dyDescent="0.2">
      <c r="B165" s="38">
        <f>CHOOSE($AU$4,'C_6_%'!B157,'C_5_%'!B157,'C_4_%'!B157,'C_3_%'!B157,'C_2_%'!B157,'C_1_%'!B157,'C_0_%'!B157,)</f>
        <v>3330</v>
      </c>
      <c r="C165" s="38" t="str">
        <f>CHOOSE($AU$4,'C_6_%'!A157,'C_5_%'!A157,'C_4_%'!A157,'C_3_%'!A157,'C_2_%'!A157,'C_1_%'!A157,'C_0_%'!A157,)</f>
        <v>Keota</v>
      </c>
      <c r="E165" s="40">
        <f>CHOOSE($AU$4,'C_6_%'!E157,'C_5_%'!E157,'C_4_%'!E157,'C_3_%'!E157,'C_2_%'!E157,'C_1_%'!E157,'C_0_%'!E157)</f>
        <v>372.8</v>
      </c>
      <c r="G165" s="40">
        <f>CHOOSE($AU$4,'C_6_%'!F157,'C_5_%'!F157,'C_4_%'!F157,'C_3_%'!F157,'C_2_%'!F157,'C_1_%'!F157,'C_0_%'!F157)</f>
        <v>27</v>
      </c>
      <c r="H165" s="3"/>
      <c r="I165" s="6">
        <f>(CHOOSE($AU$4,'C_6_%'!G157,'C_5_%'!G157,'C_4_%'!G157,'C_3_%'!G157,'C_2_%'!G157,'C_1_%'!G157,'C_0_%'!G157,))-AA165</f>
        <v>1681087</v>
      </c>
      <c r="J165" s="6"/>
      <c r="K165" s="6">
        <f>CHOOSE($AU$4,'C_6_%'!H157,'C_5_%'!H157,'C_4_%'!H157,'C_3_%'!H157,'C_2_%'!H157,'C_1_%'!H157,'C_0_%'!H157)</f>
        <v>282005</v>
      </c>
      <c r="L165" s="6"/>
      <c r="M165" s="6">
        <f>CHOOSE($AU$4,'C_6_%'!I157,'C_5_%'!I157,'C_4_%'!I157,'C_3_%'!I157,'C_2_%'!I157,'C_1_%'!I157,'C_0_%'!I157)</f>
        <v>255612</v>
      </c>
      <c r="N165" s="6"/>
      <c r="O165" s="6">
        <f>CHOOSE($AU$4,'C_6_%'!J157,'C_5_%'!J157,'C_4_%'!J157,'C_3_%'!J157,'C_2_%'!J157,'C_1_%'!J157,'C_0_%'!J157)</f>
        <v>1340912</v>
      </c>
      <c r="P165" s="6"/>
      <c r="Q165" s="6">
        <f>CHOOSE($AU$4,'C_6_%'!K157,'C_5_%'!K157,'C_4_%'!K157,'C_3_%'!K157,'C_2_%'!K157,'C_1_%'!K157,'C_0_%'!K157)</f>
        <v>65978</v>
      </c>
      <c r="R165" s="6"/>
      <c r="S165" s="6">
        <f>CHOOSE($AU$4,'C_6_%'!L157,'C_5_%'!L157,'C_4_%'!L157,'C_3_%'!L157,'C_2_%'!L157,'C_1_%'!L157,'C_0_%'!L157,)</f>
        <v>3312483</v>
      </c>
      <c r="T165" s="6"/>
      <c r="U165" s="6">
        <f>CHOOSE($AU$4,'C_6_%'!O157,'C_5_%'!O157,'C_4_%'!O157,'C_3_%'!O157,'C_2_%'!O157,'C_1_%'!O157,'C_0_%'!O157)</f>
        <v>324934</v>
      </c>
      <c r="V165" s="6"/>
      <c r="W165" s="6">
        <f>CHOOSE($AU$4,'C_6_%'!Q157,'C_5_%'!Q157,'C_4_%'!Q157,'C_3_%'!Q157,'C_2_%'!Q157,'C_1_%'!Q157,'C_0_%'!Q157)</f>
        <v>0</v>
      </c>
      <c r="X165" s="6"/>
      <c r="Y165" s="6">
        <f>CHOOSE($AU$4,'C_6_%'!P157,'C_5_%'!P157,'C_4_%'!P157,'C_3_%'!P157,'C_2_%'!P157,'C_1_%'!P157,'C_0_%'!P157)</f>
        <v>0</v>
      </c>
      <c r="Z165" s="6"/>
      <c r="AA165" s="6">
        <f>CHOOSE($AU$4,'C_6_%'!R157,'C_5_%'!R157,'C_4_%'!R157,'C_3_%'!R157,'C_2_%'!R157,'C_1_%'!R157,'C_0_%'!R157)</f>
        <v>79864</v>
      </c>
      <c r="AB165" s="6"/>
      <c r="AC165" s="6">
        <f>CHOOSE($AU$4,'C_6_%'!S157,'C_5_%'!S157,'C_4_%'!S157,'C_3_%'!S157,'C_2_%'!S157,'C_1_%'!S157,'C_0_%'!S157)</f>
        <v>3472</v>
      </c>
      <c r="AW165" s="20"/>
      <c r="AX165" s="20"/>
      <c r="AY165" s="20"/>
    </row>
    <row r="166" spans="2:51" x14ac:dyDescent="0.2">
      <c r="B166" s="38">
        <f>CHOOSE($AU$4,'C_6_%'!B158,'C_5_%'!B158,'C_4_%'!B158,'C_3_%'!B158,'C_2_%'!B158,'C_1_%'!B158,'C_0_%'!B158,)</f>
        <v>3348</v>
      </c>
      <c r="C166" s="38" t="str">
        <f>CHOOSE($AU$4,'C_6_%'!A158,'C_5_%'!A158,'C_4_%'!A158,'C_3_%'!A158,'C_2_%'!A158,'C_1_%'!A158,'C_0_%'!A158,)</f>
        <v>Kingsley-Pierson</v>
      </c>
      <c r="E166" s="40">
        <f>CHOOSE($AU$4,'C_6_%'!E158,'C_5_%'!E158,'C_4_%'!E158,'C_3_%'!E158,'C_2_%'!E158,'C_1_%'!E158,'C_0_%'!E158)</f>
        <v>468.8</v>
      </c>
      <c r="G166" s="40">
        <f>CHOOSE($AU$4,'C_6_%'!F158,'C_5_%'!F158,'C_4_%'!F158,'C_3_%'!F158,'C_2_%'!F158,'C_1_%'!F158,'C_0_%'!F158)</f>
        <v>12.8</v>
      </c>
      <c r="H166" s="3"/>
      <c r="I166" s="6">
        <f>(CHOOSE($AU$4,'C_6_%'!G158,'C_5_%'!G158,'C_4_%'!G158,'C_3_%'!G158,'C_2_%'!G158,'C_1_%'!G158,'C_0_%'!G158,))-AA166</f>
        <v>2327869</v>
      </c>
      <c r="J166" s="6"/>
      <c r="K166" s="6">
        <f>CHOOSE($AU$4,'C_6_%'!H158,'C_5_%'!H158,'C_4_%'!H158,'C_3_%'!H158,'C_2_%'!H158,'C_1_%'!H158,'C_0_%'!H158)</f>
        <v>366679</v>
      </c>
      <c r="L166" s="6"/>
      <c r="M166" s="6">
        <f>CHOOSE($AU$4,'C_6_%'!I158,'C_5_%'!I158,'C_4_%'!I158,'C_3_%'!I158,'C_2_%'!I158,'C_1_%'!I158,'C_0_%'!I158)</f>
        <v>147359</v>
      </c>
      <c r="N166" s="6"/>
      <c r="O166" s="6">
        <f>CHOOSE($AU$4,'C_6_%'!J158,'C_5_%'!J158,'C_4_%'!J158,'C_3_%'!J158,'C_2_%'!J158,'C_1_%'!J158,'C_0_%'!J158)</f>
        <v>1539918</v>
      </c>
      <c r="P166" s="6"/>
      <c r="Q166" s="6">
        <f>CHOOSE($AU$4,'C_6_%'!K158,'C_5_%'!K158,'C_4_%'!K158,'C_3_%'!K158,'C_2_%'!K158,'C_1_%'!K158,'C_0_%'!K158)</f>
        <v>49061</v>
      </c>
      <c r="R166" s="6"/>
      <c r="S166" s="6">
        <f>CHOOSE($AU$4,'C_6_%'!L158,'C_5_%'!L158,'C_4_%'!L158,'C_3_%'!L158,'C_2_%'!L158,'C_1_%'!L158,'C_0_%'!L158,)</f>
        <v>4248545.3333000001</v>
      </c>
      <c r="T166" s="6"/>
      <c r="U166" s="6">
        <f>CHOOSE($AU$4,'C_6_%'!O158,'C_5_%'!O158,'C_4_%'!O158,'C_3_%'!O158,'C_2_%'!O158,'C_1_%'!O158,'C_0_%'!O158)</f>
        <v>203823.33332999999</v>
      </c>
      <c r="V166" s="6"/>
      <c r="W166" s="6">
        <f>CHOOSE($AU$4,'C_6_%'!Q158,'C_5_%'!Q158,'C_4_%'!Q158,'C_3_%'!Q158,'C_2_%'!Q158,'C_1_%'!Q158,'C_0_%'!Q158)</f>
        <v>0</v>
      </c>
      <c r="X166" s="6"/>
      <c r="Y166" s="6">
        <f>CHOOSE($AU$4,'C_6_%'!P158,'C_5_%'!P158,'C_4_%'!P158,'C_3_%'!P158,'C_2_%'!P158,'C_1_%'!P158,'C_0_%'!P158)</f>
        <v>0</v>
      </c>
      <c r="Z166" s="6"/>
      <c r="AA166" s="6">
        <f>CHOOSE($AU$4,'C_6_%'!R158,'C_5_%'!R158,'C_4_%'!R158,'C_3_%'!R158,'C_2_%'!R158,'C_1_%'!R158,'C_0_%'!R158)</f>
        <v>0</v>
      </c>
      <c r="AB166" s="6"/>
      <c r="AC166" s="6">
        <f>CHOOSE($AU$4,'C_6_%'!S158,'C_5_%'!S158,'C_4_%'!S158,'C_3_%'!S158,'C_2_%'!S158,'C_1_%'!S158,'C_0_%'!S158)</f>
        <v>0</v>
      </c>
      <c r="AW166" s="20"/>
      <c r="AX166" s="20"/>
      <c r="AY166" s="20"/>
    </row>
    <row r="167" spans="2:51" x14ac:dyDescent="0.2">
      <c r="B167" s="38">
        <f>CHOOSE($AU$4,'C_6_%'!B159,'C_5_%'!B159,'C_4_%'!B159,'C_3_%'!B159,'C_2_%'!B159,'C_1_%'!B159,'C_0_%'!B159,)</f>
        <v>3375</v>
      </c>
      <c r="C167" s="38" t="str">
        <f>CHOOSE($AU$4,'C_6_%'!A159,'C_5_%'!A159,'C_4_%'!A159,'C_3_%'!A159,'C_2_%'!A159,'C_1_%'!A159,'C_0_%'!A159,)</f>
        <v>Knoxville</v>
      </c>
      <c r="E167" s="40">
        <f>CHOOSE($AU$4,'C_6_%'!E159,'C_5_%'!E159,'C_4_%'!E159,'C_3_%'!E159,'C_2_%'!E159,'C_1_%'!E159,'C_0_%'!E159)</f>
        <v>1770.1</v>
      </c>
      <c r="G167" s="40">
        <f>CHOOSE($AU$4,'C_6_%'!F159,'C_5_%'!F159,'C_4_%'!F159,'C_3_%'!F159,'C_2_%'!F159,'C_1_%'!F159,'C_0_%'!F159)</f>
        <v>-27.1</v>
      </c>
      <c r="H167" s="3"/>
      <c r="I167" s="6">
        <f>(CHOOSE($AU$4,'C_6_%'!G159,'C_5_%'!G159,'C_4_%'!G159,'C_3_%'!G159,'C_2_%'!G159,'C_1_%'!G159,'C_0_%'!G159,))-AA167</f>
        <v>10215581</v>
      </c>
      <c r="J167" s="6"/>
      <c r="K167" s="6">
        <f>CHOOSE($AU$4,'C_6_%'!H159,'C_5_%'!H159,'C_4_%'!H159,'C_3_%'!H159,'C_2_%'!H159,'C_1_%'!H159,'C_0_%'!H159)</f>
        <v>1271402</v>
      </c>
      <c r="L167" s="6"/>
      <c r="M167" s="6">
        <f>CHOOSE($AU$4,'C_6_%'!I159,'C_5_%'!I159,'C_4_%'!I159,'C_3_%'!I159,'C_2_%'!I159,'C_1_%'!I159,'C_0_%'!I159)</f>
        <v>85776</v>
      </c>
      <c r="N167" s="6"/>
      <c r="O167" s="6">
        <f>CHOOSE($AU$4,'C_6_%'!J159,'C_5_%'!J159,'C_4_%'!J159,'C_3_%'!J159,'C_2_%'!J159,'C_1_%'!J159,'C_0_%'!J159)</f>
        <v>4072900</v>
      </c>
      <c r="P167" s="6"/>
      <c r="Q167" s="6">
        <f>CHOOSE($AU$4,'C_6_%'!K159,'C_5_%'!K159,'C_4_%'!K159,'C_3_%'!K159,'C_2_%'!K159,'C_1_%'!K159,'C_0_%'!K159)</f>
        <v>140898</v>
      </c>
      <c r="R167" s="6"/>
      <c r="S167" s="6">
        <f>CHOOSE($AU$4,'C_6_%'!L159,'C_5_%'!L159,'C_4_%'!L159,'C_3_%'!L159,'C_2_%'!L159,'C_1_%'!L159,'C_0_%'!L159,)</f>
        <v>15653867.666999999</v>
      </c>
      <c r="T167" s="6"/>
      <c r="U167" s="6">
        <f>CHOOSE($AU$4,'C_6_%'!O159,'C_5_%'!O159,'C_4_%'!O159,'C_3_%'!O159,'C_2_%'!O159,'C_1_%'!O159,'C_0_%'!O159)</f>
        <v>276027.66667000001</v>
      </c>
      <c r="V167" s="6"/>
      <c r="W167" s="6">
        <f>CHOOSE($AU$4,'C_6_%'!Q159,'C_5_%'!Q159,'C_4_%'!Q159,'C_3_%'!Q159,'C_2_%'!Q159,'C_1_%'!Q159,'C_0_%'!Q159)</f>
        <v>238750.74905000001</v>
      </c>
      <c r="X167" s="6"/>
      <c r="Y167" s="6">
        <f>CHOOSE($AU$4,'C_6_%'!P159,'C_5_%'!P159,'C_4_%'!P159,'C_3_%'!P159,'C_2_%'!P159,'C_1_%'!P159,'C_0_%'!P159)</f>
        <v>62125</v>
      </c>
      <c r="Z167" s="6"/>
      <c r="AA167" s="6">
        <f>CHOOSE($AU$4,'C_6_%'!R159,'C_5_%'!R159,'C_4_%'!R159,'C_3_%'!R159,'C_2_%'!R159,'C_1_%'!R159,'C_0_%'!R159)</f>
        <v>262885</v>
      </c>
      <c r="AB167" s="6"/>
      <c r="AC167" s="6">
        <f>CHOOSE($AU$4,'C_6_%'!S159,'C_5_%'!S159,'C_4_%'!S159,'C_3_%'!S159,'C_2_%'!S159,'C_1_%'!S159,'C_0_%'!S159)</f>
        <v>11428</v>
      </c>
      <c r="AW167" s="20"/>
      <c r="AX167" s="20"/>
      <c r="AY167" s="20"/>
    </row>
    <row r="168" spans="2:51" x14ac:dyDescent="0.2">
      <c r="B168" s="38">
        <f>CHOOSE($AU$4,'C_6_%'!B160,'C_5_%'!B160,'C_4_%'!B160,'C_3_%'!B160,'C_2_%'!B160,'C_1_%'!B160,'C_0_%'!B160,)</f>
        <v>3420</v>
      </c>
      <c r="C168" s="38" t="str">
        <f>CHOOSE($AU$4,'C_6_%'!A160,'C_5_%'!A160,'C_4_%'!A160,'C_3_%'!A160,'C_2_%'!A160,'C_1_%'!A160,'C_0_%'!A160,)</f>
        <v>Lake Mills</v>
      </c>
      <c r="E168" s="40">
        <f>CHOOSE($AU$4,'C_6_%'!E160,'C_5_%'!E160,'C_4_%'!E160,'C_3_%'!E160,'C_2_%'!E160,'C_1_%'!E160,'C_0_%'!E160)</f>
        <v>627.70000000000005</v>
      </c>
      <c r="G168" s="40">
        <f>CHOOSE($AU$4,'C_6_%'!F160,'C_5_%'!F160,'C_4_%'!F160,'C_3_%'!F160,'C_2_%'!F160,'C_1_%'!F160,'C_0_%'!F160)</f>
        <v>17.899999999999999</v>
      </c>
      <c r="H168" s="3"/>
      <c r="I168" s="6">
        <f>(CHOOSE($AU$4,'C_6_%'!G160,'C_5_%'!G160,'C_4_%'!G160,'C_3_%'!G160,'C_2_%'!G160,'C_1_%'!G160,'C_0_%'!G160,))-AA168</f>
        <v>2939709</v>
      </c>
      <c r="J168" s="6"/>
      <c r="K168" s="6">
        <f>CHOOSE($AU$4,'C_6_%'!H160,'C_5_%'!H160,'C_4_%'!H160,'C_3_%'!H160,'C_2_%'!H160,'C_1_%'!H160,'C_0_%'!H160)</f>
        <v>485326</v>
      </c>
      <c r="L168" s="6"/>
      <c r="M168" s="6">
        <f>CHOOSE($AU$4,'C_6_%'!I160,'C_5_%'!I160,'C_4_%'!I160,'C_3_%'!I160,'C_2_%'!I160,'C_1_%'!I160,'C_0_%'!I160)</f>
        <v>194183</v>
      </c>
      <c r="N168" s="6"/>
      <c r="O168" s="6">
        <f>CHOOSE($AU$4,'C_6_%'!J160,'C_5_%'!J160,'C_4_%'!J160,'C_3_%'!J160,'C_2_%'!J160,'C_1_%'!J160,'C_0_%'!J160)</f>
        <v>1976676</v>
      </c>
      <c r="P168" s="6"/>
      <c r="Q168" s="6">
        <f>CHOOSE($AU$4,'C_6_%'!K160,'C_5_%'!K160,'C_4_%'!K160,'C_3_%'!K160,'C_2_%'!K160,'C_1_%'!K160,'C_0_%'!K160)</f>
        <v>58599</v>
      </c>
      <c r="R168" s="6"/>
      <c r="S168" s="6">
        <f>CHOOSE($AU$4,'C_6_%'!L160,'C_5_%'!L160,'C_4_%'!L160,'C_3_%'!L160,'C_2_%'!L160,'C_1_%'!L160,'C_0_%'!L160,)</f>
        <v>5440099</v>
      </c>
      <c r="T168" s="6"/>
      <c r="U168" s="6">
        <f>CHOOSE($AU$4,'C_6_%'!O160,'C_5_%'!O160,'C_4_%'!O160,'C_3_%'!O160,'C_2_%'!O160,'C_1_%'!O160,'C_0_%'!O160)</f>
        <v>271939</v>
      </c>
      <c r="V168" s="6"/>
      <c r="W168" s="6">
        <f>CHOOSE($AU$4,'C_6_%'!Q160,'C_5_%'!Q160,'C_4_%'!Q160,'C_3_%'!Q160,'C_2_%'!Q160,'C_1_%'!Q160,'C_0_%'!Q160)</f>
        <v>0</v>
      </c>
      <c r="X168" s="6"/>
      <c r="Y168" s="6">
        <f>CHOOSE($AU$4,'C_6_%'!P160,'C_5_%'!P160,'C_4_%'!P160,'C_3_%'!P160,'C_2_%'!P160,'C_1_%'!P160,'C_0_%'!P160)</f>
        <v>0</v>
      </c>
      <c r="Z168" s="6"/>
      <c r="AA168" s="6">
        <f>CHOOSE($AU$4,'C_6_%'!R160,'C_5_%'!R160,'C_4_%'!R160,'C_3_%'!R160,'C_2_%'!R160,'C_1_%'!R160,'C_0_%'!R160)</f>
        <v>109813</v>
      </c>
      <c r="AB168" s="6"/>
      <c r="AC168" s="6">
        <f>CHOOSE($AU$4,'C_6_%'!S160,'C_5_%'!S160,'C_4_%'!S160,'C_3_%'!S160,'C_2_%'!S160,'C_1_%'!S160,'C_0_%'!S160)</f>
        <v>4774</v>
      </c>
      <c r="AW168" s="20"/>
      <c r="AX168" s="20"/>
      <c r="AY168" s="20"/>
    </row>
    <row r="169" spans="2:51" s="43" customFormat="1" x14ac:dyDescent="0.2">
      <c r="B169" s="42">
        <f>CHOOSE($AU$4,'C_6_%'!B161,'C_5_%'!B161,'C_4_%'!B161,'C_3_%'!B161,'C_2_%'!B161,'C_1_%'!B161,'C_0_%'!B161,)</f>
        <v>3465</v>
      </c>
      <c r="C169" s="42" t="str">
        <f>CHOOSE($AU$4,'C_6_%'!A161,'C_5_%'!A161,'C_4_%'!A161,'C_3_%'!A161,'C_2_%'!A161,'C_1_%'!A161,'C_0_%'!A161,)</f>
        <v>Lamoni</v>
      </c>
      <c r="E169" s="44">
        <f>CHOOSE($AU$4,'C_6_%'!E161,'C_5_%'!E161,'C_4_%'!E161,'C_3_%'!E161,'C_2_%'!E161,'C_1_%'!E161,'C_0_%'!E161)</f>
        <v>313.8</v>
      </c>
      <c r="G169" s="44">
        <f>CHOOSE($AU$4,'C_6_%'!F161,'C_5_%'!F161,'C_4_%'!F161,'C_3_%'!F161,'C_2_%'!F161,'C_1_%'!F161,'C_0_%'!F161)</f>
        <v>-8.8000000000000007</v>
      </c>
      <c r="H169" s="45"/>
      <c r="I169" s="46">
        <f>(CHOOSE($AU$4,'C_6_%'!G161,'C_5_%'!G161,'C_4_%'!G161,'C_3_%'!G161,'C_2_%'!G161,'C_1_%'!G161,'C_0_%'!G161,))-AA169</f>
        <v>1838442</v>
      </c>
      <c r="J169" s="46"/>
      <c r="K169" s="46">
        <f>CHOOSE($AU$4,'C_6_%'!H161,'C_5_%'!H161,'C_4_%'!H161,'C_3_%'!H161,'C_2_%'!H161,'C_1_%'!H161,'C_0_%'!H161)</f>
        <v>258467</v>
      </c>
      <c r="L169" s="46"/>
      <c r="M169" s="46">
        <f>CHOOSE($AU$4,'C_6_%'!I161,'C_5_%'!I161,'C_4_%'!I161,'C_3_%'!I161,'C_2_%'!I161,'C_1_%'!I161,'C_0_%'!I161)</f>
        <v>-1241</v>
      </c>
      <c r="N169" s="46"/>
      <c r="O169" s="46">
        <f>CHOOSE($AU$4,'C_6_%'!J161,'C_5_%'!J161,'C_4_%'!J161,'C_3_%'!J161,'C_2_%'!J161,'C_1_%'!J161,'C_0_%'!J161)</f>
        <v>806011</v>
      </c>
      <c r="P169" s="46"/>
      <c r="Q169" s="46">
        <f>CHOOSE($AU$4,'C_6_%'!K161,'C_5_%'!K161,'C_4_%'!K161,'C_3_%'!K161,'C_2_%'!K161,'C_1_%'!K161,'C_0_%'!K161)</f>
        <v>51086</v>
      </c>
      <c r="R169" s="46"/>
      <c r="S169" s="46">
        <f>CHOOSE($AU$4,'C_6_%'!L161,'C_5_%'!L161,'C_4_%'!L161,'C_3_%'!L161,'C_2_%'!L161,'C_1_%'!L161,'C_0_%'!L161,)</f>
        <v>2923252.3333000001</v>
      </c>
      <c r="T169" s="46"/>
      <c r="U169" s="46">
        <f>CHOOSE($AU$4,'C_6_%'!O161,'C_5_%'!O161,'C_4_%'!O161,'C_3_%'!O161,'C_2_%'!O161,'C_1_%'!O161,'C_0_%'!O161)</f>
        <v>60506.333333000002</v>
      </c>
      <c r="V169" s="46"/>
      <c r="W169" s="46">
        <f>CHOOSE($AU$4,'C_6_%'!Q161,'C_5_%'!Q161,'C_4_%'!Q161,'C_3_%'!Q161,'C_2_%'!Q161,'C_1_%'!Q161,'C_0_%'!Q161)</f>
        <v>25759.965509000001</v>
      </c>
      <c r="X169" s="46"/>
      <c r="Y169" s="46">
        <f>CHOOSE($AU$4,'C_6_%'!P161,'C_5_%'!P161,'C_4_%'!P161,'C_3_%'!P161,'C_2_%'!P161,'C_1_%'!P161,'C_0_%'!P161)</f>
        <v>36705</v>
      </c>
      <c r="Z169" s="46"/>
      <c r="AA169" s="46">
        <f>CHOOSE($AU$4,'C_6_%'!R161,'C_5_%'!R161,'C_4_%'!R161,'C_3_%'!R161,'C_2_%'!R161,'C_1_%'!R161,'C_0_%'!R161)</f>
        <v>56570</v>
      </c>
      <c r="AB169" s="46"/>
      <c r="AC169" s="46">
        <f>CHOOSE($AU$4,'C_6_%'!S161,'C_5_%'!S161,'C_4_%'!S161,'C_3_%'!S161,'C_2_%'!S161,'C_1_%'!S161,'C_0_%'!S161)</f>
        <v>2459</v>
      </c>
      <c r="AW169" s="48"/>
      <c r="AX169" s="48"/>
      <c r="AY169" s="48"/>
    </row>
    <row r="170" spans="2:51" x14ac:dyDescent="0.2">
      <c r="B170" s="38">
        <f>CHOOSE($AU$4,'C_6_%'!B162,'C_5_%'!B162,'C_4_%'!B162,'C_3_%'!B162,'C_2_%'!B162,'C_1_%'!B162,'C_0_%'!B162,)</f>
        <v>3537</v>
      </c>
      <c r="C170" s="38" t="str">
        <f>CHOOSE($AU$4,'C_6_%'!A162,'C_5_%'!A162,'C_4_%'!A162,'C_3_%'!A162,'C_2_%'!A162,'C_1_%'!A162,'C_0_%'!A162,)</f>
        <v>Laurens-Marathon</v>
      </c>
      <c r="E170" s="40">
        <f>CHOOSE($AU$4,'C_6_%'!E162,'C_5_%'!E162,'C_4_%'!E162,'C_3_%'!E162,'C_2_%'!E162,'C_1_%'!E162,'C_0_%'!E162)</f>
        <v>325.8</v>
      </c>
      <c r="G170" s="40">
        <f>CHOOSE($AU$4,'C_6_%'!F162,'C_5_%'!F162,'C_4_%'!F162,'C_3_%'!F162,'C_2_%'!F162,'C_1_%'!F162,'C_0_%'!F162)</f>
        <v>12.7</v>
      </c>
      <c r="H170" s="3"/>
      <c r="I170" s="6">
        <f>(CHOOSE($AU$4,'C_6_%'!G162,'C_5_%'!G162,'C_4_%'!G162,'C_3_%'!G162,'C_2_%'!G162,'C_1_%'!G162,'C_0_%'!G162,))-AA170</f>
        <v>1374351</v>
      </c>
      <c r="J170" s="6"/>
      <c r="K170" s="6">
        <f>CHOOSE($AU$4,'C_6_%'!H162,'C_5_%'!H162,'C_4_%'!H162,'C_3_%'!H162,'C_2_%'!H162,'C_1_%'!H162,'C_0_%'!H162)</f>
        <v>260310</v>
      </c>
      <c r="L170" s="6"/>
      <c r="M170" s="6">
        <f>CHOOSE($AU$4,'C_6_%'!I162,'C_5_%'!I162,'C_4_%'!I162,'C_3_%'!I162,'C_2_%'!I162,'C_1_%'!I162,'C_0_%'!I162)</f>
        <v>131140</v>
      </c>
      <c r="N170" s="6"/>
      <c r="O170" s="6">
        <f>CHOOSE($AU$4,'C_6_%'!J162,'C_5_%'!J162,'C_4_%'!J162,'C_3_%'!J162,'C_2_%'!J162,'C_1_%'!J162,'C_0_%'!J162)</f>
        <v>1248336</v>
      </c>
      <c r="P170" s="6"/>
      <c r="Q170" s="6">
        <f>CHOOSE($AU$4,'C_6_%'!K162,'C_5_%'!K162,'C_4_%'!K162,'C_3_%'!K162,'C_2_%'!K162,'C_1_%'!K162,'C_0_%'!K162)</f>
        <v>32910</v>
      </c>
      <c r="R170" s="6"/>
      <c r="S170" s="6">
        <f>CHOOSE($AU$4,'C_6_%'!L162,'C_5_%'!L162,'C_4_%'!L162,'C_3_%'!L162,'C_2_%'!L162,'C_1_%'!L162,'C_0_%'!L162,)</f>
        <v>2897100.3333000001</v>
      </c>
      <c r="T170" s="6"/>
      <c r="U170" s="6">
        <f>CHOOSE($AU$4,'C_6_%'!O162,'C_5_%'!O162,'C_4_%'!O162,'C_3_%'!O162,'C_2_%'!O162,'C_1_%'!O162,'C_0_%'!O162)</f>
        <v>171005.33332999999</v>
      </c>
      <c r="V170" s="6"/>
      <c r="W170" s="6">
        <f>CHOOSE($AU$4,'C_6_%'!Q162,'C_5_%'!Q162,'C_4_%'!Q162,'C_3_%'!Q162,'C_2_%'!Q162,'C_1_%'!Q162,'C_0_%'!Q162)</f>
        <v>0</v>
      </c>
      <c r="X170" s="6"/>
      <c r="Y170" s="6">
        <f>CHOOSE($AU$4,'C_6_%'!P162,'C_5_%'!P162,'C_4_%'!P162,'C_3_%'!P162,'C_2_%'!P162,'C_1_%'!P162,'C_0_%'!P162)</f>
        <v>0</v>
      </c>
      <c r="Z170" s="6"/>
      <c r="AA170" s="6">
        <f>CHOOSE($AU$4,'C_6_%'!R162,'C_5_%'!R162,'C_4_%'!R162,'C_3_%'!R162,'C_2_%'!R162,'C_1_%'!R162,'C_0_%'!R162)</f>
        <v>83192</v>
      </c>
      <c r="AB170" s="6"/>
      <c r="AC170" s="6">
        <f>CHOOSE($AU$4,'C_6_%'!S162,'C_5_%'!S162,'C_4_%'!S162,'C_3_%'!S162,'C_2_%'!S162,'C_1_%'!S162,'C_0_%'!S162)</f>
        <v>3617</v>
      </c>
      <c r="AW170" s="20"/>
      <c r="AX170" s="20"/>
      <c r="AY170" s="20"/>
    </row>
    <row r="171" spans="2:51" x14ac:dyDescent="0.2">
      <c r="B171" s="38">
        <f>CHOOSE($AU$4,'C_6_%'!B163,'C_5_%'!B163,'C_4_%'!B163,'C_3_%'!B163,'C_2_%'!B163,'C_1_%'!B163,'C_0_%'!B163,)</f>
        <v>3555</v>
      </c>
      <c r="C171" s="38" t="str">
        <f>CHOOSE($AU$4,'C_6_%'!A163,'C_5_%'!A163,'C_4_%'!A163,'C_3_%'!A163,'C_2_%'!A163,'C_1_%'!A163,'C_0_%'!A163,)</f>
        <v>Lawton-Bronson</v>
      </c>
      <c r="E171" s="40">
        <f>CHOOSE($AU$4,'C_6_%'!E163,'C_5_%'!E163,'C_4_%'!E163,'C_3_%'!E163,'C_2_%'!E163,'C_1_%'!E163,'C_0_%'!E163)</f>
        <v>626.70000000000005</v>
      </c>
      <c r="G171" s="40">
        <f>CHOOSE($AU$4,'C_6_%'!F163,'C_5_%'!F163,'C_4_%'!F163,'C_3_%'!F163,'C_2_%'!F163,'C_1_%'!F163,'C_0_%'!F163)</f>
        <v>19.7</v>
      </c>
      <c r="H171" s="3"/>
      <c r="I171" s="6">
        <f>(CHOOSE($AU$4,'C_6_%'!G163,'C_5_%'!G163,'C_4_%'!G163,'C_3_%'!G163,'C_2_%'!G163,'C_1_%'!G163,'C_0_%'!G163,))-AA171</f>
        <v>3034447</v>
      </c>
      <c r="J171" s="6"/>
      <c r="K171" s="6">
        <f>CHOOSE($AU$4,'C_6_%'!H163,'C_5_%'!H163,'C_4_%'!H163,'C_3_%'!H163,'C_2_%'!H163,'C_1_%'!H163,'C_0_%'!H163)</f>
        <v>438965</v>
      </c>
      <c r="L171" s="6"/>
      <c r="M171" s="6">
        <f>CHOOSE($AU$4,'C_6_%'!I163,'C_5_%'!I163,'C_4_%'!I163,'C_3_%'!I163,'C_2_%'!I163,'C_1_%'!I163,'C_0_%'!I163)</f>
        <v>218589</v>
      </c>
      <c r="N171" s="6"/>
      <c r="O171" s="6">
        <f>CHOOSE($AU$4,'C_6_%'!J163,'C_5_%'!J163,'C_4_%'!J163,'C_3_%'!J163,'C_2_%'!J163,'C_1_%'!J163,'C_0_%'!J163)</f>
        <v>1820219</v>
      </c>
      <c r="P171" s="6"/>
      <c r="Q171" s="6">
        <f>CHOOSE($AU$4,'C_6_%'!K163,'C_5_%'!K163,'C_4_%'!K163,'C_3_%'!K163,'C_2_%'!K163,'C_1_%'!K163,'C_0_%'!K163)</f>
        <v>63633</v>
      </c>
      <c r="R171" s="6"/>
      <c r="S171" s="6">
        <f>CHOOSE($AU$4,'C_6_%'!L163,'C_5_%'!L163,'C_4_%'!L163,'C_3_%'!L163,'C_2_%'!L163,'C_1_%'!L163,'C_0_%'!L163,)</f>
        <v>5311660.6666999999</v>
      </c>
      <c r="T171" s="6"/>
      <c r="U171" s="6">
        <f>CHOOSE($AU$4,'C_6_%'!O163,'C_5_%'!O163,'C_4_%'!O163,'C_3_%'!O163,'C_2_%'!O163,'C_1_%'!O163,'C_0_%'!O163)</f>
        <v>296511.66667000001</v>
      </c>
      <c r="V171" s="6"/>
      <c r="W171" s="6">
        <f>CHOOSE($AU$4,'C_6_%'!Q163,'C_5_%'!Q163,'C_4_%'!Q163,'C_3_%'!Q163,'C_2_%'!Q163,'C_1_%'!Q163,'C_0_%'!Q163)</f>
        <v>0</v>
      </c>
      <c r="X171" s="6"/>
      <c r="Y171" s="6">
        <f>CHOOSE($AU$4,'C_6_%'!P163,'C_5_%'!P163,'C_4_%'!P163,'C_3_%'!P163,'C_2_%'!P163,'C_1_%'!P163,'C_0_%'!P163)</f>
        <v>0</v>
      </c>
      <c r="Z171" s="6"/>
      <c r="AA171" s="6">
        <f>CHOOSE($AU$4,'C_6_%'!R163,'C_5_%'!R163,'C_4_%'!R163,'C_3_%'!R163,'C_2_%'!R163,'C_1_%'!R163,'C_0_%'!R163)</f>
        <v>79864</v>
      </c>
      <c r="AB171" s="6"/>
      <c r="AC171" s="6">
        <f>CHOOSE($AU$4,'C_6_%'!S163,'C_5_%'!S163,'C_4_%'!S163,'C_3_%'!S163,'C_2_%'!S163,'C_1_%'!S163,'C_0_%'!S163)</f>
        <v>3472</v>
      </c>
      <c r="AW171" s="20"/>
      <c r="AX171" s="20"/>
      <c r="AY171" s="20"/>
    </row>
    <row r="172" spans="2:51" x14ac:dyDescent="0.2">
      <c r="B172" s="38">
        <f>CHOOSE($AU$4,'C_6_%'!B164,'C_5_%'!B164,'C_4_%'!B164,'C_3_%'!B164,'C_2_%'!B164,'C_1_%'!B164,'C_0_%'!B164,)</f>
        <v>3600</v>
      </c>
      <c r="C172" s="38" t="str">
        <f>CHOOSE($AU$4,'C_6_%'!A164,'C_5_%'!A164,'C_4_%'!A164,'C_3_%'!A164,'C_2_%'!A164,'C_1_%'!A164,'C_0_%'!A164,)</f>
        <v>Le Mars</v>
      </c>
      <c r="E172" s="40">
        <f>CHOOSE($AU$4,'C_6_%'!E164,'C_5_%'!E164,'C_4_%'!E164,'C_3_%'!E164,'C_2_%'!E164,'C_1_%'!E164,'C_0_%'!E164)</f>
        <v>2054</v>
      </c>
      <c r="G172" s="40">
        <f>CHOOSE($AU$4,'C_6_%'!F164,'C_5_%'!F164,'C_4_%'!F164,'C_3_%'!F164,'C_2_%'!F164,'C_1_%'!F164,'C_0_%'!F164)</f>
        <v>-33.6</v>
      </c>
      <c r="H172" s="3"/>
      <c r="I172" s="6">
        <f>(CHOOSE($AU$4,'C_6_%'!G164,'C_5_%'!G164,'C_4_%'!G164,'C_3_%'!G164,'C_2_%'!G164,'C_1_%'!G164,'C_0_%'!G164,))-AA172</f>
        <v>10451033</v>
      </c>
      <c r="J172" s="6"/>
      <c r="K172" s="6">
        <f>CHOOSE($AU$4,'C_6_%'!H164,'C_5_%'!H164,'C_4_%'!H164,'C_3_%'!H164,'C_2_%'!H164,'C_1_%'!H164,'C_0_%'!H164)</f>
        <v>2076546</v>
      </c>
      <c r="L172" s="6"/>
      <c r="M172" s="6">
        <f>CHOOSE($AU$4,'C_6_%'!I164,'C_5_%'!I164,'C_4_%'!I164,'C_3_%'!I164,'C_2_%'!I164,'C_1_%'!I164,'C_0_%'!I164)</f>
        <v>744009</v>
      </c>
      <c r="N172" s="6"/>
      <c r="O172" s="6">
        <f>CHOOSE($AU$4,'C_6_%'!J164,'C_5_%'!J164,'C_4_%'!J164,'C_3_%'!J164,'C_2_%'!J164,'C_1_%'!J164,'C_0_%'!J164)</f>
        <v>6009608</v>
      </c>
      <c r="P172" s="6"/>
      <c r="Q172" s="6">
        <f>CHOOSE($AU$4,'C_6_%'!K164,'C_5_%'!K164,'C_4_%'!K164,'C_3_%'!K164,'C_2_%'!K164,'C_1_%'!K164,'C_0_%'!K164)</f>
        <v>181881</v>
      </c>
      <c r="R172" s="6"/>
      <c r="S172" s="6">
        <f>CHOOSE($AU$4,'C_6_%'!L164,'C_5_%'!L164,'C_4_%'!L164,'C_3_%'!L164,'C_2_%'!L164,'C_1_%'!L164,'C_0_%'!L164,)</f>
        <v>18650168.666999999</v>
      </c>
      <c r="T172" s="6"/>
      <c r="U172" s="6">
        <f>CHOOSE($AU$4,'C_6_%'!O164,'C_5_%'!O164,'C_4_%'!O164,'C_3_%'!O164,'C_2_%'!O164,'C_1_%'!O164,'C_0_%'!O164)</f>
        <v>981653.66666999995</v>
      </c>
      <c r="V172" s="6"/>
      <c r="W172" s="6">
        <f>CHOOSE($AU$4,'C_6_%'!Q164,'C_5_%'!Q164,'C_4_%'!Q164,'C_3_%'!Q164,'C_2_%'!Q164,'C_1_%'!Q164,'C_0_%'!Q164)</f>
        <v>0</v>
      </c>
      <c r="X172" s="6"/>
      <c r="Y172" s="6">
        <f>CHOOSE($AU$4,'C_6_%'!P164,'C_5_%'!P164,'C_4_%'!P164,'C_3_%'!P164,'C_2_%'!P164,'C_1_%'!P164,'C_0_%'!P164)</f>
        <v>85937</v>
      </c>
      <c r="Z172" s="6"/>
      <c r="AA172" s="6">
        <f>CHOOSE($AU$4,'C_6_%'!R164,'C_5_%'!R164,'C_4_%'!R164,'C_3_%'!R164,'C_2_%'!R164,'C_1_%'!R164,'C_0_%'!R164)</f>
        <v>119796</v>
      </c>
      <c r="AB172" s="6"/>
      <c r="AC172" s="6">
        <f>CHOOSE($AU$4,'C_6_%'!S164,'C_5_%'!S164,'C_4_%'!S164,'C_3_%'!S164,'C_2_%'!S164,'C_1_%'!S164,'C_0_%'!S164)</f>
        <v>5208</v>
      </c>
      <c r="AW172" s="20"/>
      <c r="AX172" s="20"/>
      <c r="AY172" s="20"/>
    </row>
    <row r="173" spans="2:51" x14ac:dyDescent="0.2">
      <c r="B173" s="38">
        <f>CHOOSE($AU$4,'C_6_%'!B165,'C_5_%'!B165,'C_4_%'!B165,'C_3_%'!B165,'C_2_%'!B165,'C_1_%'!B165,'C_0_%'!B165,)</f>
        <v>3609</v>
      </c>
      <c r="C173" s="38" t="str">
        <f>CHOOSE($AU$4,'C_6_%'!A165,'C_5_%'!A165,'C_4_%'!A165,'C_3_%'!A165,'C_2_%'!A165,'C_1_%'!A165,'C_0_%'!A165,)</f>
        <v>Lenox</v>
      </c>
      <c r="E173" s="40">
        <f>CHOOSE($AU$4,'C_6_%'!E165,'C_5_%'!E165,'C_4_%'!E165,'C_3_%'!E165,'C_2_%'!E165,'C_1_%'!E165,'C_0_%'!E165)</f>
        <v>467.13</v>
      </c>
      <c r="G173" s="40">
        <f>CHOOSE($AU$4,'C_6_%'!F165,'C_5_%'!F165,'C_4_%'!F165,'C_3_%'!F165,'C_2_%'!F165,'C_1_%'!F165,'C_0_%'!F165)</f>
        <v>14.73</v>
      </c>
      <c r="H173" s="3"/>
      <c r="I173" s="6">
        <f>(CHOOSE($AU$4,'C_6_%'!G165,'C_5_%'!G165,'C_4_%'!G165,'C_3_%'!G165,'C_2_%'!G165,'C_1_%'!G165,'C_0_%'!G165,))-AA173</f>
        <v>2348102</v>
      </c>
      <c r="J173" s="6"/>
      <c r="K173" s="6">
        <f>CHOOSE($AU$4,'C_6_%'!H165,'C_5_%'!H165,'C_4_%'!H165,'C_3_%'!H165,'C_2_%'!H165,'C_1_%'!H165,'C_0_%'!H165)</f>
        <v>378072</v>
      </c>
      <c r="L173" s="6"/>
      <c r="M173" s="6">
        <f>CHOOSE($AU$4,'C_6_%'!I165,'C_5_%'!I165,'C_4_%'!I165,'C_3_%'!I165,'C_2_%'!I165,'C_1_%'!I165,'C_0_%'!I165)</f>
        <v>169785</v>
      </c>
      <c r="N173" s="6"/>
      <c r="O173" s="6">
        <f>CHOOSE($AU$4,'C_6_%'!J165,'C_5_%'!J165,'C_4_%'!J165,'C_3_%'!J165,'C_2_%'!J165,'C_1_%'!J165,'C_0_%'!J165)</f>
        <v>1135448</v>
      </c>
      <c r="P173" s="6"/>
      <c r="Q173" s="6">
        <f>CHOOSE($AU$4,'C_6_%'!K165,'C_5_%'!K165,'C_4_%'!K165,'C_3_%'!K165,'C_2_%'!K165,'C_1_%'!K165,'C_0_%'!K165)</f>
        <v>31446</v>
      </c>
      <c r="R173" s="6"/>
      <c r="S173" s="6">
        <f>CHOOSE($AU$4,'C_6_%'!L165,'C_5_%'!L165,'C_4_%'!L165,'C_3_%'!L165,'C_2_%'!L165,'C_1_%'!L165,'C_0_%'!L165,)</f>
        <v>3877839.6666999999</v>
      </c>
      <c r="T173" s="6"/>
      <c r="U173" s="6">
        <f>CHOOSE($AU$4,'C_6_%'!O165,'C_5_%'!O165,'C_4_%'!O165,'C_3_%'!O165,'C_2_%'!O165,'C_1_%'!O165,'C_0_%'!O165)</f>
        <v>210257.66667000001</v>
      </c>
      <c r="V173" s="6"/>
      <c r="W173" s="6">
        <f>CHOOSE($AU$4,'C_6_%'!Q165,'C_5_%'!Q165,'C_4_%'!Q165,'C_3_%'!Q165,'C_2_%'!Q165,'C_1_%'!Q165,'C_0_%'!Q165)</f>
        <v>0</v>
      </c>
      <c r="X173" s="6"/>
      <c r="Y173" s="6">
        <f>CHOOSE($AU$4,'C_6_%'!P165,'C_5_%'!P165,'C_4_%'!P165,'C_3_%'!P165,'C_2_%'!P165,'C_1_%'!P165,'C_0_%'!P165)</f>
        <v>0</v>
      </c>
      <c r="Z173" s="6"/>
      <c r="AA173" s="6">
        <f>CHOOSE($AU$4,'C_6_%'!R165,'C_5_%'!R165,'C_4_%'!R165,'C_3_%'!R165,'C_2_%'!R165,'C_1_%'!R165,'C_0_%'!R165)</f>
        <v>73209</v>
      </c>
      <c r="AB173" s="6"/>
      <c r="AC173" s="6">
        <f>CHOOSE($AU$4,'C_6_%'!S165,'C_5_%'!S165,'C_4_%'!S165,'C_3_%'!S165,'C_2_%'!S165,'C_1_%'!S165,'C_0_%'!S165)</f>
        <v>3183</v>
      </c>
      <c r="AW173" s="20"/>
      <c r="AX173" s="20"/>
      <c r="AY173" s="20"/>
    </row>
    <row r="174" spans="2:51" s="43" customFormat="1" x14ac:dyDescent="0.2">
      <c r="B174" s="42">
        <f>CHOOSE($AU$4,'C_6_%'!B166,'C_5_%'!B166,'C_4_%'!B166,'C_3_%'!B166,'C_2_%'!B166,'C_1_%'!B166,'C_0_%'!B166,)</f>
        <v>3645</v>
      </c>
      <c r="C174" s="42" t="str">
        <f>CHOOSE($AU$4,'C_6_%'!A166,'C_5_%'!A166,'C_4_%'!A166,'C_3_%'!A166,'C_2_%'!A166,'C_1_%'!A166,'C_0_%'!A166,)</f>
        <v>Lewis Central</v>
      </c>
      <c r="E174" s="44">
        <f>CHOOSE($AU$4,'C_6_%'!E166,'C_5_%'!E166,'C_4_%'!E166,'C_3_%'!E166,'C_2_%'!E166,'C_1_%'!E166,'C_0_%'!E166)</f>
        <v>2545.6999999999998</v>
      </c>
      <c r="G174" s="44">
        <f>CHOOSE($AU$4,'C_6_%'!F166,'C_5_%'!F166,'C_4_%'!F166,'C_3_%'!F166,'C_2_%'!F166,'C_1_%'!F166,'C_0_%'!F166)</f>
        <v>-4</v>
      </c>
      <c r="H174" s="45"/>
      <c r="I174" s="46">
        <f>(CHOOSE($AU$4,'C_6_%'!G166,'C_5_%'!G166,'C_4_%'!G166,'C_3_%'!G166,'C_2_%'!G166,'C_1_%'!G166,'C_0_%'!G166,))-AA174</f>
        <v>11237591</v>
      </c>
      <c r="J174" s="46"/>
      <c r="K174" s="46">
        <f>CHOOSE($AU$4,'C_6_%'!H166,'C_5_%'!H166,'C_4_%'!H166,'C_3_%'!H166,'C_2_%'!H166,'C_1_%'!H166,'C_0_%'!H166)</f>
        <v>1840993</v>
      </c>
      <c r="L174" s="46"/>
      <c r="M174" s="46">
        <f>CHOOSE($AU$4,'C_6_%'!I166,'C_5_%'!I166,'C_4_%'!I166,'C_3_%'!I166,'C_2_%'!I166,'C_1_%'!I166,'C_0_%'!I166)</f>
        <v>300302</v>
      </c>
      <c r="N174" s="46"/>
      <c r="O174" s="46">
        <f>CHOOSE($AU$4,'C_6_%'!J166,'C_5_%'!J166,'C_4_%'!J166,'C_3_%'!J166,'C_2_%'!J166,'C_1_%'!J166,'C_0_%'!J166)</f>
        <v>8584446</v>
      </c>
      <c r="P174" s="46"/>
      <c r="Q174" s="46">
        <f>CHOOSE($AU$4,'C_6_%'!K166,'C_5_%'!K166,'C_4_%'!K166,'C_3_%'!K166,'C_2_%'!K166,'C_1_%'!K166,'C_0_%'!K166)</f>
        <v>202931</v>
      </c>
      <c r="R174" s="46"/>
      <c r="S174" s="46">
        <f>CHOOSE($AU$4,'C_6_%'!L166,'C_5_%'!L166,'C_4_%'!L166,'C_3_%'!L166,'C_2_%'!L166,'C_1_%'!L166,'C_0_%'!L166,)</f>
        <v>21905526.666999999</v>
      </c>
      <c r="T174" s="46"/>
      <c r="U174" s="46">
        <f>CHOOSE($AU$4,'C_6_%'!O166,'C_5_%'!O166,'C_4_%'!O166,'C_3_%'!O166,'C_2_%'!O166,'C_1_%'!O166,'C_0_%'!O166)</f>
        <v>534521.66666999995</v>
      </c>
      <c r="V174" s="46"/>
      <c r="W174" s="46">
        <f>CHOOSE($AU$4,'C_6_%'!Q166,'C_5_%'!Q166,'C_4_%'!Q166,'C_3_%'!Q166,'C_2_%'!Q166,'C_1_%'!Q166,'C_0_%'!Q166)</f>
        <v>0</v>
      </c>
      <c r="X174" s="46"/>
      <c r="Y174" s="46">
        <f>CHOOSE($AU$4,'C_6_%'!P166,'C_5_%'!P166,'C_4_%'!P166,'C_3_%'!P166,'C_2_%'!P166,'C_1_%'!P166,'C_0_%'!P166)</f>
        <v>0</v>
      </c>
      <c r="Z174" s="46"/>
      <c r="AA174" s="46">
        <f>CHOOSE($AU$4,'C_6_%'!R166,'C_5_%'!R166,'C_4_%'!R166,'C_3_%'!R166,'C_2_%'!R166,'C_1_%'!R166,'C_0_%'!R166)</f>
        <v>209643</v>
      </c>
      <c r="AB174" s="46"/>
      <c r="AC174" s="46">
        <f>CHOOSE($AU$4,'C_6_%'!S166,'C_5_%'!S166,'C_4_%'!S166,'C_3_%'!S166,'C_2_%'!S166,'C_1_%'!S166,'C_0_%'!S166)</f>
        <v>9114</v>
      </c>
      <c r="AW174" s="48"/>
      <c r="AX174" s="48"/>
      <c r="AY174" s="48"/>
    </row>
    <row r="175" spans="2:51" x14ac:dyDescent="0.2">
      <c r="B175" s="38">
        <f>CHOOSE($AU$4,'C_6_%'!B167,'C_5_%'!B167,'C_4_%'!B167,'C_3_%'!B167,'C_2_%'!B167,'C_1_%'!B167,'C_0_%'!B167,)</f>
        <v>3715</v>
      </c>
      <c r="C175" s="38" t="str">
        <f>CHOOSE($AU$4,'C_6_%'!A167,'C_5_%'!A167,'C_4_%'!A167,'C_3_%'!A167,'C_2_%'!A167,'C_1_%'!A167,'C_0_%'!A167,)</f>
        <v>Linn-Mar</v>
      </c>
      <c r="E175" s="40">
        <f>CHOOSE($AU$4,'C_6_%'!E167,'C_5_%'!E167,'C_4_%'!E167,'C_3_%'!E167,'C_2_%'!E167,'C_1_%'!E167,'C_0_%'!E167)</f>
        <v>7041.5</v>
      </c>
      <c r="G175" s="40">
        <f>CHOOSE($AU$4,'C_6_%'!F167,'C_5_%'!F167,'C_4_%'!F167,'C_3_%'!F167,'C_2_%'!F167,'C_1_%'!F167,'C_0_%'!F167)</f>
        <v>98.5</v>
      </c>
      <c r="H175" s="3"/>
      <c r="I175" s="6">
        <f>(CHOOSE($AU$4,'C_6_%'!G167,'C_5_%'!G167,'C_4_%'!G167,'C_3_%'!G167,'C_2_%'!G167,'C_1_%'!G167,'C_0_%'!G167,))-AA175</f>
        <v>36045987</v>
      </c>
      <c r="J175" s="6"/>
      <c r="K175" s="6">
        <f>CHOOSE($AU$4,'C_6_%'!H167,'C_5_%'!H167,'C_4_%'!H167,'C_3_%'!H167,'C_2_%'!H167,'C_1_%'!H167,'C_0_%'!H167)</f>
        <v>6938827</v>
      </c>
      <c r="L175" s="6"/>
      <c r="M175" s="6">
        <f>CHOOSE($AU$4,'C_6_%'!I167,'C_5_%'!I167,'C_4_%'!I167,'C_3_%'!I167,'C_2_%'!I167,'C_1_%'!I167,'C_0_%'!I167)</f>
        <v>3709169</v>
      </c>
      <c r="N175" s="6"/>
      <c r="O175" s="6">
        <f>CHOOSE($AU$4,'C_6_%'!J167,'C_5_%'!J167,'C_4_%'!J167,'C_3_%'!J167,'C_2_%'!J167,'C_1_%'!J167,'C_0_%'!J167)</f>
        <v>17977934</v>
      </c>
      <c r="P175" s="6"/>
      <c r="Q175" s="6">
        <f>CHOOSE($AU$4,'C_6_%'!K167,'C_5_%'!K167,'C_4_%'!K167,'C_3_%'!K167,'C_2_%'!K167,'C_1_%'!K167,'C_0_%'!K167)</f>
        <v>420947</v>
      </c>
      <c r="R175" s="6"/>
      <c r="S175" s="6">
        <f>CHOOSE($AU$4,'C_6_%'!L167,'C_5_%'!L167,'C_4_%'!L167,'C_3_%'!L167,'C_2_%'!L167,'C_1_%'!L167,'C_0_%'!L167,)</f>
        <v>61541596.332999997</v>
      </c>
      <c r="T175" s="6"/>
      <c r="U175" s="6">
        <f>CHOOSE($AU$4,'C_6_%'!O167,'C_5_%'!O167,'C_4_%'!O167,'C_3_%'!O167,'C_2_%'!O167,'C_1_%'!O167,'C_0_%'!O167)</f>
        <v>4427051.3333000001</v>
      </c>
      <c r="V175" s="6"/>
      <c r="W175" s="6">
        <f>CHOOSE($AU$4,'C_6_%'!Q167,'C_5_%'!Q167,'C_4_%'!Q167,'C_3_%'!Q167,'C_2_%'!Q167,'C_1_%'!Q167,'C_0_%'!Q167)</f>
        <v>0</v>
      </c>
      <c r="X175" s="6"/>
      <c r="Y175" s="6">
        <f>CHOOSE($AU$4,'C_6_%'!P167,'C_5_%'!P167,'C_4_%'!P167,'C_3_%'!P167,'C_2_%'!P167,'C_1_%'!P167,'C_0_%'!P167)</f>
        <v>0</v>
      </c>
      <c r="Z175" s="6"/>
      <c r="AA175" s="6">
        <f>CHOOSE($AU$4,'C_6_%'!R167,'C_5_%'!R167,'C_4_%'!R167,'C_3_%'!R167,'C_2_%'!R167,'C_1_%'!R167,'C_0_%'!R167)</f>
        <v>598979</v>
      </c>
      <c r="AB175" s="6"/>
      <c r="AC175" s="6">
        <f>CHOOSE($AU$4,'C_6_%'!S167,'C_5_%'!S167,'C_4_%'!S167,'C_3_%'!S167,'C_2_%'!S167,'C_1_%'!S167,'C_0_%'!S167)</f>
        <v>26039</v>
      </c>
      <c r="AW175" s="20"/>
      <c r="AX175" s="20"/>
      <c r="AY175" s="20"/>
    </row>
    <row r="176" spans="2:51" x14ac:dyDescent="0.2">
      <c r="B176" s="38">
        <f>CHOOSE($AU$4,'C_6_%'!B168,'C_5_%'!B168,'C_4_%'!B168,'C_3_%'!B168,'C_2_%'!B168,'C_1_%'!B168,'C_0_%'!B168,)</f>
        <v>3744</v>
      </c>
      <c r="C176" s="38" t="str">
        <f>CHOOSE($AU$4,'C_6_%'!A168,'C_5_%'!A168,'C_4_%'!A168,'C_3_%'!A168,'C_2_%'!A168,'C_1_%'!A168,'C_0_%'!A168,)</f>
        <v>Lisbon</v>
      </c>
      <c r="E176" s="40">
        <f>CHOOSE($AU$4,'C_6_%'!E168,'C_5_%'!E168,'C_4_%'!E168,'C_3_%'!E168,'C_2_%'!E168,'C_1_%'!E168,'C_0_%'!E168)</f>
        <v>686.7</v>
      </c>
      <c r="G176" s="40">
        <f>CHOOSE($AU$4,'C_6_%'!F168,'C_5_%'!F168,'C_4_%'!F168,'C_3_%'!F168,'C_2_%'!F168,'C_1_%'!F168,'C_0_%'!F168)</f>
        <v>-12.8</v>
      </c>
      <c r="H176" s="3"/>
      <c r="I176" s="6">
        <f>(CHOOSE($AU$4,'C_6_%'!G168,'C_5_%'!G168,'C_4_%'!G168,'C_3_%'!G168,'C_2_%'!G168,'C_1_%'!G168,'C_0_%'!G168,))-AA176</f>
        <v>3718486</v>
      </c>
      <c r="J176" s="6"/>
      <c r="K176" s="6">
        <f>CHOOSE($AU$4,'C_6_%'!H168,'C_5_%'!H168,'C_4_%'!H168,'C_3_%'!H168,'C_2_%'!H168,'C_1_%'!H168,'C_0_%'!H168)</f>
        <v>454639</v>
      </c>
      <c r="L176" s="6"/>
      <c r="M176" s="6">
        <f>CHOOSE($AU$4,'C_6_%'!I168,'C_5_%'!I168,'C_4_%'!I168,'C_3_%'!I168,'C_2_%'!I168,'C_1_%'!I168,'C_0_%'!I168)</f>
        <v>22523</v>
      </c>
      <c r="N176" s="6"/>
      <c r="O176" s="6">
        <f>CHOOSE($AU$4,'C_6_%'!J168,'C_5_%'!J168,'C_4_%'!J168,'C_3_%'!J168,'C_2_%'!J168,'C_1_%'!J168,'C_0_%'!J168)</f>
        <v>1454748</v>
      </c>
      <c r="P176" s="6"/>
      <c r="Q176" s="6">
        <f>CHOOSE($AU$4,'C_6_%'!K168,'C_5_%'!K168,'C_4_%'!K168,'C_3_%'!K168,'C_2_%'!K168,'C_1_%'!K168,'C_0_%'!K168)</f>
        <v>76678</v>
      </c>
      <c r="R176" s="6"/>
      <c r="S176" s="6">
        <f>CHOOSE($AU$4,'C_6_%'!L168,'C_5_%'!L168,'C_4_%'!L168,'C_3_%'!L168,'C_2_%'!L168,'C_1_%'!L168,'C_0_%'!L168,)</f>
        <v>5641376.6666999999</v>
      </c>
      <c r="T176" s="6"/>
      <c r="U176" s="6">
        <f>CHOOSE($AU$4,'C_6_%'!O168,'C_5_%'!O168,'C_4_%'!O168,'C_3_%'!O168,'C_2_%'!O168,'C_1_%'!O168,'C_0_%'!O168)</f>
        <v>105484.66667000001</v>
      </c>
      <c r="V176" s="6"/>
      <c r="W176" s="6">
        <f>CHOOSE($AU$4,'C_6_%'!Q168,'C_5_%'!Q168,'C_4_%'!Q168,'C_3_%'!Q168,'C_2_%'!Q168,'C_1_%'!Q168,'C_0_%'!Q168)</f>
        <v>76770.322442000004</v>
      </c>
      <c r="X176" s="6"/>
      <c r="Y176" s="6">
        <f>CHOOSE($AU$4,'C_6_%'!P168,'C_5_%'!P168,'C_4_%'!P168,'C_3_%'!P168,'C_2_%'!P168,'C_1_%'!P168,'C_0_%'!P168)</f>
        <v>38804</v>
      </c>
      <c r="Z176" s="6"/>
      <c r="AA176" s="6">
        <f>CHOOSE($AU$4,'C_6_%'!R168,'C_5_%'!R168,'C_4_%'!R168,'C_3_%'!R168,'C_2_%'!R168,'C_1_%'!R168,'C_0_%'!R168)</f>
        <v>173038</v>
      </c>
      <c r="AB176" s="6"/>
      <c r="AC176" s="6">
        <f>CHOOSE($AU$4,'C_6_%'!S168,'C_5_%'!S168,'C_4_%'!S168,'C_3_%'!S168,'C_2_%'!S168,'C_1_%'!S168,'C_0_%'!S168)</f>
        <v>7522</v>
      </c>
      <c r="AW176" s="20"/>
      <c r="AX176" s="20"/>
      <c r="AY176" s="20"/>
    </row>
    <row r="177" spans="2:51" x14ac:dyDescent="0.2">
      <c r="B177" s="38">
        <f>CHOOSE($AU$4,'C_6_%'!B169,'C_5_%'!B169,'C_4_%'!B169,'C_3_%'!B169,'C_2_%'!B169,'C_1_%'!B169,'C_0_%'!B169,)</f>
        <v>3798</v>
      </c>
      <c r="C177" s="38" t="str">
        <f>CHOOSE($AU$4,'C_6_%'!A169,'C_5_%'!A169,'C_4_%'!A169,'C_3_%'!A169,'C_2_%'!A169,'C_1_%'!A169,'C_0_%'!A169,)</f>
        <v>Logan-Magnolia</v>
      </c>
      <c r="E177" s="40">
        <f>CHOOSE($AU$4,'C_6_%'!E169,'C_5_%'!E169,'C_4_%'!E169,'C_3_%'!E169,'C_2_%'!E169,'C_1_%'!E169,'C_0_%'!E169)</f>
        <v>533.70000000000005</v>
      </c>
      <c r="G177" s="40">
        <f>CHOOSE($AU$4,'C_6_%'!F169,'C_5_%'!F169,'C_4_%'!F169,'C_3_%'!F169,'C_2_%'!F169,'C_1_%'!F169,'C_0_%'!F169)</f>
        <v>-20.2</v>
      </c>
      <c r="H177" s="3"/>
      <c r="I177" s="6">
        <f>(CHOOSE($AU$4,'C_6_%'!G169,'C_5_%'!G169,'C_4_%'!G169,'C_3_%'!G169,'C_2_%'!G169,'C_1_%'!G169,'C_0_%'!G169,))-AA177</f>
        <v>2717091</v>
      </c>
      <c r="J177" s="6"/>
      <c r="K177" s="6">
        <f>CHOOSE($AU$4,'C_6_%'!H169,'C_5_%'!H169,'C_4_%'!H169,'C_3_%'!H169,'C_2_%'!H169,'C_1_%'!H169,'C_0_%'!H169)</f>
        <v>394025</v>
      </c>
      <c r="L177" s="6"/>
      <c r="M177" s="6">
        <f>CHOOSE($AU$4,'C_6_%'!I169,'C_5_%'!I169,'C_4_%'!I169,'C_3_%'!I169,'C_2_%'!I169,'C_1_%'!I169,'C_0_%'!I169)</f>
        <v>-26390</v>
      </c>
      <c r="N177" s="6"/>
      <c r="O177" s="6">
        <f>CHOOSE($AU$4,'C_6_%'!J169,'C_5_%'!J169,'C_4_%'!J169,'C_3_%'!J169,'C_2_%'!J169,'C_1_%'!J169,'C_0_%'!J169)</f>
        <v>1569622</v>
      </c>
      <c r="P177" s="6"/>
      <c r="Q177" s="6">
        <f>CHOOSE($AU$4,'C_6_%'!K169,'C_5_%'!K169,'C_4_%'!K169,'C_3_%'!K169,'C_2_%'!K169,'C_1_%'!K169,'C_0_%'!K169)</f>
        <v>112989</v>
      </c>
      <c r="R177" s="6"/>
      <c r="S177" s="6">
        <f>CHOOSE($AU$4,'C_6_%'!L169,'C_5_%'!L169,'C_4_%'!L169,'C_3_%'!L169,'C_2_%'!L169,'C_1_%'!L169,'C_0_%'!L169,)</f>
        <v>4690983.6666999999</v>
      </c>
      <c r="T177" s="6"/>
      <c r="U177" s="6">
        <f>CHOOSE($AU$4,'C_6_%'!O169,'C_5_%'!O169,'C_4_%'!O169,'C_3_%'!O169,'C_2_%'!O169,'C_1_%'!O169,'C_0_%'!O169)</f>
        <v>92237.666666999998</v>
      </c>
      <c r="V177" s="6"/>
      <c r="W177" s="6">
        <f>CHOOSE($AU$4,'C_6_%'!Q169,'C_5_%'!Q169,'C_4_%'!Q169,'C_3_%'!Q169,'C_2_%'!Q169,'C_1_%'!Q169,'C_0_%'!Q169)</f>
        <v>0</v>
      </c>
      <c r="X177" s="6"/>
      <c r="Y177" s="6">
        <f>CHOOSE($AU$4,'C_6_%'!P169,'C_5_%'!P169,'C_4_%'!P169,'C_3_%'!P169,'C_2_%'!P169,'C_1_%'!P169,'C_0_%'!P169)</f>
        <v>96229</v>
      </c>
      <c r="Z177" s="6"/>
      <c r="AA177" s="6">
        <f>CHOOSE($AU$4,'C_6_%'!R169,'C_5_%'!R169,'C_4_%'!R169,'C_3_%'!R169,'C_2_%'!R169,'C_1_%'!R169,'C_0_%'!R169)</f>
        <v>119796</v>
      </c>
      <c r="AB177" s="6"/>
      <c r="AC177" s="6">
        <f>CHOOSE($AU$4,'C_6_%'!S169,'C_5_%'!S169,'C_4_%'!S169,'C_3_%'!S169,'C_2_%'!S169,'C_1_%'!S169,'C_0_%'!S169)</f>
        <v>5208</v>
      </c>
      <c r="AW177" s="20"/>
      <c r="AX177" s="20"/>
      <c r="AY177" s="20"/>
    </row>
    <row r="178" spans="2:51" x14ac:dyDescent="0.2">
      <c r="B178" s="38">
        <f>CHOOSE($AU$4,'C_6_%'!B170,'C_5_%'!B170,'C_4_%'!B170,'C_3_%'!B170,'C_2_%'!B170,'C_1_%'!B170,'C_0_%'!B170,)</f>
        <v>3816</v>
      </c>
      <c r="C178" s="38" t="str">
        <f>CHOOSE($AU$4,'C_6_%'!A170,'C_5_%'!A170,'C_4_%'!A170,'C_3_%'!A170,'C_2_%'!A170,'C_1_%'!A170,'C_0_%'!A170,)</f>
        <v>Lone Tree</v>
      </c>
      <c r="E178" s="40">
        <f>CHOOSE($AU$4,'C_6_%'!E170,'C_5_%'!E170,'C_4_%'!E170,'C_3_%'!E170,'C_2_%'!E170,'C_1_%'!E170,'C_0_%'!E170)</f>
        <v>409.8</v>
      </c>
      <c r="G178" s="40">
        <f>CHOOSE($AU$4,'C_6_%'!F170,'C_5_%'!F170,'C_4_%'!F170,'C_3_%'!F170,'C_2_%'!F170,'C_1_%'!F170,'C_0_%'!F170)</f>
        <v>5.3</v>
      </c>
      <c r="H178" s="3"/>
      <c r="I178" s="6">
        <f>(CHOOSE($AU$4,'C_6_%'!G170,'C_5_%'!G170,'C_4_%'!G170,'C_3_%'!G170,'C_2_%'!G170,'C_1_%'!G170,'C_0_%'!G170,))-AA178</f>
        <v>1967922</v>
      </c>
      <c r="J178" s="6"/>
      <c r="K178" s="6">
        <f>CHOOSE($AU$4,'C_6_%'!H170,'C_5_%'!H170,'C_4_%'!H170,'C_3_%'!H170,'C_2_%'!H170,'C_1_%'!H170,'C_0_%'!H170)</f>
        <v>328876</v>
      </c>
      <c r="L178" s="6"/>
      <c r="M178" s="6">
        <f>CHOOSE($AU$4,'C_6_%'!I170,'C_5_%'!I170,'C_4_%'!I170,'C_3_%'!I170,'C_2_%'!I170,'C_1_%'!I170,'C_0_%'!I170)</f>
        <v>83366</v>
      </c>
      <c r="N178" s="6"/>
      <c r="O178" s="6">
        <f>CHOOSE($AU$4,'C_6_%'!J170,'C_5_%'!J170,'C_4_%'!J170,'C_3_%'!J170,'C_2_%'!J170,'C_1_%'!J170,'C_0_%'!J170)</f>
        <v>1164339</v>
      </c>
      <c r="P178" s="6"/>
      <c r="Q178" s="6">
        <f>CHOOSE($AU$4,'C_6_%'!K170,'C_5_%'!K170,'C_4_%'!K170,'C_3_%'!K170,'C_2_%'!K170,'C_1_%'!K170,'C_0_%'!K170)</f>
        <v>-24490</v>
      </c>
      <c r="R178" s="6"/>
      <c r="S178" s="6">
        <f>CHOOSE($AU$4,'C_6_%'!L170,'C_5_%'!L170,'C_4_%'!L170,'C_3_%'!L170,'C_2_%'!L170,'C_1_%'!L170,'C_0_%'!L170,)</f>
        <v>3475120.6666999999</v>
      </c>
      <c r="T178" s="6"/>
      <c r="U178" s="6">
        <f>CHOOSE($AU$4,'C_6_%'!O170,'C_5_%'!O170,'C_4_%'!O170,'C_3_%'!O170,'C_2_%'!O170,'C_1_%'!O170,'C_0_%'!O170)</f>
        <v>65371.666666999998</v>
      </c>
      <c r="V178" s="6"/>
      <c r="W178" s="6">
        <f>CHOOSE($AU$4,'C_6_%'!Q170,'C_5_%'!Q170,'C_4_%'!Q170,'C_3_%'!Q170,'C_2_%'!Q170,'C_1_%'!Q170,'C_0_%'!Q170)</f>
        <v>0</v>
      </c>
      <c r="X178" s="6"/>
      <c r="Y178" s="6">
        <f>CHOOSE($AU$4,'C_6_%'!P170,'C_5_%'!P170,'C_4_%'!P170,'C_3_%'!P170,'C_2_%'!P170,'C_1_%'!P170,'C_0_%'!P170)</f>
        <v>0</v>
      </c>
      <c r="Z178" s="6"/>
      <c r="AA178" s="6">
        <f>CHOOSE($AU$4,'C_6_%'!R170,'C_5_%'!R170,'C_4_%'!R170,'C_3_%'!R170,'C_2_%'!R170,'C_1_%'!R170,'C_0_%'!R170)</f>
        <v>76536</v>
      </c>
      <c r="AB178" s="6"/>
      <c r="AC178" s="6">
        <f>CHOOSE($AU$4,'C_6_%'!S170,'C_5_%'!S170,'C_4_%'!S170,'C_3_%'!S170,'C_2_%'!S170,'C_1_%'!S170,'C_0_%'!S170)</f>
        <v>3327</v>
      </c>
      <c r="AW178" s="20"/>
      <c r="AX178" s="20"/>
      <c r="AY178" s="20"/>
    </row>
    <row r="179" spans="2:51" s="43" customFormat="1" x14ac:dyDescent="0.2">
      <c r="B179" s="42">
        <f>CHOOSE($AU$4,'C_6_%'!B171,'C_5_%'!B171,'C_4_%'!B171,'C_3_%'!B171,'C_2_%'!B171,'C_1_%'!B171,'C_0_%'!B171,)</f>
        <v>3841</v>
      </c>
      <c r="C179" s="42" t="str">
        <f>CHOOSE($AU$4,'C_6_%'!A171,'C_5_%'!A171,'C_4_%'!A171,'C_3_%'!A171,'C_2_%'!A171,'C_1_%'!A171,'C_0_%'!A171,)</f>
        <v>Louisa-Muscatine</v>
      </c>
      <c r="E179" s="44">
        <f>CHOOSE($AU$4,'C_6_%'!E171,'C_5_%'!E171,'C_4_%'!E171,'C_3_%'!E171,'C_2_%'!E171,'C_1_%'!E171,'C_0_%'!E171)</f>
        <v>769.6</v>
      </c>
      <c r="G179" s="44">
        <f>CHOOSE($AU$4,'C_6_%'!F171,'C_5_%'!F171,'C_4_%'!F171,'C_3_%'!F171,'C_2_%'!F171,'C_1_%'!F171,'C_0_%'!F171)</f>
        <v>-1.3</v>
      </c>
      <c r="H179" s="45"/>
      <c r="I179" s="46">
        <f>(CHOOSE($AU$4,'C_6_%'!G171,'C_5_%'!G171,'C_4_%'!G171,'C_3_%'!G171,'C_2_%'!G171,'C_1_%'!G171,'C_0_%'!G171,))-AA179</f>
        <v>3762364</v>
      </c>
      <c r="J179" s="46"/>
      <c r="K179" s="46">
        <f>CHOOSE($AU$4,'C_6_%'!H171,'C_5_%'!H171,'C_4_%'!H171,'C_3_%'!H171,'C_2_%'!H171,'C_1_%'!H171,'C_0_%'!H171)</f>
        <v>597008</v>
      </c>
      <c r="L179" s="46"/>
      <c r="M179" s="46">
        <f>CHOOSE($AU$4,'C_6_%'!I171,'C_5_%'!I171,'C_4_%'!I171,'C_3_%'!I171,'C_2_%'!I171,'C_1_%'!I171,'C_0_%'!I171)</f>
        <v>66972</v>
      </c>
      <c r="N179" s="46"/>
      <c r="O179" s="46">
        <f>CHOOSE($AU$4,'C_6_%'!J171,'C_5_%'!J171,'C_4_%'!J171,'C_3_%'!J171,'C_2_%'!J171,'C_1_%'!J171,'C_0_%'!J171)</f>
        <v>2319081</v>
      </c>
      <c r="P179" s="46"/>
      <c r="Q179" s="46">
        <f>CHOOSE($AU$4,'C_6_%'!K171,'C_5_%'!K171,'C_4_%'!K171,'C_3_%'!K171,'C_2_%'!K171,'C_1_%'!K171,'C_0_%'!K171)</f>
        <v>68305</v>
      </c>
      <c r="R179" s="46"/>
      <c r="S179" s="46">
        <f>CHOOSE($AU$4,'C_6_%'!L171,'C_5_%'!L171,'C_4_%'!L171,'C_3_%'!L171,'C_2_%'!L171,'C_1_%'!L171,'C_0_%'!L171,)</f>
        <v>6721403.3333000001</v>
      </c>
      <c r="T179" s="46"/>
      <c r="U179" s="46">
        <f>CHOOSE($AU$4,'C_6_%'!O171,'C_5_%'!O171,'C_4_%'!O171,'C_3_%'!O171,'C_2_%'!O171,'C_1_%'!O171,'C_0_%'!O171)</f>
        <v>156481.33332999999</v>
      </c>
      <c r="V179" s="46"/>
      <c r="W179" s="46">
        <f>CHOOSE($AU$4,'C_6_%'!Q171,'C_5_%'!Q171,'C_4_%'!Q171,'C_3_%'!Q171,'C_2_%'!Q171,'C_1_%'!Q171,'C_0_%'!Q171)</f>
        <v>0</v>
      </c>
      <c r="X179" s="46"/>
      <c r="Y179" s="46">
        <f>CHOOSE($AU$4,'C_6_%'!P171,'C_5_%'!P171,'C_4_%'!P171,'C_3_%'!P171,'C_2_%'!P171,'C_1_%'!P171,'C_0_%'!P171)</f>
        <v>0</v>
      </c>
      <c r="Z179" s="46"/>
      <c r="AA179" s="46">
        <f>CHOOSE($AU$4,'C_6_%'!R171,'C_5_%'!R171,'C_4_%'!R171,'C_3_%'!R171,'C_2_%'!R171,'C_1_%'!R171,'C_0_%'!R171)</f>
        <v>133107</v>
      </c>
      <c r="AB179" s="46"/>
      <c r="AC179" s="46">
        <f>CHOOSE($AU$4,'C_6_%'!S171,'C_5_%'!S171,'C_4_%'!S171,'C_3_%'!S171,'C_2_%'!S171,'C_1_%'!S171,'C_0_%'!S171)</f>
        <v>5787</v>
      </c>
      <c r="AW179" s="48"/>
      <c r="AX179" s="48"/>
      <c r="AY179" s="48"/>
    </row>
    <row r="180" spans="2:51" x14ac:dyDescent="0.2">
      <c r="B180" s="38">
        <f>CHOOSE($AU$4,'C_6_%'!B172,'C_5_%'!B172,'C_4_%'!B172,'C_3_%'!B172,'C_2_%'!B172,'C_1_%'!B172,'C_0_%'!B172,)</f>
        <v>3897</v>
      </c>
      <c r="C180" s="38" t="str">
        <f>CHOOSE($AU$4,'C_6_%'!A172,'C_5_%'!A172,'C_4_%'!A172,'C_3_%'!A172,'C_2_%'!A172,'C_1_%'!A172,'C_0_%'!A172,)</f>
        <v>LuVerne</v>
      </c>
      <c r="E180" s="40">
        <f>CHOOSE($AU$4,'C_6_%'!E172,'C_5_%'!E172,'C_4_%'!E172,'C_3_%'!E172,'C_2_%'!E172,'C_1_%'!E172,'C_0_%'!E172)</f>
        <v>74.900000000000006</v>
      </c>
      <c r="G180" s="40">
        <f>CHOOSE($AU$4,'C_6_%'!F172,'C_5_%'!F172,'C_4_%'!F172,'C_3_%'!F172,'C_2_%'!F172,'C_1_%'!F172,'C_0_%'!F172)</f>
        <v>-1.1000000000000001</v>
      </c>
      <c r="H180" s="3"/>
      <c r="I180" s="6">
        <f>(CHOOSE($AU$4,'C_6_%'!G172,'C_5_%'!G172,'C_4_%'!G172,'C_3_%'!G172,'C_2_%'!G172,'C_1_%'!G172,'C_0_%'!G172,))-AA180</f>
        <v>142096</v>
      </c>
      <c r="J180" s="6"/>
      <c r="K180" s="6">
        <f>CHOOSE($AU$4,'C_6_%'!H172,'C_5_%'!H172,'C_4_%'!H172,'C_3_%'!H172,'C_2_%'!H172,'C_1_%'!H172,'C_0_%'!H172)</f>
        <v>56679</v>
      </c>
      <c r="L180" s="6"/>
      <c r="M180" s="6">
        <f>CHOOSE($AU$4,'C_6_%'!I172,'C_5_%'!I172,'C_4_%'!I172,'C_3_%'!I172,'C_2_%'!I172,'C_1_%'!I172,'C_0_%'!I172)</f>
        <v>6003</v>
      </c>
      <c r="N180" s="6"/>
      <c r="O180" s="6">
        <f>CHOOSE($AU$4,'C_6_%'!J172,'C_5_%'!J172,'C_4_%'!J172,'C_3_%'!J172,'C_2_%'!J172,'C_1_%'!J172,'C_0_%'!J172)</f>
        <v>536766</v>
      </c>
      <c r="P180" s="6"/>
      <c r="Q180" s="6">
        <f>CHOOSE($AU$4,'C_6_%'!K172,'C_5_%'!K172,'C_4_%'!K172,'C_3_%'!K172,'C_2_%'!K172,'C_1_%'!K172,'C_0_%'!K172)</f>
        <v>24340</v>
      </c>
      <c r="R180" s="6"/>
      <c r="S180" s="6">
        <f>CHOOSE($AU$4,'C_6_%'!L172,'C_5_%'!L172,'C_4_%'!L172,'C_3_%'!L172,'C_2_%'!L172,'C_1_%'!L172,'C_0_%'!L172,)</f>
        <v>741190.66666999995</v>
      </c>
      <c r="T180" s="6"/>
      <c r="U180" s="6">
        <f>CHOOSE($AU$4,'C_6_%'!O172,'C_5_%'!O172,'C_4_%'!O172,'C_3_%'!O172,'C_2_%'!O172,'C_1_%'!O172,'C_0_%'!O172)</f>
        <v>33243.666666999998</v>
      </c>
      <c r="V180" s="6"/>
      <c r="W180" s="6">
        <f>CHOOSE($AU$4,'C_6_%'!Q172,'C_5_%'!Q172,'C_4_%'!Q172,'C_3_%'!Q172,'C_2_%'!Q172,'C_1_%'!Q172,'C_0_%'!Q172)</f>
        <v>0</v>
      </c>
      <c r="X180" s="6"/>
      <c r="Y180" s="6">
        <f>CHOOSE($AU$4,'C_6_%'!P172,'C_5_%'!P172,'C_4_%'!P172,'C_3_%'!P172,'C_2_%'!P172,'C_1_%'!P172,'C_0_%'!P172)</f>
        <v>2654</v>
      </c>
      <c r="Z180" s="6"/>
      <c r="AA180" s="6">
        <f>CHOOSE($AU$4,'C_6_%'!R172,'C_5_%'!R172,'C_4_%'!R172,'C_3_%'!R172,'C_2_%'!R172,'C_1_%'!R172,'C_0_%'!R172)</f>
        <v>29949</v>
      </c>
      <c r="AB180" s="6"/>
      <c r="AC180" s="6">
        <f>CHOOSE($AU$4,'C_6_%'!S172,'C_5_%'!S172,'C_4_%'!S172,'C_3_%'!S172,'C_2_%'!S172,'C_1_%'!S172,'C_0_%'!S172)</f>
        <v>1302</v>
      </c>
      <c r="AW180" s="20"/>
      <c r="AX180" s="20"/>
      <c r="AY180" s="20"/>
    </row>
    <row r="181" spans="2:51" x14ac:dyDescent="0.2">
      <c r="B181" s="38">
        <f>CHOOSE($AU$4,'C_6_%'!B173,'C_5_%'!B173,'C_4_%'!B173,'C_3_%'!B173,'C_2_%'!B173,'C_1_%'!B173,'C_0_%'!B173,)</f>
        <v>3906</v>
      </c>
      <c r="C181" s="38" t="str">
        <f>CHOOSE($AU$4,'C_6_%'!A173,'C_5_%'!A173,'C_4_%'!A173,'C_3_%'!A173,'C_2_%'!A173,'C_1_%'!A173,'C_0_%'!A173,)</f>
        <v>Lynnville-Sully</v>
      </c>
      <c r="E181" s="40">
        <f>CHOOSE($AU$4,'C_6_%'!E173,'C_5_%'!E173,'C_4_%'!E173,'C_3_%'!E173,'C_2_%'!E173,'C_1_%'!E173,'C_0_%'!E173)</f>
        <v>443.8</v>
      </c>
      <c r="G181" s="40">
        <f>CHOOSE($AU$4,'C_6_%'!F173,'C_5_%'!F173,'C_4_%'!F173,'C_3_%'!F173,'C_2_%'!F173,'C_1_%'!F173,'C_0_%'!F173)</f>
        <v>11</v>
      </c>
      <c r="H181" s="3"/>
      <c r="I181" s="6">
        <f>(CHOOSE($AU$4,'C_6_%'!G173,'C_5_%'!G173,'C_4_%'!G173,'C_3_%'!G173,'C_2_%'!G173,'C_1_%'!G173,'C_0_%'!G173,))-AA181</f>
        <v>1960969</v>
      </c>
      <c r="J181" s="6"/>
      <c r="K181" s="6">
        <f>CHOOSE($AU$4,'C_6_%'!H173,'C_5_%'!H173,'C_4_%'!H173,'C_3_%'!H173,'C_2_%'!H173,'C_1_%'!H173,'C_0_%'!H173)</f>
        <v>316952</v>
      </c>
      <c r="L181" s="6"/>
      <c r="M181" s="6">
        <f>CHOOSE($AU$4,'C_6_%'!I173,'C_5_%'!I173,'C_4_%'!I173,'C_3_%'!I173,'C_2_%'!I173,'C_1_%'!I173,'C_0_%'!I173)</f>
        <v>129719</v>
      </c>
      <c r="N181" s="6"/>
      <c r="O181" s="6">
        <f>CHOOSE($AU$4,'C_6_%'!J173,'C_5_%'!J173,'C_4_%'!J173,'C_3_%'!J173,'C_2_%'!J173,'C_1_%'!J173,'C_0_%'!J173)</f>
        <v>1481839</v>
      </c>
      <c r="P181" s="6"/>
      <c r="Q181" s="6">
        <f>CHOOSE($AU$4,'C_6_%'!K173,'C_5_%'!K173,'C_4_%'!K173,'C_3_%'!K173,'C_2_%'!K173,'C_1_%'!K173,'C_0_%'!K173)</f>
        <v>47191</v>
      </c>
      <c r="R181" s="6"/>
      <c r="S181" s="6">
        <f>CHOOSE($AU$4,'C_6_%'!L173,'C_5_%'!L173,'C_4_%'!L173,'C_3_%'!L173,'C_2_%'!L173,'C_1_%'!L173,'C_0_%'!L173,)</f>
        <v>3775046</v>
      </c>
      <c r="T181" s="6"/>
      <c r="U181" s="6">
        <f>CHOOSE($AU$4,'C_6_%'!O173,'C_5_%'!O173,'C_4_%'!O173,'C_3_%'!O173,'C_2_%'!O173,'C_1_%'!O173,'C_0_%'!O173)</f>
        <v>183741</v>
      </c>
      <c r="V181" s="6"/>
      <c r="W181" s="6">
        <f>CHOOSE($AU$4,'C_6_%'!Q173,'C_5_%'!Q173,'C_4_%'!Q173,'C_3_%'!Q173,'C_2_%'!Q173,'C_1_%'!Q173,'C_0_%'!Q173)</f>
        <v>0</v>
      </c>
      <c r="X181" s="6"/>
      <c r="Y181" s="6">
        <f>CHOOSE($AU$4,'C_6_%'!P173,'C_5_%'!P173,'C_4_%'!P173,'C_3_%'!P173,'C_2_%'!P173,'C_1_%'!P173,'C_0_%'!P173)</f>
        <v>0</v>
      </c>
      <c r="Z181" s="6"/>
      <c r="AA181" s="6">
        <f>CHOOSE($AU$4,'C_6_%'!R173,'C_5_%'!R173,'C_4_%'!R173,'C_3_%'!R173,'C_2_%'!R173,'C_1_%'!R173,'C_0_%'!R173)</f>
        <v>116468</v>
      </c>
      <c r="AB181" s="6"/>
      <c r="AC181" s="6">
        <f>CHOOSE($AU$4,'C_6_%'!S173,'C_5_%'!S173,'C_4_%'!S173,'C_3_%'!S173,'C_2_%'!S173,'C_1_%'!S173,'C_0_%'!S173)</f>
        <v>5063</v>
      </c>
      <c r="AW181" s="20"/>
      <c r="AX181" s="20"/>
      <c r="AY181" s="20"/>
    </row>
    <row r="182" spans="2:51" x14ac:dyDescent="0.2">
      <c r="B182" s="38">
        <f>CHOOSE($AU$4,'C_6_%'!B174,'C_5_%'!B174,'C_4_%'!B174,'C_3_%'!B174,'C_2_%'!B174,'C_1_%'!B174,'C_0_%'!B174,)</f>
        <v>4419</v>
      </c>
      <c r="C182" s="38" t="str">
        <f>CHOOSE($AU$4,'C_6_%'!A174,'C_5_%'!A174,'C_4_%'!A174,'C_3_%'!A174,'C_2_%'!A174,'C_1_%'!A174,'C_0_%'!A174,)</f>
        <v>MFL MarMac</v>
      </c>
      <c r="E182" s="40">
        <f>CHOOSE($AU$4,'C_6_%'!E174,'C_5_%'!E174,'C_4_%'!E174,'C_3_%'!E174,'C_2_%'!E174,'C_1_%'!E174,'C_0_%'!E174)</f>
        <v>798.6</v>
      </c>
      <c r="G182" s="40">
        <f>CHOOSE($AU$4,'C_6_%'!F174,'C_5_%'!F174,'C_4_%'!F174,'C_3_%'!F174,'C_2_%'!F174,'C_1_%'!F174,'C_0_%'!F174)</f>
        <v>4.4000000000000004</v>
      </c>
      <c r="H182" s="3"/>
      <c r="I182" s="6">
        <f>(CHOOSE($AU$4,'C_6_%'!G174,'C_5_%'!G174,'C_4_%'!G174,'C_3_%'!G174,'C_2_%'!G174,'C_1_%'!G174,'C_0_%'!G174,))-AA182</f>
        <v>4084848</v>
      </c>
      <c r="J182" s="6"/>
      <c r="K182" s="6">
        <f>CHOOSE($AU$4,'C_6_%'!H174,'C_5_%'!H174,'C_4_%'!H174,'C_3_%'!H174,'C_2_%'!H174,'C_1_%'!H174,'C_0_%'!H174)</f>
        <v>601279</v>
      </c>
      <c r="L182" s="6"/>
      <c r="M182" s="6">
        <f>CHOOSE($AU$4,'C_6_%'!I174,'C_5_%'!I174,'C_4_%'!I174,'C_3_%'!I174,'C_2_%'!I174,'C_1_%'!I174,'C_0_%'!I174)</f>
        <v>159871</v>
      </c>
      <c r="N182" s="6"/>
      <c r="O182" s="6">
        <f>CHOOSE($AU$4,'C_6_%'!J174,'C_5_%'!J174,'C_4_%'!J174,'C_3_%'!J174,'C_2_%'!J174,'C_1_%'!J174,'C_0_%'!J174)</f>
        <v>2313436</v>
      </c>
      <c r="P182" s="6"/>
      <c r="Q182" s="6">
        <f>CHOOSE($AU$4,'C_6_%'!K174,'C_5_%'!K174,'C_4_%'!K174,'C_3_%'!K174,'C_2_%'!K174,'C_1_%'!K174,'C_0_%'!K174)</f>
        <v>50536</v>
      </c>
      <c r="R182" s="6"/>
      <c r="S182" s="6">
        <f>CHOOSE($AU$4,'C_6_%'!L174,'C_5_%'!L174,'C_4_%'!L174,'C_3_%'!L174,'C_2_%'!L174,'C_1_%'!L174,'C_0_%'!L174,)</f>
        <v>7031939.6666999999</v>
      </c>
      <c r="T182" s="6"/>
      <c r="U182" s="6">
        <f>CHOOSE($AU$4,'C_6_%'!O174,'C_5_%'!O174,'C_4_%'!O174,'C_3_%'!O174,'C_2_%'!O174,'C_1_%'!O174,'C_0_%'!O174)</f>
        <v>225713.66667000001</v>
      </c>
      <c r="V182" s="6"/>
      <c r="W182" s="6">
        <f>CHOOSE($AU$4,'C_6_%'!Q174,'C_5_%'!Q174,'C_4_%'!Q174,'C_3_%'!Q174,'C_2_%'!Q174,'C_1_%'!Q174,'C_0_%'!Q174)</f>
        <v>0</v>
      </c>
      <c r="X182" s="6"/>
      <c r="Y182" s="6">
        <f>CHOOSE($AU$4,'C_6_%'!P174,'C_5_%'!P174,'C_4_%'!P174,'C_3_%'!P174,'C_2_%'!P174,'C_1_%'!P174,'C_0_%'!P174)</f>
        <v>0</v>
      </c>
      <c r="Z182" s="6"/>
      <c r="AA182" s="6">
        <f>CHOOSE($AU$4,'C_6_%'!R174,'C_5_%'!R174,'C_4_%'!R174,'C_3_%'!R174,'C_2_%'!R174,'C_1_%'!R174,'C_0_%'!R174)</f>
        <v>143089</v>
      </c>
      <c r="AB182" s="6"/>
      <c r="AC182" s="6">
        <f>CHOOSE($AU$4,'C_6_%'!S174,'C_5_%'!S174,'C_4_%'!S174,'C_3_%'!S174,'C_2_%'!S174,'C_1_%'!S174,'C_0_%'!S174)</f>
        <v>6220</v>
      </c>
      <c r="AW182" s="20"/>
      <c r="AX182" s="20"/>
      <c r="AY182" s="20"/>
    </row>
    <row r="183" spans="2:51" x14ac:dyDescent="0.2">
      <c r="B183" s="38">
        <f>CHOOSE($AU$4,'C_6_%'!B175,'C_5_%'!B175,'C_4_%'!B175,'C_3_%'!B175,'C_2_%'!B175,'C_1_%'!B175,'C_0_%'!B175,)</f>
        <v>4149</v>
      </c>
      <c r="C183" s="38" t="str">
        <f>CHOOSE($AU$4,'C_6_%'!A175,'C_5_%'!A175,'C_4_%'!A175,'C_3_%'!A175,'C_2_%'!A175,'C_1_%'!A175,'C_0_%'!A175,)</f>
        <v>MOC-Floyd Valley</v>
      </c>
      <c r="E183" s="40">
        <f>CHOOSE($AU$4,'C_6_%'!E175,'C_5_%'!E175,'C_4_%'!E175,'C_3_%'!E175,'C_2_%'!E175,'C_1_%'!E175,'C_0_%'!E175)</f>
        <v>1337.3</v>
      </c>
      <c r="G183" s="40">
        <f>CHOOSE($AU$4,'C_6_%'!F175,'C_5_%'!F175,'C_4_%'!F175,'C_3_%'!F175,'C_2_%'!F175,'C_1_%'!F175,'C_0_%'!F175)</f>
        <v>-40</v>
      </c>
      <c r="H183" s="3"/>
      <c r="I183" s="6">
        <f>(CHOOSE($AU$4,'C_6_%'!G175,'C_5_%'!G175,'C_4_%'!G175,'C_3_%'!G175,'C_2_%'!G175,'C_1_%'!G175,'C_0_%'!G175,))-AA183</f>
        <v>6313305</v>
      </c>
      <c r="J183" s="6"/>
      <c r="K183" s="6">
        <f>CHOOSE($AU$4,'C_6_%'!H175,'C_5_%'!H175,'C_4_%'!H175,'C_3_%'!H175,'C_2_%'!H175,'C_1_%'!H175,'C_0_%'!H175)</f>
        <v>966511</v>
      </c>
      <c r="L183" s="6"/>
      <c r="M183" s="6">
        <f>CHOOSE($AU$4,'C_6_%'!I175,'C_5_%'!I175,'C_4_%'!I175,'C_3_%'!I175,'C_2_%'!I175,'C_1_%'!I175,'C_0_%'!I175)</f>
        <v>-48682</v>
      </c>
      <c r="N183" s="6"/>
      <c r="O183" s="6">
        <f>CHOOSE($AU$4,'C_6_%'!J175,'C_5_%'!J175,'C_4_%'!J175,'C_3_%'!J175,'C_2_%'!J175,'C_1_%'!J175,'C_0_%'!J175)</f>
        <v>4690177</v>
      </c>
      <c r="P183" s="6"/>
      <c r="Q183" s="6">
        <f>CHOOSE($AU$4,'C_6_%'!K175,'C_5_%'!K175,'C_4_%'!K175,'C_3_%'!K175,'C_2_%'!K175,'C_1_%'!K175,'C_0_%'!K175)</f>
        <v>222253</v>
      </c>
      <c r="R183" s="6"/>
      <c r="S183" s="6">
        <f>CHOOSE($AU$4,'C_6_%'!L175,'C_5_%'!L175,'C_4_%'!L175,'C_3_%'!L175,'C_2_%'!L175,'C_1_%'!L175,'C_0_%'!L175,)</f>
        <v>12043891.666999999</v>
      </c>
      <c r="T183" s="6"/>
      <c r="U183" s="6">
        <f>CHOOSE($AU$4,'C_6_%'!O175,'C_5_%'!O175,'C_4_%'!O175,'C_3_%'!O175,'C_2_%'!O175,'C_1_%'!O175,'C_0_%'!O175)</f>
        <v>215850.66667000001</v>
      </c>
      <c r="V183" s="6"/>
      <c r="W183" s="6">
        <f>CHOOSE($AU$4,'C_6_%'!Q175,'C_5_%'!Q175,'C_4_%'!Q175,'C_3_%'!Q175,'C_2_%'!Q175,'C_1_%'!Q175,'C_0_%'!Q175)</f>
        <v>0</v>
      </c>
      <c r="X183" s="6"/>
      <c r="Y183" s="6">
        <f>CHOOSE($AU$4,'C_6_%'!P175,'C_5_%'!P175,'C_4_%'!P175,'C_3_%'!P175,'C_2_%'!P175,'C_1_%'!P175,'C_0_%'!P175)</f>
        <v>174633</v>
      </c>
      <c r="Z183" s="6"/>
      <c r="AA183" s="6">
        <f>CHOOSE($AU$4,'C_6_%'!R175,'C_5_%'!R175,'C_4_%'!R175,'C_3_%'!R175,'C_2_%'!R175,'C_1_%'!R175,'C_0_%'!R175)</f>
        <v>226281</v>
      </c>
      <c r="AB183" s="6"/>
      <c r="AC183" s="6">
        <f>CHOOSE($AU$4,'C_6_%'!S175,'C_5_%'!S175,'C_4_%'!S175,'C_3_%'!S175,'C_2_%'!S175,'C_1_%'!S175,'C_0_%'!S175)</f>
        <v>9837</v>
      </c>
      <c r="AW183" s="20"/>
      <c r="AX183" s="20"/>
      <c r="AY183" s="20"/>
    </row>
    <row r="184" spans="2:51" s="43" customFormat="1" x14ac:dyDescent="0.2">
      <c r="B184" s="42">
        <f>CHOOSE($AU$4,'C_6_%'!B176,'C_5_%'!B176,'C_4_%'!B176,'C_3_%'!B176,'C_2_%'!B176,'C_1_%'!B176,'C_0_%'!B176,)</f>
        <v>3942</v>
      </c>
      <c r="C184" s="42" t="str">
        <f>CHOOSE($AU$4,'C_6_%'!A176,'C_5_%'!A176,'C_4_%'!A176,'C_3_%'!A176,'C_2_%'!A176,'C_1_%'!A176,'C_0_%'!A176,)</f>
        <v>Madrid</v>
      </c>
      <c r="E184" s="44">
        <f>CHOOSE($AU$4,'C_6_%'!E176,'C_5_%'!E176,'C_4_%'!E176,'C_3_%'!E176,'C_2_%'!E176,'C_1_%'!E176,'C_0_%'!E176)</f>
        <v>675.7</v>
      </c>
      <c r="G184" s="44">
        <f>CHOOSE($AU$4,'C_6_%'!F176,'C_5_%'!F176,'C_4_%'!F176,'C_3_%'!F176,'C_2_%'!F176,'C_1_%'!F176,'C_0_%'!F176)</f>
        <v>25.1</v>
      </c>
      <c r="H184" s="45"/>
      <c r="I184" s="46">
        <f>(CHOOSE($AU$4,'C_6_%'!G176,'C_5_%'!G176,'C_4_%'!G176,'C_3_%'!G176,'C_2_%'!G176,'C_1_%'!G176,'C_0_%'!G176,))-AA184</f>
        <v>3876285</v>
      </c>
      <c r="J184" s="46"/>
      <c r="K184" s="46">
        <f>CHOOSE($AU$4,'C_6_%'!H176,'C_5_%'!H176,'C_4_%'!H176,'C_3_%'!H176,'C_2_%'!H176,'C_1_%'!H176,'C_0_%'!H176)</f>
        <v>476652</v>
      </c>
      <c r="L184" s="46"/>
      <c r="M184" s="46">
        <f>CHOOSE($AU$4,'C_6_%'!I176,'C_5_%'!I176,'C_4_%'!I176,'C_3_%'!I176,'C_2_%'!I176,'C_1_%'!I176,'C_0_%'!I176)</f>
        <v>281860</v>
      </c>
      <c r="N184" s="46"/>
      <c r="O184" s="46">
        <f>CHOOSE($AU$4,'C_6_%'!J176,'C_5_%'!J176,'C_4_%'!J176,'C_3_%'!J176,'C_2_%'!J176,'C_1_%'!J176,'C_0_%'!J176)</f>
        <v>1169550</v>
      </c>
      <c r="P184" s="46"/>
      <c r="Q184" s="46">
        <f>CHOOSE($AU$4,'C_6_%'!K176,'C_5_%'!K176,'C_4_%'!K176,'C_3_%'!K176,'C_2_%'!K176,'C_1_%'!K176,'C_0_%'!K176)</f>
        <v>1441</v>
      </c>
      <c r="R184" s="46"/>
      <c r="S184" s="46">
        <f>CHOOSE($AU$4,'C_6_%'!L176,'C_5_%'!L176,'C_4_%'!L176,'C_3_%'!L176,'C_2_%'!L176,'C_1_%'!L176,'C_0_%'!L176,)</f>
        <v>5530639.6666999999</v>
      </c>
      <c r="T184" s="46"/>
      <c r="U184" s="46">
        <f>CHOOSE($AU$4,'C_6_%'!O176,'C_5_%'!O176,'C_4_%'!O176,'C_3_%'!O176,'C_2_%'!O176,'C_1_%'!O176,'C_0_%'!O176)</f>
        <v>286883.66667000001</v>
      </c>
      <c r="V184" s="46"/>
      <c r="W184" s="46">
        <f>CHOOSE($AU$4,'C_6_%'!Q176,'C_5_%'!Q176,'C_4_%'!Q176,'C_3_%'!Q176,'C_2_%'!Q176,'C_1_%'!Q176,'C_0_%'!Q176)</f>
        <v>158563.08345999999</v>
      </c>
      <c r="X184" s="46"/>
      <c r="Y184" s="46">
        <f>CHOOSE($AU$4,'C_6_%'!P176,'C_5_%'!P176,'C_4_%'!P176,'C_3_%'!P176,'C_2_%'!P176,'C_1_%'!P176,'C_0_%'!P176)</f>
        <v>0</v>
      </c>
      <c r="Z184" s="46"/>
      <c r="AA184" s="46">
        <f>CHOOSE($AU$4,'C_6_%'!R176,'C_5_%'!R176,'C_4_%'!R176,'C_3_%'!R176,'C_2_%'!R176,'C_1_%'!R176,'C_0_%'!R176)</f>
        <v>16638</v>
      </c>
      <c r="AB184" s="46"/>
      <c r="AC184" s="46">
        <f>CHOOSE($AU$4,'C_6_%'!S176,'C_5_%'!S176,'C_4_%'!S176,'C_3_%'!S176,'C_2_%'!S176,'C_1_%'!S176,'C_0_%'!S176)</f>
        <v>723</v>
      </c>
      <c r="AW184" s="48"/>
      <c r="AX184" s="48"/>
      <c r="AY184" s="48"/>
    </row>
    <row r="185" spans="2:51" x14ac:dyDescent="0.2">
      <c r="B185" s="38">
        <f>CHOOSE($AU$4,'C_6_%'!B177,'C_5_%'!B177,'C_4_%'!B177,'C_3_%'!B177,'C_2_%'!B177,'C_1_%'!B177,'C_0_%'!B177,)</f>
        <v>4023</v>
      </c>
      <c r="C185" s="38" t="str">
        <f>CHOOSE($AU$4,'C_6_%'!A177,'C_5_%'!A177,'C_4_%'!A177,'C_3_%'!A177,'C_2_%'!A177,'C_1_%'!A177,'C_0_%'!A177,)</f>
        <v>Manson Northwest Webster</v>
      </c>
      <c r="E185" s="40">
        <f>CHOOSE($AU$4,'C_6_%'!E177,'C_5_%'!E177,'C_4_%'!E177,'C_3_%'!E177,'C_2_%'!E177,'C_1_%'!E177,'C_0_%'!E177)</f>
        <v>652.70000000000005</v>
      </c>
      <c r="G185" s="40">
        <f>CHOOSE($AU$4,'C_6_%'!F177,'C_5_%'!F177,'C_4_%'!F177,'C_3_%'!F177,'C_2_%'!F177,'C_1_%'!F177,'C_0_%'!F177)</f>
        <v>-18.3</v>
      </c>
      <c r="H185" s="3"/>
      <c r="I185" s="6">
        <f>(CHOOSE($AU$4,'C_6_%'!G177,'C_5_%'!G177,'C_4_%'!G177,'C_3_%'!G177,'C_2_%'!G177,'C_1_%'!G177,'C_0_%'!G177,))-AA185</f>
        <v>2497790</v>
      </c>
      <c r="J185" s="6"/>
      <c r="K185" s="6">
        <f>CHOOSE($AU$4,'C_6_%'!H177,'C_5_%'!H177,'C_4_%'!H177,'C_3_%'!H177,'C_2_%'!H177,'C_1_%'!H177,'C_0_%'!H177)</f>
        <v>490284</v>
      </c>
      <c r="L185" s="6"/>
      <c r="M185" s="6">
        <f>CHOOSE($AU$4,'C_6_%'!I177,'C_5_%'!I177,'C_4_%'!I177,'C_3_%'!I177,'C_2_%'!I177,'C_1_%'!I177,'C_0_%'!I177)</f>
        <v>-40105</v>
      </c>
      <c r="N185" s="6"/>
      <c r="O185" s="6">
        <f>CHOOSE($AU$4,'C_6_%'!J177,'C_5_%'!J177,'C_4_%'!J177,'C_3_%'!J177,'C_2_%'!J177,'C_1_%'!J177,'C_0_%'!J177)</f>
        <v>2728436</v>
      </c>
      <c r="P185" s="6"/>
      <c r="Q185" s="6">
        <f>CHOOSE($AU$4,'C_6_%'!K177,'C_5_%'!K177,'C_4_%'!K177,'C_3_%'!K177,'C_2_%'!K177,'C_1_%'!K177,'C_0_%'!K177)</f>
        <v>118055</v>
      </c>
      <c r="R185" s="6"/>
      <c r="S185" s="6">
        <f>CHOOSE($AU$4,'C_6_%'!L177,'C_5_%'!L177,'C_4_%'!L177,'C_3_%'!L177,'C_2_%'!L177,'C_1_%'!L177,'C_0_%'!L177,)</f>
        <v>5753863.3333000001</v>
      </c>
      <c r="T185" s="6"/>
      <c r="U185" s="6">
        <f>CHOOSE($AU$4,'C_6_%'!O177,'C_5_%'!O177,'C_4_%'!O177,'C_3_%'!O177,'C_2_%'!O177,'C_1_%'!O177,'C_0_%'!O177)</f>
        <v>99483.333333000002</v>
      </c>
      <c r="V185" s="6"/>
      <c r="W185" s="6">
        <f>CHOOSE($AU$4,'C_6_%'!Q177,'C_5_%'!Q177,'C_4_%'!Q177,'C_3_%'!Q177,'C_2_%'!Q177,'C_1_%'!Q177,'C_0_%'!Q177)</f>
        <v>0</v>
      </c>
      <c r="X185" s="6"/>
      <c r="Y185" s="6">
        <f>CHOOSE($AU$4,'C_6_%'!P177,'C_5_%'!P177,'C_4_%'!P177,'C_3_%'!P177,'C_2_%'!P177,'C_1_%'!P177,'C_0_%'!P177)</f>
        <v>77821</v>
      </c>
      <c r="Z185" s="6"/>
      <c r="AA185" s="6">
        <f>CHOOSE($AU$4,'C_6_%'!R177,'C_5_%'!R177,'C_4_%'!R177,'C_3_%'!R177,'C_2_%'!R177,'C_1_%'!R177,'C_0_%'!R177)</f>
        <v>103158</v>
      </c>
      <c r="AB185" s="6"/>
      <c r="AC185" s="6">
        <f>CHOOSE($AU$4,'C_6_%'!S177,'C_5_%'!S177,'C_4_%'!S177,'C_3_%'!S177,'C_2_%'!S177,'C_1_%'!S177,'C_0_%'!S177)</f>
        <v>4485</v>
      </c>
      <c r="AW185" s="20"/>
      <c r="AX185" s="20"/>
      <c r="AY185" s="20"/>
    </row>
    <row r="186" spans="2:51" x14ac:dyDescent="0.2">
      <c r="B186" s="38">
        <f>CHOOSE($AU$4,'C_6_%'!B178,'C_5_%'!B178,'C_4_%'!B178,'C_3_%'!B178,'C_2_%'!B178,'C_1_%'!B178,'C_0_%'!B178,)</f>
        <v>4033</v>
      </c>
      <c r="C186" s="38" t="str">
        <f>CHOOSE($AU$4,'C_6_%'!A178,'C_5_%'!A178,'C_4_%'!A178,'C_3_%'!A178,'C_2_%'!A178,'C_1_%'!A178,'C_0_%'!A178,)</f>
        <v>Maple Valley-Anthon Oto</v>
      </c>
      <c r="E186" s="40">
        <f>CHOOSE($AU$4,'C_6_%'!E178,'C_5_%'!E178,'C_4_%'!E178,'C_3_%'!E178,'C_2_%'!E178,'C_1_%'!E178,'C_0_%'!E178)</f>
        <v>638.70000000000005</v>
      </c>
      <c r="G186" s="40">
        <f>CHOOSE($AU$4,'C_6_%'!F178,'C_5_%'!F178,'C_4_%'!F178,'C_3_%'!F178,'C_2_%'!F178,'C_1_%'!F178,'C_0_%'!F178)</f>
        <v>-34.4</v>
      </c>
      <c r="H186" s="3"/>
      <c r="I186" s="6">
        <f>(CHOOSE($AU$4,'C_6_%'!G178,'C_5_%'!G178,'C_4_%'!G178,'C_3_%'!G178,'C_2_%'!G178,'C_1_%'!G178,'C_0_%'!G178,))-AA186</f>
        <v>2772084</v>
      </c>
      <c r="J186" s="6"/>
      <c r="K186" s="6">
        <f>CHOOSE($AU$4,'C_6_%'!H178,'C_5_%'!H178,'C_4_%'!H178,'C_3_%'!H178,'C_2_%'!H178,'C_1_%'!H178,'C_0_%'!H178)</f>
        <v>477905</v>
      </c>
      <c r="L186" s="6"/>
      <c r="M186" s="6">
        <f>CHOOSE($AU$4,'C_6_%'!I178,'C_5_%'!I178,'C_4_%'!I178,'C_3_%'!I178,'C_2_%'!I178,'C_1_%'!I178,'C_0_%'!I178)</f>
        <v>-201226</v>
      </c>
      <c r="N186" s="6"/>
      <c r="O186" s="6">
        <f>CHOOSE($AU$4,'C_6_%'!J178,'C_5_%'!J178,'C_4_%'!J178,'C_3_%'!J178,'C_2_%'!J178,'C_1_%'!J178,'C_0_%'!J178)</f>
        <v>2772636</v>
      </c>
      <c r="P186" s="6"/>
      <c r="Q186" s="6">
        <f>CHOOSE($AU$4,'C_6_%'!K178,'C_5_%'!K178,'C_4_%'!K178,'C_3_%'!K178,'C_2_%'!K178,'C_1_%'!K178,'C_0_%'!K178)</f>
        <v>275710</v>
      </c>
      <c r="R186" s="6"/>
      <c r="S186" s="6">
        <f>CHOOSE($AU$4,'C_6_%'!L178,'C_5_%'!L178,'C_4_%'!L178,'C_3_%'!L178,'C_2_%'!L178,'C_1_%'!L178,'C_0_%'!L178,)</f>
        <v>6042640.6666999999</v>
      </c>
      <c r="T186" s="6"/>
      <c r="U186" s="6">
        <f>CHOOSE($AU$4,'C_6_%'!O178,'C_5_%'!O178,'C_4_%'!O178,'C_3_%'!O178,'C_2_%'!O178,'C_1_%'!O178,'C_0_%'!O178)</f>
        <v>86170.666666999998</v>
      </c>
      <c r="V186" s="6"/>
      <c r="W186" s="6">
        <f>CHOOSE($AU$4,'C_6_%'!Q178,'C_5_%'!Q178,'C_4_%'!Q178,'C_3_%'!Q178,'C_2_%'!Q178,'C_1_%'!Q178,'C_0_%'!Q178)</f>
        <v>0</v>
      </c>
      <c r="X186" s="6"/>
      <c r="Y186" s="6">
        <f>CHOOSE($AU$4,'C_6_%'!P178,'C_5_%'!P178,'C_4_%'!P178,'C_3_%'!P178,'C_2_%'!P178,'C_1_%'!P178,'C_0_%'!P178)</f>
        <v>185126</v>
      </c>
      <c r="Z186" s="6"/>
      <c r="AA186" s="6">
        <f>CHOOSE($AU$4,'C_6_%'!R178,'C_5_%'!R178,'C_4_%'!R178,'C_3_%'!R178,'C_2_%'!R178,'C_1_%'!R178,'C_0_%'!R178)</f>
        <v>109813</v>
      </c>
      <c r="AB186" s="6"/>
      <c r="AC186" s="6">
        <f>CHOOSE($AU$4,'C_6_%'!S178,'C_5_%'!S178,'C_4_%'!S178,'C_3_%'!S178,'C_2_%'!S178,'C_1_%'!S178,'C_0_%'!S178)</f>
        <v>4774</v>
      </c>
      <c r="AW186" s="20"/>
      <c r="AX186" s="20"/>
      <c r="AY186" s="20"/>
    </row>
    <row r="187" spans="2:51" x14ac:dyDescent="0.2">
      <c r="B187" s="38">
        <f>CHOOSE($AU$4,'C_6_%'!B179,'C_5_%'!B179,'C_4_%'!B179,'C_3_%'!B179,'C_2_%'!B179,'C_1_%'!B179,'C_0_%'!B179,)</f>
        <v>4041</v>
      </c>
      <c r="C187" s="38" t="str">
        <f>CHOOSE($AU$4,'C_6_%'!A179,'C_5_%'!A179,'C_4_%'!A179,'C_3_%'!A179,'C_2_%'!A179,'C_1_%'!A179,'C_0_%'!A179,)</f>
        <v>Maquoketa</v>
      </c>
      <c r="E187" s="40">
        <f>CHOOSE($AU$4,'C_6_%'!E179,'C_5_%'!E179,'C_4_%'!E179,'C_3_%'!E179,'C_2_%'!E179,'C_1_%'!E179,'C_0_%'!E179)</f>
        <v>1351.3</v>
      </c>
      <c r="G187" s="40">
        <f>CHOOSE($AU$4,'C_6_%'!F179,'C_5_%'!F179,'C_4_%'!F179,'C_3_%'!F179,'C_2_%'!F179,'C_1_%'!F179,'C_0_%'!F179)</f>
        <v>-1.3</v>
      </c>
      <c r="H187" s="3"/>
      <c r="I187" s="6">
        <f>(CHOOSE($AU$4,'C_6_%'!G179,'C_5_%'!G179,'C_4_%'!G179,'C_3_%'!G179,'C_2_%'!G179,'C_1_%'!G179,'C_0_%'!G179,))-AA187</f>
        <v>7751805</v>
      </c>
      <c r="J187" s="6"/>
      <c r="K187" s="6">
        <f>CHOOSE($AU$4,'C_6_%'!H179,'C_5_%'!H179,'C_4_%'!H179,'C_3_%'!H179,'C_2_%'!H179,'C_1_%'!H179,'C_0_%'!H179)</f>
        <v>1033672</v>
      </c>
      <c r="L187" s="6"/>
      <c r="M187" s="6">
        <f>CHOOSE($AU$4,'C_6_%'!I179,'C_5_%'!I179,'C_4_%'!I179,'C_3_%'!I179,'C_2_%'!I179,'C_1_%'!I179,'C_0_%'!I179)</f>
        <v>218001</v>
      </c>
      <c r="N187" s="6"/>
      <c r="O187" s="6">
        <f>CHOOSE($AU$4,'C_6_%'!J179,'C_5_%'!J179,'C_4_%'!J179,'C_3_%'!J179,'C_2_%'!J179,'C_1_%'!J179,'C_0_%'!J179)</f>
        <v>3538368</v>
      </c>
      <c r="P187" s="6"/>
      <c r="Q187" s="6">
        <f>CHOOSE($AU$4,'C_6_%'!K179,'C_5_%'!K179,'C_4_%'!K179,'C_3_%'!K179,'C_2_%'!K179,'C_1_%'!K179,'C_0_%'!K179)</f>
        <v>71208</v>
      </c>
      <c r="R187" s="6"/>
      <c r="S187" s="6">
        <f>CHOOSE($AU$4,'C_6_%'!L179,'C_5_%'!L179,'C_4_%'!L179,'C_3_%'!L179,'C_2_%'!L179,'C_1_%'!L179,'C_0_%'!L179,)</f>
        <v>12413640.666999999</v>
      </c>
      <c r="T187" s="6"/>
      <c r="U187" s="6">
        <f>CHOOSE($AU$4,'C_6_%'!O179,'C_5_%'!O179,'C_4_%'!O179,'C_3_%'!O179,'C_2_%'!O179,'C_1_%'!O179,'C_0_%'!O179)</f>
        <v>333800.66667000001</v>
      </c>
      <c r="V187" s="6"/>
      <c r="W187" s="6">
        <f>CHOOSE($AU$4,'C_6_%'!Q179,'C_5_%'!Q179,'C_4_%'!Q179,'C_3_%'!Q179,'C_2_%'!Q179,'C_1_%'!Q179,'C_0_%'!Q179)</f>
        <v>18901.921169000001</v>
      </c>
      <c r="X187" s="6"/>
      <c r="Y187" s="6">
        <f>CHOOSE($AU$4,'C_6_%'!P179,'C_5_%'!P179,'C_4_%'!P179,'C_3_%'!P179,'C_2_%'!P179,'C_1_%'!P179,'C_0_%'!P179)</f>
        <v>0</v>
      </c>
      <c r="Z187" s="6"/>
      <c r="AA187" s="6">
        <f>CHOOSE($AU$4,'C_6_%'!R179,'C_5_%'!R179,'C_4_%'!R179,'C_3_%'!R179,'C_2_%'!R179,'C_1_%'!R179,'C_0_%'!R179)</f>
        <v>269541</v>
      </c>
      <c r="AB187" s="6"/>
      <c r="AC187" s="6">
        <f>CHOOSE($AU$4,'C_6_%'!S179,'C_5_%'!S179,'C_4_%'!S179,'C_3_%'!S179,'C_2_%'!S179,'C_1_%'!S179,'C_0_%'!S179)</f>
        <v>11718</v>
      </c>
      <c r="AW187" s="20"/>
      <c r="AX187" s="20"/>
      <c r="AY187" s="20"/>
    </row>
    <row r="188" spans="2:51" x14ac:dyDescent="0.2">
      <c r="B188" s="38">
        <f>CHOOSE($AU$4,'C_6_%'!B180,'C_5_%'!B180,'C_4_%'!B180,'C_3_%'!B180,'C_2_%'!B180,'C_1_%'!B180,'C_0_%'!B180,)</f>
        <v>4043</v>
      </c>
      <c r="C188" s="38" t="str">
        <f>CHOOSE($AU$4,'C_6_%'!A180,'C_5_%'!A180,'C_4_%'!A180,'C_3_%'!A180,'C_2_%'!A180,'C_1_%'!A180,'C_0_%'!A180,)</f>
        <v>Maquoketa Valley</v>
      </c>
      <c r="E188" s="40">
        <f>CHOOSE($AU$4,'C_6_%'!E180,'C_5_%'!E180,'C_4_%'!E180,'C_3_%'!E180,'C_2_%'!E180,'C_1_%'!E180,'C_0_%'!E180)</f>
        <v>685.7</v>
      </c>
      <c r="G188" s="40">
        <f>CHOOSE($AU$4,'C_6_%'!F180,'C_5_%'!F180,'C_4_%'!F180,'C_3_%'!F180,'C_2_%'!F180,'C_1_%'!F180,'C_0_%'!F180)</f>
        <v>-5.4</v>
      </c>
      <c r="H188" s="3"/>
      <c r="I188" s="6">
        <f>(CHOOSE($AU$4,'C_6_%'!G180,'C_5_%'!G180,'C_4_%'!G180,'C_3_%'!G180,'C_2_%'!G180,'C_1_%'!G180,'C_0_%'!G180,))-AA188</f>
        <v>3064168</v>
      </c>
      <c r="J188" s="6"/>
      <c r="K188" s="6">
        <f>CHOOSE($AU$4,'C_6_%'!H180,'C_5_%'!H180,'C_4_%'!H180,'C_3_%'!H180,'C_2_%'!H180,'C_1_%'!H180,'C_0_%'!H180)</f>
        <v>502434</v>
      </c>
      <c r="L188" s="6"/>
      <c r="M188" s="6">
        <f>CHOOSE($AU$4,'C_6_%'!I180,'C_5_%'!I180,'C_4_%'!I180,'C_3_%'!I180,'C_2_%'!I180,'C_1_%'!I180,'C_0_%'!I180)</f>
        <v>67310</v>
      </c>
      <c r="N188" s="6"/>
      <c r="O188" s="6">
        <f>CHOOSE($AU$4,'C_6_%'!J180,'C_5_%'!J180,'C_4_%'!J180,'C_3_%'!J180,'C_2_%'!J180,'C_1_%'!J180,'C_0_%'!J180)</f>
        <v>2382345</v>
      </c>
      <c r="P188" s="6"/>
      <c r="Q188" s="6">
        <f>CHOOSE($AU$4,'C_6_%'!K180,'C_5_%'!K180,'C_4_%'!K180,'C_3_%'!K180,'C_2_%'!K180,'C_1_%'!K180,'C_0_%'!K180)</f>
        <v>-2703</v>
      </c>
      <c r="R188" s="6"/>
      <c r="S188" s="6">
        <f>CHOOSE($AU$4,'C_6_%'!L180,'C_5_%'!L180,'C_4_%'!L180,'C_3_%'!L180,'C_2_%'!L180,'C_1_%'!L180,'C_0_%'!L180,)</f>
        <v>5964739.3333000001</v>
      </c>
      <c r="T188" s="6"/>
      <c r="U188" s="6">
        <f>CHOOSE($AU$4,'C_6_%'!O180,'C_5_%'!O180,'C_4_%'!O180,'C_3_%'!O180,'C_2_%'!O180,'C_1_%'!O180,'C_0_%'!O180)</f>
        <v>71258.333333000002</v>
      </c>
      <c r="V188" s="6"/>
      <c r="W188" s="6">
        <f>CHOOSE($AU$4,'C_6_%'!Q180,'C_5_%'!Q180,'C_4_%'!Q180,'C_3_%'!Q180,'C_2_%'!Q180,'C_1_%'!Q180,'C_0_%'!Q180)</f>
        <v>0</v>
      </c>
      <c r="X188" s="6"/>
      <c r="Y188" s="6">
        <f>CHOOSE($AU$4,'C_6_%'!P180,'C_5_%'!P180,'C_4_%'!P180,'C_3_%'!P180,'C_2_%'!P180,'C_1_%'!P180,'C_0_%'!P180)</f>
        <v>0</v>
      </c>
      <c r="Z188" s="6"/>
      <c r="AA188" s="6">
        <f>CHOOSE($AU$4,'C_6_%'!R180,'C_5_%'!R180,'C_4_%'!R180,'C_3_%'!R180,'C_2_%'!R180,'C_1_%'!R180,'C_0_%'!R180)</f>
        <v>153072</v>
      </c>
      <c r="AB188" s="6"/>
      <c r="AC188" s="6">
        <f>CHOOSE($AU$4,'C_6_%'!S180,'C_5_%'!S180,'C_4_%'!S180,'C_3_%'!S180,'C_2_%'!S180,'C_1_%'!S180,'C_0_%'!S180)</f>
        <v>6654</v>
      </c>
      <c r="AW188" s="20"/>
      <c r="AX188" s="20"/>
      <c r="AY188" s="20"/>
    </row>
    <row r="189" spans="2:51" s="43" customFormat="1" x14ac:dyDescent="0.2">
      <c r="B189" s="42">
        <f>CHOOSE($AU$4,'C_6_%'!B181,'C_5_%'!B181,'C_4_%'!B181,'C_3_%'!B181,'C_2_%'!B181,'C_1_%'!B181,'C_0_%'!B181,)</f>
        <v>4068</v>
      </c>
      <c r="C189" s="42" t="str">
        <f>CHOOSE($AU$4,'C_6_%'!A181,'C_5_%'!A181,'C_4_%'!A181,'C_3_%'!A181,'C_2_%'!A181,'C_1_%'!A181,'C_0_%'!A181,)</f>
        <v>Marcus-Meriden-Cleghorn</v>
      </c>
      <c r="E189" s="44">
        <f>CHOOSE($AU$4,'C_6_%'!E181,'C_5_%'!E181,'C_4_%'!E181,'C_3_%'!E181,'C_2_%'!E181,'C_1_%'!E181,'C_0_%'!E181)</f>
        <v>421.8</v>
      </c>
      <c r="G189" s="44">
        <f>CHOOSE($AU$4,'C_6_%'!F181,'C_5_%'!F181,'C_4_%'!F181,'C_3_%'!F181,'C_2_%'!F181,'C_1_%'!F181,'C_0_%'!F181)</f>
        <v>-11.4</v>
      </c>
      <c r="H189" s="45"/>
      <c r="I189" s="46">
        <f>(CHOOSE($AU$4,'C_6_%'!G181,'C_5_%'!G181,'C_4_%'!G181,'C_3_%'!G181,'C_2_%'!G181,'C_1_%'!G181,'C_0_%'!G181,))-AA189</f>
        <v>1223822</v>
      </c>
      <c r="J189" s="46"/>
      <c r="K189" s="46">
        <f>CHOOSE($AU$4,'C_6_%'!H181,'C_5_%'!H181,'C_4_%'!H181,'C_3_%'!H181,'C_2_%'!H181,'C_1_%'!H181,'C_0_%'!H181)</f>
        <v>316654</v>
      </c>
      <c r="L189" s="46"/>
      <c r="M189" s="46">
        <f>CHOOSE($AU$4,'C_6_%'!I181,'C_5_%'!I181,'C_4_%'!I181,'C_3_%'!I181,'C_2_%'!I181,'C_1_%'!I181,'C_0_%'!I181)</f>
        <v>-36419</v>
      </c>
      <c r="N189" s="46"/>
      <c r="O189" s="46">
        <f>CHOOSE($AU$4,'C_6_%'!J181,'C_5_%'!J181,'C_4_%'!J181,'C_3_%'!J181,'C_2_%'!J181,'C_1_%'!J181,'C_0_%'!J181)</f>
        <v>2152607</v>
      </c>
      <c r="P189" s="46"/>
      <c r="Q189" s="46">
        <f>CHOOSE($AU$4,'C_6_%'!K181,'C_5_%'!K181,'C_4_%'!K181,'C_3_%'!K181,'C_2_%'!K181,'C_1_%'!K181,'C_0_%'!K181)</f>
        <v>51936</v>
      </c>
      <c r="R189" s="46"/>
      <c r="S189" s="46">
        <f>CHOOSE($AU$4,'C_6_%'!L181,'C_5_%'!L181,'C_4_%'!L181,'C_3_%'!L181,'C_2_%'!L181,'C_1_%'!L181,'C_0_%'!L181,)</f>
        <v>3709414.6666999999</v>
      </c>
      <c r="T189" s="46"/>
      <c r="U189" s="46">
        <f>CHOOSE($AU$4,'C_6_%'!O181,'C_5_%'!O181,'C_4_%'!O181,'C_3_%'!O181,'C_2_%'!O181,'C_1_%'!O181,'C_0_%'!O181)</f>
        <v>27473.666667000001</v>
      </c>
      <c r="V189" s="46"/>
      <c r="W189" s="46">
        <f>CHOOSE($AU$4,'C_6_%'!Q181,'C_5_%'!Q181,'C_4_%'!Q181,'C_3_%'!Q181,'C_2_%'!Q181,'C_1_%'!Q181,'C_0_%'!Q181)</f>
        <v>0</v>
      </c>
      <c r="X189" s="46"/>
      <c r="Y189" s="46">
        <f>CHOOSE($AU$4,'C_6_%'!P181,'C_5_%'!P181,'C_4_%'!P181,'C_3_%'!P181,'C_2_%'!P181,'C_1_%'!P181,'C_0_%'!P181)</f>
        <v>47132</v>
      </c>
      <c r="Z189" s="46"/>
      <c r="AA189" s="46">
        <f>CHOOSE($AU$4,'C_6_%'!R181,'C_5_%'!R181,'C_4_%'!R181,'C_3_%'!R181,'C_2_%'!R181,'C_1_%'!R181,'C_0_%'!R181)</f>
        <v>89847</v>
      </c>
      <c r="AB189" s="46"/>
      <c r="AC189" s="46">
        <f>CHOOSE($AU$4,'C_6_%'!S181,'C_5_%'!S181,'C_4_%'!S181,'C_3_%'!S181,'C_2_%'!S181,'C_1_%'!S181,'C_0_%'!S181)</f>
        <v>3906</v>
      </c>
      <c r="AW189" s="48"/>
      <c r="AX189" s="48"/>
      <c r="AY189" s="48"/>
    </row>
    <row r="190" spans="2:51" x14ac:dyDescent="0.2">
      <c r="B190" s="38">
        <f>CHOOSE($AU$4,'C_6_%'!B182,'C_5_%'!B182,'C_4_%'!B182,'C_3_%'!B182,'C_2_%'!B182,'C_1_%'!B182,'C_0_%'!B182,)</f>
        <v>4086</v>
      </c>
      <c r="C190" s="38" t="str">
        <f>CHOOSE($AU$4,'C_6_%'!A182,'C_5_%'!A182,'C_4_%'!A182,'C_3_%'!A182,'C_2_%'!A182,'C_1_%'!A182,'C_0_%'!A182,)</f>
        <v>Marion Independent</v>
      </c>
      <c r="E190" s="40">
        <f>CHOOSE($AU$4,'C_6_%'!E182,'C_5_%'!E182,'C_4_%'!E182,'C_3_%'!E182,'C_2_%'!E182,'C_1_%'!E182,'C_0_%'!E182)</f>
        <v>1880.1</v>
      </c>
      <c r="G190" s="40">
        <f>CHOOSE($AU$4,'C_6_%'!F182,'C_5_%'!F182,'C_4_%'!F182,'C_3_%'!F182,'C_2_%'!F182,'C_1_%'!F182,'C_0_%'!F182)</f>
        <v>16.100000000000001</v>
      </c>
      <c r="H190" s="3"/>
      <c r="I190" s="6">
        <f>(CHOOSE($AU$4,'C_6_%'!G182,'C_5_%'!G182,'C_4_%'!G182,'C_3_%'!G182,'C_2_%'!G182,'C_1_%'!G182,'C_0_%'!G182,))-AA190</f>
        <v>10398800</v>
      </c>
      <c r="J190" s="6"/>
      <c r="K190" s="6">
        <f>CHOOSE($AU$4,'C_6_%'!H182,'C_5_%'!H182,'C_4_%'!H182,'C_3_%'!H182,'C_2_%'!H182,'C_1_%'!H182,'C_0_%'!H182)</f>
        <v>1415334</v>
      </c>
      <c r="L190" s="6"/>
      <c r="M190" s="6">
        <f>CHOOSE($AU$4,'C_6_%'!I182,'C_5_%'!I182,'C_4_%'!I182,'C_3_%'!I182,'C_2_%'!I182,'C_1_%'!I182,'C_0_%'!I182)</f>
        <v>389190</v>
      </c>
      <c r="N190" s="6"/>
      <c r="O190" s="6">
        <f>CHOOSE($AU$4,'C_6_%'!J182,'C_5_%'!J182,'C_4_%'!J182,'C_3_%'!J182,'C_2_%'!J182,'C_1_%'!J182,'C_0_%'!J182)</f>
        <v>4419564</v>
      </c>
      <c r="P190" s="6"/>
      <c r="Q190" s="6">
        <f>CHOOSE($AU$4,'C_6_%'!K182,'C_5_%'!K182,'C_4_%'!K182,'C_3_%'!K182,'C_2_%'!K182,'C_1_%'!K182,'C_0_%'!K182)</f>
        <v>103659</v>
      </c>
      <c r="R190" s="6"/>
      <c r="S190" s="6">
        <f>CHOOSE($AU$4,'C_6_%'!L182,'C_5_%'!L182,'C_4_%'!L182,'C_3_%'!L182,'C_2_%'!L182,'C_1_%'!L182,'C_0_%'!L182,)</f>
        <v>16365200.666999999</v>
      </c>
      <c r="T190" s="6"/>
      <c r="U190" s="6">
        <f>CHOOSE($AU$4,'C_6_%'!O182,'C_5_%'!O182,'C_4_%'!O182,'C_3_%'!O182,'C_2_%'!O182,'C_1_%'!O182,'C_0_%'!O182)</f>
        <v>558496.66666999995</v>
      </c>
      <c r="V190" s="6"/>
      <c r="W190" s="6">
        <f>CHOOSE($AU$4,'C_6_%'!Q182,'C_5_%'!Q182,'C_4_%'!Q182,'C_3_%'!Q182,'C_2_%'!Q182,'C_1_%'!Q182,'C_0_%'!Q182)</f>
        <v>121943.15756000001</v>
      </c>
      <c r="X190" s="6"/>
      <c r="Y190" s="6">
        <f>CHOOSE($AU$4,'C_6_%'!P182,'C_5_%'!P182,'C_4_%'!P182,'C_3_%'!P182,'C_2_%'!P182,'C_1_%'!P182,'C_0_%'!P182)</f>
        <v>0</v>
      </c>
      <c r="Z190" s="6"/>
      <c r="AA190" s="6">
        <f>CHOOSE($AU$4,'C_6_%'!R182,'C_5_%'!R182,'C_4_%'!R182,'C_3_%'!R182,'C_2_%'!R182,'C_1_%'!R182,'C_0_%'!R182)</f>
        <v>302817</v>
      </c>
      <c r="AB190" s="6"/>
      <c r="AC190" s="6">
        <f>CHOOSE($AU$4,'C_6_%'!S182,'C_5_%'!S182,'C_4_%'!S182,'C_3_%'!S182,'C_2_%'!S182,'C_1_%'!S182,'C_0_%'!S182)</f>
        <v>13164</v>
      </c>
      <c r="AW190" s="20"/>
      <c r="AX190" s="20"/>
      <c r="AY190" s="20"/>
    </row>
    <row r="191" spans="2:51" x14ac:dyDescent="0.2">
      <c r="B191" s="38">
        <f>CHOOSE($AU$4,'C_6_%'!B183,'C_5_%'!B183,'C_4_%'!B183,'C_3_%'!B183,'C_2_%'!B183,'C_1_%'!B183,'C_0_%'!B183,)</f>
        <v>4104</v>
      </c>
      <c r="C191" s="38" t="str">
        <f>CHOOSE($AU$4,'C_6_%'!A183,'C_5_%'!A183,'C_4_%'!A183,'C_3_%'!A183,'C_2_%'!A183,'C_1_%'!A183,'C_0_%'!A183,)</f>
        <v>Marshalltown</v>
      </c>
      <c r="E191" s="40">
        <f>CHOOSE($AU$4,'C_6_%'!E183,'C_5_%'!E183,'C_4_%'!E183,'C_3_%'!E183,'C_2_%'!E183,'C_1_%'!E183,'C_0_%'!E183)</f>
        <v>5456.3</v>
      </c>
      <c r="G191" s="40">
        <f>CHOOSE($AU$4,'C_6_%'!F183,'C_5_%'!F183,'C_4_%'!F183,'C_3_%'!F183,'C_2_%'!F183,'C_1_%'!F183,'C_0_%'!F183)</f>
        <v>67.8</v>
      </c>
      <c r="H191" s="3"/>
      <c r="I191" s="6">
        <f>(CHOOSE($AU$4,'C_6_%'!G183,'C_5_%'!G183,'C_4_%'!G183,'C_3_%'!G183,'C_2_%'!G183,'C_1_%'!G183,'C_0_%'!G183,))-AA191</f>
        <v>35376389</v>
      </c>
      <c r="J191" s="6"/>
      <c r="K191" s="6">
        <f>CHOOSE($AU$4,'C_6_%'!H183,'C_5_%'!H183,'C_4_%'!H183,'C_3_%'!H183,'C_2_%'!H183,'C_1_%'!H183,'C_0_%'!H183)</f>
        <v>5717772</v>
      </c>
      <c r="L191" s="6"/>
      <c r="M191" s="6">
        <f>CHOOSE($AU$4,'C_6_%'!I183,'C_5_%'!I183,'C_4_%'!I183,'C_3_%'!I183,'C_2_%'!I183,'C_1_%'!I183,'C_0_%'!I183)</f>
        <v>3161019</v>
      </c>
      <c r="N191" s="6"/>
      <c r="O191" s="6">
        <f>CHOOSE($AU$4,'C_6_%'!J183,'C_5_%'!J183,'C_4_%'!J183,'C_3_%'!J183,'C_2_%'!J183,'C_1_%'!J183,'C_0_%'!J183)</f>
        <v>11086598</v>
      </c>
      <c r="P191" s="6"/>
      <c r="Q191" s="6">
        <f>CHOOSE($AU$4,'C_6_%'!K183,'C_5_%'!K183,'C_4_%'!K183,'C_3_%'!K183,'C_2_%'!K183,'C_1_%'!K183,'C_0_%'!K183)</f>
        <v>268452</v>
      </c>
      <c r="R191" s="6"/>
      <c r="S191" s="6">
        <f>CHOOSE($AU$4,'C_6_%'!L183,'C_5_%'!L183,'C_4_%'!L183,'C_3_%'!L183,'C_2_%'!L183,'C_1_%'!L183,'C_0_%'!L183,)</f>
        <v>52526090</v>
      </c>
      <c r="T191" s="6"/>
      <c r="U191" s="6">
        <f>CHOOSE($AU$4,'C_6_%'!O183,'C_5_%'!O183,'C_4_%'!O183,'C_3_%'!O183,'C_2_%'!O183,'C_1_%'!O183,'C_0_%'!O183)</f>
        <v>3586358</v>
      </c>
      <c r="V191" s="6"/>
      <c r="W191" s="6">
        <f>CHOOSE($AU$4,'C_6_%'!Q183,'C_5_%'!Q183,'C_4_%'!Q183,'C_3_%'!Q183,'C_2_%'!Q183,'C_1_%'!Q183,'C_0_%'!Q183)</f>
        <v>1734084.2956000001</v>
      </c>
      <c r="X191" s="6"/>
      <c r="Y191" s="6">
        <f>CHOOSE($AU$4,'C_6_%'!P183,'C_5_%'!P183,'C_4_%'!P183,'C_3_%'!P183,'C_2_%'!P183,'C_1_%'!P183,'C_0_%'!P183)</f>
        <v>0</v>
      </c>
      <c r="Z191" s="6"/>
      <c r="AA191" s="6">
        <f>CHOOSE($AU$4,'C_6_%'!R183,'C_5_%'!R183,'C_4_%'!R183,'C_3_%'!R183,'C_2_%'!R183,'C_1_%'!R183,'C_0_%'!R183)</f>
        <v>732086</v>
      </c>
      <c r="AB191" s="6"/>
      <c r="AC191" s="6">
        <f>CHOOSE($AU$4,'C_6_%'!S183,'C_5_%'!S183,'C_4_%'!S183,'C_3_%'!S183,'C_2_%'!S183,'C_1_%'!S183,'C_0_%'!S183)</f>
        <v>31826</v>
      </c>
      <c r="AW191" s="20"/>
      <c r="AX191" s="20"/>
      <c r="AY191" s="20"/>
    </row>
    <row r="192" spans="2:51" x14ac:dyDescent="0.2">
      <c r="B192" s="38">
        <f>CHOOSE($AU$4,'C_6_%'!B184,'C_5_%'!B184,'C_4_%'!B184,'C_3_%'!B184,'C_2_%'!B184,'C_1_%'!B184,'C_0_%'!B184,)</f>
        <v>4122</v>
      </c>
      <c r="C192" s="38" t="str">
        <f>CHOOSE($AU$4,'C_6_%'!A184,'C_5_%'!A184,'C_4_%'!A184,'C_3_%'!A184,'C_2_%'!A184,'C_1_%'!A184,'C_0_%'!A184,)</f>
        <v>Martensdale-St Marys</v>
      </c>
      <c r="E192" s="40">
        <f>CHOOSE($AU$4,'C_6_%'!E184,'C_5_%'!E184,'C_4_%'!E184,'C_3_%'!E184,'C_2_%'!E184,'C_1_%'!E184,'C_0_%'!E184)</f>
        <v>531.70000000000005</v>
      </c>
      <c r="G192" s="40">
        <f>CHOOSE($AU$4,'C_6_%'!F184,'C_5_%'!F184,'C_4_%'!F184,'C_3_%'!F184,'C_2_%'!F184,'C_1_%'!F184,'C_0_%'!F184)</f>
        <v>1.2</v>
      </c>
      <c r="H192" s="3"/>
      <c r="I192" s="6">
        <f>(CHOOSE($AU$4,'C_6_%'!G184,'C_5_%'!G184,'C_4_%'!G184,'C_3_%'!G184,'C_2_%'!G184,'C_1_%'!G184,'C_0_%'!G184,))-AA192</f>
        <v>2747979</v>
      </c>
      <c r="J192" s="6"/>
      <c r="K192" s="6">
        <f>CHOOSE($AU$4,'C_6_%'!H184,'C_5_%'!H184,'C_4_%'!H184,'C_3_%'!H184,'C_2_%'!H184,'C_1_%'!H184,'C_0_%'!H184)</f>
        <v>371867</v>
      </c>
      <c r="L192" s="6"/>
      <c r="M192" s="6">
        <f>CHOOSE($AU$4,'C_6_%'!I184,'C_5_%'!I184,'C_4_%'!I184,'C_3_%'!I184,'C_2_%'!I184,'C_1_%'!I184,'C_0_%'!I184)</f>
        <v>82408</v>
      </c>
      <c r="N192" s="6"/>
      <c r="O192" s="6">
        <f>CHOOSE($AU$4,'C_6_%'!J184,'C_5_%'!J184,'C_4_%'!J184,'C_3_%'!J184,'C_2_%'!J184,'C_1_%'!J184,'C_0_%'!J184)</f>
        <v>1407651</v>
      </c>
      <c r="P192" s="6"/>
      <c r="Q192" s="6">
        <f>CHOOSE($AU$4,'C_6_%'!K184,'C_5_%'!K184,'C_4_%'!K184,'C_3_%'!K184,'C_2_%'!K184,'C_1_%'!K184,'C_0_%'!K184)</f>
        <v>34581</v>
      </c>
      <c r="R192" s="6"/>
      <c r="S192" s="6">
        <f>CHOOSE($AU$4,'C_6_%'!L184,'C_5_%'!L184,'C_4_%'!L184,'C_3_%'!L184,'C_2_%'!L184,'C_1_%'!L184,'C_0_%'!L184,)</f>
        <v>4534956</v>
      </c>
      <c r="T192" s="6"/>
      <c r="U192" s="6">
        <f>CHOOSE($AU$4,'C_6_%'!O184,'C_5_%'!O184,'C_4_%'!O184,'C_3_%'!O184,'C_2_%'!O184,'C_1_%'!O184,'C_0_%'!O184)</f>
        <v>121140</v>
      </c>
      <c r="V192" s="6"/>
      <c r="W192" s="6">
        <f>CHOOSE($AU$4,'C_6_%'!Q184,'C_5_%'!Q184,'C_4_%'!Q184,'C_3_%'!Q184,'C_2_%'!Q184,'C_1_%'!Q184,'C_0_%'!Q184)</f>
        <v>0</v>
      </c>
      <c r="X192" s="6"/>
      <c r="Y192" s="6">
        <f>CHOOSE($AU$4,'C_6_%'!P184,'C_5_%'!P184,'C_4_%'!P184,'C_3_%'!P184,'C_2_%'!P184,'C_1_%'!P184,'C_0_%'!P184)</f>
        <v>0</v>
      </c>
      <c r="Z192" s="6"/>
      <c r="AA192" s="6">
        <f>CHOOSE($AU$4,'C_6_%'!R184,'C_5_%'!R184,'C_4_%'!R184,'C_3_%'!R184,'C_2_%'!R184,'C_1_%'!R184,'C_0_%'!R184)</f>
        <v>66553</v>
      </c>
      <c r="AB192" s="6"/>
      <c r="AC192" s="6">
        <f>CHOOSE($AU$4,'C_6_%'!S184,'C_5_%'!S184,'C_4_%'!S184,'C_3_%'!S184,'C_2_%'!S184,'C_1_%'!S184,'C_0_%'!S184)</f>
        <v>2893</v>
      </c>
      <c r="AW192" s="20"/>
      <c r="AX192" s="20"/>
      <c r="AY192" s="20"/>
    </row>
    <row r="193" spans="2:51" x14ac:dyDescent="0.2">
      <c r="B193" s="38">
        <f>CHOOSE($AU$4,'C_6_%'!B185,'C_5_%'!B185,'C_4_%'!B185,'C_3_%'!B185,'C_2_%'!B185,'C_1_%'!B185,'C_0_%'!B185,)</f>
        <v>4131</v>
      </c>
      <c r="C193" s="38" t="str">
        <f>CHOOSE($AU$4,'C_6_%'!A185,'C_5_%'!A185,'C_4_%'!A185,'C_3_%'!A185,'C_2_%'!A185,'C_1_%'!A185,'C_0_%'!A185,)</f>
        <v>Mason City</v>
      </c>
      <c r="E193" s="40">
        <f>CHOOSE($AU$4,'C_6_%'!E185,'C_5_%'!E185,'C_4_%'!E185,'C_3_%'!E185,'C_2_%'!E185,'C_1_%'!E185,'C_0_%'!E185)</f>
        <v>3661.2</v>
      </c>
      <c r="G193" s="40">
        <f>CHOOSE($AU$4,'C_6_%'!F185,'C_5_%'!F185,'C_4_%'!F185,'C_3_%'!F185,'C_2_%'!F185,'C_1_%'!F185,'C_0_%'!F185)</f>
        <v>-63.5</v>
      </c>
      <c r="H193" s="3"/>
      <c r="I193" s="6">
        <f>(CHOOSE($AU$4,'C_6_%'!G185,'C_5_%'!G185,'C_4_%'!G185,'C_3_%'!G185,'C_2_%'!G185,'C_1_%'!G185,'C_0_%'!G185,))-AA193</f>
        <v>19104541</v>
      </c>
      <c r="J193" s="6"/>
      <c r="K193" s="6">
        <f>CHOOSE($AU$4,'C_6_%'!H185,'C_5_%'!H185,'C_4_%'!H185,'C_3_%'!H185,'C_2_%'!H185,'C_1_%'!H185,'C_0_%'!H185)</f>
        <v>2684304</v>
      </c>
      <c r="L193" s="6"/>
      <c r="M193" s="6">
        <f>CHOOSE($AU$4,'C_6_%'!I185,'C_5_%'!I185,'C_4_%'!I185,'C_3_%'!I185,'C_2_%'!I185,'C_1_%'!I185,'C_0_%'!I185)</f>
        <v>82542</v>
      </c>
      <c r="N193" s="6"/>
      <c r="O193" s="6">
        <f>CHOOSE($AU$4,'C_6_%'!J185,'C_5_%'!J185,'C_4_%'!J185,'C_3_%'!J185,'C_2_%'!J185,'C_1_%'!J185,'C_0_%'!J185)</f>
        <v>11881920</v>
      </c>
      <c r="P193" s="6"/>
      <c r="Q193" s="6">
        <f>CHOOSE($AU$4,'C_6_%'!K185,'C_5_%'!K185,'C_4_%'!K185,'C_3_%'!K185,'C_2_%'!K185,'C_1_%'!K185,'C_0_%'!K185)</f>
        <v>261616</v>
      </c>
      <c r="R193" s="6"/>
      <c r="S193" s="6">
        <f>CHOOSE($AU$4,'C_6_%'!L185,'C_5_%'!L185,'C_4_%'!L185,'C_3_%'!L185,'C_2_%'!L185,'C_1_%'!L185,'C_0_%'!L185,)</f>
        <v>34150791</v>
      </c>
      <c r="T193" s="6"/>
      <c r="U193" s="6">
        <f>CHOOSE($AU$4,'C_6_%'!O185,'C_5_%'!O185,'C_4_%'!O185,'C_3_%'!O185,'C_2_%'!O185,'C_1_%'!O185,'C_0_%'!O185)</f>
        <v>583750</v>
      </c>
      <c r="V193" s="6"/>
      <c r="W193" s="6">
        <f>CHOOSE($AU$4,'C_6_%'!Q185,'C_5_%'!Q185,'C_4_%'!Q185,'C_3_%'!Q185,'C_2_%'!Q185,'C_1_%'!Q185,'C_0_%'!Q185)</f>
        <v>0</v>
      </c>
      <c r="X193" s="6"/>
      <c r="Y193" s="6">
        <f>CHOOSE($AU$4,'C_6_%'!P185,'C_5_%'!P185,'C_4_%'!P185,'C_3_%'!P185,'C_2_%'!P185,'C_1_%'!P185,'C_0_%'!P185)</f>
        <v>183637</v>
      </c>
      <c r="Z193" s="6"/>
      <c r="AA193" s="6">
        <f>CHOOSE($AU$4,'C_6_%'!R185,'C_5_%'!R185,'C_4_%'!R185,'C_3_%'!R185,'C_2_%'!R185,'C_1_%'!R185,'C_0_%'!R185)</f>
        <v>475856</v>
      </c>
      <c r="AB193" s="6"/>
      <c r="AC193" s="6">
        <f>CHOOSE($AU$4,'C_6_%'!S185,'C_5_%'!S185,'C_4_%'!S185,'C_3_%'!S185,'C_2_%'!S185,'C_1_%'!S185,'C_0_%'!S185)</f>
        <v>20687</v>
      </c>
      <c r="AW193" s="20"/>
      <c r="AX193" s="20"/>
      <c r="AY193" s="20"/>
    </row>
    <row r="194" spans="2:51" s="43" customFormat="1" x14ac:dyDescent="0.2">
      <c r="B194" s="42">
        <f>CHOOSE($AU$4,'C_6_%'!B186,'C_5_%'!B186,'C_4_%'!B186,'C_3_%'!B186,'C_2_%'!B186,'C_1_%'!B186,'C_0_%'!B186,)</f>
        <v>4203</v>
      </c>
      <c r="C194" s="42" t="str">
        <f>CHOOSE($AU$4,'C_6_%'!A186,'C_5_%'!A186,'C_4_%'!A186,'C_3_%'!A186,'C_2_%'!A186,'C_1_%'!A186,'C_0_%'!A186,)</f>
        <v>Mediapolis</v>
      </c>
      <c r="E194" s="44">
        <f>CHOOSE($AU$4,'C_6_%'!E186,'C_5_%'!E186,'C_4_%'!E186,'C_3_%'!E186,'C_2_%'!E186,'C_1_%'!E186,'C_0_%'!E186)</f>
        <v>758.6</v>
      </c>
      <c r="G194" s="44">
        <f>CHOOSE($AU$4,'C_6_%'!F186,'C_5_%'!F186,'C_4_%'!F186,'C_3_%'!F186,'C_2_%'!F186,'C_1_%'!F186,'C_0_%'!F186)</f>
        <v>21.6</v>
      </c>
      <c r="H194" s="45"/>
      <c r="I194" s="46">
        <f>(CHOOSE($AU$4,'C_6_%'!G186,'C_5_%'!G186,'C_4_%'!G186,'C_3_%'!G186,'C_2_%'!G186,'C_1_%'!G186,'C_0_%'!G186,))-AA194</f>
        <v>3642409</v>
      </c>
      <c r="J194" s="46"/>
      <c r="K194" s="46">
        <f>CHOOSE($AU$4,'C_6_%'!H186,'C_5_%'!H186,'C_4_%'!H186,'C_3_%'!H186,'C_2_%'!H186,'C_1_%'!H186,'C_0_%'!H186)</f>
        <v>543870</v>
      </c>
      <c r="L194" s="46"/>
      <c r="M194" s="46">
        <f>CHOOSE($AU$4,'C_6_%'!I186,'C_5_%'!I186,'C_4_%'!I186,'C_3_%'!I186,'C_2_%'!I186,'C_1_%'!I186,'C_0_%'!I186)</f>
        <v>268855</v>
      </c>
      <c r="N194" s="46"/>
      <c r="O194" s="46">
        <f>CHOOSE($AU$4,'C_6_%'!J186,'C_5_%'!J186,'C_4_%'!J186,'C_3_%'!J186,'C_2_%'!J186,'C_1_%'!J186,'C_0_%'!J186)</f>
        <v>2445820</v>
      </c>
      <c r="P194" s="46"/>
      <c r="Q194" s="46">
        <f>CHOOSE($AU$4,'C_6_%'!K186,'C_5_%'!K186,'C_4_%'!K186,'C_3_%'!K186,'C_2_%'!K186,'C_1_%'!K186,'C_0_%'!K186)</f>
        <v>65137</v>
      </c>
      <c r="R194" s="46"/>
      <c r="S194" s="46">
        <f>CHOOSE($AU$4,'C_6_%'!L186,'C_5_%'!L186,'C_4_%'!L186,'C_3_%'!L186,'C_2_%'!L186,'C_1_%'!L186,'C_0_%'!L186,)</f>
        <v>6656850.6666999999</v>
      </c>
      <c r="T194" s="46"/>
      <c r="U194" s="46">
        <f>CHOOSE($AU$4,'C_6_%'!O186,'C_5_%'!O186,'C_4_%'!O186,'C_3_%'!O186,'C_2_%'!O186,'C_1_%'!O186,'C_0_%'!O186)</f>
        <v>345785.66667000001</v>
      </c>
      <c r="V194" s="46"/>
      <c r="W194" s="46">
        <f>CHOOSE($AU$4,'C_6_%'!Q186,'C_5_%'!Q186,'C_4_%'!Q186,'C_3_%'!Q186,'C_2_%'!Q186,'C_1_%'!Q186,'C_0_%'!Q186)</f>
        <v>0</v>
      </c>
      <c r="X194" s="46"/>
      <c r="Y194" s="46">
        <f>CHOOSE($AU$4,'C_6_%'!P186,'C_5_%'!P186,'C_4_%'!P186,'C_3_%'!P186,'C_2_%'!P186,'C_1_%'!P186,'C_0_%'!P186)</f>
        <v>0</v>
      </c>
      <c r="Z194" s="46"/>
      <c r="AA194" s="46">
        <f>CHOOSE($AU$4,'C_6_%'!R186,'C_5_%'!R186,'C_4_%'!R186,'C_3_%'!R186,'C_2_%'!R186,'C_1_%'!R186,'C_0_%'!R186)</f>
        <v>0</v>
      </c>
      <c r="AB194" s="46"/>
      <c r="AC194" s="46">
        <f>CHOOSE($AU$4,'C_6_%'!S186,'C_5_%'!S186,'C_4_%'!S186,'C_3_%'!S186,'C_2_%'!S186,'C_1_%'!S186,'C_0_%'!S186)</f>
        <v>0</v>
      </c>
      <c r="AW194" s="48"/>
      <c r="AX194" s="48"/>
      <c r="AY194" s="48"/>
    </row>
    <row r="195" spans="2:51" x14ac:dyDescent="0.2">
      <c r="B195" s="38">
        <f>CHOOSE($AU$4,'C_6_%'!B187,'C_5_%'!B187,'C_4_%'!B187,'C_3_%'!B187,'C_2_%'!B187,'C_1_%'!B187,'C_0_%'!B187,)</f>
        <v>4212</v>
      </c>
      <c r="C195" s="38" t="str">
        <f>CHOOSE($AU$4,'C_6_%'!A187,'C_5_%'!A187,'C_4_%'!A187,'C_3_%'!A187,'C_2_%'!A187,'C_1_%'!A187,'C_0_%'!A187,)</f>
        <v>Melcher-Dallas</v>
      </c>
      <c r="E195" s="40">
        <f>CHOOSE($AU$4,'C_6_%'!E187,'C_5_%'!E187,'C_4_%'!E187,'C_3_%'!E187,'C_2_%'!E187,'C_1_%'!E187,'C_0_%'!E187)</f>
        <v>337.8</v>
      </c>
      <c r="G195" s="40">
        <f>CHOOSE($AU$4,'C_6_%'!F187,'C_5_%'!F187,'C_4_%'!F187,'C_3_%'!F187,'C_2_%'!F187,'C_1_%'!F187,'C_0_%'!F187)</f>
        <v>23.8</v>
      </c>
      <c r="H195" s="3"/>
      <c r="I195" s="6">
        <f>(CHOOSE($AU$4,'C_6_%'!G187,'C_5_%'!G187,'C_4_%'!G187,'C_3_%'!G187,'C_2_%'!G187,'C_1_%'!G187,'C_0_%'!G187,))-AA195</f>
        <v>1979073</v>
      </c>
      <c r="J195" s="6"/>
      <c r="K195" s="6">
        <f>CHOOSE($AU$4,'C_6_%'!H187,'C_5_%'!H187,'C_4_%'!H187,'C_3_%'!H187,'C_2_%'!H187,'C_1_%'!H187,'C_0_%'!H187)</f>
        <v>278951</v>
      </c>
      <c r="L195" s="6"/>
      <c r="M195" s="6">
        <f>CHOOSE($AU$4,'C_6_%'!I187,'C_5_%'!I187,'C_4_%'!I187,'C_3_%'!I187,'C_2_%'!I187,'C_1_%'!I187,'C_0_%'!I187)</f>
        <v>232839</v>
      </c>
      <c r="N195" s="6"/>
      <c r="O195" s="6">
        <f>CHOOSE($AU$4,'C_6_%'!J187,'C_5_%'!J187,'C_4_%'!J187,'C_3_%'!J187,'C_2_%'!J187,'C_1_%'!J187,'C_0_%'!J187)</f>
        <v>712819</v>
      </c>
      <c r="P195" s="6"/>
      <c r="Q195" s="6">
        <f>CHOOSE($AU$4,'C_6_%'!K187,'C_5_%'!K187,'C_4_%'!K187,'C_3_%'!K187,'C_2_%'!K187,'C_1_%'!K187,'C_0_%'!K187)</f>
        <v>21103</v>
      </c>
      <c r="R195" s="6"/>
      <c r="S195" s="6">
        <f>CHOOSE($AU$4,'C_6_%'!L187,'C_5_%'!L187,'C_4_%'!L187,'C_3_%'!L187,'C_2_%'!L187,'C_1_%'!L187,'C_0_%'!L187,)</f>
        <v>2973907.3333000001</v>
      </c>
      <c r="T195" s="6"/>
      <c r="U195" s="6">
        <f>CHOOSE($AU$4,'C_6_%'!O187,'C_5_%'!O187,'C_4_%'!O187,'C_3_%'!O187,'C_2_%'!O187,'C_1_%'!O187,'C_0_%'!O187)</f>
        <v>255965.33332999999</v>
      </c>
      <c r="V195" s="6"/>
      <c r="W195" s="6">
        <f>CHOOSE($AU$4,'C_6_%'!Q187,'C_5_%'!Q187,'C_4_%'!Q187,'C_3_%'!Q187,'C_2_%'!Q187,'C_1_%'!Q187,'C_0_%'!Q187)</f>
        <v>67929.255846999993</v>
      </c>
      <c r="X195" s="6"/>
      <c r="Y195" s="6">
        <f>CHOOSE($AU$4,'C_6_%'!P187,'C_5_%'!P187,'C_4_%'!P187,'C_3_%'!P187,'C_2_%'!P187,'C_1_%'!P187,'C_0_%'!P187)</f>
        <v>0</v>
      </c>
      <c r="Z195" s="6"/>
      <c r="AA195" s="6">
        <f>CHOOSE($AU$4,'C_6_%'!R187,'C_5_%'!R187,'C_4_%'!R187,'C_3_%'!R187,'C_2_%'!R187,'C_1_%'!R187,'C_0_%'!R187)</f>
        <v>89847</v>
      </c>
      <c r="AB195" s="6"/>
      <c r="AC195" s="6">
        <f>CHOOSE($AU$4,'C_6_%'!S187,'C_5_%'!S187,'C_4_%'!S187,'C_3_%'!S187,'C_2_%'!S187,'C_1_%'!S187,'C_0_%'!S187)</f>
        <v>3906</v>
      </c>
      <c r="AW195" s="20"/>
      <c r="AX195" s="20"/>
      <c r="AY195" s="20"/>
    </row>
    <row r="196" spans="2:51" x14ac:dyDescent="0.2">
      <c r="B196" s="38">
        <f>CHOOSE($AU$4,'C_6_%'!B188,'C_5_%'!B188,'C_4_%'!B188,'C_3_%'!B188,'C_2_%'!B188,'C_1_%'!B188,'C_0_%'!B188,)</f>
        <v>4271</v>
      </c>
      <c r="C196" s="38" t="str">
        <f>CHOOSE($AU$4,'C_6_%'!A188,'C_5_%'!A188,'C_4_%'!A188,'C_3_%'!A188,'C_2_%'!A188,'C_1_%'!A188,'C_0_%'!A188,)</f>
        <v>Mid-Prairie</v>
      </c>
      <c r="E196" s="40">
        <f>CHOOSE($AU$4,'C_6_%'!E188,'C_5_%'!E188,'C_4_%'!E188,'C_3_%'!E188,'C_2_%'!E188,'C_1_%'!E188,'C_0_%'!E188)</f>
        <v>1268.4000000000001</v>
      </c>
      <c r="G196" s="40">
        <f>CHOOSE($AU$4,'C_6_%'!F188,'C_5_%'!F188,'C_4_%'!F188,'C_3_%'!F188,'C_2_%'!F188,'C_1_%'!F188,'C_0_%'!F188)</f>
        <v>22.4</v>
      </c>
      <c r="H196" s="3"/>
      <c r="I196" s="6">
        <f>(CHOOSE($AU$4,'C_6_%'!G188,'C_5_%'!G188,'C_4_%'!G188,'C_3_%'!G188,'C_2_%'!G188,'C_1_%'!G188,'C_0_%'!G188,))-AA196</f>
        <v>6404945</v>
      </c>
      <c r="J196" s="6"/>
      <c r="K196" s="6">
        <f>CHOOSE($AU$4,'C_6_%'!H188,'C_5_%'!H188,'C_4_%'!H188,'C_3_%'!H188,'C_2_%'!H188,'C_1_%'!H188,'C_0_%'!H188)</f>
        <v>934327</v>
      </c>
      <c r="L196" s="6"/>
      <c r="M196" s="6">
        <f>CHOOSE($AU$4,'C_6_%'!I188,'C_5_%'!I188,'C_4_%'!I188,'C_3_%'!I188,'C_2_%'!I188,'C_1_%'!I188,'C_0_%'!I188)</f>
        <v>346102</v>
      </c>
      <c r="N196" s="6"/>
      <c r="O196" s="6">
        <f>CHOOSE($AU$4,'C_6_%'!J188,'C_5_%'!J188,'C_4_%'!J188,'C_3_%'!J188,'C_2_%'!J188,'C_1_%'!J188,'C_0_%'!J188)</f>
        <v>3664322</v>
      </c>
      <c r="P196" s="6"/>
      <c r="Q196" s="6">
        <f>CHOOSE($AU$4,'C_6_%'!K188,'C_5_%'!K188,'C_4_%'!K188,'C_3_%'!K188,'C_2_%'!K188,'C_1_%'!K188,'C_0_%'!K188)</f>
        <v>107515</v>
      </c>
      <c r="R196" s="6"/>
      <c r="S196" s="6">
        <f>CHOOSE($AU$4,'C_6_%'!L188,'C_5_%'!L188,'C_4_%'!L188,'C_3_%'!L188,'C_2_%'!L188,'C_1_%'!L188,'C_0_%'!L188,)</f>
        <v>11047229.333000001</v>
      </c>
      <c r="T196" s="6"/>
      <c r="U196" s="6">
        <f>CHOOSE($AU$4,'C_6_%'!O188,'C_5_%'!O188,'C_4_%'!O188,'C_3_%'!O188,'C_2_%'!O188,'C_1_%'!O188,'C_0_%'!O188)</f>
        <v>474913.33332999999</v>
      </c>
      <c r="V196" s="6"/>
      <c r="W196" s="6">
        <f>CHOOSE($AU$4,'C_6_%'!Q188,'C_5_%'!Q188,'C_4_%'!Q188,'C_3_%'!Q188,'C_2_%'!Q188,'C_1_%'!Q188,'C_0_%'!Q188)</f>
        <v>0</v>
      </c>
      <c r="X196" s="6"/>
      <c r="Y196" s="6">
        <f>CHOOSE($AU$4,'C_6_%'!P188,'C_5_%'!P188,'C_4_%'!P188,'C_3_%'!P188,'C_2_%'!P188,'C_1_%'!P188,'C_0_%'!P188)</f>
        <v>0</v>
      </c>
      <c r="Z196" s="6"/>
      <c r="AA196" s="6">
        <f>CHOOSE($AU$4,'C_6_%'!R188,'C_5_%'!R188,'C_4_%'!R188,'C_3_%'!R188,'C_2_%'!R188,'C_1_%'!R188,'C_0_%'!R188)</f>
        <v>259558</v>
      </c>
      <c r="AB196" s="6"/>
      <c r="AC196" s="6">
        <f>CHOOSE($AU$4,'C_6_%'!S188,'C_5_%'!S188,'C_4_%'!S188,'C_3_%'!S188,'C_2_%'!S188,'C_1_%'!S188,'C_0_%'!S188)</f>
        <v>11284</v>
      </c>
      <c r="AW196" s="20"/>
      <c r="AX196" s="20"/>
      <c r="AY196" s="20"/>
    </row>
    <row r="197" spans="2:51" x14ac:dyDescent="0.2">
      <c r="B197" s="38">
        <f>CHOOSE($AU$4,'C_6_%'!B189,'C_5_%'!B189,'C_4_%'!B189,'C_3_%'!B189,'C_2_%'!B189,'C_1_%'!B189,'C_0_%'!B189,)</f>
        <v>4269</v>
      </c>
      <c r="C197" s="38" t="str">
        <f>CHOOSE($AU$4,'C_6_%'!A189,'C_5_%'!A189,'C_4_%'!A189,'C_3_%'!A189,'C_2_%'!A189,'C_1_%'!A189,'C_0_%'!A189,)</f>
        <v>Midland</v>
      </c>
      <c r="E197" s="40">
        <f>CHOOSE($AU$4,'C_6_%'!E189,'C_5_%'!E189,'C_4_%'!E189,'C_3_%'!E189,'C_2_%'!E189,'C_1_%'!E189,'C_0_%'!E189)</f>
        <v>544.70000000000005</v>
      </c>
      <c r="G197" s="40">
        <f>CHOOSE($AU$4,'C_6_%'!F189,'C_5_%'!F189,'C_4_%'!F189,'C_3_%'!F189,'C_2_%'!F189,'C_1_%'!F189,'C_0_%'!F189)</f>
        <v>-9.3000000000000007</v>
      </c>
      <c r="H197" s="3"/>
      <c r="I197" s="6">
        <f>(CHOOSE($AU$4,'C_6_%'!G189,'C_5_%'!G189,'C_4_%'!G189,'C_3_%'!G189,'C_2_%'!G189,'C_1_%'!G189,'C_0_%'!G189,))-AA197</f>
        <v>2509173</v>
      </c>
      <c r="J197" s="6"/>
      <c r="K197" s="6">
        <f>CHOOSE($AU$4,'C_6_%'!H189,'C_5_%'!H189,'C_4_%'!H189,'C_3_%'!H189,'C_2_%'!H189,'C_1_%'!H189,'C_0_%'!H189)</f>
        <v>415588</v>
      </c>
      <c r="L197" s="6"/>
      <c r="M197" s="6">
        <f>CHOOSE($AU$4,'C_6_%'!I189,'C_5_%'!I189,'C_4_%'!I189,'C_3_%'!I189,'C_2_%'!I189,'C_1_%'!I189,'C_0_%'!I189)</f>
        <v>28692</v>
      </c>
      <c r="N197" s="6"/>
      <c r="O197" s="6">
        <f>CHOOSE($AU$4,'C_6_%'!J189,'C_5_%'!J189,'C_4_%'!J189,'C_3_%'!J189,'C_2_%'!J189,'C_1_%'!J189,'C_0_%'!J189)</f>
        <v>1972648</v>
      </c>
      <c r="P197" s="6"/>
      <c r="Q197" s="6">
        <f>CHOOSE($AU$4,'C_6_%'!K189,'C_5_%'!K189,'C_4_%'!K189,'C_3_%'!K189,'C_2_%'!K189,'C_1_%'!K189,'C_0_%'!K189)</f>
        <v>64306</v>
      </c>
      <c r="R197" s="6"/>
      <c r="S197" s="6">
        <f>CHOOSE($AU$4,'C_6_%'!L189,'C_5_%'!L189,'C_4_%'!L189,'C_3_%'!L189,'C_2_%'!L189,'C_1_%'!L189,'C_0_%'!L189,)</f>
        <v>4905586.3333000001</v>
      </c>
      <c r="T197" s="6"/>
      <c r="U197" s="6">
        <f>CHOOSE($AU$4,'C_6_%'!O189,'C_5_%'!O189,'C_4_%'!O189,'C_3_%'!O189,'C_2_%'!O189,'C_1_%'!O189,'C_0_%'!O189)</f>
        <v>96128.333333000002</v>
      </c>
      <c r="V197" s="6"/>
      <c r="W197" s="6">
        <f>CHOOSE($AU$4,'C_6_%'!Q189,'C_5_%'!Q189,'C_4_%'!Q189,'C_3_%'!Q189,'C_2_%'!Q189,'C_1_%'!Q189,'C_0_%'!Q189)</f>
        <v>0</v>
      </c>
      <c r="X197" s="6"/>
      <c r="Y197" s="6">
        <f>CHOOSE($AU$4,'C_6_%'!P189,'C_5_%'!P189,'C_4_%'!P189,'C_3_%'!P189,'C_2_%'!P189,'C_1_%'!P189,'C_0_%'!P189)</f>
        <v>26615</v>
      </c>
      <c r="Z197" s="6"/>
      <c r="AA197" s="6">
        <f>CHOOSE($AU$4,'C_6_%'!R189,'C_5_%'!R189,'C_4_%'!R189,'C_3_%'!R189,'C_2_%'!R189,'C_1_%'!R189,'C_0_%'!R189)</f>
        <v>99830</v>
      </c>
      <c r="AB197" s="6"/>
      <c r="AC197" s="6">
        <f>CHOOSE($AU$4,'C_6_%'!S189,'C_5_%'!S189,'C_4_%'!S189,'C_3_%'!S189,'C_2_%'!S189,'C_1_%'!S189,'C_0_%'!S189)</f>
        <v>4340</v>
      </c>
      <c r="AW197" s="20"/>
      <c r="AX197" s="20"/>
      <c r="AY197" s="20"/>
    </row>
    <row r="198" spans="2:51" x14ac:dyDescent="0.2">
      <c r="B198" s="38">
        <f>CHOOSE($AU$4,'C_6_%'!B190,'C_5_%'!B190,'C_4_%'!B190,'C_3_%'!B190,'C_2_%'!B190,'C_1_%'!B190,'C_0_%'!B190,)</f>
        <v>4356</v>
      </c>
      <c r="C198" s="38" t="str">
        <f>CHOOSE($AU$4,'C_6_%'!A190,'C_5_%'!A190,'C_4_%'!A190,'C_3_%'!A190,'C_2_%'!A190,'C_1_%'!A190,'C_0_%'!A190,)</f>
        <v>Missouri Valley</v>
      </c>
      <c r="E198" s="40">
        <f>CHOOSE($AU$4,'C_6_%'!E190,'C_5_%'!E190,'C_4_%'!E190,'C_3_%'!E190,'C_2_%'!E190,'C_1_%'!E190,'C_0_%'!E190)</f>
        <v>832.6</v>
      </c>
      <c r="G198" s="40">
        <f>CHOOSE($AU$4,'C_6_%'!F190,'C_5_%'!F190,'C_4_%'!F190,'C_3_%'!F190,'C_2_%'!F190,'C_1_%'!F190,'C_0_%'!F190)</f>
        <v>-26.6</v>
      </c>
      <c r="H198" s="3"/>
      <c r="I198" s="6">
        <f>(CHOOSE($AU$4,'C_6_%'!G190,'C_5_%'!G190,'C_4_%'!G190,'C_3_%'!G190,'C_2_%'!G190,'C_1_%'!G190,'C_0_%'!G190,))-AA198</f>
        <v>4212485</v>
      </c>
      <c r="J198" s="6"/>
      <c r="K198" s="6">
        <f>CHOOSE($AU$4,'C_6_%'!H190,'C_5_%'!H190,'C_4_%'!H190,'C_3_%'!H190,'C_2_%'!H190,'C_1_%'!H190,'C_0_%'!H190)</f>
        <v>578900</v>
      </c>
      <c r="L198" s="6"/>
      <c r="M198" s="6">
        <f>CHOOSE($AU$4,'C_6_%'!I190,'C_5_%'!I190,'C_4_%'!I190,'C_3_%'!I190,'C_2_%'!I190,'C_1_%'!I190,'C_0_%'!I190)</f>
        <v>-43166</v>
      </c>
      <c r="N198" s="6"/>
      <c r="O198" s="6">
        <f>CHOOSE($AU$4,'C_6_%'!J190,'C_5_%'!J190,'C_4_%'!J190,'C_3_%'!J190,'C_2_%'!J190,'C_1_%'!J190,'C_0_%'!J190)</f>
        <v>2509449</v>
      </c>
      <c r="P198" s="6"/>
      <c r="Q198" s="6">
        <f>CHOOSE($AU$4,'C_6_%'!K190,'C_5_%'!K190,'C_4_%'!K190,'C_3_%'!K190,'C_2_%'!K190,'C_1_%'!K190,'C_0_%'!K190)</f>
        <v>145754</v>
      </c>
      <c r="R198" s="6"/>
      <c r="S198" s="6">
        <f>CHOOSE($AU$4,'C_6_%'!L190,'C_5_%'!L190,'C_4_%'!L190,'C_3_%'!L190,'C_2_%'!L190,'C_1_%'!L190,'C_0_%'!L190,)</f>
        <v>7329448</v>
      </c>
      <c r="T198" s="6"/>
      <c r="U198" s="6">
        <f>CHOOSE($AU$4,'C_6_%'!O190,'C_5_%'!O190,'C_4_%'!O190,'C_3_%'!O190,'C_2_%'!O190,'C_1_%'!O190,'C_0_%'!O190)</f>
        <v>118229</v>
      </c>
      <c r="V198" s="6"/>
      <c r="W198" s="6">
        <f>CHOOSE($AU$4,'C_6_%'!Q190,'C_5_%'!Q190,'C_4_%'!Q190,'C_3_%'!Q190,'C_2_%'!Q190,'C_1_%'!Q190,'C_0_%'!Q190)</f>
        <v>0</v>
      </c>
      <c r="X198" s="6"/>
      <c r="Y198" s="6">
        <f>CHOOSE($AU$4,'C_6_%'!P190,'C_5_%'!P190,'C_4_%'!P190,'C_3_%'!P190,'C_2_%'!P190,'C_1_%'!P190,'C_0_%'!P190)</f>
        <v>118292</v>
      </c>
      <c r="Z198" s="6"/>
      <c r="AA198" s="6">
        <f>CHOOSE($AU$4,'C_6_%'!R190,'C_5_%'!R190,'C_4_%'!R190,'C_3_%'!R190,'C_2_%'!R190,'C_1_%'!R190,'C_0_%'!R190)</f>
        <v>196332</v>
      </c>
      <c r="AB198" s="6"/>
      <c r="AC198" s="6">
        <f>CHOOSE($AU$4,'C_6_%'!S190,'C_5_%'!S190,'C_4_%'!S190,'C_3_%'!S190,'C_2_%'!S190,'C_1_%'!S190,'C_0_%'!S190)</f>
        <v>8535</v>
      </c>
      <c r="AW198" s="20"/>
      <c r="AX198" s="20"/>
      <c r="AY198" s="20"/>
    </row>
    <row r="199" spans="2:51" s="43" customFormat="1" x14ac:dyDescent="0.2">
      <c r="B199" s="42">
        <f>CHOOSE($AU$4,'C_6_%'!B191,'C_5_%'!B191,'C_4_%'!B191,'C_3_%'!B191,'C_2_%'!B191,'C_1_%'!B191,'C_0_%'!B191,)</f>
        <v>4437</v>
      </c>
      <c r="C199" s="42" t="str">
        <f>CHOOSE($AU$4,'C_6_%'!A191,'C_5_%'!A191,'C_4_%'!A191,'C_3_%'!A191,'C_2_%'!A191,'C_1_%'!A191,'C_0_%'!A191,)</f>
        <v>Montezuma</v>
      </c>
      <c r="E199" s="44">
        <f>CHOOSE($AU$4,'C_6_%'!E191,'C_5_%'!E191,'C_4_%'!E191,'C_3_%'!E191,'C_2_%'!E191,'C_1_%'!E191,'C_0_%'!E191)</f>
        <v>540.70000000000005</v>
      </c>
      <c r="G199" s="44">
        <f>CHOOSE($AU$4,'C_6_%'!F191,'C_5_%'!F191,'C_4_%'!F191,'C_3_%'!F191,'C_2_%'!F191,'C_1_%'!F191,'C_0_%'!F191)</f>
        <v>-10.199999999999999</v>
      </c>
      <c r="H199" s="45"/>
      <c r="I199" s="46">
        <f>(CHOOSE($AU$4,'C_6_%'!G191,'C_5_%'!G191,'C_4_%'!G191,'C_3_%'!G191,'C_2_%'!G191,'C_1_%'!G191,'C_0_%'!G191,))-AA199</f>
        <v>2113644</v>
      </c>
      <c r="J199" s="46"/>
      <c r="K199" s="46">
        <f>CHOOSE($AU$4,'C_6_%'!H191,'C_5_%'!H191,'C_4_%'!H191,'C_3_%'!H191,'C_2_%'!H191,'C_1_%'!H191,'C_0_%'!H191)</f>
        <v>374959</v>
      </c>
      <c r="L199" s="46"/>
      <c r="M199" s="46">
        <f>CHOOSE($AU$4,'C_6_%'!I191,'C_5_%'!I191,'C_4_%'!I191,'C_3_%'!I191,'C_2_%'!I191,'C_1_%'!I191,'C_0_%'!I191)</f>
        <v>-11268</v>
      </c>
      <c r="N199" s="46"/>
      <c r="O199" s="46">
        <f>CHOOSE($AU$4,'C_6_%'!J191,'C_5_%'!J191,'C_4_%'!J191,'C_3_%'!J191,'C_2_%'!J191,'C_1_%'!J191,'C_0_%'!J191)</f>
        <v>2186994</v>
      </c>
      <c r="P199" s="46"/>
      <c r="Q199" s="46">
        <f>CHOOSE($AU$4,'C_6_%'!K191,'C_5_%'!K191,'C_4_%'!K191,'C_3_%'!K191,'C_2_%'!K191,'C_1_%'!K191,'C_0_%'!K191)</f>
        <v>73877</v>
      </c>
      <c r="R199" s="46"/>
      <c r="S199" s="46">
        <f>CHOOSE($AU$4,'C_6_%'!L191,'C_5_%'!L191,'C_4_%'!L191,'C_3_%'!L191,'C_2_%'!L191,'C_1_%'!L191,'C_0_%'!L191,)</f>
        <v>4691705</v>
      </c>
      <c r="T199" s="46"/>
      <c r="U199" s="46">
        <f>CHOOSE($AU$4,'C_6_%'!O191,'C_5_%'!O191,'C_4_%'!O191,'C_3_%'!O191,'C_2_%'!O191,'C_1_%'!O191,'C_0_%'!O191)</f>
        <v>71147</v>
      </c>
      <c r="V199" s="46"/>
      <c r="W199" s="46">
        <f>CHOOSE($AU$4,'C_6_%'!Q191,'C_5_%'!Q191,'C_4_%'!Q191,'C_3_%'!Q191,'C_2_%'!Q191,'C_1_%'!Q191,'C_0_%'!Q191)</f>
        <v>0</v>
      </c>
      <c r="X199" s="46"/>
      <c r="Y199" s="46">
        <f>CHOOSE($AU$4,'C_6_%'!P191,'C_5_%'!P191,'C_4_%'!P191,'C_3_%'!P191,'C_2_%'!P191,'C_1_%'!P191,'C_0_%'!P191)</f>
        <v>31334</v>
      </c>
      <c r="Z199" s="46"/>
      <c r="AA199" s="46">
        <f>CHOOSE($AU$4,'C_6_%'!R191,'C_5_%'!R191,'C_4_%'!R191,'C_3_%'!R191,'C_2_%'!R191,'C_1_%'!R191,'C_0_%'!R191)</f>
        <v>86519</v>
      </c>
      <c r="AB199" s="46"/>
      <c r="AC199" s="46">
        <f>CHOOSE($AU$4,'C_6_%'!S191,'C_5_%'!S191,'C_4_%'!S191,'C_3_%'!S191,'C_2_%'!S191,'C_1_%'!S191,'C_0_%'!S191)</f>
        <v>3761</v>
      </c>
      <c r="AW199" s="48"/>
      <c r="AX199" s="48"/>
      <c r="AY199" s="48"/>
    </row>
    <row r="200" spans="2:51" x14ac:dyDescent="0.2">
      <c r="B200" s="38">
        <f>CHOOSE($AU$4,'C_6_%'!B192,'C_5_%'!B192,'C_4_%'!B192,'C_3_%'!B192,'C_2_%'!B192,'C_1_%'!B192,'C_0_%'!B192,)</f>
        <v>4446</v>
      </c>
      <c r="C200" s="38" t="str">
        <f>CHOOSE($AU$4,'C_6_%'!A192,'C_5_%'!A192,'C_4_%'!A192,'C_3_%'!A192,'C_2_%'!A192,'C_1_%'!A192,'C_0_%'!A192,)</f>
        <v>Monticello</v>
      </c>
      <c r="E200" s="40">
        <f>CHOOSE($AU$4,'C_6_%'!E192,'C_5_%'!E192,'C_4_%'!E192,'C_3_%'!E192,'C_2_%'!E192,'C_1_%'!E192,'C_0_%'!E192)</f>
        <v>1025.5</v>
      </c>
      <c r="G200" s="40">
        <f>CHOOSE($AU$4,'C_6_%'!F192,'C_5_%'!F192,'C_4_%'!F192,'C_3_%'!F192,'C_2_%'!F192,'C_1_%'!F192,'C_0_%'!F192)</f>
        <v>4.9000000000000004</v>
      </c>
      <c r="H200" s="3"/>
      <c r="I200" s="6">
        <f>(CHOOSE($AU$4,'C_6_%'!G192,'C_5_%'!G192,'C_4_%'!G192,'C_3_%'!G192,'C_2_%'!G192,'C_1_%'!G192,'C_0_%'!G192,))-AA200</f>
        <v>5415696</v>
      </c>
      <c r="J200" s="6"/>
      <c r="K200" s="6">
        <f>CHOOSE($AU$4,'C_6_%'!H192,'C_5_%'!H192,'C_4_%'!H192,'C_3_%'!H192,'C_2_%'!H192,'C_1_%'!H192,'C_0_%'!H192)</f>
        <v>732435</v>
      </c>
      <c r="L200" s="6"/>
      <c r="M200" s="6">
        <f>CHOOSE($AU$4,'C_6_%'!I192,'C_5_%'!I192,'C_4_%'!I192,'C_3_%'!I192,'C_2_%'!I192,'C_1_%'!I192,'C_0_%'!I192)</f>
        <v>192004</v>
      </c>
      <c r="N200" s="6"/>
      <c r="O200" s="6">
        <f>CHOOSE($AU$4,'C_6_%'!J192,'C_5_%'!J192,'C_4_%'!J192,'C_3_%'!J192,'C_2_%'!J192,'C_1_%'!J192,'C_0_%'!J192)</f>
        <v>3063890</v>
      </c>
      <c r="P200" s="6"/>
      <c r="Q200" s="6">
        <f>CHOOSE($AU$4,'C_6_%'!K192,'C_5_%'!K192,'C_4_%'!K192,'C_3_%'!K192,'C_2_%'!K192,'C_1_%'!K192,'C_0_%'!K192)</f>
        <v>69938</v>
      </c>
      <c r="R200" s="6"/>
      <c r="S200" s="6">
        <f>CHOOSE($AU$4,'C_6_%'!L192,'C_5_%'!L192,'C_4_%'!L192,'C_3_%'!L192,'C_2_%'!L192,'C_1_%'!L192,'C_0_%'!L192,)</f>
        <v>9260626.3333000001</v>
      </c>
      <c r="T200" s="6"/>
      <c r="U200" s="6">
        <f>CHOOSE($AU$4,'C_6_%'!O192,'C_5_%'!O192,'C_4_%'!O192,'C_3_%'!O192,'C_2_%'!O192,'C_1_%'!O192,'C_0_%'!O192)</f>
        <v>284824.33332999999</v>
      </c>
      <c r="V200" s="6"/>
      <c r="W200" s="6">
        <f>CHOOSE($AU$4,'C_6_%'!Q192,'C_5_%'!Q192,'C_4_%'!Q192,'C_3_%'!Q192,'C_2_%'!Q192,'C_1_%'!Q192,'C_0_%'!Q192)</f>
        <v>0</v>
      </c>
      <c r="X200" s="6"/>
      <c r="Y200" s="6">
        <f>CHOOSE($AU$4,'C_6_%'!P192,'C_5_%'!P192,'C_4_%'!P192,'C_3_%'!P192,'C_2_%'!P192,'C_1_%'!P192,'C_0_%'!P192)</f>
        <v>0</v>
      </c>
      <c r="Z200" s="6"/>
      <c r="AA200" s="6">
        <f>CHOOSE($AU$4,'C_6_%'!R192,'C_5_%'!R192,'C_4_%'!R192,'C_3_%'!R192,'C_2_%'!R192,'C_1_%'!R192,'C_0_%'!R192)</f>
        <v>186349</v>
      </c>
      <c r="AB200" s="6"/>
      <c r="AC200" s="6">
        <f>CHOOSE($AU$4,'C_6_%'!S192,'C_5_%'!S192,'C_4_%'!S192,'C_3_%'!S192,'C_2_%'!S192,'C_1_%'!S192,'C_0_%'!S192)</f>
        <v>8101</v>
      </c>
      <c r="AW200" s="20"/>
      <c r="AX200" s="20"/>
      <c r="AY200" s="20"/>
    </row>
    <row r="201" spans="2:51" x14ac:dyDescent="0.2">
      <c r="B201" s="38">
        <f>CHOOSE($AU$4,'C_6_%'!B193,'C_5_%'!B193,'C_4_%'!B193,'C_3_%'!B193,'C_2_%'!B193,'C_1_%'!B193,'C_0_%'!B193,)</f>
        <v>4491</v>
      </c>
      <c r="C201" s="38" t="str">
        <f>CHOOSE($AU$4,'C_6_%'!A193,'C_5_%'!A193,'C_4_%'!A193,'C_3_%'!A193,'C_2_%'!A193,'C_1_%'!A193,'C_0_%'!A193,)</f>
        <v>Moravia</v>
      </c>
      <c r="E201" s="40">
        <f>CHOOSE($AU$4,'C_6_%'!E193,'C_5_%'!E193,'C_4_%'!E193,'C_3_%'!E193,'C_2_%'!E193,'C_1_%'!E193,'C_0_%'!E193)</f>
        <v>348.8</v>
      </c>
      <c r="G201" s="40">
        <f>CHOOSE($AU$4,'C_6_%'!F193,'C_5_%'!F193,'C_4_%'!F193,'C_3_%'!F193,'C_2_%'!F193,'C_1_%'!F193,'C_0_%'!F193)</f>
        <v>-4.0999999999999996</v>
      </c>
      <c r="H201" s="3"/>
      <c r="I201" s="6">
        <f>(CHOOSE($AU$4,'C_6_%'!G193,'C_5_%'!G193,'C_4_%'!G193,'C_3_%'!G193,'C_2_%'!G193,'C_1_%'!G193,'C_0_%'!G193,))-AA201</f>
        <v>1935249</v>
      </c>
      <c r="J201" s="6"/>
      <c r="K201" s="6">
        <f>CHOOSE($AU$4,'C_6_%'!H193,'C_5_%'!H193,'C_4_%'!H193,'C_3_%'!H193,'C_2_%'!H193,'C_1_%'!H193,'C_0_%'!H193)</f>
        <v>292398</v>
      </c>
      <c r="L201" s="6"/>
      <c r="M201" s="6">
        <f>CHOOSE($AU$4,'C_6_%'!I193,'C_5_%'!I193,'C_4_%'!I193,'C_3_%'!I193,'C_2_%'!I193,'C_1_%'!I193,'C_0_%'!I193)</f>
        <v>48195</v>
      </c>
      <c r="N201" s="6"/>
      <c r="O201" s="6">
        <f>CHOOSE($AU$4,'C_6_%'!J193,'C_5_%'!J193,'C_4_%'!J193,'C_3_%'!J193,'C_2_%'!J193,'C_1_%'!J193,'C_0_%'!J193)</f>
        <v>979832</v>
      </c>
      <c r="P201" s="6"/>
      <c r="Q201" s="6">
        <f>CHOOSE($AU$4,'C_6_%'!K193,'C_5_%'!K193,'C_4_%'!K193,'C_3_%'!K193,'C_2_%'!K193,'C_1_%'!K193,'C_0_%'!K193)</f>
        <v>30253</v>
      </c>
      <c r="R201" s="6"/>
      <c r="S201" s="6">
        <f>CHOOSE($AU$4,'C_6_%'!L193,'C_5_%'!L193,'C_4_%'!L193,'C_3_%'!L193,'C_2_%'!L193,'C_1_%'!L193,'C_0_%'!L193,)</f>
        <v>3218459</v>
      </c>
      <c r="T201" s="6"/>
      <c r="U201" s="6">
        <f>CHOOSE($AU$4,'C_6_%'!O193,'C_5_%'!O193,'C_4_%'!O193,'C_3_%'!O193,'C_2_%'!O193,'C_1_%'!O193,'C_0_%'!O193)</f>
        <v>83833</v>
      </c>
      <c r="V201" s="6"/>
      <c r="W201" s="6">
        <f>CHOOSE($AU$4,'C_6_%'!Q193,'C_5_%'!Q193,'C_4_%'!Q193,'C_3_%'!Q193,'C_2_%'!Q193,'C_1_%'!Q193,'C_0_%'!Q193)</f>
        <v>0</v>
      </c>
      <c r="X201" s="6"/>
      <c r="Y201" s="6">
        <f>CHOOSE($AU$4,'C_6_%'!P193,'C_5_%'!P193,'C_4_%'!P193,'C_3_%'!P193,'C_2_%'!P193,'C_1_%'!P193,'C_0_%'!P193)</f>
        <v>4268</v>
      </c>
      <c r="Z201" s="6"/>
      <c r="AA201" s="6">
        <f>CHOOSE($AU$4,'C_6_%'!R193,'C_5_%'!R193,'C_4_%'!R193,'C_3_%'!R193,'C_2_%'!R193,'C_1_%'!R193,'C_0_%'!R193)</f>
        <v>66553</v>
      </c>
      <c r="AB201" s="6"/>
      <c r="AC201" s="6">
        <f>CHOOSE($AU$4,'C_6_%'!S193,'C_5_%'!S193,'C_4_%'!S193,'C_3_%'!S193,'C_2_%'!S193,'C_1_%'!S193,'C_0_%'!S193)</f>
        <v>2893</v>
      </c>
      <c r="AW201" s="20"/>
      <c r="AX201" s="20"/>
      <c r="AY201" s="20"/>
    </row>
    <row r="202" spans="2:51" x14ac:dyDescent="0.2">
      <c r="B202" s="38">
        <f>CHOOSE($AU$4,'C_6_%'!B194,'C_5_%'!B194,'C_4_%'!B194,'C_3_%'!B194,'C_2_%'!B194,'C_1_%'!B194,'C_0_%'!B194,)</f>
        <v>4505</v>
      </c>
      <c r="C202" s="38" t="str">
        <f>CHOOSE($AU$4,'C_6_%'!A194,'C_5_%'!A194,'C_4_%'!A194,'C_3_%'!A194,'C_2_%'!A194,'C_1_%'!A194,'C_0_%'!A194,)</f>
        <v>Mormon Trail</v>
      </c>
      <c r="E202" s="40">
        <f>CHOOSE($AU$4,'C_6_%'!E194,'C_5_%'!E194,'C_4_%'!E194,'C_3_%'!E194,'C_2_%'!E194,'C_1_%'!E194,'C_0_%'!E194)</f>
        <v>239.9</v>
      </c>
      <c r="G202" s="40">
        <f>CHOOSE($AU$4,'C_6_%'!F194,'C_5_%'!F194,'C_4_%'!F194,'C_3_%'!F194,'C_2_%'!F194,'C_1_%'!F194,'C_0_%'!F194)</f>
        <v>-9.1999999999999993</v>
      </c>
      <c r="H202" s="3"/>
      <c r="I202" s="6">
        <f>(CHOOSE($AU$4,'C_6_%'!G194,'C_5_%'!G194,'C_4_%'!G194,'C_3_%'!G194,'C_2_%'!G194,'C_1_%'!G194,'C_0_%'!G194,))-AA202</f>
        <v>1303544</v>
      </c>
      <c r="J202" s="6"/>
      <c r="K202" s="6">
        <f>CHOOSE($AU$4,'C_6_%'!H194,'C_5_%'!H194,'C_4_%'!H194,'C_3_%'!H194,'C_2_%'!H194,'C_1_%'!H194,'C_0_%'!H194)</f>
        <v>178750</v>
      </c>
      <c r="L202" s="6"/>
      <c r="M202" s="6">
        <f>CHOOSE($AU$4,'C_6_%'!I194,'C_5_%'!I194,'C_4_%'!I194,'C_3_%'!I194,'C_2_%'!I194,'C_1_%'!I194,'C_0_%'!I194)</f>
        <v>-2193</v>
      </c>
      <c r="N202" s="6"/>
      <c r="O202" s="6">
        <f>CHOOSE($AU$4,'C_6_%'!J194,'C_5_%'!J194,'C_4_%'!J194,'C_3_%'!J194,'C_2_%'!J194,'C_1_%'!J194,'C_0_%'!J194)</f>
        <v>773526</v>
      </c>
      <c r="P202" s="6"/>
      <c r="Q202" s="6">
        <f>CHOOSE($AU$4,'C_6_%'!K194,'C_5_%'!K194,'C_4_%'!K194,'C_3_%'!K194,'C_2_%'!K194,'C_1_%'!K194,'C_0_%'!K194)</f>
        <v>54986</v>
      </c>
      <c r="R202" s="6"/>
      <c r="S202" s="6">
        <f>CHOOSE($AU$4,'C_6_%'!L194,'C_5_%'!L194,'C_4_%'!L194,'C_3_%'!L194,'C_2_%'!L194,'C_1_%'!L194,'C_0_%'!L194,)</f>
        <v>2259751</v>
      </c>
      <c r="T202" s="6"/>
      <c r="U202" s="6">
        <f>CHOOSE($AU$4,'C_6_%'!O194,'C_5_%'!O194,'C_4_%'!O194,'C_3_%'!O194,'C_2_%'!O194,'C_1_%'!O194,'C_0_%'!O194)</f>
        <v>54247</v>
      </c>
      <c r="V202" s="6"/>
      <c r="W202" s="6">
        <f>CHOOSE($AU$4,'C_6_%'!Q194,'C_5_%'!Q194,'C_4_%'!Q194,'C_3_%'!Q194,'C_2_%'!Q194,'C_1_%'!Q194,'C_0_%'!Q194)</f>
        <v>0</v>
      </c>
      <c r="X202" s="6"/>
      <c r="Y202" s="6">
        <f>CHOOSE($AU$4,'C_6_%'!P194,'C_5_%'!P194,'C_4_%'!P194,'C_3_%'!P194,'C_2_%'!P194,'C_1_%'!P194,'C_0_%'!P194)</f>
        <v>44823</v>
      </c>
      <c r="Z202" s="6"/>
      <c r="AA202" s="6">
        <f>CHOOSE($AU$4,'C_6_%'!R194,'C_5_%'!R194,'C_4_%'!R194,'C_3_%'!R194,'C_2_%'!R194,'C_1_%'!R194,'C_0_%'!R194)</f>
        <v>63226</v>
      </c>
      <c r="AB202" s="6"/>
      <c r="AC202" s="6">
        <f>CHOOSE($AU$4,'C_6_%'!S194,'C_5_%'!S194,'C_4_%'!S194,'C_3_%'!S194,'C_2_%'!S194,'C_1_%'!S194,'C_0_%'!S194)</f>
        <v>2749</v>
      </c>
      <c r="AW202" s="20"/>
      <c r="AX202" s="20"/>
      <c r="AY202" s="20"/>
    </row>
    <row r="203" spans="2:51" x14ac:dyDescent="0.2">
      <c r="B203" s="38">
        <f>CHOOSE($AU$4,'C_6_%'!B195,'C_5_%'!B195,'C_4_%'!B195,'C_3_%'!B195,'C_2_%'!B195,'C_1_%'!B195,'C_0_%'!B195,)</f>
        <v>4509</v>
      </c>
      <c r="C203" s="38" t="str">
        <f>CHOOSE($AU$4,'C_6_%'!A195,'C_5_%'!A195,'C_4_%'!A195,'C_3_%'!A195,'C_2_%'!A195,'C_1_%'!A195,'C_0_%'!A195,)</f>
        <v>Morning Sun</v>
      </c>
      <c r="E203" s="40">
        <f>CHOOSE($AU$4,'C_6_%'!E195,'C_5_%'!E195,'C_4_%'!E195,'C_3_%'!E195,'C_2_%'!E195,'C_1_%'!E195,'C_0_%'!E195)</f>
        <v>203.9</v>
      </c>
      <c r="G203" s="40">
        <f>CHOOSE($AU$4,'C_6_%'!F195,'C_5_%'!F195,'C_4_%'!F195,'C_3_%'!F195,'C_2_%'!F195,'C_1_%'!F195,'C_0_%'!F195)</f>
        <v>-17.100000000000001</v>
      </c>
      <c r="H203" s="3"/>
      <c r="I203" s="6">
        <f>(CHOOSE($AU$4,'C_6_%'!G195,'C_5_%'!G195,'C_4_%'!G195,'C_3_%'!G195,'C_2_%'!G195,'C_1_%'!G195,'C_0_%'!G195,))-AA203</f>
        <v>1112427</v>
      </c>
      <c r="J203" s="6"/>
      <c r="K203" s="6">
        <f>CHOOSE($AU$4,'C_6_%'!H195,'C_5_%'!H195,'C_4_%'!H195,'C_3_%'!H195,'C_2_%'!H195,'C_1_%'!H195,'C_0_%'!H195)</f>
        <v>164708</v>
      </c>
      <c r="L203" s="6"/>
      <c r="M203" s="6">
        <f>CHOOSE($AU$4,'C_6_%'!I195,'C_5_%'!I195,'C_4_%'!I195,'C_3_%'!I195,'C_2_%'!I195,'C_1_%'!I195,'C_0_%'!I195)</f>
        <v>-59616</v>
      </c>
      <c r="N203" s="6"/>
      <c r="O203" s="6">
        <f>CHOOSE($AU$4,'C_6_%'!J195,'C_5_%'!J195,'C_4_%'!J195,'C_3_%'!J195,'C_2_%'!J195,'C_1_%'!J195,'C_0_%'!J195)</f>
        <v>629988</v>
      </c>
      <c r="P203" s="6"/>
      <c r="Q203" s="6">
        <f>CHOOSE($AU$4,'C_6_%'!K195,'C_5_%'!K195,'C_4_%'!K195,'C_3_%'!K195,'C_2_%'!K195,'C_1_%'!K195,'C_0_%'!K195)</f>
        <v>98004</v>
      </c>
      <c r="R203" s="6"/>
      <c r="S203" s="6">
        <f>CHOOSE($AU$4,'C_6_%'!L195,'C_5_%'!L195,'C_4_%'!L195,'C_3_%'!L195,'C_2_%'!L195,'C_1_%'!L195,'C_0_%'!L195,)</f>
        <v>1913197.3333000001</v>
      </c>
      <c r="T203" s="6"/>
      <c r="U203" s="6">
        <f>CHOOSE($AU$4,'C_6_%'!O195,'C_5_%'!O195,'C_4_%'!O195,'C_3_%'!O195,'C_2_%'!O195,'C_1_%'!O195,'C_0_%'!O195)</f>
        <v>41620.333333000002</v>
      </c>
      <c r="V203" s="6"/>
      <c r="W203" s="6">
        <f>CHOOSE($AU$4,'C_6_%'!Q195,'C_5_%'!Q195,'C_4_%'!Q195,'C_3_%'!Q195,'C_2_%'!Q195,'C_1_%'!Q195,'C_0_%'!Q195)</f>
        <v>0</v>
      </c>
      <c r="X203" s="6"/>
      <c r="Y203" s="6">
        <f>CHOOSE($AU$4,'C_6_%'!P195,'C_5_%'!P195,'C_4_%'!P195,'C_3_%'!P195,'C_2_%'!P195,'C_1_%'!P195,'C_0_%'!P195)</f>
        <v>97032</v>
      </c>
      <c r="Z203" s="6"/>
      <c r="AA203" s="6">
        <f>CHOOSE($AU$4,'C_6_%'!R195,'C_5_%'!R195,'C_4_%'!R195,'C_3_%'!R195,'C_2_%'!R195,'C_1_%'!R195,'C_0_%'!R195)</f>
        <v>66553</v>
      </c>
      <c r="AB203" s="6"/>
      <c r="AC203" s="6">
        <f>CHOOSE($AU$4,'C_6_%'!S195,'C_5_%'!S195,'C_4_%'!S195,'C_3_%'!S195,'C_2_%'!S195,'C_1_%'!S195,'C_0_%'!S195)</f>
        <v>2893</v>
      </c>
      <c r="AW203" s="20"/>
      <c r="AX203" s="20"/>
      <c r="AY203" s="20"/>
    </row>
    <row r="204" spans="2:51" s="43" customFormat="1" x14ac:dyDescent="0.2">
      <c r="B204" s="42">
        <f>CHOOSE($AU$4,'C_6_%'!B196,'C_5_%'!B196,'C_4_%'!B196,'C_3_%'!B196,'C_2_%'!B196,'C_1_%'!B196,'C_0_%'!B196,)</f>
        <v>4518</v>
      </c>
      <c r="C204" s="42" t="str">
        <f>CHOOSE($AU$4,'C_6_%'!A196,'C_5_%'!A196,'C_4_%'!A196,'C_3_%'!A196,'C_2_%'!A196,'C_1_%'!A196,'C_0_%'!A196,)</f>
        <v>Moulton-Udell</v>
      </c>
      <c r="E204" s="44">
        <f>CHOOSE($AU$4,'C_6_%'!E196,'C_5_%'!E196,'C_4_%'!E196,'C_3_%'!E196,'C_2_%'!E196,'C_1_%'!E196,'C_0_%'!E196)</f>
        <v>239.9</v>
      </c>
      <c r="G204" s="44">
        <f>CHOOSE($AU$4,'C_6_%'!F196,'C_5_%'!F196,'C_4_%'!F196,'C_3_%'!F196,'C_2_%'!F196,'C_1_%'!F196,'C_0_%'!F196)</f>
        <v>8</v>
      </c>
      <c r="H204" s="45"/>
      <c r="I204" s="46">
        <f>(CHOOSE($AU$4,'C_6_%'!G196,'C_5_%'!G196,'C_4_%'!G196,'C_3_%'!G196,'C_2_%'!G196,'C_1_%'!G196,'C_0_%'!G196,))-AA204</f>
        <v>1355198</v>
      </c>
      <c r="J204" s="46"/>
      <c r="K204" s="46">
        <f>CHOOSE($AU$4,'C_6_%'!H196,'C_5_%'!H196,'C_4_%'!H196,'C_3_%'!H196,'C_2_%'!H196,'C_1_%'!H196,'C_0_%'!H196)</f>
        <v>191562</v>
      </c>
      <c r="L204" s="46"/>
      <c r="M204" s="46">
        <f>CHOOSE($AU$4,'C_6_%'!I196,'C_5_%'!I196,'C_4_%'!I196,'C_3_%'!I196,'C_2_%'!I196,'C_1_%'!I196,'C_0_%'!I196)</f>
        <v>125389</v>
      </c>
      <c r="N204" s="46"/>
      <c r="O204" s="46">
        <f>CHOOSE($AU$4,'C_6_%'!J196,'C_5_%'!J196,'C_4_%'!J196,'C_3_%'!J196,'C_2_%'!J196,'C_1_%'!J196,'C_0_%'!J196)</f>
        <v>596242</v>
      </c>
      <c r="P204" s="46"/>
      <c r="Q204" s="46">
        <f>CHOOSE($AU$4,'C_6_%'!K196,'C_5_%'!K196,'C_4_%'!K196,'C_3_%'!K196,'C_2_%'!K196,'C_1_%'!K196,'C_0_%'!K196)</f>
        <v>21140</v>
      </c>
      <c r="R204" s="46"/>
      <c r="S204" s="46">
        <f>CHOOSE($AU$4,'C_6_%'!L196,'C_5_%'!L196,'C_4_%'!L196,'C_3_%'!L196,'C_2_%'!L196,'C_1_%'!L196,'C_0_%'!L196,)</f>
        <v>2144694</v>
      </c>
      <c r="T204" s="46"/>
      <c r="U204" s="46">
        <f>CHOOSE($AU$4,'C_6_%'!O196,'C_5_%'!O196,'C_4_%'!O196,'C_3_%'!O196,'C_2_%'!O196,'C_1_%'!O196,'C_0_%'!O196)</f>
        <v>147052</v>
      </c>
      <c r="V204" s="46"/>
      <c r="W204" s="46">
        <f>CHOOSE($AU$4,'C_6_%'!Q196,'C_5_%'!Q196,'C_4_%'!Q196,'C_3_%'!Q196,'C_2_%'!Q196,'C_1_%'!Q196,'C_0_%'!Q196)</f>
        <v>8599.6390393999991</v>
      </c>
      <c r="X204" s="46"/>
      <c r="Y204" s="46">
        <f>CHOOSE($AU$4,'C_6_%'!P196,'C_5_%'!P196,'C_4_%'!P196,'C_3_%'!P196,'C_2_%'!P196,'C_1_%'!P196,'C_0_%'!P196)</f>
        <v>0</v>
      </c>
      <c r="Z204" s="46"/>
      <c r="AA204" s="46">
        <f>CHOOSE($AU$4,'C_6_%'!R196,'C_5_%'!R196,'C_4_%'!R196,'C_3_%'!R196,'C_2_%'!R196,'C_1_%'!R196,'C_0_%'!R196)</f>
        <v>43260</v>
      </c>
      <c r="AB204" s="46"/>
      <c r="AC204" s="46">
        <f>CHOOSE($AU$4,'C_6_%'!S196,'C_5_%'!S196,'C_4_%'!S196,'C_3_%'!S196,'C_2_%'!S196,'C_1_%'!S196,'C_0_%'!S196)</f>
        <v>1881</v>
      </c>
      <c r="AW204" s="48"/>
      <c r="AX204" s="48"/>
      <c r="AY204" s="48"/>
    </row>
    <row r="205" spans="2:51" x14ac:dyDescent="0.2">
      <c r="B205" s="38">
        <f>CHOOSE($AU$4,'C_6_%'!B197,'C_5_%'!B197,'C_4_%'!B197,'C_3_%'!B197,'C_2_%'!B197,'C_1_%'!B197,'C_0_%'!B197,)</f>
        <v>4527</v>
      </c>
      <c r="C205" s="38" t="str">
        <f>CHOOSE($AU$4,'C_6_%'!A197,'C_5_%'!A197,'C_4_%'!A197,'C_3_%'!A197,'C_2_%'!A197,'C_1_%'!A197,'C_0_%'!A197,)</f>
        <v>Mount Ayr</v>
      </c>
      <c r="E205" s="40">
        <f>CHOOSE($AU$4,'C_6_%'!E197,'C_5_%'!E197,'C_4_%'!E197,'C_3_%'!E197,'C_2_%'!E197,'C_1_%'!E197,'C_0_%'!E197)</f>
        <v>647.41999999999996</v>
      </c>
      <c r="G205" s="40">
        <f>CHOOSE($AU$4,'C_6_%'!F197,'C_5_%'!F197,'C_4_%'!F197,'C_3_%'!F197,'C_2_%'!F197,'C_1_%'!F197,'C_0_%'!F197)</f>
        <v>18.02</v>
      </c>
      <c r="H205" s="3"/>
      <c r="I205" s="6">
        <f>(CHOOSE($AU$4,'C_6_%'!G197,'C_5_%'!G197,'C_4_%'!G197,'C_3_%'!G197,'C_2_%'!G197,'C_1_%'!G197,'C_0_%'!G197,))-AA205</f>
        <v>3303615</v>
      </c>
      <c r="J205" s="6"/>
      <c r="K205" s="6">
        <f>CHOOSE($AU$4,'C_6_%'!H197,'C_5_%'!H197,'C_4_%'!H197,'C_3_%'!H197,'C_2_%'!H197,'C_1_%'!H197,'C_0_%'!H197)</f>
        <v>537346</v>
      </c>
      <c r="L205" s="6"/>
      <c r="M205" s="6">
        <f>CHOOSE($AU$4,'C_6_%'!I197,'C_5_%'!I197,'C_4_%'!I197,'C_3_%'!I197,'C_2_%'!I197,'C_1_%'!I197,'C_0_%'!I197)</f>
        <v>253946</v>
      </c>
      <c r="N205" s="6"/>
      <c r="O205" s="6">
        <f>CHOOSE($AU$4,'C_6_%'!J197,'C_5_%'!J197,'C_4_%'!J197,'C_3_%'!J197,'C_2_%'!J197,'C_1_%'!J197,'C_0_%'!J197)</f>
        <v>2140309</v>
      </c>
      <c r="P205" s="6"/>
      <c r="Q205" s="6">
        <f>CHOOSE($AU$4,'C_6_%'!K197,'C_5_%'!K197,'C_4_%'!K197,'C_3_%'!K197,'C_2_%'!K197,'C_1_%'!K197,'C_0_%'!K197)</f>
        <v>46148</v>
      </c>
      <c r="R205" s="6"/>
      <c r="S205" s="6">
        <f>CHOOSE($AU$4,'C_6_%'!L197,'C_5_%'!L197,'C_4_%'!L197,'C_3_%'!L197,'C_2_%'!L197,'C_1_%'!L197,'C_0_%'!L197,)</f>
        <v>5998796.3333000001</v>
      </c>
      <c r="T205" s="6"/>
      <c r="U205" s="6">
        <f>CHOOSE($AU$4,'C_6_%'!O197,'C_5_%'!O197,'C_4_%'!O197,'C_3_%'!O197,'C_2_%'!O197,'C_1_%'!O197,'C_0_%'!O197)</f>
        <v>308756.33332999999</v>
      </c>
      <c r="V205" s="6"/>
      <c r="W205" s="6">
        <f>CHOOSE($AU$4,'C_6_%'!Q197,'C_5_%'!Q197,'C_4_%'!Q197,'C_3_%'!Q197,'C_2_%'!Q197,'C_1_%'!Q197,'C_0_%'!Q197)</f>
        <v>0</v>
      </c>
      <c r="X205" s="6"/>
      <c r="Y205" s="6">
        <f>CHOOSE($AU$4,'C_6_%'!P197,'C_5_%'!P197,'C_4_%'!P197,'C_3_%'!P197,'C_2_%'!P197,'C_1_%'!P197,'C_0_%'!P197)</f>
        <v>0</v>
      </c>
      <c r="Z205" s="6"/>
      <c r="AA205" s="6">
        <f>CHOOSE($AU$4,'C_6_%'!R197,'C_5_%'!R197,'C_4_%'!R197,'C_3_%'!R197,'C_2_%'!R197,'C_1_%'!R197,'C_0_%'!R197)</f>
        <v>99830</v>
      </c>
      <c r="AB205" s="6"/>
      <c r="AC205" s="6">
        <f>CHOOSE($AU$4,'C_6_%'!S197,'C_5_%'!S197,'C_4_%'!S197,'C_3_%'!S197,'C_2_%'!S197,'C_1_%'!S197,'C_0_%'!S197)</f>
        <v>4340</v>
      </c>
      <c r="AW205" s="20"/>
      <c r="AX205" s="20"/>
      <c r="AY205" s="20"/>
    </row>
    <row r="206" spans="2:51" x14ac:dyDescent="0.2">
      <c r="B206" s="38">
        <f>CHOOSE($AU$4,'C_6_%'!B198,'C_5_%'!B198,'C_4_%'!B198,'C_3_%'!B198,'C_2_%'!B198,'C_1_%'!B198,'C_0_%'!B198,)</f>
        <v>4536</v>
      </c>
      <c r="C206" s="38" t="str">
        <f>CHOOSE($AU$4,'C_6_%'!A198,'C_5_%'!A198,'C_4_%'!A198,'C_3_%'!A198,'C_2_%'!A198,'C_1_%'!A198,'C_0_%'!A198,)</f>
        <v>Mount Pleasant</v>
      </c>
      <c r="E206" s="40">
        <f>CHOOSE($AU$4,'C_6_%'!E198,'C_5_%'!E198,'C_4_%'!E198,'C_3_%'!E198,'C_2_%'!E198,'C_1_%'!E198,'C_0_%'!E198)</f>
        <v>1950</v>
      </c>
      <c r="G206" s="40">
        <f>CHOOSE($AU$4,'C_6_%'!F198,'C_5_%'!F198,'C_4_%'!F198,'C_3_%'!F198,'C_2_%'!F198,'C_1_%'!F198,'C_0_%'!F198)</f>
        <v>-14.9</v>
      </c>
      <c r="H206" s="3"/>
      <c r="I206" s="6">
        <f>(CHOOSE($AU$4,'C_6_%'!G198,'C_5_%'!G198,'C_4_%'!G198,'C_3_%'!G198,'C_2_%'!G198,'C_1_%'!G198,'C_0_%'!G198,))-AA206</f>
        <v>10644517</v>
      </c>
      <c r="J206" s="6"/>
      <c r="K206" s="6">
        <f>CHOOSE($AU$4,'C_6_%'!H198,'C_5_%'!H198,'C_4_%'!H198,'C_3_%'!H198,'C_2_%'!H198,'C_1_%'!H198,'C_0_%'!H198)</f>
        <v>2027885</v>
      </c>
      <c r="L206" s="6"/>
      <c r="M206" s="6">
        <f>CHOOSE($AU$4,'C_6_%'!I198,'C_5_%'!I198,'C_4_%'!I198,'C_3_%'!I198,'C_2_%'!I198,'C_1_%'!I198,'C_0_%'!I198)</f>
        <v>759281</v>
      </c>
      <c r="N206" s="6"/>
      <c r="O206" s="6">
        <f>CHOOSE($AU$4,'C_6_%'!J198,'C_5_%'!J198,'C_4_%'!J198,'C_3_%'!J198,'C_2_%'!J198,'C_1_%'!J198,'C_0_%'!J198)</f>
        <v>4661992</v>
      </c>
      <c r="P206" s="6"/>
      <c r="Q206" s="6">
        <f>CHOOSE($AU$4,'C_6_%'!K198,'C_5_%'!K198,'C_4_%'!K198,'C_3_%'!K198,'C_2_%'!K198,'C_1_%'!K198,'C_0_%'!K198)</f>
        <v>68749</v>
      </c>
      <c r="R206" s="6"/>
      <c r="S206" s="6">
        <f>CHOOSE($AU$4,'C_6_%'!L198,'C_5_%'!L198,'C_4_%'!L198,'C_3_%'!L198,'C_2_%'!L198,'C_1_%'!L198,'C_0_%'!L198,)</f>
        <v>17498959</v>
      </c>
      <c r="T206" s="6"/>
      <c r="U206" s="6">
        <f>CHOOSE($AU$4,'C_6_%'!O198,'C_5_%'!O198,'C_4_%'!O198,'C_3_%'!O198,'C_2_%'!O198,'C_1_%'!O198,'C_0_%'!O198)</f>
        <v>912027</v>
      </c>
      <c r="V206" s="6"/>
      <c r="W206" s="6">
        <f>CHOOSE($AU$4,'C_6_%'!Q198,'C_5_%'!Q198,'C_4_%'!Q198,'C_3_%'!Q198,'C_2_%'!Q198,'C_1_%'!Q198,'C_0_%'!Q198)</f>
        <v>21893.898904999998</v>
      </c>
      <c r="X206" s="6"/>
      <c r="Y206" s="6">
        <f>CHOOSE($AU$4,'C_6_%'!P198,'C_5_%'!P198,'C_4_%'!P198,'C_3_%'!P198,'C_2_%'!P198,'C_1_%'!P198,'C_0_%'!P198)</f>
        <v>0</v>
      </c>
      <c r="Z206" s="6"/>
      <c r="AA206" s="6">
        <f>CHOOSE($AU$4,'C_6_%'!R198,'C_5_%'!R198,'C_4_%'!R198,'C_3_%'!R198,'C_2_%'!R198,'C_1_%'!R198,'C_0_%'!R198)</f>
        <v>266213</v>
      </c>
      <c r="AB206" s="6"/>
      <c r="AC206" s="6">
        <f>CHOOSE($AU$4,'C_6_%'!S198,'C_5_%'!S198,'C_4_%'!S198,'C_3_%'!S198,'C_2_%'!S198,'C_1_%'!S198,'C_0_%'!S198)</f>
        <v>11573</v>
      </c>
      <c r="AW206" s="20"/>
      <c r="AX206" s="20"/>
      <c r="AY206" s="20"/>
    </row>
    <row r="207" spans="2:51" x14ac:dyDescent="0.2">
      <c r="B207" s="38">
        <f>CHOOSE($AU$4,'C_6_%'!B199,'C_5_%'!B199,'C_4_%'!B199,'C_3_%'!B199,'C_2_%'!B199,'C_1_%'!B199,'C_0_%'!B199,)</f>
        <v>4554</v>
      </c>
      <c r="C207" s="38" t="str">
        <f>CHOOSE($AU$4,'C_6_%'!A199,'C_5_%'!A199,'C_4_%'!A199,'C_3_%'!A199,'C_2_%'!A199,'C_1_%'!A199,'C_0_%'!A199,)</f>
        <v>Mount Vernon</v>
      </c>
      <c r="E207" s="40">
        <f>CHOOSE($AU$4,'C_6_%'!E199,'C_5_%'!E199,'C_4_%'!E199,'C_3_%'!E199,'C_2_%'!E199,'C_1_%'!E199,'C_0_%'!E199)</f>
        <v>1095.5</v>
      </c>
      <c r="G207" s="40">
        <f>CHOOSE($AU$4,'C_6_%'!F199,'C_5_%'!F199,'C_4_%'!F199,'C_3_%'!F199,'C_2_%'!F199,'C_1_%'!F199,'C_0_%'!F199)</f>
        <v>0.4</v>
      </c>
      <c r="H207" s="3"/>
      <c r="I207" s="6">
        <f>(CHOOSE($AU$4,'C_6_%'!G199,'C_5_%'!G199,'C_4_%'!G199,'C_3_%'!G199,'C_2_%'!G199,'C_1_%'!G199,'C_0_%'!G199,))-AA207</f>
        <v>5683758</v>
      </c>
      <c r="J207" s="6"/>
      <c r="K207" s="6">
        <f>CHOOSE($AU$4,'C_6_%'!H199,'C_5_%'!H199,'C_4_%'!H199,'C_3_%'!H199,'C_2_%'!H199,'C_1_%'!H199,'C_0_%'!H199)</f>
        <v>800923</v>
      </c>
      <c r="L207" s="6"/>
      <c r="M207" s="6">
        <f>CHOOSE($AU$4,'C_6_%'!I199,'C_5_%'!I199,'C_4_%'!I199,'C_3_%'!I199,'C_2_%'!I199,'C_1_%'!I199,'C_0_%'!I199)</f>
        <v>155604</v>
      </c>
      <c r="N207" s="6"/>
      <c r="O207" s="6">
        <f>CHOOSE($AU$4,'C_6_%'!J199,'C_5_%'!J199,'C_4_%'!J199,'C_3_%'!J199,'C_2_%'!J199,'C_1_%'!J199,'C_0_%'!J199)</f>
        <v>2795556</v>
      </c>
      <c r="P207" s="6"/>
      <c r="Q207" s="6">
        <f>CHOOSE($AU$4,'C_6_%'!K199,'C_5_%'!K199,'C_4_%'!K199,'C_3_%'!K199,'C_2_%'!K199,'C_1_%'!K199,'C_0_%'!K199)</f>
        <v>59132</v>
      </c>
      <c r="R207" s="6"/>
      <c r="S207" s="6">
        <f>CHOOSE($AU$4,'C_6_%'!L199,'C_5_%'!L199,'C_4_%'!L199,'C_3_%'!L199,'C_2_%'!L199,'C_1_%'!L199,'C_0_%'!L199,)</f>
        <v>9319449</v>
      </c>
      <c r="T207" s="6"/>
      <c r="U207" s="6">
        <f>CHOOSE($AU$4,'C_6_%'!O199,'C_5_%'!O199,'C_4_%'!O199,'C_3_%'!O199,'C_2_%'!O199,'C_1_%'!O199,'C_0_%'!O199)</f>
        <v>233366</v>
      </c>
      <c r="V207" s="6"/>
      <c r="W207" s="6">
        <f>CHOOSE($AU$4,'C_6_%'!Q199,'C_5_%'!Q199,'C_4_%'!Q199,'C_3_%'!Q199,'C_2_%'!Q199,'C_1_%'!Q199,'C_0_%'!Q199)</f>
        <v>0</v>
      </c>
      <c r="X207" s="6"/>
      <c r="Y207" s="6">
        <f>CHOOSE($AU$4,'C_6_%'!P199,'C_5_%'!P199,'C_4_%'!P199,'C_3_%'!P199,'C_2_%'!P199,'C_1_%'!P199,'C_0_%'!P199)</f>
        <v>0</v>
      </c>
      <c r="Z207" s="6"/>
      <c r="AA207" s="6">
        <f>CHOOSE($AU$4,'C_6_%'!R199,'C_5_%'!R199,'C_4_%'!R199,'C_3_%'!R199,'C_2_%'!R199,'C_1_%'!R199,'C_0_%'!R199)</f>
        <v>176366</v>
      </c>
      <c r="AB207" s="6"/>
      <c r="AC207" s="6">
        <f>CHOOSE($AU$4,'C_6_%'!S199,'C_5_%'!S199,'C_4_%'!S199,'C_3_%'!S199,'C_2_%'!S199,'C_1_%'!S199,'C_0_%'!S199)</f>
        <v>7667</v>
      </c>
      <c r="AW207" s="20"/>
      <c r="AX207" s="20"/>
      <c r="AY207" s="20"/>
    </row>
    <row r="208" spans="2:51" x14ac:dyDescent="0.2">
      <c r="B208" s="38">
        <f>CHOOSE($AU$4,'C_6_%'!B200,'C_5_%'!B200,'C_4_%'!B200,'C_3_%'!B200,'C_2_%'!B200,'C_1_%'!B200,'C_0_%'!B200,)</f>
        <v>4572</v>
      </c>
      <c r="C208" s="38" t="str">
        <f>CHOOSE($AU$4,'C_6_%'!A200,'C_5_%'!A200,'C_4_%'!A200,'C_3_%'!A200,'C_2_%'!A200,'C_1_%'!A200,'C_0_%'!A200,)</f>
        <v>Murray</v>
      </c>
      <c r="E208" s="40">
        <f>CHOOSE($AU$4,'C_6_%'!E200,'C_5_%'!E200,'C_4_%'!E200,'C_3_%'!E200,'C_2_%'!E200,'C_1_%'!E200,'C_0_%'!E200)</f>
        <v>264.89999999999998</v>
      </c>
      <c r="G208" s="40">
        <f>CHOOSE($AU$4,'C_6_%'!F200,'C_5_%'!F200,'C_4_%'!F200,'C_3_%'!F200,'C_2_%'!F200,'C_1_%'!F200,'C_0_%'!F200)</f>
        <v>-5.7</v>
      </c>
      <c r="H208" s="3"/>
      <c r="I208" s="6">
        <f>(CHOOSE($AU$4,'C_6_%'!G200,'C_5_%'!G200,'C_4_%'!G200,'C_3_%'!G200,'C_2_%'!G200,'C_1_%'!G200,'C_0_%'!G200,))-AA208</f>
        <v>1608130</v>
      </c>
      <c r="J208" s="6"/>
      <c r="K208" s="6">
        <f>CHOOSE($AU$4,'C_6_%'!H200,'C_5_%'!H200,'C_4_%'!H200,'C_3_%'!H200,'C_2_%'!H200,'C_1_%'!H200,'C_0_%'!H200)</f>
        <v>225820</v>
      </c>
      <c r="L208" s="6"/>
      <c r="M208" s="6">
        <f>CHOOSE($AU$4,'C_6_%'!I200,'C_5_%'!I200,'C_4_%'!I200,'C_3_%'!I200,'C_2_%'!I200,'C_1_%'!I200,'C_0_%'!I200)</f>
        <v>22635</v>
      </c>
      <c r="N208" s="6"/>
      <c r="O208" s="6">
        <f>CHOOSE($AU$4,'C_6_%'!J200,'C_5_%'!J200,'C_4_%'!J200,'C_3_%'!J200,'C_2_%'!J200,'C_1_%'!J200,'C_0_%'!J200)</f>
        <v>645926</v>
      </c>
      <c r="P208" s="6"/>
      <c r="Q208" s="6">
        <f>CHOOSE($AU$4,'C_6_%'!K200,'C_5_%'!K200,'C_4_%'!K200,'C_3_%'!K200,'C_2_%'!K200,'C_1_%'!K200,'C_0_%'!K200)</f>
        <v>26126</v>
      </c>
      <c r="R208" s="6"/>
      <c r="S208" s="6">
        <f>CHOOSE($AU$4,'C_6_%'!L200,'C_5_%'!L200,'C_4_%'!L200,'C_3_%'!L200,'C_2_%'!L200,'C_1_%'!L200,'C_0_%'!L200,)</f>
        <v>2481569</v>
      </c>
      <c r="T208" s="6"/>
      <c r="U208" s="6">
        <f>CHOOSE($AU$4,'C_6_%'!O200,'C_5_%'!O200,'C_4_%'!O200,'C_3_%'!O200,'C_2_%'!O200,'C_1_%'!O200,'C_0_%'!O200)</f>
        <v>48985</v>
      </c>
      <c r="V208" s="6"/>
      <c r="W208" s="6">
        <f>CHOOSE($AU$4,'C_6_%'!Q200,'C_5_%'!Q200,'C_4_%'!Q200,'C_3_%'!Q200,'C_2_%'!Q200,'C_1_%'!Q200,'C_0_%'!Q200)</f>
        <v>39225.235084</v>
      </c>
      <c r="X208" s="6"/>
      <c r="Y208" s="6">
        <f>CHOOSE($AU$4,'C_6_%'!P200,'C_5_%'!P200,'C_4_%'!P200,'C_3_%'!P200,'C_2_%'!P200,'C_1_%'!P200,'C_0_%'!P200)</f>
        <v>19871</v>
      </c>
      <c r="Z208" s="6"/>
      <c r="AA208" s="6">
        <f>CHOOSE($AU$4,'C_6_%'!R200,'C_5_%'!R200,'C_4_%'!R200,'C_3_%'!R200,'C_2_%'!R200,'C_1_%'!R200,'C_0_%'!R200)</f>
        <v>66553</v>
      </c>
      <c r="AB208" s="6"/>
      <c r="AC208" s="6">
        <f>CHOOSE($AU$4,'C_6_%'!S200,'C_5_%'!S200,'C_4_%'!S200,'C_3_%'!S200,'C_2_%'!S200,'C_1_%'!S200,'C_0_%'!S200)</f>
        <v>2893</v>
      </c>
      <c r="AW208" s="20"/>
      <c r="AX208" s="20"/>
      <c r="AY208" s="20"/>
    </row>
    <row r="209" spans="2:51" s="43" customFormat="1" x14ac:dyDescent="0.2">
      <c r="B209" s="42">
        <f>CHOOSE($AU$4,'C_6_%'!B201,'C_5_%'!B201,'C_4_%'!B201,'C_3_%'!B201,'C_2_%'!B201,'C_1_%'!B201,'C_0_%'!B201,)</f>
        <v>4581</v>
      </c>
      <c r="C209" s="42" t="str">
        <f>CHOOSE($AU$4,'C_6_%'!A201,'C_5_%'!A201,'C_4_%'!A201,'C_3_%'!A201,'C_2_%'!A201,'C_1_%'!A201,'C_0_%'!A201,)</f>
        <v>Muscatine</v>
      </c>
      <c r="E209" s="44">
        <f>CHOOSE($AU$4,'C_6_%'!E201,'C_5_%'!E201,'C_4_%'!E201,'C_3_%'!E201,'C_2_%'!E201,'C_1_%'!E201,'C_0_%'!E201)</f>
        <v>5370.4</v>
      </c>
      <c r="G209" s="44">
        <f>CHOOSE($AU$4,'C_6_%'!F201,'C_5_%'!F201,'C_4_%'!F201,'C_3_%'!F201,'C_2_%'!F201,'C_1_%'!F201,'C_0_%'!F201)</f>
        <v>26</v>
      </c>
      <c r="H209" s="45"/>
      <c r="I209" s="46">
        <f>(CHOOSE($AU$4,'C_6_%'!G201,'C_5_%'!G201,'C_4_%'!G201,'C_3_%'!G201,'C_2_%'!G201,'C_1_%'!G201,'C_0_%'!G201,))-AA209</f>
        <v>30809956</v>
      </c>
      <c r="J209" s="46"/>
      <c r="K209" s="46">
        <f>CHOOSE($AU$4,'C_6_%'!H201,'C_5_%'!H201,'C_4_%'!H201,'C_3_%'!H201,'C_2_%'!H201,'C_1_%'!H201,'C_0_%'!H201)</f>
        <v>5521432</v>
      </c>
      <c r="L209" s="46"/>
      <c r="M209" s="46">
        <f>CHOOSE($AU$4,'C_6_%'!I201,'C_5_%'!I201,'C_4_%'!I201,'C_3_%'!I201,'C_2_%'!I201,'C_1_%'!I201,'C_0_%'!I201)</f>
        <v>2672879</v>
      </c>
      <c r="N209" s="46"/>
      <c r="O209" s="46">
        <f>CHOOSE($AU$4,'C_6_%'!J201,'C_5_%'!J201,'C_4_%'!J201,'C_3_%'!J201,'C_2_%'!J201,'C_1_%'!J201,'C_0_%'!J201)</f>
        <v>12426144</v>
      </c>
      <c r="P209" s="46"/>
      <c r="Q209" s="46">
        <f>CHOOSE($AU$4,'C_6_%'!K201,'C_5_%'!K201,'C_4_%'!K201,'C_3_%'!K201,'C_2_%'!K201,'C_1_%'!K201,'C_0_%'!K201)</f>
        <v>266124</v>
      </c>
      <c r="R209" s="46"/>
      <c r="S209" s="46">
        <f>CHOOSE($AU$4,'C_6_%'!L201,'C_5_%'!L201,'C_4_%'!L201,'C_3_%'!L201,'C_2_%'!L201,'C_1_%'!L201,'C_0_%'!L201,)</f>
        <v>49217124.667000003</v>
      </c>
      <c r="T209" s="46"/>
      <c r="U209" s="46">
        <f>CHOOSE($AU$4,'C_6_%'!O201,'C_5_%'!O201,'C_4_%'!O201,'C_3_%'!O201,'C_2_%'!O201,'C_1_%'!O201,'C_0_%'!O201)</f>
        <v>3170522.6666999999</v>
      </c>
      <c r="V209" s="46"/>
      <c r="W209" s="46">
        <f>CHOOSE($AU$4,'C_6_%'!Q201,'C_5_%'!Q201,'C_4_%'!Q201,'C_3_%'!Q201,'C_2_%'!Q201,'C_1_%'!Q201,'C_0_%'!Q201)</f>
        <v>578276.00471999997</v>
      </c>
      <c r="X209" s="46"/>
      <c r="Y209" s="46">
        <f>CHOOSE($AU$4,'C_6_%'!P201,'C_5_%'!P201,'C_4_%'!P201,'C_3_%'!P201,'C_2_%'!P201,'C_1_%'!P201,'C_0_%'!P201)</f>
        <v>0</v>
      </c>
      <c r="Z209" s="46"/>
      <c r="AA209" s="46">
        <f>CHOOSE($AU$4,'C_6_%'!R201,'C_5_%'!R201,'C_4_%'!R201,'C_3_%'!R201,'C_2_%'!R201,'C_1_%'!R201,'C_0_%'!R201)</f>
        <v>1028248</v>
      </c>
      <c r="AB209" s="46"/>
      <c r="AC209" s="46">
        <f>CHOOSE($AU$4,'C_6_%'!S201,'C_5_%'!S201,'C_4_%'!S201,'C_3_%'!S201,'C_2_%'!S201,'C_1_%'!S201,'C_0_%'!S201)</f>
        <v>53883</v>
      </c>
      <c r="AW209" s="48"/>
      <c r="AX209" s="48"/>
      <c r="AY209" s="48"/>
    </row>
    <row r="210" spans="2:51" x14ac:dyDescent="0.2">
      <c r="B210" s="38">
        <f>CHOOSE($AU$4,'C_6_%'!B202,'C_5_%'!B202,'C_4_%'!B202,'C_3_%'!B202,'C_2_%'!B202,'C_1_%'!B202,'C_0_%'!B202,)</f>
        <v>4599</v>
      </c>
      <c r="C210" s="38" t="str">
        <f>CHOOSE($AU$4,'C_6_%'!A202,'C_5_%'!A202,'C_4_%'!A202,'C_3_%'!A202,'C_2_%'!A202,'C_1_%'!A202,'C_0_%'!A202,)</f>
        <v>Nashua-Plainfield</v>
      </c>
      <c r="E210" s="40">
        <f>CHOOSE($AU$4,'C_6_%'!E202,'C_5_%'!E202,'C_4_%'!E202,'C_3_%'!E202,'C_2_%'!E202,'C_1_%'!E202,'C_0_%'!E202)</f>
        <v>649.70000000000005</v>
      </c>
      <c r="G210" s="40">
        <f>CHOOSE($AU$4,'C_6_%'!F202,'C_5_%'!F202,'C_4_%'!F202,'C_3_%'!F202,'C_2_%'!F202,'C_1_%'!F202,'C_0_%'!F202)</f>
        <v>3.3</v>
      </c>
      <c r="H210" s="3"/>
      <c r="I210" s="6">
        <f>(CHOOSE($AU$4,'C_6_%'!G202,'C_5_%'!G202,'C_4_%'!G202,'C_3_%'!G202,'C_2_%'!G202,'C_1_%'!G202,'C_0_%'!G202,))-AA210</f>
        <v>3146591</v>
      </c>
      <c r="J210" s="6"/>
      <c r="K210" s="6">
        <f>CHOOSE($AU$4,'C_6_%'!H202,'C_5_%'!H202,'C_4_%'!H202,'C_3_%'!H202,'C_2_%'!H202,'C_1_%'!H202,'C_0_%'!H202)</f>
        <v>459887</v>
      </c>
      <c r="L210" s="6"/>
      <c r="M210" s="6">
        <f>CHOOSE($AU$4,'C_6_%'!I202,'C_5_%'!I202,'C_4_%'!I202,'C_3_%'!I202,'C_2_%'!I202,'C_1_%'!I202,'C_0_%'!I202)</f>
        <v>120040</v>
      </c>
      <c r="N210" s="6"/>
      <c r="O210" s="6">
        <f>CHOOSE($AU$4,'C_6_%'!J202,'C_5_%'!J202,'C_4_%'!J202,'C_3_%'!J202,'C_2_%'!J202,'C_1_%'!J202,'C_0_%'!J202)</f>
        <v>2037150</v>
      </c>
      <c r="P210" s="6"/>
      <c r="Q210" s="6">
        <f>CHOOSE($AU$4,'C_6_%'!K202,'C_5_%'!K202,'C_4_%'!K202,'C_3_%'!K202,'C_2_%'!K202,'C_1_%'!K202,'C_0_%'!K202)</f>
        <v>56832</v>
      </c>
      <c r="R210" s="6"/>
      <c r="S210" s="6">
        <f>CHOOSE($AU$4,'C_6_%'!L202,'C_5_%'!L202,'C_4_%'!L202,'C_3_%'!L202,'C_2_%'!L202,'C_1_%'!L202,'C_0_%'!L202,)</f>
        <v>5657410.6666999999</v>
      </c>
      <c r="T210" s="6"/>
      <c r="U210" s="6">
        <f>CHOOSE($AU$4,'C_6_%'!O202,'C_5_%'!O202,'C_4_%'!O202,'C_3_%'!O202,'C_2_%'!O202,'C_1_%'!O202,'C_0_%'!O202)</f>
        <v>183904.66667000001</v>
      </c>
      <c r="V210" s="6"/>
      <c r="W210" s="6">
        <f>CHOOSE($AU$4,'C_6_%'!Q202,'C_5_%'!Q202,'C_4_%'!Q202,'C_3_%'!Q202,'C_2_%'!Q202,'C_1_%'!Q202,'C_0_%'!Q202)</f>
        <v>0</v>
      </c>
      <c r="X210" s="6"/>
      <c r="Y210" s="6">
        <f>CHOOSE($AU$4,'C_6_%'!P202,'C_5_%'!P202,'C_4_%'!P202,'C_3_%'!P202,'C_2_%'!P202,'C_1_%'!P202,'C_0_%'!P202)</f>
        <v>0</v>
      </c>
      <c r="Z210" s="6"/>
      <c r="AA210" s="6">
        <f>CHOOSE($AU$4,'C_6_%'!R202,'C_5_%'!R202,'C_4_%'!R202,'C_3_%'!R202,'C_2_%'!R202,'C_1_%'!R202,'C_0_%'!R202)</f>
        <v>76536</v>
      </c>
      <c r="AB210" s="6"/>
      <c r="AC210" s="6">
        <f>CHOOSE($AU$4,'C_6_%'!S202,'C_5_%'!S202,'C_4_%'!S202,'C_3_%'!S202,'C_2_%'!S202,'C_1_%'!S202,'C_0_%'!S202)</f>
        <v>3327</v>
      </c>
      <c r="AW210" s="20"/>
      <c r="AX210" s="20"/>
      <c r="AY210" s="20"/>
    </row>
    <row r="211" spans="2:51" x14ac:dyDescent="0.2">
      <c r="B211" s="38">
        <f>CHOOSE($AU$4,'C_6_%'!B203,'C_5_%'!B203,'C_4_%'!B203,'C_3_%'!B203,'C_2_%'!B203,'C_1_%'!B203,'C_0_%'!B203,)</f>
        <v>4617</v>
      </c>
      <c r="C211" s="38" t="str">
        <f>CHOOSE($AU$4,'C_6_%'!A203,'C_5_%'!A203,'C_4_%'!A203,'C_3_%'!A203,'C_2_%'!A203,'C_1_%'!A203,'C_0_%'!A203,)</f>
        <v>Nevada</v>
      </c>
      <c r="E211" s="40">
        <f>CHOOSE($AU$4,'C_6_%'!E203,'C_5_%'!E203,'C_4_%'!E203,'C_3_%'!E203,'C_2_%'!E203,'C_1_%'!E203,'C_0_%'!E203)</f>
        <v>1607.2</v>
      </c>
      <c r="G211" s="40">
        <f>CHOOSE($AU$4,'C_6_%'!F203,'C_5_%'!F203,'C_4_%'!F203,'C_3_%'!F203,'C_2_%'!F203,'C_1_%'!F203,'C_0_%'!F203)</f>
        <v>59.4</v>
      </c>
      <c r="H211" s="3"/>
      <c r="I211" s="6">
        <f>(CHOOSE($AU$4,'C_6_%'!G203,'C_5_%'!G203,'C_4_%'!G203,'C_3_%'!G203,'C_2_%'!G203,'C_1_%'!G203,'C_0_%'!G203,))-AA211</f>
        <v>8863496</v>
      </c>
      <c r="J211" s="6"/>
      <c r="K211" s="6">
        <f>CHOOSE($AU$4,'C_6_%'!H203,'C_5_%'!H203,'C_4_%'!H203,'C_3_%'!H203,'C_2_%'!H203,'C_1_%'!H203,'C_0_%'!H203)</f>
        <v>1170371</v>
      </c>
      <c r="L211" s="6"/>
      <c r="M211" s="6">
        <f>CHOOSE($AU$4,'C_6_%'!I203,'C_5_%'!I203,'C_4_%'!I203,'C_3_%'!I203,'C_2_%'!I203,'C_1_%'!I203,'C_0_%'!I203)</f>
        <v>658485</v>
      </c>
      <c r="N211" s="6"/>
      <c r="O211" s="6">
        <f>CHOOSE($AU$4,'C_6_%'!J203,'C_5_%'!J203,'C_4_%'!J203,'C_3_%'!J203,'C_2_%'!J203,'C_1_%'!J203,'C_0_%'!J203)</f>
        <v>3808977</v>
      </c>
      <c r="P211" s="6"/>
      <c r="Q211" s="6">
        <f>CHOOSE($AU$4,'C_6_%'!K203,'C_5_%'!K203,'C_4_%'!K203,'C_3_%'!K203,'C_2_%'!K203,'C_1_%'!K203,'C_0_%'!K203)</f>
        <v>122399</v>
      </c>
      <c r="R211" s="6"/>
      <c r="S211" s="6">
        <f>CHOOSE($AU$4,'C_6_%'!L203,'C_5_%'!L203,'C_4_%'!L203,'C_3_%'!L203,'C_2_%'!L203,'C_1_%'!L203,'C_0_%'!L203,)</f>
        <v>13904506</v>
      </c>
      <c r="T211" s="6"/>
      <c r="U211" s="6">
        <f>CHOOSE($AU$4,'C_6_%'!O203,'C_5_%'!O203,'C_4_%'!O203,'C_3_%'!O203,'C_2_%'!O203,'C_1_%'!O203,'C_0_%'!O203)</f>
        <v>810671</v>
      </c>
      <c r="V211" s="6"/>
      <c r="W211" s="6">
        <f>CHOOSE($AU$4,'C_6_%'!Q203,'C_5_%'!Q203,'C_4_%'!Q203,'C_3_%'!Q203,'C_2_%'!Q203,'C_1_%'!Q203,'C_0_%'!Q203)</f>
        <v>163351.17733000001</v>
      </c>
      <c r="X211" s="6"/>
      <c r="Y211" s="6">
        <f>CHOOSE($AU$4,'C_6_%'!P203,'C_5_%'!P203,'C_4_%'!P203,'C_3_%'!P203,'C_2_%'!P203,'C_1_%'!P203,'C_0_%'!P203)</f>
        <v>0</v>
      </c>
      <c r="Z211" s="6"/>
      <c r="AA211" s="6">
        <f>CHOOSE($AU$4,'C_6_%'!R203,'C_5_%'!R203,'C_4_%'!R203,'C_3_%'!R203,'C_2_%'!R203,'C_1_%'!R203,'C_0_%'!R203)</f>
        <v>299490</v>
      </c>
      <c r="AB211" s="6"/>
      <c r="AC211" s="6">
        <f>CHOOSE($AU$4,'C_6_%'!S203,'C_5_%'!S203,'C_4_%'!S203,'C_3_%'!S203,'C_2_%'!S203,'C_1_%'!S203,'C_0_%'!S203)</f>
        <v>13020</v>
      </c>
      <c r="AW211" s="20"/>
      <c r="AX211" s="20"/>
      <c r="AY211" s="20"/>
    </row>
    <row r="212" spans="2:51" x14ac:dyDescent="0.2">
      <c r="B212" s="38">
        <f>CHOOSE($AU$4,'C_6_%'!B204,'C_5_%'!B204,'C_4_%'!B204,'C_3_%'!B204,'C_2_%'!B204,'C_1_%'!B204,'C_0_%'!B204,)</f>
        <v>4662</v>
      </c>
      <c r="C212" s="38" t="str">
        <f>CHOOSE($AU$4,'C_6_%'!A204,'C_5_%'!A204,'C_4_%'!A204,'C_3_%'!A204,'C_2_%'!A204,'C_1_%'!A204,'C_0_%'!A204,)</f>
        <v>New Hampton</v>
      </c>
      <c r="E212" s="40">
        <f>CHOOSE($AU$4,'C_6_%'!E204,'C_5_%'!E204,'C_4_%'!E204,'C_3_%'!E204,'C_2_%'!E204,'C_1_%'!E204,'C_0_%'!E204)</f>
        <v>943.5</v>
      </c>
      <c r="G212" s="40">
        <f>CHOOSE($AU$4,'C_6_%'!F204,'C_5_%'!F204,'C_4_%'!F204,'C_3_%'!F204,'C_2_%'!F204,'C_1_%'!F204,'C_0_%'!F204)</f>
        <v>-38.6</v>
      </c>
      <c r="H212" s="3"/>
      <c r="I212" s="6">
        <f>(CHOOSE($AU$4,'C_6_%'!G204,'C_5_%'!G204,'C_4_%'!G204,'C_3_%'!G204,'C_2_%'!G204,'C_1_%'!G204,'C_0_%'!G204,))-AA212</f>
        <v>4104952</v>
      </c>
      <c r="J212" s="6"/>
      <c r="K212" s="6">
        <f>CHOOSE($AU$4,'C_6_%'!H204,'C_5_%'!H204,'C_4_%'!H204,'C_3_%'!H204,'C_2_%'!H204,'C_1_%'!H204,'C_0_%'!H204)</f>
        <v>687577</v>
      </c>
      <c r="L212" s="6"/>
      <c r="M212" s="6">
        <f>CHOOSE($AU$4,'C_6_%'!I204,'C_5_%'!I204,'C_4_%'!I204,'C_3_%'!I204,'C_2_%'!I204,'C_1_%'!I204,'C_0_%'!I204)</f>
        <v>-192596</v>
      </c>
      <c r="N212" s="6"/>
      <c r="O212" s="6">
        <f>CHOOSE($AU$4,'C_6_%'!J204,'C_5_%'!J204,'C_4_%'!J204,'C_3_%'!J204,'C_2_%'!J204,'C_1_%'!J204,'C_0_%'!J204)</f>
        <v>3801391</v>
      </c>
      <c r="P212" s="6"/>
      <c r="Q212" s="6">
        <f>CHOOSE($AU$4,'C_6_%'!K204,'C_5_%'!K204,'C_4_%'!K204,'C_3_%'!K204,'C_2_%'!K204,'C_1_%'!K204,'C_0_%'!K204)</f>
        <v>287669</v>
      </c>
      <c r="R212" s="6"/>
      <c r="S212" s="6">
        <f>CHOOSE($AU$4,'C_6_%'!L204,'C_5_%'!L204,'C_4_%'!L204,'C_3_%'!L204,'C_2_%'!L204,'C_1_%'!L204,'C_0_%'!L204,)</f>
        <v>8658342.3333000001</v>
      </c>
      <c r="T212" s="6"/>
      <c r="U212" s="6">
        <f>CHOOSE($AU$4,'C_6_%'!O204,'C_5_%'!O204,'C_4_%'!O204,'C_3_%'!O204,'C_2_%'!O204,'C_1_%'!O204,'C_0_%'!O204)</f>
        <v>139015.33332999999</v>
      </c>
      <c r="V212" s="6"/>
      <c r="W212" s="6">
        <f>CHOOSE($AU$4,'C_6_%'!Q204,'C_5_%'!Q204,'C_4_%'!Q204,'C_3_%'!Q204,'C_2_%'!Q204,'C_1_%'!Q204,'C_0_%'!Q204)</f>
        <v>0</v>
      </c>
      <c r="X212" s="6"/>
      <c r="Y212" s="6">
        <f>CHOOSE($AU$4,'C_6_%'!P204,'C_5_%'!P204,'C_4_%'!P204,'C_3_%'!P204,'C_2_%'!P204,'C_1_%'!P204,'C_0_%'!P204)</f>
        <v>188424</v>
      </c>
      <c r="Z212" s="6"/>
      <c r="AA212" s="6">
        <f>CHOOSE($AU$4,'C_6_%'!R204,'C_5_%'!R204,'C_4_%'!R204,'C_3_%'!R204,'C_2_%'!R204,'C_1_%'!R204,'C_0_%'!R204)</f>
        <v>183021</v>
      </c>
      <c r="AB212" s="6"/>
      <c r="AC212" s="6">
        <f>CHOOSE($AU$4,'C_6_%'!S204,'C_5_%'!S204,'C_4_%'!S204,'C_3_%'!S204,'C_2_%'!S204,'C_1_%'!S204,'C_0_%'!S204)</f>
        <v>7956</v>
      </c>
      <c r="AW212" s="20"/>
      <c r="AX212" s="20"/>
      <c r="AY212" s="20"/>
    </row>
    <row r="213" spans="2:51" x14ac:dyDescent="0.2">
      <c r="B213" s="38">
        <f>CHOOSE($AU$4,'C_6_%'!B205,'C_5_%'!B205,'C_4_%'!B205,'C_3_%'!B205,'C_2_%'!B205,'C_1_%'!B205,'C_0_%'!B205,)</f>
        <v>4689</v>
      </c>
      <c r="C213" s="38" t="str">
        <f>CHOOSE($AU$4,'C_6_%'!A205,'C_5_%'!A205,'C_4_%'!A205,'C_3_%'!A205,'C_2_%'!A205,'C_1_%'!A205,'C_0_%'!A205,)</f>
        <v>New London</v>
      </c>
      <c r="E213" s="40">
        <f>CHOOSE($AU$4,'C_6_%'!E205,'C_5_%'!E205,'C_4_%'!E205,'C_3_%'!E205,'C_2_%'!E205,'C_1_%'!E205,'C_0_%'!E205)</f>
        <v>517.70000000000005</v>
      </c>
      <c r="G213" s="40">
        <f>CHOOSE($AU$4,'C_6_%'!F205,'C_5_%'!F205,'C_4_%'!F205,'C_3_%'!F205,'C_2_%'!F205,'C_1_%'!F205,'C_0_%'!F205)</f>
        <v>-8</v>
      </c>
      <c r="H213" s="3"/>
      <c r="I213" s="6">
        <f>(CHOOSE($AU$4,'C_6_%'!G205,'C_5_%'!G205,'C_4_%'!G205,'C_3_%'!G205,'C_2_%'!G205,'C_1_%'!G205,'C_0_%'!G205,))-AA213</f>
        <v>3152149</v>
      </c>
      <c r="J213" s="6"/>
      <c r="K213" s="6">
        <f>CHOOSE($AU$4,'C_6_%'!H205,'C_5_%'!H205,'C_4_%'!H205,'C_3_%'!H205,'C_2_%'!H205,'C_1_%'!H205,'C_0_%'!H205)</f>
        <v>386678</v>
      </c>
      <c r="L213" s="6"/>
      <c r="M213" s="6">
        <f>CHOOSE($AU$4,'C_6_%'!I205,'C_5_%'!I205,'C_4_%'!I205,'C_3_%'!I205,'C_2_%'!I205,'C_1_%'!I205,'C_0_%'!I205)</f>
        <v>39654</v>
      </c>
      <c r="N213" s="6"/>
      <c r="O213" s="6">
        <f>CHOOSE($AU$4,'C_6_%'!J205,'C_5_%'!J205,'C_4_%'!J205,'C_3_%'!J205,'C_2_%'!J205,'C_1_%'!J205,'C_0_%'!J205)</f>
        <v>1140450</v>
      </c>
      <c r="P213" s="6"/>
      <c r="Q213" s="6">
        <f>CHOOSE($AU$4,'C_6_%'!K205,'C_5_%'!K205,'C_4_%'!K205,'C_3_%'!K205,'C_2_%'!K205,'C_1_%'!K205,'C_0_%'!K205)</f>
        <v>44512</v>
      </c>
      <c r="R213" s="6"/>
      <c r="S213" s="6">
        <f>CHOOSE($AU$4,'C_6_%'!L205,'C_5_%'!L205,'C_4_%'!L205,'C_3_%'!L205,'C_2_%'!L205,'C_1_%'!L205,'C_0_%'!L205,)</f>
        <v>4689498.6666999999</v>
      </c>
      <c r="T213" s="6"/>
      <c r="U213" s="6">
        <f>CHOOSE($AU$4,'C_6_%'!O205,'C_5_%'!O205,'C_4_%'!O205,'C_3_%'!O205,'C_2_%'!O205,'C_1_%'!O205,'C_0_%'!O205)</f>
        <v>89169.666666999998</v>
      </c>
      <c r="V213" s="6"/>
      <c r="W213" s="6">
        <f>CHOOSE($AU$4,'C_6_%'!Q205,'C_5_%'!Q205,'C_4_%'!Q205,'C_3_%'!Q205,'C_2_%'!Q205,'C_1_%'!Q205,'C_0_%'!Q205)</f>
        <v>104818.23039</v>
      </c>
      <c r="X213" s="6"/>
      <c r="Y213" s="6">
        <f>CHOOSE($AU$4,'C_6_%'!P205,'C_5_%'!P205,'C_4_%'!P205,'C_3_%'!P205,'C_2_%'!P205,'C_1_%'!P205,'C_0_%'!P205)</f>
        <v>18646</v>
      </c>
      <c r="Z213" s="6"/>
      <c r="AA213" s="6">
        <f>CHOOSE($AU$4,'C_6_%'!R205,'C_5_%'!R205,'C_4_%'!R205,'C_3_%'!R205,'C_2_%'!R205,'C_1_%'!R205,'C_0_%'!R205)</f>
        <v>0</v>
      </c>
      <c r="AB213" s="6"/>
      <c r="AC213" s="6">
        <f>CHOOSE($AU$4,'C_6_%'!S205,'C_5_%'!S205,'C_4_%'!S205,'C_3_%'!S205,'C_2_%'!S205,'C_1_%'!S205,'C_0_%'!S205)</f>
        <v>0</v>
      </c>
      <c r="AW213" s="20"/>
      <c r="AX213" s="20"/>
      <c r="AY213" s="20"/>
    </row>
    <row r="214" spans="2:51" s="43" customFormat="1" x14ac:dyDescent="0.2">
      <c r="B214" s="42">
        <f>CHOOSE($AU$4,'C_6_%'!B206,'C_5_%'!B206,'C_4_%'!B206,'C_3_%'!B206,'C_2_%'!B206,'C_1_%'!B206,'C_0_%'!B206,)</f>
        <v>4644</v>
      </c>
      <c r="C214" s="42" t="str">
        <f>CHOOSE($AU$4,'C_6_%'!A206,'C_5_%'!A206,'C_4_%'!A206,'C_3_%'!A206,'C_2_%'!A206,'C_1_%'!A206,'C_0_%'!A206,)</f>
        <v>Newell-Fonda</v>
      </c>
      <c r="E214" s="44">
        <f>CHOOSE($AU$4,'C_6_%'!E206,'C_5_%'!E206,'C_4_%'!E206,'C_3_%'!E206,'C_2_%'!E206,'C_1_%'!E206,'C_0_%'!E206)</f>
        <v>519.70000000000005</v>
      </c>
      <c r="G214" s="44">
        <f>CHOOSE($AU$4,'C_6_%'!F206,'C_5_%'!F206,'C_4_%'!F206,'C_3_%'!F206,'C_2_%'!F206,'C_1_%'!F206,'C_0_%'!F206)</f>
        <v>39</v>
      </c>
      <c r="H214" s="45"/>
      <c r="I214" s="46">
        <f>(CHOOSE($AU$4,'C_6_%'!G206,'C_5_%'!G206,'C_4_%'!G206,'C_3_%'!G206,'C_2_%'!G206,'C_1_%'!G206,'C_0_%'!G206,))-AA214</f>
        <v>2280345</v>
      </c>
      <c r="J214" s="46"/>
      <c r="K214" s="46">
        <f>CHOOSE($AU$4,'C_6_%'!H206,'C_5_%'!H206,'C_4_%'!H206,'C_3_%'!H206,'C_2_%'!H206,'C_1_%'!H206,'C_0_%'!H206)</f>
        <v>385620</v>
      </c>
      <c r="L214" s="46"/>
      <c r="M214" s="46">
        <f>CHOOSE($AU$4,'C_6_%'!I206,'C_5_%'!I206,'C_4_%'!I206,'C_3_%'!I206,'C_2_%'!I206,'C_1_%'!I206,'C_0_%'!I206)</f>
        <v>335513</v>
      </c>
      <c r="N214" s="46"/>
      <c r="O214" s="46">
        <f>CHOOSE($AU$4,'C_6_%'!J206,'C_5_%'!J206,'C_4_%'!J206,'C_3_%'!J206,'C_2_%'!J206,'C_1_%'!J206,'C_0_%'!J206)</f>
        <v>1860570</v>
      </c>
      <c r="P214" s="46"/>
      <c r="Q214" s="46">
        <f>CHOOSE($AU$4,'C_6_%'!K206,'C_5_%'!K206,'C_4_%'!K206,'C_3_%'!K206,'C_2_%'!K206,'C_1_%'!K206,'C_0_%'!K206)</f>
        <v>85883</v>
      </c>
      <c r="R214" s="46"/>
      <c r="S214" s="46">
        <f>CHOOSE($AU$4,'C_6_%'!L206,'C_5_%'!L206,'C_4_%'!L206,'C_3_%'!L206,'C_2_%'!L206,'C_1_%'!L206,'C_0_%'!L206,)</f>
        <v>4574432.3333000001</v>
      </c>
      <c r="T214" s="46"/>
      <c r="U214" s="46">
        <f>CHOOSE($AU$4,'C_6_%'!O206,'C_5_%'!O206,'C_4_%'!O206,'C_3_%'!O206,'C_2_%'!O206,'C_1_%'!O206,'C_0_%'!O206)</f>
        <v>446630.33332999999</v>
      </c>
      <c r="V214" s="46"/>
      <c r="W214" s="46">
        <f>CHOOSE($AU$4,'C_6_%'!Q206,'C_5_%'!Q206,'C_4_%'!Q206,'C_3_%'!Q206,'C_2_%'!Q206,'C_1_%'!Q206,'C_0_%'!Q206)</f>
        <v>0</v>
      </c>
      <c r="X214" s="46"/>
      <c r="Y214" s="46">
        <f>CHOOSE($AU$4,'C_6_%'!P206,'C_5_%'!P206,'C_4_%'!P206,'C_3_%'!P206,'C_2_%'!P206,'C_1_%'!P206,'C_0_%'!P206)</f>
        <v>0</v>
      </c>
      <c r="Z214" s="46"/>
      <c r="AA214" s="46">
        <f>CHOOSE($AU$4,'C_6_%'!R206,'C_5_%'!R206,'C_4_%'!R206,'C_3_%'!R206,'C_2_%'!R206,'C_1_%'!R206,'C_0_%'!R206)</f>
        <v>79864</v>
      </c>
      <c r="AB214" s="46"/>
      <c r="AC214" s="46">
        <f>CHOOSE($AU$4,'C_6_%'!S206,'C_5_%'!S206,'C_4_%'!S206,'C_3_%'!S206,'C_2_%'!S206,'C_1_%'!S206,'C_0_%'!S206)</f>
        <v>3472</v>
      </c>
      <c r="AW214" s="48"/>
      <c r="AX214" s="48"/>
      <c r="AY214" s="48"/>
    </row>
    <row r="215" spans="2:51" x14ac:dyDescent="0.2">
      <c r="B215" s="38">
        <f>CHOOSE($AU$4,'C_6_%'!B207,'C_5_%'!B207,'C_4_%'!B207,'C_3_%'!B207,'C_2_%'!B207,'C_1_%'!B207,'C_0_%'!B207,)</f>
        <v>4725</v>
      </c>
      <c r="C215" s="38" t="str">
        <f>CHOOSE($AU$4,'C_6_%'!A207,'C_5_%'!A207,'C_4_%'!A207,'C_3_%'!A207,'C_2_%'!A207,'C_1_%'!A207,'C_0_%'!A207,)</f>
        <v>Newton</v>
      </c>
      <c r="E215" s="40">
        <f>CHOOSE($AU$4,'C_6_%'!E207,'C_5_%'!E207,'C_4_%'!E207,'C_3_%'!E207,'C_2_%'!E207,'C_1_%'!E207,'C_0_%'!E207)</f>
        <v>2990.5</v>
      </c>
      <c r="G215" s="40">
        <f>CHOOSE($AU$4,'C_6_%'!F207,'C_5_%'!F207,'C_4_%'!F207,'C_3_%'!F207,'C_2_%'!F207,'C_1_%'!F207,'C_0_%'!F207)</f>
        <v>-12.2</v>
      </c>
      <c r="H215" s="3"/>
      <c r="I215" s="6">
        <f>(CHOOSE($AU$4,'C_6_%'!G207,'C_5_%'!G207,'C_4_%'!G207,'C_3_%'!G207,'C_2_%'!G207,'C_1_%'!G207,'C_0_%'!G207,))-AA215</f>
        <v>16853186</v>
      </c>
      <c r="J215" s="6"/>
      <c r="K215" s="6">
        <f>CHOOSE($AU$4,'C_6_%'!H207,'C_5_%'!H207,'C_4_%'!H207,'C_3_%'!H207,'C_2_%'!H207,'C_1_%'!H207,'C_0_%'!H207)</f>
        <v>2124688</v>
      </c>
      <c r="L215" s="6"/>
      <c r="M215" s="6">
        <f>CHOOSE($AU$4,'C_6_%'!I207,'C_5_%'!I207,'C_4_%'!I207,'C_3_%'!I207,'C_2_%'!I207,'C_1_%'!I207,'C_0_%'!I207)</f>
        <v>385998</v>
      </c>
      <c r="N215" s="6"/>
      <c r="O215" s="6">
        <f>CHOOSE($AU$4,'C_6_%'!J207,'C_5_%'!J207,'C_4_%'!J207,'C_3_%'!J207,'C_2_%'!J207,'C_1_%'!J207,'C_0_%'!J207)</f>
        <v>7205388</v>
      </c>
      <c r="P215" s="6"/>
      <c r="Q215" s="6">
        <f>CHOOSE($AU$4,'C_6_%'!K207,'C_5_%'!K207,'C_4_%'!K207,'C_3_%'!K207,'C_2_%'!K207,'C_1_%'!K207,'C_0_%'!K207)</f>
        <v>180590</v>
      </c>
      <c r="R215" s="6"/>
      <c r="S215" s="6">
        <f>CHOOSE($AU$4,'C_6_%'!L207,'C_5_%'!L207,'C_4_%'!L207,'C_3_%'!L207,'C_2_%'!L207,'C_1_%'!L207,'C_0_%'!L207,)</f>
        <v>26345385.333000001</v>
      </c>
      <c r="T215" s="6"/>
      <c r="U215" s="6">
        <f>CHOOSE($AU$4,'C_6_%'!O207,'C_5_%'!O207,'C_4_%'!O207,'C_3_%'!O207,'C_2_%'!O207,'C_1_%'!O207,'C_0_%'!O207)</f>
        <v>643162.33333000005</v>
      </c>
      <c r="V215" s="6"/>
      <c r="W215" s="6">
        <f>CHOOSE($AU$4,'C_6_%'!Q207,'C_5_%'!Q207,'C_4_%'!Q207,'C_3_%'!Q207,'C_2_%'!Q207,'C_1_%'!Q207,'C_0_%'!Q207)</f>
        <v>219893.02035999999</v>
      </c>
      <c r="X215" s="6"/>
      <c r="Y215" s="6">
        <f>CHOOSE($AU$4,'C_6_%'!P207,'C_5_%'!P207,'C_4_%'!P207,'C_3_%'!P207,'C_2_%'!P207,'C_1_%'!P207,'C_0_%'!P207)</f>
        <v>0</v>
      </c>
      <c r="Z215" s="6"/>
      <c r="AA215" s="6">
        <f>CHOOSE($AU$4,'C_6_%'!R207,'C_5_%'!R207,'C_4_%'!R207,'C_3_%'!R207,'C_2_%'!R207,'C_1_%'!R207,'C_0_%'!R207)</f>
        <v>282851</v>
      </c>
      <c r="AB215" s="6"/>
      <c r="AC215" s="6">
        <f>CHOOSE($AU$4,'C_6_%'!S207,'C_5_%'!S207,'C_4_%'!S207,'C_3_%'!S207,'C_2_%'!S207,'C_1_%'!S207,'C_0_%'!S207)</f>
        <v>12296</v>
      </c>
      <c r="AW215" s="20"/>
      <c r="AX215" s="20"/>
      <c r="AY215" s="20"/>
    </row>
    <row r="216" spans="2:51" x14ac:dyDescent="0.2">
      <c r="B216" s="38">
        <f>CHOOSE($AU$4,'C_6_%'!B208,'C_5_%'!B208,'C_4_%'!B208,'C_3_%'!B208,'C_2_%'!B208,'C_1_%'!B208,'C_0_%'!B208,)</f>
        <v>2673</v>
      </c>
      <c r="C216" s="38" t="str">
        <f>CHOOSE($AU$4,'C_6_%'!A208,'C_5_%'!A208,'C_4_%'!A208,'C_3_%'!A208,'C_2_%'!A208,'C_1_%'!A208,'C_0_%'!A208,)</f>
        <v>Nodaway Valley</v>
      </c>
      <c r="E216" s="40">
        <f>CHOOSE($AU$4,'C_6_%'!E208,'C_5_%'!E208,'C_4_%'!E208,'C_3_%'!E208,'C_2_%'!E208,'C_1_%'!E208,'C_0_%'!E208)</f>
        <v>674.7</v>
      </c>
      <c r="G216" s="40">
        <f>CHOOSE($AU$4,'C_6_%'!F208,'C_5_%'!F208,'C_4_%'!F208,'C_3_%'!F208,'C_2_%'!F208,'C_1_%'!F208,'C_0_%'!F208)</f>
        <v>-2.6</v>
      </c>
      <c r="H216" s="3"/>
      <c r="I216" s="6">
        <f>(CHOOSE($AU$4,'C_6_%'!G208,'C_5_%'!G208,'C_4_%'!G208,'C_3_%'!G208,'C_2_%'!G208,'C_1_%'!G208,'C_0_%'!G208,))-AA216</f>
        <v>3208510</v>
      </c>
      <c r="J216" s="6"/>
      <c r="K216" s="6">
        <f>CHOOSE($AU$4,'C_6_%'!H208,'C_5_%'!H208,'C_4_%'!H208,'C_3_%'!H208,'C_2_%'!H208,'C_1_%'!H208,'C_0_%'!H208)</f>
        <v>519469</v>
      </c>
      <c r="L216" s="6"/>
      <c r="M216" s="6">
        <f>CHOOSE($AU$4,'C_6_%'!I208,'C_5_%'!I208,'C_4_%'!I208,'C_3_%'!I208,'C_2_%'!I208,'C_1_%'!I208,'C_0_%'!I208)</f>
        <v>76484</v>
      </c>
      <c r="N216" s="6"/>
      <c r="O216" s="6">
        <f>CHOOSE($AU$4,'C_6_%'!J208,'C_5_%'!J208,'C_4_%'!J208,'C_3_%'!J208,'C_2_%'!J208,'C_1_%'!J208,'C_0_%'!J208)</f>
        <v>2162054</v>
      </c>
      <c r="P216" s="6"/>
      <c r="Q216" s="6">
        <f>CHOOSE($AU$4,'C_6_%'!K208,'C_5_%'!K208,'C_4_%'!K208,'C_3_%'!K208,'C_2_%'!K208,'C_1_%'!K208,'C_0_%'!K208)</f>
        <v>49098</v>
      </c>
      <c r="R216" s="6"/>
      <c r="S216" s="6">
        <f>CHOOSE($AU$4,'C_6_%'!L208,'C_5_%'!L208,'C_4_%'!L208,'C_3_%'!L208,'C_2_%'!L208,'C_1_%'!L208,'C_0_%'!L208,)</f>
        <v>5912237.6666999999</v>
      </c>
      <c r="T216" s="6"/>
      <c r="U216" s="6">
        <f>CHOOSE($AU$4,'C_6_%'!O208,'C_5_%'!O208,'C_4_%'!O208,'C_3_%'!O208,'C_2_%'!O208,'C_1_%'!O208,'C_0_%'!O208)</f>
        <v>135851.66667000001</v>
      </c>
      <c r="V216" s="6"/>
      <c r="W216" s="6">
        <f>CHOOSE($AU$4,'C_6_%'!Q208,'C_5_%'!Q208,'C_4_%'!Q208,'C_3_%'!Q208,'C_2_%'!Q208,'C_1_%'!Q208,'C_0_%'!Q208)</f>
        <v>0</v>
      </c>
      <c r="X216" s="6"/>
      <c r="Y216" s="6">
        <f>CHOOSE($AU$4,'C_6_%'!P208,'C_5_%'!P208,'C_4_%'!P208,'C_3_%'!P208,'C_2_%'!P208,'C_1_%'!P208,'C_0_%'!P208)</f>
        <v>0</v>
      </c>
      <c r="Z216" s="6"/>
      <c r="AA216" s="6">
        <f>CHOOSE($AU$4,'C_6_%'!R208,'C_5_%'!R208,'C_4_%'!R208,'C_3_%'!R208,'C_2_%'!R208,'C_1_%'!R208,'C_0_%'!R208)</f>
        <v>109813</v>
      </c>
      <c r="AB216" s="6"/>
      <c r="AC216" s="6">
        <f>CHOOSE($AU$4,'C_6_%'!S208,'C_5_%'!S208,'C_4_%'!S208,'C_3_%'!S208,'C_2_%'!S208,'C_1_%'!S208,'C_0_%'!S208)</f>
        <v>4774</v>
      </c>
      <c r="AW216" s="20"/>
      <c r="AX216" s="20"/>
      <c r="AY216" s="20"/>
    </row>
    <row r="217" spans="2:51" x14ac:dyDescent="0.2">
      <c r="B217" s="38">
        <f>CHOOSE($AU$4,'C_6_%'!B209,'C_5_%'!B209,'C_4_%'!B209,'C_3_%'!B209,'C_2_%'!B209,'C_1_%'!B209,'C_0_%'!B209,)</f>
        <v>153</v>
      </c>
      <c r="C217" s="38" t="str">
        <f>CHOOSE($AU$4,'C_6_%'!A209,'C_5_%'!A209,'C_4_%'!A209,'C_3_%'!A209,'C_2_%'!A209,'C_1_%'!A209,'C_0_%'!A209,)</f>
        <v>North Butler</v>
      </c>
      <c r="E217" s="40">
        <f>CHOOSE($AU$4,'C_6_%'!E209,'C_5_%'!E209,'C_4_%'!E209,'C_3_%'!E209,'C_2_%'!E209,'C_1_%'!E209,'C_0_%'!E209)</f>
        <v>628.70000000000005</v>
      </c>
      <c r="G217" s="40">
        <f>CHOOSE($AU$4,'C_6_%'!F209,'C_5_%'!F209,'C_4_%'!F209,'C_3_%'!F209,'C_2_%'!F209,'C_1_%'!F209,'C_0_%'!F209)</f>
        <v>-5.4</v>
      </c>
      <c r="H217" s="3"/>
      <c r="I217" s="6">
        <f>(CHOOSE($AU$4,'C_6_%'!G209,'C_5_%'!G209,'C_4_%'!G209,'C_3_%'!G209,'C_2_%'!G209,'C_1_%'!G209,'C_0_%'!G209,))-AA217</f>
        <v>3233096</v>
      </c>
      <c r="J217" s="6"/>
      <c r="K217" s="6">
        <f>CHOOSE($AU$4,'C_6_%'!H209,'C_5_%'!H209,'C_4_%'!H209,'C_3_%'!H209,'C_2_%'!H209,'C_1_%'!H209,'C_0_%'!H209)</f>
        <v>515257</v>
      </c>
      <c r="L217" s="6"/>
      <c r="M217" s="6">
        <f>CHOOSE($AU$4,'C_6_%'!I209,'C_5_%'!I209,'C_4_%'!I209,'C_3_%'!I209,'C_2_%'!I209,'C_1_%'!I209,'C_0_%'!I209)</f>
        <v>25419</v>
      </c>
      <c r="N217" s="6"/>
      <c r="O217" s="6">
        <f>CHOOSE($AU$4,'C_6_%'!J209,'C_5_%'!J209,'C_4_%'!J209,'C_3_%'!J209,'C_2_%'!J209,'C_1_%'!J209,'C_0_%'!J209)</f>
        <v>2080008</v>
      </c>
      <c r="P217" s="6"/>
      <c r="Q217" s="6">
        <f>CHOOSE($AU$4,'C_6_%'!K209,'C_5_%'!K209,'C_4_%'!K209,'C_3_%'!K209,'C_2_%'!K209,'C_1_%'!K209,'C_0_%'!K209)</f>
        <v>64068</v>
      </c>
      <c r="R217" s="6"/>
      <c r="S217" s="6">
        <f>CHOOSE($AU$4,'C_6_%'!L209,'C_5_%'!L209,'C_4_%'!L209,'C_3_%'!L209,'C_2_%'!L209,'C_1_%'!L209,'C_0_%'!L209,)</f>
        <v>5845599</v>
      </c>
      <c r="T217" s="6"/>
      <c r="U217" s="6">
        <f>CHOOSE($AU$4,'C_6_%'!O209,'C_5_%'!O209,'C_4_%'!O209,'C_3_%'!O209,'C_2_%'!O209,'C_1_%'!O209,'C_0_%'!O209)</f>
        <v>97920</v>
      </c>
      <c r="V217" s="6"/>
      <c r="W217" s="6">
        <f>CHOOSE($AU$4,'C_6_%'!Q209,'C_5_%'!Q209,'C_4_%'!Q209,'C_3_%'!Q209,'C_2_%'!Q209,'C_1_%'!Q209,'C_0_%'!Q209)</f>
        <v>0</v>
      </c>
      <c r="X217" s="6"/>
      <c r="Y217" s="6">
        <f>CHOOSE($AU$4,'C_6_%'!P209,'C_5_%'!P209,'C_4_%'!P209,'C_3_%'!P209,'C_2_%'!P209,'C_1_%'!P209,'C_0_%'!P209)</f>
        <v>0</v>
      </c>
      <c r="Z217" s="6"/>
      <c r="AA217" s="6">
        <f>CHOOSE($AU$4,'C_6_%'!R209,'C_5_%'!R209,'C_4_%'!R209,'C_3_%'!R209,'C_2_%'!R209,'C_1_%'!R209,'C_0_%'!R209)</f>
        <v>169711</v>
      </c>
      <c r="AB217" s="6"/>
      <c r="AC217" s="6">
        <f>CHOOSE($AU$4,'C_6_%'!S209,'C_5_%'!S209,'C_4_%'!S209,'C_3_%'!S209,'C_2_%'!S209,'C_1_%'!S209,'C_0_%'!S209)</f>
        <v>7378</v>
      </c>
      <c r="AW217" s="20"/>
      <c r="AX217" s="20"/>
      <c r="AY217" s="20"/>
    </row>
    <row r="218" spans="2:51" x14ac:dyDescent="0.2">
      <c r="B218" s="38">
        <f>CHOOSE($AU$4,'C_6_%'!B210,'C_5_%'!B210,'C_4_%'!B210,'C_3_%'!B210,'C_2_%'!B210,'C_1_%'!B210,'C_0_%'!B210,)</f>
        <v>3691</v>
      </c>
      <c r="C218" s="38" t="str">
        <f>CHOOSE($AU$4,'C_6_%'!A210,'C_5_%'!A210,'C_4_%'!A210,'C_3_%'!A210,'C_2_%'!A210,'C_1_%'!A210,'C_0_%'!A210,)</f>
        <v>North Cedar</v>
      </c>
      <c r="E218" s="40">
        <f>CHOOSE($AU$4,'C_6_%'!E210,'C_5_%'!E210,'C_4_%'!E210,'C_3_%'!E210,'C_2_%'!E210,'C_1_%'!E210,'C_0_%'!E210)</f>
        <v>845.6</v>
      </c>
      <c r="G218" s="40">
        <f>CHOOSE($AU$4,'C_6_%'!F210,'C_5_%'!F210,'C_4_%'!F210,'C_3_%'!F210,'C_2_%'!F210,'C_1_%'!F210,'C_0_%'!F210)</f>
        <v>-14.2</v>
      </c>
      <c r="H218" s="3"/>
      <c r="I218" s="6">
        <f>(CHOOSE($AU$4,'C_6_%'!G210,'C_5_%'!G210,'C_4_%'!G210,'C_3_%'!G210,'C_2_%'!G210,'C_1_%'!G210,'C_0_%'!G210,))-AA218</f>
        <v>4298924</v>
      </c>
      <c r="J218" s="6"/>
      <c r="K218" s="6">
        <f>CHOOSE($AU$4,'C_6_%'!H210,'C_5_%'!H210,'C_4_%'!H210,'C_3_%'!H210,'C_2_%'!H210,'C_1_%'!H210,'C_0_%'!H210)</f>
        <v>600209</v>
      </c>
      <c r="L218" s="6"/>
      <c r="M218" s="6">
        <f>CHOOSE($AU$4,'C_6_%'!I210,'C_5_%'!I210,'C_4_%'!I210,'C_3_%'!I210,'C_2_%'!I210,'C_1_%'!I210,'C_0_%'!I210)</f>
        <v>33706</v>
      </c>
      <c r="N218" s="6"/>
      <c r="O218" s="6">
        <f>CHOOSE($AU$4,'C_6_%'!J210,'C_5_%'!J210,'C_4_%'!J210,'C_3_%'!J210,'C_2_%'!J210,'C_1_%'!J210,'C_0_%'!J210)</f>
        <v>2717012</v>
      </c>
      <c r="P218" s="6"/>
      <c r="Q218" s="6">
        <f>CHOOSE($AU$4,'C_6_%'!K210,'C_5_%'!K210,'C_4_%'!K210,'C_3_%'!K210,'C_2_%'!K210,'C_1_%'!K210,'C_0_%'!K210)</f>
        <v>89546</v>
      </c>
      <c r="R218" s="6"/>
      <c r="S218" s="6">
        <f>CHOOSE($AU$4,'C_6_%'!L210,'C_5_%'!L210,'C_4_%'!L210,'C_3_%'!L210,'C_2_%'!L210,'C_1_%'!L210,'C_0_%'!L210,)</f>
        <v>7640594.3333000001</v>
      </c>
      <c r="T218" s="6"/>
      <c r="U218" s="6">
        <f>CHOOSE($AU$4,'C_6_%'!O210,'C_5_%'!O210,'C_4_%'!O210,'C_3_%'!O210,'C_2_%'!O210,'C_1_%'!O210,'C_0_%'!O210)</f>
        <v>134788.33332999999</v>
      </c>
      <c r="V218" s="6"/>
      <c r="W218" s="6">
        <f>CHOOSE($AU$4,'C_6_%'!Q210,'C_5_%'!Q210,'C_4_%'!Q210,'C_3_%'!Q210,'C_2_%'!Q210,'C_1_%'!Q210,'C_0_%'!Q210)</f>
        <v>0</v>
      </c>
      <c r="X218" s="6"/>
      <c r="Y218" s="6">
        <f>CHOOSE($AU$4,'C_6_%'!P210,'C_5_%'!P210,'C_4_%'!P210,'C_3_%'!P210,'C_2_%'!P210,'C_1_%'!P210,'C_0_%'!P210)</f>
        <v>38676</v>
      </c>
      <c r="Z218" s="6"/>
      <c r="AA218" s="6">
        <f>CHOOSE($AU$4,'C_6_%'!R210,'C_5_%'!R210,'C_4_%'!R210,'C_3_%'!R210,'C_2_%'!R210,'C_1_%'!R210,'C_0_%'!R210)</f>
        <v>136434</v>
      </c>
      <c r="AB218" s="6"/>
      <c r="AC218" s="6">
        <f>CHOOSE($AU$4,'C_6_%'!S210,'C_5_%'!S210,'C_4_%'!S210,'C_3_%'!S210,'C_2_%'!S210,'C_1_%'!S210,'C_0_%'!S210)</f>
        <v>5931</v>
      </c>
      <c r="AW218" s="20"/>
      <c r="AX218" s="20"/>
      <c r="AY218" s="20"/>
    </row>
    <row r="219" spans="2:51" s="43" customFormat="1" x14ac:dyDescent="0.2">
      <c r="B219" s="42">
        <f>CHOOSE($AU$4,'C_6_%'!B211,'C_5_%'!B211,'C_4_%'!B211,'C_3_%'!B211,'C_2_%'!B211,'C_1_%'!B211,'C_0_%'!B211,)</f>
        <v>4774</v>
      </c>
      <c r="C219" s="42" t="str">
        <f>CHOOSE($AU$4,'C_6_%'!A211,'C_5_%'!A211,'C_4_%'!A211,'C_3_%'!A211,'C_2_%'!A211,'C_1_%'!A211,'C_0_%'!A211,)</f>
        <v>North Fayette</v>
      </c>
      <c r="E219" s="44">
        <f>CHOOSE($AU$4,'C_6_%'!E211,'C_5_%'!E211,'C_4_%'!E211,'C_3_%'!E211,'C_2_%'!E211,'C_1_%'!E211,'C_0_%'!E211)</f>
        <v>846.6</v>
      </c>
      <c r="G219" s="44">
        <f>CHOOSE($AU$4,'C_6_%'!F211,'C_5_%'!F211,'C_4_%'!F211,'C_3_%'!F211,'C_2_%'!F211,'C_1_%'!F211,'C_0_%'!F211)</f>
        <v>13.6</v>
      </c>
      <c r="H219" s="45"/>
      <c r="I219" s="46">
        <f>(CHOOSE($AU$4,'C_6_%'!G211,'C_5_%'!G211,'C_4_%'!G211,'C_3_%'!G211,'C_2_%'!G211,'C_1_%'!G211,'C_0_%'!G211,))-AA219</f>
        <v>4508990</v>
      </c>
      <c r="J219" s="46"/>
      <c r="K219" s="46">
        <f>CHOOSE($AU$4,'C_6_%'!H211,'C_5_%'!H211,'C_4_%'!H211,'C_3_%'!H211,'C_2_%'!H211,'C_1_%'!H211,'C_0_%'!H211)</f>
        <v>616011</v>
      </c>
      <c r="L219" s="46"/>
      <c r="M219" s="46">
        <f>CHOOSE($AU$4,'C_6_%'!I211,'C_5_%'!I211,'C_4_%'!I211,'C_3_%'!I211,'C_2_%'!I211,'C_1_%'!I211,'C_0_%'!I211)</f>
        <v>231240</v>
      </c>
      <c r="N219" s="46"/>
      <c r="O219" s="46">
        <f>CHOOSE($AU$4,'C_6_%'!J211,'C_5_%'!J211,'C_4_%'!J211,'C_3_%'!J211,'C_2_%'!J211,'C_1_%'!J211,'C_0_%'!J211)</f>
        <v>2588088</v>
      </c>
      <c r="P219" s="46"/>
      <c r="Q219" s="46">
        <f>CHOOSE($AU$4,'C_6_%'!K211,'C_5_%'!K211,'C_4_%'!K211,'C_3_%'!K211,'C_2_%'!K211,'C_1_%'!K211,'C_0_%'!K211)</f>
        <v>70849</v>
      </c>
      <c r="R219" s="46"/>
      <c r="S219" s="46">
        <f>CHOOSE($AU$4,'C_6_%'!L211,'C_5_%'!L211,'C_4_%'!L211,'C_3_%'!L211,'C_2_%'!L211,'C_1_%'!L211,'C_0_%'!L211,)</f>
        <v>7753871</v>
      </c>
      <c r="T219" s="46"/>
      <c r="U219" s="46">
        <f>CHOOSE($AU$4,'C_6_%'!O211,'C_5_%'!O211,'C_4_%'!O211,'C_3_%'!O211,'C_2_%'!O211,'C_1_%'!O211,'C_0_%'!O211)</f>
        <v>321412</v>
      </c>
      <c r="V219" s="46"/>
      <c r="W219" s="46">
        <f>CHOOSE($AU$4,'C_6_%'!Q211,'C_5_%'!Q211,'C_4_%'!Q211,'C_3_%'!Q211,'C_2_%'!Q211,'C_1_%'!Q211,'C_0_%'!Q211)</f>
        <v>0</v>
      </c>
      <c r="X219" s="46"/>
      <c r="Y219" s="46">
        <f>CHOOSE($AU$4,'C_6_%'!P211,'C_5_%'!P211,'C_4_%'!P211,'C_3_%'!P211,'C_2_%'!P211,'C_1_%'!P211,'C_0_%'!P211)</f>
        <v>0</v>
      </c>
      <c r="Z219" s="46"/>
      <c r="AA219" s="46">
        <f>CHOOSE($AU$4,'C_6_%'!R211,'C_5_%'!R211,'C_4_%'!R211,'C_3_%'!R211,'C_2_%'!R211,'C_1_%'!R211,'C_0_%'!R211)</f>
        <v>163055</v>
      </c>
      <c r="AB219" s="46"/>
      <c r="AC219" s="46">
        <f>CHOOSE($AU$4,'C_6_%'!S211,'C_5_%'!S211,'C_4_%'!S211,'C_3_%'!S211,'C_2_%'!S211,'C_1_%'!S211,'C_0_%'!S211)</f>
        <v>7088</v>
      </c>
      <c r="AW219" s="48"/>
      <c r="AX219" s="48"/>
      <c r="AY219" s="48"/>
    </row>
    <row r="220" spans="2:51" x14ac:dyDescent="0.2">
      <c r="B220" s="38">
        <f>CHOOSE($AU$4,'C_6_%'!B212,'C_5_%'!B212,'C_4_%'!B212,'C_3_%'!B212,'C_2_%'!B212,'C_1_%'!B212,'C_0_%'!B212,)</f>
        <v>873</v>
      </c>
      <c r="C220" s="38" t="str">
        <f>CHOOSE($AU$4,'C_6_%'!A212,'C_5_%'!A212,'C_4_%'!A212,'C_3_%'!A212,'C_2_%'!A212,'C_1_%'!A212,'C_0_%'!A212,)</f>
        <v>North Iowa</v>
      </c>
      <c r="E220" s="40">
        <f>CHOOSE($AU$4,'C_6_%'!E212,'C_5_%'!E212,'C_4_%'!E212,'C_3_%'!E212,'C_2_%'!E212,'C_1_%'!E212,'C_0_%'!E212)</f>
        <v>445.8</v>
      </c>
      <c r="G220" s="40">
        <f>CHOOSE($AU$4,'C_6_%'!F212,'C_5_%'!F212,'C_4_%'!F212,'C_3_%'!F212,'C_2_%'!F212,'C_1_%'!F212,'C_0_%'!F212)</f>
        <v>-16.8</v>
      </c>
      <c r="H220" s="3"/>
      <c r="I220" s="6">
        <f>(CHOOSE($AU$4,'C_6_%'!G212,'C_5_%'!G212,'C_4_%'!G212,'C_3_%'!G212,'C_2_%'!G212,'C_1_%'!G212,'C_0_%'!G212,))-AA220</f>
        <v>1612882</v>
      </c>
      <c r="J220" s="6"/>
      <c r="K220" s="6">
        <f>CHOOSE($AU$4,'C_6_%'!H212,'C_5_%'!H212,'C_4_%'!H212,'C_3_%'!H212,'C_2_%'!H212,'C_1_%'!H212,'C_0_%'!H212)</f>
        <v>349375</v>
      </c>
      <c r="L220" s="6"/>
      <c r="M220" s="6">
        <f>CHOOSE($AU$4,'C_6_%'!I212,'C_5_%'!I212,'C_4_%'!I212,'C_3_%'!I212,'C_2_%'!I212,'C_1_%'!I212,'C_0_%'!I212)</f>
        <v>-42557</v>
      </c>
      <c r="N220" s="6"/>
      <c r="O220" s="6">
        <f>CHOOSE($AU$4,'C_6_%'!J212,'C_5_%'!J212,'C_4_%'!J212,'C_3_%'!J212,'C_2_%'!J212,'C_1_%'!J212,'C_0_%'!J212)</f>
        <v>2218159</v>
      </c>
      <c r="P220" s="6"/>
      <c r="Q220" s="6">
        <f>CHOOSE($AU$4,'C_6_%'!K212,'C_5_%'!K212,'C_4_%'!K212,'C_3_%'!K212,'C_2_%'!K212,'C_1_%'!K212,'C_0_%'!K212)</f>
        <v>116786</v>
      </c>
      <c r="R220" s="6"/>
      <c r="S220" s="6">
        <f>CHOOSE($AU$4,'C_6_%'!L212,'C_5_%'!L212,'C_4_%'!L212,'C_3_%'!L212,'C_2_%'!L212,'C_1_%'!L212,'C_0_%'!L212,)</f>
        <v>4199084</v>
      </c>
      <c r="T220" s="6"/>
      <c r="U220" s="6">
        <f>CHOOSE($AU$4,'C_6_%'!O212,'C_5_%'!O212,'C_4_%'!O212,'C_3_%'!O212,'C_2_%'!O212,'C_1_%'!O212,'C_0_%'!O212)</f>
        <v>83327</v>
      </c>
      <c r="V220" s="6"/>
      <c r="W220" s="6">
        <f>CHOOSE($AU$4,'C_6_%'!Q212,'C_5_%'!Q212,'C_4_%'!Q212,'C_3_%'!Q212,'C_2_%'!Q212,'C_1_%'!Q212,'C_0_%'!Q212)</f>
        <v>0</v>
      </c>
      <c r="X220" s="6"/>
      <c r="Y220" s="6">
        <f>CHOOSE($AU$4,'C_6_%'!P212,'C_5_%'!P212,'C_4_%'!P212,'C_3_%'!P212,'C_2_%'!P212,'C_1_%'!P212,'C_0_%'!P212)</f>
        <v>82117</v>
      </c>
      <c r="Z220" s="6"/>
      <c r="AA220" s="6">
        <f>CHOOSE($AU$4,'C_6_%'!R212,'C_5_%'!R212,'C_4_%'!R212,'C_3_%'!R212,'C_2_%'!R212,'C_1_%'!R212,'C_0_%'!R212)</f>
        <v>116468</v>
      </c>
      <c r="AB220" s="6"/>
      <c r="AC220" s="6">
        <f>CHOOSE($AU$4,'C_6_%'!S212,'C_5_%'!S212,'C_4_%'!S212,'C_3_%'!S212,'C_2_%'!S212,'C_1_%'!S212,'C_0_%'!S212)</f>
        <v>5063</v>
      </c>
      <c r="AW220" s="20"/>
      <c r="AX220" s="20"/>
      <c r="AY220" s="20"/>
    </row>
    <row r="221" spans="2:51" x14ac:dyDescent="0.2">
      <c r="B221" s="38">
        <f>CHOOSE($AU$4,'C_6_%'!B213,'C_5_%'!B213,'C_4_%'!B213,'C_3_%'!B213,'C_2_%'!B213,'C_1_%'!B213,'C_0_%'!B213,)</f>
        <v>4778</v>
      </c>
      <c r="C221" s="38" t="str">
        <f>CHOOSE($AU$4,'C_6_%'!A213,'C_5_%'!A213,'C_4_%'!A213,'C_3_%'!A213,'C_2_%'!A213,'C_1_%'!A213,'C_0_%'!A213,)</f>
        <v>North Kossuth</v>
      </c>
      <c r="E221" s="40">
        <f>CHOOSE($AU$4,'C_6_%'!E213,'C_5_%'!E213,'C_4_%'!E213,'C_3_%'!E213,'C_2_%'!E213,'C_1_%'!E213,'C_0_%'!E213)</f>
        <v>301.89999999999998</v>
      </c>
      <c r="G221" s="40">
        <f>CHOOSE($AU$4,'C_6_%'!F213,'C_5_%'!F213,'C_4_%'!F213,'C_3_%'!F213,'C_2_%'!F213,'C_1_%'!F213,'C_0_%'!F213)</f>
        <v>14.1</v>
      </c>
      <c r="H221" s="3"/>
      <c r="I221" s="6">
        <f>(CHOOSE($AU$4,'C_6_%'!G213,'C_5_%'!G213,'C_4_%'!G213,'C_3_%'!G213,'C_2_%'!G213,'C_1_%'!G213,'C_0_%'!G213,))-AA221</f>
        <v>989358</v>
      </c>
      <c r="J221" s="6"/>
      <c r="K221" s="6">
        <f>CHOOSE($AU$4,'C_6_%'!H213,'C_5_%'!H213,'C_4_%'!H213,'C_3_%'!H213,'C_2_%'!H213,'C_1_%'!H213,'C_0_%'!H213)</f>
        <v>223613</v>
      </c>
      <c r="L221" s="6"/>
      <c r="M221" s="6">
        <f>CHOOSE($AU$4,'C_6_%'!I213,'C_5_%'!I213,'C_4_%'!I213,'C_3_%'!I213,'C_2_%'!I213,'C_1_%'!I213,'C_0_%'!I213)</f>
        <v>146406</v>
      </c>
      <c r="N221" s="6"/>
      <c r="O221" s="6">
        <f>CHOOSE($AU$4,'C_6_%'!J213,'C_5_%'!J213,'C_4_%'!J213,'C_3_%'!J213,'C_2_%'!J213,'C_1_%'!J213,'C_0_%'!J213)</f>
        <v>1684842</v>
      </c>
      <c r="P221" s="6"/>
      <c r="Q221" s="6">
        <f>CHOOSE($AU$4,'C_6_%'!K213,'C_5_%'!K213,'C_4_%'!K213,'C_3_%'!K213,'C_2_%'!K213,'C_1_%'!K213,'C_0_%'!K213)</f>
        <v>24358</v>
      </c>
      <c r="R221" s="6"/>
      <c r="S221" s="6">
        <f>CHOOSE($AU$4,'C_6_%'!L213,'C_5_%'!L213,'C_4_%'!L213,'C_3_%'!L213,'C_2_%'!L213,'C_1_%'!L213,'C_0_%'!L213,)</f>
        <v>2918854</v>
      </c>
      <c r="T221" s="6"/>
      <c r="U221" s="6">
        <f>CHOOSE($AU$4,'C_6_%'!O213,'C_5_%'!O213,'C_4_%'!O213,'C_3_%'!O213,'C_2_%'!O213,'C_1_%'!O213,'C_0_%'!O213)</f>
        <v>182142</v>
      </c>
      <c r="V221" s="6"/>
      <c r="W221" s="6">
        <f>CHOOSE($AU$4,'C_6_%'!Q213,'C_5_%'!Q213,'C_4_%'!Q213,'C_3_%'!Q213,'C_2_%'!Q213,'C_1_%'!Q213,'C_0_%'!Q213)</f>
        <v>0</v>
      </c>
      <c r="X221" s="6"/>
      <c r="Y221" s="6">
        <f>CHOOSE($AU$4,'C_6_%'!P213,'C_5_%'!P213,'C_4_%'!P213,'C_3_%'!P213,'C_2_%'!P213,'C_1_%'!P213,'C_0_%'!P213)</f>
        <v>0</v>
      </c>
      <c r="Z221" s="6"/>
      <c r="AA221" s="6">
        <f>CHOOSE($AU$4,'C_6_%'!R213,'C_5_%'!R213,'C_4_%'!R213,'C_3_%'!R213,'C_2_%'!R213,'C_1_%'!R213,'C_0_%'!R213)</f>
        <v>76536</v>
      </c>
      <c r="AB221" s="6"/>
      <c r="AC221" s="6">
        <f>CHOOSE($AU$4,'C_6_%'!S213,'C_5_%'!S213,'C_4_%'!S213,'C_3_%'!S213,'C_2_%'!S213,'C_1_%'!S213,'C_0_%'!S213)</f>
        <v>3327</v>
      </c>
      <c r="AW221" s="20"/>
      <c r="AX221" s="20"/>
      <c r="AY221" s="20"/>
    </row>
    <row r="222" spans="2:51" x14ac:dyDescent="0.2">
      <c r="B222" s="38">
        <f>CHOOSE($AU$4,'C_6_%'!B214,'C_5_%'!B214,'C_4_%'!B214,'C_3_%'!B214,'C_2_%'!B214,'C_1_%'!B214,'C_0_%'!B214,)</f>
        <v>4777</v>
      </c>
      <c r="C222" s="38" t="str">
        <f>CHOOSE($AU$4,'C_6_%'!A214,'C_5_%'!A214,'C_4_%'!A214,'C_3_%'!A214,'C_2_%'!A214,'C_1_%'!A214,'C_0_%'!A214,)</f>
        <v>North Linn</v>
      </c>
      <c r="E222" s="40">
        <f>CHOOSE($AU$4,'C_6_%'!E214,'C_5_%'!E214,'C_4_%'!E214,'C_3_%'!E214,'C_2_%'!E214,'C_1_%'!E214,'C_0_%'!E214)</f>
        <v>698.7</v>
      </c>
      <c r="G222" s="40">
        <f>CHOOSE($AU$4,'C_6_%'!F214,'C_5_%'!F214,'C_4_%'!F214,'C_3_%'!F214,'C_2_%'!F214,'C_1_%'!F214,'C_0_%'!F214)</f>
        <v>0.5</v>
      </c>
      <c r="H222" s="3"/>
      <c r="I222" s="6">
        <f>(CHOOSE($AU$4,'C_6_%'!G214,'C_5_%'!G214,'C_4_%'!G214,'C_3_%'!G214,'C_2_%'!G214,'C_1_%'!G214,'C_0_%'!G214,))-AA222</f>
        <v>3524731</v>
      </c>
      <c r="J222" s="6"/>
      <c r="K222" s="6">
        <f>CHOOSE($AU$4,'C_6_%'!H214,'C_5_%'!H214,'C_4_%'!H214,'C_3_%'!H214,'C_2_%'!H214,'C_1_%'!H214,'C_0_%'!H214)</f>
        <v>486761</v>
      </c>
      <c r="L222" s="6"/>
      <c r="M222" s="6">
        <f>CHOOSE($AU$4,'C_6_%'!I214,'C_5_%'!I214,'C_4_%'!I214,'C_3_%'!I214,'C_2_%'!I214,'C_1_%'!I214,'C_0_%'!I214)</f>
        <v>124469</v>
      </c>
      <c r="N222" s="6"/>
      <c r="O222" s="6">
        <f>CHOOSE($AU$4,'C_6_%'!J214,'C_5_%'!J214,'C_4_%'!J214,'C_3_%'!J214,'C_2_%'!J214,'C_1_%'!J214,'C_0_%'!J214)</f>
        <v>1839952</v>
      </c>
      <c r="P222" s="6"/>
      <c r="Q222" s="6">
        <f>CHOOSE($AU$4,'C_6_%'!K214,'C_5_%'!K214,'C_4_%'!K214,'C_3_%'!K214,'C_2_%'!K214,'C_1_%'!K214,'C_0_%'!K214)</f>
        <v>42038</v>
      </c>
      <c r="R222" s="6"/>
      <c r="S222" s="6">
        <f>CHOOSE($AU$4,'C_6_%'!L214,'C_5_%'!L214,'C_4_%'!L214,'C_3_%'!L214,'C_2_%'!L214,'C_1_%'!L214,'C_0_%'!L214,)</f>
        <v>5858729.3333000001</v>
      </c>
      <c r="T222" s="6"/>
      <c r="U222" s="6">
        <f>CHOOSE($AU$4,'C_6_%'!O214,'C_5_%'!O214,'C_4_%'!O214,'C_3_%'!O214,'C_2_%'!O214,'C_1_%'!O214,'C_0_%'!O214)</f>
        <v>168894.33332999999</v>
      </c>
      <c r="V222" s="6"/>
      <c r="W222" s="6">
        <f>CHOOSE($AU$4,'C_6_%'!Q214,'C_5_%'!Q214,'C_4_%'!Q214,'C_3_%'!Q214,'C_2_%'!Q214,'C_1_%'!Q214,'C_0_%'!Q214)</f>
        <v>0</v>
      </c>
      <c r="X222" s="6"/>
      <c r="Y222" s="6">
        <f>CHOOSE($AU$4,'C_6_%'!P214,'C_5_%'!P214,'C_4_%'!P214,'C_3_%'!P214,'C_2_%'!P214,'C_1_%'!P214,'C_0_%'!P214)</f>
        <v>0</v>
      </c>
      <c r="Z222" s="6"/>
      <c r="AA222" s="6">
        <f>CHOOSE($AU$4,'C_6_%'!R214,'C_5_%'!R214,'C_4_%'!R214,'C_3_%'!R214,'C_2_%'!R214,'C_1_%'!R214,'C_0_%'!R214)</f>
        <v>129779</v>
      </c>
      <c r="AB222" s="6"/>
      <c r="AC222" s="6">
        <f>CHOOSE($AU$4,'C_6_%'!S214,'C_5_%'!S214,'C_4_%'!S214,'C_3_%'!S214,'C_2_%'!S214,'C_1_%'!S214,'C_0_%'!S214)</f>
        <v>5642</v>
      </c>
      <c r="AW222" s="20"/>
      <c r="AX222" s="20"/>
      <c r="AY222" s="20"/>
    </row>
    <row r="223" spans="2:51" x14ac:dyDescent="0.2">
      <c r="B223" s="38">
        <f>CHOOSE($AU$4,'C_6_%'!B215,'C_5_%'!B215,'C_4_%'!B215,'C_3_%'!B215,'C_2_%'!B215,'C_1_%'!B215,'C_0_%'!B215,)</f>
        <v>4776</v>
      </c>
      <c r="C223" s="38" t="str">
        <f>CHOOSE($AU$4,'C_6_%'!A215,'C_5_%'!A215,'C_4_%'!A215,'C_3_%'!A215,'C_2_%'!A215,'C_1_%'!A215,'C_0_%'!A215,)</f>
        <v>North Mahaska</v>
      </c>
      <c r="E223" s="40">
        <f>CHOOSE($AU$4,'C_6_%'!E215,'C_5_%'!E215,'C_4_%'!E215,'C_3_%'!E215,'C_2_%'!E215,'C_1_%'!E215,'C_0_%'!E215)</f>
        <v>492.8</v>
      </c>
      <c r="G223" s="40">
        <f>CHOOSE($AU$4,'C_6_%'!F215,'C_5_%'!F215,'C_4_%'!F215,'C_3_%'!F215,'C_2_%'!F215,'C_1_%'!F215,'C_0_%'!F215)</f>
        <v>0.2</v>
      </c>
      <c r="H223" s="3"/>
      <c r="I223" s="6">
        <f>(CHOOSE($AU$4,'C_6_%'!G215,'C_5_%'!G215,'C_4_%'!G215,'C_3_%'!G215,'C_2_%'!G215,'C_1_%'!G215,'C_0_%'!G215,))-AA223</f>
        <v>2163306</v>
      </c>
      <c r="J223" s="6"/>
      <c r="K223" s="6">
        <f>CHOOSE($AU$4,'C_6_%'!H215,'C_5_%'!H215,'C_4_%'!H215,'C_3_%'!H215,'C_2_%'!H215,'C_1_%'!H215,'C_0_%'!H215)</f>
        <v>375292</v>
      </c>
      <c r="L223" s="6"/>
      <c r="M223" s="6">
        <f>CHOOSE($AU$4,'C_6_%'!I215,'C_5_%'!I215,'C_4_%'!I215,'C_3_%'!I215,'C_2_%'!I215,'C_1_%'!I215,'C_0_%'!I215)</f>
        <v>52331</v>
      </c>
      <c r="N223" s="6"/>
      <c r="O223" s="6">
        <f>CHOOSE($AU$4,'C_6_%'!J215,'C_5_%'!J215,'C_4_%'!J215,'C_3_%'!J215,'C_2_%'!J215,'C_1_%'!J215,'C_0_%'!J215)</f>
        <v>1875182</v>
      </c>
      <c r="P223" s="6"/>
      <c r="Q223" s="6">
        <f>CHOOSE($AU$4,'C_6_%'!K215,'C_5_%'!K215,'C_4_%'!K215,'C_3_%'!K215,'C_2_%'!K215,'C_1_%'!K215,'C_0_%'!K215)</f>
        <v>-142727</v>
      </c>
      <c r="R223" s="6"/>
      <c r="S223" s="6">
        <f>CHOOSE($AU$4,'C_6_%'!L215,'C_5_%'!L215,'C_4_%'!L215,'C_3_%'!L215,'C_2_%'!L215,'C_1_%'!L215,'C_0_%'!L215,)</f>
        <v>4426484.3333000001</v>
      </c>
      <c r="T223" s="6"/>
      <c r="U223" s="6">
        <f>CHOOSE($AU$4,'C_6_%'!O215,'C_5_%'!O215,'C_4_%'!O215,'C_3_%'!O215,'C_2_%'!O215,'C_1_%'!O215,'C_0_%'!O215)</f>
        <v>-84142.666670000006</v>
      </c>
      <c r="V223" s="6"/>
      <c r="W223" s="6">
        <f>CHOOSE($AU$4,'C_6_%'!Q215,'C_5_%'!Q215,'C_4_%'!Q215,'C_3_%'!Q215,'C_2_%'!Q215,'C_1_%'!Q215,'C_0_%'!Q215)</f>
        <v>0</v>
      </c>
      <c r="X223" s="6"/>
      <c r="Y223" s="6">
        <f>CHOOSE($AU$4,'C_6_%'!P215,'C_5_%'!P215,'C_4_%'!P215,'C_3_%'!P215,'C_2_%'!P215,'C_1_%'!P215,'C_0_%'!P215)</f>
        <v>0</v>
      </c>
      <c r="Z223" s="6"/>
      <c r="AA223" s="6">
        <f>CHOOSE($AU$4,'C_6_%'!R215,'C_5_%'!R215,'C_4_%'!R215,'C_3_%'!R215,'C_2_%'!R215,'C_1_%'!R215,'C_0_%'!R215)</f>
        <v>93175</v>
      </c>
      <c r="AB223" s="6"/>
      <c r="AC223" s="6">
        <f>CHOOSE($AU$4,'C_6_%'!S215,'C_5_%'!S215,'C_4_%'!S215,'C_3_%'!S215,'C_2_%'!S215,'C_1_%'!S215,'C_0_%'!S215)</f>
        <v>4051</v>
      </c>
      <c r="AW223" s="20"/>
      <c r="AX223" s="20"/>
      <c r="AY223" s="20"/>
    </row>
    <row r="224" spans="2:51" s="43" customFormat="1" x14ac:dyDescent="0.2">
      <c r="B224" s="42">
        <f>CHOOSE($AU$4,'C_6_%'!B216,'C_5_%'!B216,'C_4_%'!B216,'C_3_%'!B216,'C_2_%'!B216,'C_1_%'!B216,'C_0_%'!B216,)</f>
        <v>4779</v>
      </c>
      <c r="C224" s="42" t="str">
        <f>CHOOSE($AU$4,'C_6_%'!A216,'C_5_%'!A216,'C_4_%'!A216,'C_3_%'!A216,'C_2_%'!A216,'C_1_%'!A216,'C_0_%'!A216,)</f>
        <v>North Polk</v>
      </c>
      <c r="E224" s="44">
        <f>CHOOSE($AU$4,'C_6_%'!E216,'C_5_%'!E216,'C_4_%'!E216,'C_3_%'!E216,'C_2_%'!E216,'C_1_%'!E216,'C_0_%'!E216)</f>
        <v>1431.3</v>
      </c>
      <c r="G224" s="44">
        <f>CHOOSE($AU$4,'C_6_%'!F216,'C_5_%'!F216,'C_4_%'!F216,'C_3_%'!F216,'C_2_%'!F216,'C_1_%'!F216,'C_0_%'!F216)</f>
        <v>15.7</v>
      </c>
      <c r="H224" s="45"/>
      <c r="I224" s="46">
        <f>(CHOOSE($AU$4,'C_6_%'!G216,'C_5_%'!G216,'C_4_%'!G216,'C_3_%'!G216,'C_2_%'!G216,'C_1_%'!G216,'C_0_%'!G216,))-AA224</f>
        <v>7803564</v>
      </c>
      <c r="J224" s="46"/>
      <c r="K224" s="46">
        <f>CHOOSE($AU$4,'C_6_%'!H216,'C_5_%'!H216,'C_4_%'!H216,'C_3_%'!H216,'C_2_%'!H216,'C_1_%'!H216,'C_0_%'!H216)</f>
        <v>1386000</v>
      </c>
      <c r="L224" s="46"/>
      <c r="M224" s="46">
        <f>CHOOSE($AU$4,'C_6_%'!I216,'C_5_%'!I216,'C_4_%'!I216,'C_3_%'!I216,'C_2_%'!I216,'C_1_%'!I216,'C_0_%'!I216)</f>
        <v>758095</v>
      </c>
      <c r="N224" s="46"/>
      <c r="O224" s="46">
        <f>CHOOSE($AU$4,'C_6_%'!J216,'C_5_%'!J216,'C_4_%'!J216,'C_3_%'!J216,'C_2_%'!J216,'C_1_%'!J216,'C_0_%'!J216)</f>
        <v>2752192</v>
      </c>
      <c r="P224" s="46"/>
      <c r="Q224" s="46">
        <f>CHOOSE($AU$4,'C_6_%'!K216,'C_5_%'!K216,'C_4_%'!K216,'C_3_%'!K216,'C_2_%'!K216,'C_1_%'!K216,'C_0_%'!K216)</f>
        <v>78889</v>
      </c>
      <c r="R224" s="46"/>
      <c r="S224" s="46">
        <f>CHOOSE($AU$4,'C_6_%'!L216,'C_5_%'!L216,'C_4_%'!L216,'C_3_%'!L216,'C_2_%'!L216,'C_1_%'!L216,'C_0_%'!L216,)</f>
        <v>11967278.666999999</v>
      </c>
      <c r="T224" s="46"/>
      <c r="U224" s="46">
        <f>CHOOSE($AU$4,'C_6_%'!O216,'C_5_%'!O216,'C_4_%'!O216,'C_3_%'!O216,'C_2_%'!O216,'C_1_%'!O216,'C_0_%'!O216)</f>
        <v>850344.66666999995</v>
      </c>
      <c r="V224" s="46"/>
      <c r="W224" s="46">
        <f>CHOOSE($AU$4,'C_6_%'!Q216,'C_5_%'!Q216,'C_4_%'!Q216,'C_3_%'!Q216,'C_2_%'!Q216,'C_1_%'!Q216,'C_0_%'!Q216)</f>
        <v>196822.87593000001</v>
      </c>
      <c r="X224" s="46"/>
      <c r="Y224" s="46">
        <f>CHOOSE($AU$4,'C_6_%'!P216,'C_5_%'!P216,'C_4_%'!P216,'C_3_%'!P216,'C_2_%'!P216,'C_1_%'!P216,'C_0_%'!P216)</f>
        <v>0</v>
      </c>
      <c r="Z224" s="46"/>
      <c r="AA224" s="46">
        <f>CHOOSE($AU$4,'C_6_%'!R216,'C_5_%'!R216,'C_4_%'!R216,'C_3_%'!R216,'C_2_%'!R216,'C_1_%'!R216,'C_0_%'!R216)</f>
        <v>312800</v>
      </c>
      <c r="AB224" s="46"/>
      <c r="AC224" s="46">
        <f>CHOOSE($AU$4,'C_6_%'!S216,'C_5_%'!S216,'C_4_%'!S216,'C_3_%'!S216,'C_2_%'!S216,'C_1_%'!S216,'C_0_%'!S216)</f>
        <v>13598</v>
      </c>
      <c r="AW224" s="48"/>
      <c r="AX224" s="48"/>
      <c r="AY224" s="48"/>
    </row>
    <row r="225" spans="2:51" x14ac:dyDescent="0.2">
      <c r="B225" s="38">
        <f>CHOOSE($AU$4,'C_6_%'!B217,'C_5_%'!B217,'C_4_%'!B217,'C_3_%'!B217,'C_2_%'!B217,'C_1_%'!B217,'C_0_%'!B217,)</f>
        <v>4784</v>
      </c>
      <c r="C225" s="38" t="str">
        <f>CHOOSE($AU$4,'C_6_%'!A217,'C_5_%'!A217,'C_4_%'!A217,'C_3_%'!A217,'C_2_%'!A217,'C_1_%'!A217,'C_0_%'!A217,)</f>
        <v>North Scott</v>
      </c>
      <c r="E225" s="40">
        <f>CHOOSE($AU$4,'C_6_%'!E217,'C_5_%'!E217,'C_4_%'!E217,'C_3_%'!E217,'C_2_%'!E217,'C_1_%'!E217,'C_0_%'!E217)</f>
        <v>2960.5</v>
      </c>
      <c r="G225" s="40">
        <f>CHOOSE($AU$4,'C_6_%'!F217,'C_5_%'!F217,'C_4_%'!F217,'C_3_%'!F217,'C_2_%'!F217,'C_1_%'!F217,'C_0_%'!F217)</f>
        <v>11.6</v>
      </c>
      <c r="H225" s="3"/>
      <c r="I225" s="6">
        <f>(CHOOSE($AU$4,'C_6_%'!G217,'C_5_%'!G217,'C_4_%'!G217,'C_3_%'!G217,'C_2_%'!G217,'C_1_%'!G217,'C_0_%'!G217,))-AA225</f>
        <v>14627032</v>
      </c>
      <c r="J225" s="6"/>
      <c r="K225" s="6">
        <f>CHOOSE($AU$4,'C_6_%'!H217,'C_5_%'!H217,'C_4_%'!H217,'C_3_%'!H217,'C_2_%'!H217,'C_1_%'!H217,'C_0_%'!H217)</f>
        <v>2080650</v>
      </c>
      <c r="L225" s="6"/>
      <c r="M225" s="6">
        <f>CHOOSE($AU$4,'C_6_%'!I217,'C_5_%'!I217,'C_4_%'!I217,'C_3_%'!I217,'C_2_%'!I217,'C_1_%'!I217,'C_0_%'!I217)</f>
        <v>472224</v>
      </c>
      <c r="N225" s="6"/>
      <c r="O225" s="6">
        <f>CHOOSE($AU$4,'C_6_%'!J217,'C_5_%'!J217,'C_4_%'!J217,'C_3_%'!J217,'C_2_%'!J217,'C_1_%'!J217,'C_0_%'!J217)</f>
        <v>8732220</v>
      </c>
      <c r="P225" s="6"/>
      <c r="Q225" s="6">
        <f>CHOOSE($AU$4,'C_6_%'!K217,'C_5_%'!K217,'C_4_%'!K217,'C_3_%'!K217,'C_2_%'!K217,'C_1_%'!K217,'C_0_%'!K217)</f>
        <v>183268</v>
      </c>
      <c r="R225" s="6"/>
      <c r="S225" s="6">
        <f>CHOOSE($AU$4,'C_6_%'!L217,'C_5_%'!L217,'C_4_%'!L217,'C_3_%'!L217,'C_2_%'!L217,'C_1_%'!L217,'C_0_%'!L217,)</f>
        <v>25675753</v>
      </c>
      <c r="T225" s="6"/>
      <c r="U225" s="6">
        <f>CHOOSE($AU$4,'C_6_%'!O217,'C_5_%'!O217,'C_4_%'!O217,'C_3_%'!O217,'C_2_%'!O217,'C_1_%'!O217,'C_0_%'!O217)</f>
        <v>775517</v>
      </c>
      <c r="V225" s="6"/>
      <c r="W225" s="6">
        <f>CHOOSE($AU$4,'C_6_%'!Q217,'C_5_%'!Q217,'C_4_%'!Q217,'C_3_%'!Q217,'C_2_%'!Q217,'C_1_%'!Q217,'C_0_%'!Q217)</f>
        <v>0</v>
      </c>
      <c r="X225" s="6"/>
      <c r="Y225" s="6">
        <f>CHOOSE($AU$4,'C_6_%'!P217,'C_5_%'!P217,'C_4_%'!P217,'C_3_%'!P217,'C_2_%'!P217,'C_1_%'!P217,'C_0_%'!P217)</f>
        <v>0</v>
      </c>
      <c r="Z225" s="6"/>
      <c r="AA225" s="6">
        <f>CHOOSE($AU$4,'C_6_%'!R217,'C_5_%'!R217,'C_4_%'!R217,'C_3_%'!R217,'C_2_%'!R217,'C_1_%'!R217,'C_0_%'!R217)</f>
        <v>559047</v>
      </c>
      <c r="AB225" s="6"/>
      <c r="AC225" s="6">
        <f>CHOOSE($AU$4,'C_6_%'!S217,'C_5_%'!S217,'C_4_%'!S217,'C_3_%'!S217,'C_2_%'!S217,'C_1_%'!S217,'C_0_%'!S217)</f>
        <v>24303</v>
      </c>
      <c r="AW225" s="20"/>
      <c r="AX225" s="20"/>
      <c r="AY225" s="20"/>
    </row>
    <row r="226" spans="2:51" x14ac:dyDescent="0.2">
      <c r="B226" s="38">
        <f>CHOOSE($AU$4,'C_6_%'!B218,'C_5_%'!B218,'C_4_%'!B218,'C_3_%'!B218,'C_2_%'!B218,'C_1_%'!B218,'C_0_%'!B218,)</f>
        <v>4785</v>
      </c>
      <c r="C226" s="38" t="str">
        <f>CHOOSE($AU$4,'C_6_%'!A218,'C_5_%'!A218,'C_4_%'!A218,'C_3_%'!A218,'C_2_%'!A218,'C_1_%'!A218,'C_0_%'!A218,)</f>
        <v>North Tama County</v>
      </c>
      <c r="E226" s="40">
        <f>CHOOSE($AU$4,'C_6_%'!E218,'C_5_%'!E218,'C_4_%'!E218,'C_3_%'!E218,'C_2_%'!E218,'C_1_%'!E218,'C_0_%'!E218)</f>
        <v>470.8</v>
      </c>
      <c r="G226" s="40">
        <f>CHOOSE($AU$4,'C_6_%'!F218,'C_5_%'!F218,'C_4_%'!F218,'C_3_%'!F218,'C_2_%'!F218,'C_1_%'!F218,'C_0_%'!F218)</f>
        <v>-21.1</v>
      </c>
      <c r="H226" s="3"/>
      <c r="I226" s="6">
        <f>(CHOOSE($AU$4,'C_6_%'!G218,'C_5_%'!G218,'C_4_%'!G218,'C_3_%'!G218,'C_2_%'!G218,'C_1_%'!G218,'C_0_%'!G218,))-AA226</f>
        <v>2127055</v>
      </c>
      <c r="J226" s="6"/>
      <c r="K226" s="6">
        <f>CHOOSE($AU$4,'C_6_%'!H218,'C_5_%'!H218,'C_4_%'!H218,'C_3_%'!H218,'C_2_%'!H218,'C_1_%'!H218,'C_0_%'!H218)</f>
        <v>384863</v>
      </c>
      <c r="L226" s="6"/>
      <c r="M226" s="6">
        <f>CHOOSE($AU$4,'C_6_%'!I218,'C_5_%'!I218,'C_4_%'!I218,'C_3_%'!I218,'C_2_%'!I218,'C_1_%'!I218,'C_0_%'!I218)</f>
        <v>-87416</v>
      </c>
      <c r="N226" s="6"/>
      <c r="O226" s="6">
        <f>CHOOSE($AU$4,'C_6_%'!J218,'C_5_%'!J218,'C_4_%'!J218,'C_3_%'!J218,'C_2_%'!J218,'C_1_%'!J218,'C_0_%'!J218)</f>
        <v>1760100</v>
      </c>
      <c r="P226" s="6"/>
      <c r="Q226" s="6">
        <f>CHOOSE($AU$4,'C_6_%'!K218,'C_5_%'!K218,'C_4_%'!K218,'C_3_%'!K218,'C_2_%'!K218,'C_1_%'!K218,'C_0_%'!K218)</f>
        <v>14517</v>
      </c>
      <c r="R226" s="6"/>
      <c r="S226" s="6">
        <f>CHOOSE($AU$4,'C_6_%'!L218,'C_5_%'!L218,'C_4_%'!L218,'C_3_%'!L218,'C_2_%'!L218,'C_1_%'!L218,'C_0_%'!L218,)</f>
        <v>4291067.6666999999</v>
      </c>
      <c r="T226" s="6"/>
      <c r="U226" s="6">
        <f>CHOOSE($AU$4,'C_6_%'!O218,'C_5_%'!O218,'C_4_%'!O218,'C_3_%'!O218,'C_2_%'!O218,'C_1_%'!O218,'C_0_%'!O218)</f>
        <v>-63738.333330000001</v>
      </c>
      <c r="V226" s="6"/>
      <c r="W226" s="6">
        <f>CHOOSE($AU$4,'C_6_%'!Q218,'C_5_%'!Q218,'C_4_%'!Q218,'C_3_%'!Q218,'C_2_%'!Q218,'C_1_%'!Q218,'C_0_%'!Q218)</f>
        <v>0</v>
      </c>
      <c r="X226" s="6"/>
      <c r="Y226" s="6">
        <f>CHOOSE($AU$4,'C_6_%'!P218,'C_5_%'!P218,'C_4_%'!P218,'C_3_%'!P218,'C_2_%'!P218,'C_1_%'!P218,'C_0_%'!P218)</f>
        <v>105845</v>
      </c>
      <c r="Z226" s="6"/>
      <c r="AA226" s="6">
        <f>CHOOSE($AU$4,'C_6_%'!R218,'C_5_%'!R218,'C_4_%'!R218,'C_3_%'!R218,'C_2_%'!R218,'C_1_%'!R218,'C_0_%'!R218)</f>
        <v>0</v>
      </c>
      <c r="AB226" s="6"/>
      <c r="AC226" s="6">
        <f>CHOOSE($AU$4,'C_6_%'!S218,'C_5_%'!S218,'C_4_%'!S218,'C_3_%'!S218,'C_2_%'!S218,'C_1_%'!S218,'C_0_%'!S218)</f>
        <v>0</v>
      </c>
      <c r="AW226" s="20"/>
      <c r="AX226" s="20"/>
      <c r="AY226" s="20"/>
    </row>
    <row r="227" spans="2:51" x14ac:dyDescent="0.2">
      <c r="B227" s="38">
        <f>CHOOSE($AU$4,'C_6_%'!B219,'C_5_%'!B219,'C_4_%'!B219,'C_3_%'!B219,'C_2_%'!B219,'C_1_%'!B219,'C_0_%'!B219,)</f>
        <v>333</v>
      </c>
      <c r="C227" s="38" t="str">
        <f>CHOOSE($AU$4,'C_6_%'!A219,'C_5_%'!A219,'C_4_%'!A219,'C_3_%'!A219,'C_2_%'!A219,'C_1_%'!A219,'C_0_%'!A219,)</f>
        <v>North Union</v>
      </c>
      <c r="E227" s="40">
        <f>CHOOSE($AU$4,'C_6_%'!E219,'C_5_%'!E219,'C_4_%'!E219,'C_3_%'!E219,'C_2_%'!E219,'C_1_%'!E219,'C_0_%'!E219)</f>
        <v>424.8</v>
      </c>
      <c r="G227" s="40">
        <f>CHOOSE($AU$4,'C_6_%'!F219,'C_5_%'!F219,'C_4_%'!F219,'C_3_%'!F219,'C_2_%'!F219,'C_1_%'!F219,'C_0_%'!F219)</f>
        <v>-10.199999999999999</v>
      </c>
      <c r="H227" s="3"/>
      <c r="I227" s="6">
        <f>(CHOOSE($AU$4,'C_6_%'!G219,'C_5_%'!G219,'C_4_%'!G219,'C_3_%'!G219,'C_2_%'!G219,'C_1_%'!G219,'C_0_%'!G219,))-AA227</f>
        <v>1734195</v>
      </c>
      <c r="J227" s="6"/>
      <c r="K227" s="6">
        <f>CHOOSE($AU$4,'C_6_%'!H219,'C_5_%'!H219,'C_4_%'!H219,'C_3_%'!H219,'C_2_%'!H219,'C_1_%'!H219,'C_0_%'!H219)</f>
        <v>363346</v>
      </c>
      <c r="L227" s="6"/>
      <c r="M227" s="6">
        <f>CHOOSE($AU$4,'C_6_%'!I219,'C_5_%'!I219,'C_4_%'!I219,'C_3_%'!I219,'C_2_%'!I219,'C_1_%'!I219,'C_0_%'!I219)</f>
        <v>-25601</v>
      </c>
      <c r="N227" s="6"/>
      <c r="O227" s="6">
        <f>CHOOSE($AU$4,'C_6_%'!J219,'C_5_%'!J219,'C_4_%'!J219,'C_3_%'!J219,'C_2_%'!J219,'C_1_%'!J219,'C_0_%'!J219)</f>
        <v>2207447</v>
      </c>
      <c r="P227" s="6"/>
      <c r="Q227" s="6">
        <f>CHOOSE($AU$4,'C_6_%'!K219,'C_5_%'!K219,'C_4_%'!K219,'C_3_%'!K219,'C_2_%'!K219,'C_1_%'!K219,'C_0_%'!K219)</f>
        <v>206430</v>
      </c>
      <c r="R227" s="6"/>
      <c r="S227" s="6">
        <f>CHOOSE($AU$4,'C_6_%'!L219,'C_5_%'!L219,'C_4_%'!L219,'C_3_%'!L219,'C_2_%'!L219,'C_1_%'!L219,'C_0_%'!L219,)</f>
        <v>4321325</v>
      </c>
      <c r="T227" s="6"/>
      <c r="U227" s="6">
        <f>CHOOSE($AU$4,'C_6_%'!O219,'C_5_%'!O219,'C_4_%'!O219,'C_3_%'!O219,'C_2_%'!O219,'C_1_%'!O219,'C_0_%'!O219)</f>
        <v>189326</v>
      </c>
      <c r="V227" s="6"/>
      <c r="W227" s="6">
        <f>CHOOSE($AU$4,'C_6_%'!Q219,'C_5_%'!Q219,'C_4_%'!Q219,'C_3_%'!Q219,'C_2_%'!Q219,'C_1_%'!Q219,'C_0_%'!Q219)</f>
        <v>0</v>
      </c>
      <c r="X227" s="6"/>
      <c r="Y227" s="6">
        <f>CHOOSE($AU$4,'C_6_%'!P219,'C_5_%'!P219,'C_4_%'!P219,'C_3_%'!P219,'C_2_%'!P219,'C_1_%'!P219,'C_0_%'!P219)</f>
        <v>39694</v>
      </c>
      <c r="Z227" s="6"/>
      <c r="AA227" s="6">
        <f>CHOOSE($AU$4,'C_6_%'!R219,'C_5_%'!R219,'C_4_%'!R219,'C_3_%'!R219,'C_2_%'!R219,'C_1_%'!R219,'C_0_%'!R219)</f>
        <v>113141</v>
      </c>
      <c r="AB227" s="6"/>
      <c r="AC227" s="6">
        <f>CHOOSE($AU$4,'C_6_%'!S219,'C_5_%'!S219,'C_4_%'!S219,'C_3_%'!S219,'C_2_%'!S219,'C_1_%'!S219,'C_0_%'!S219)</f>
        <v>4919</v>
      </c>
      <c r="AW227" s="20"/>
      <c r="AX227" s="20"/>
      <c r="AY227" s="20"/>
    </row>
    <row r="228" spans="2:51" x14ac:dyDescent="0.2">
      <c r="B228" s="38">
        <f>CHOOSE($AU$4,'C_6_%'!B220,'C_5_%'!B220,'C_4_%'!B220,'C_3_%'!B220,'C_2_%'!B220,'C_1_%'!B220,'C_0_%'!B220,)</f>
        <v>4787</v>
      </c>
      <c r="C228" s="38" t="str">
        <f>CHOOSE($AU$4,'C_6_%'!A220,'C_5_%'!A220,'C_4_%'!A220,'C_3_%'!A220,'C_2_%'!A220,'C_1_%'!A220,'C_0_%'!A220,)</f>
        <v>North Winneshiek</v>
      </c>
      <c r="E228" s="40">
        <f>CHOOSE($AU$4,'C_6_%'!E220,'C_5_%'!E220,'C_4_%'!E220,'C_3_%'!E220,'C_2_%'!E220,'C_1_%'!E220,'C_0_%'!E220)</f>
        <v>303.89999999999998</v>
      </c>
      <c r="G228" s="40">
        <f>CHOOSE($AU$4,'C_6_%'!F220,'C_5_%'!F220,'C_4_%'!F220,'C_3_%'!F220,'C_2_%'!F220,'C_1_%'!F220,'C_0_%'!F220)</f>
        <v>11.3</v>
      </c>
      <c r="H228" s="3"/>
      <c r="I228" s="6">
        <f>(CHOOSE($AU$4,'C_6_%'!G220,'C_5_%'!G220,'C_4_%'!G220,'C_3_%'!G220,'C_2_%'!G220,'C_1_%'!G220,'C_0_%'!G220,))-AA228</f>
        <v>1381347</v>
      </c>
      <c r="J228" s="6"/>
      <c r="K228" s="6">
        <f>CHOOSE($AU$4,'C_6_%'!H220,'C_5_%'!H220,'C_4_%'!H220,'C_3_%'!H220,'C_2_%'!H220,'C_1_%'!H220,'C_0_%'!H220)</f>
        <v>205868</v>
      </c>
      <c r="L228" s="6"/>
      <c r="M228" s="6">
        <f>CHOOSE($AU$4,'C_6_%'!I220,'C_5_%'!I220,'C_4_%'!I220,'C_3_%'!I220,'C_2_%'!I220,'C_1_%'!I220,'C_0_%'!I220)</f>
        <v>116979</v>
      </c>
      <c r="N228" s="6"/>
      <c r="O228" s="6">
        <f>CHOOSE($AU$4,'C_6_%'!J220,'C_5_%'!J220,'C_4_%'!J220,'C_3_%'!J220,'C_2_%'!J220,'C_1_%'!J220,'C_0_%'!J220)</f>
        <v>1111538</v>
      </c>
      <c r="P228" s="6"/>
      <c r="Q228" s="6">
        <f>CHOOSE($AU$4,'C_6_%'!K220,'C_5_%'!K220,'C_4_%'!K220,'C_3_%'!K220,'C_2_%'!K220,'C_1_%'!K220,'C_0_%'!K220)</f>
        <v>40190</v>
      </c>
      <c r="R228" s="6"/>
      <c r="S228" s="6">
        <f>CHOOSE($AU$4,'C_6_%'!L220,'C_5_%'!L220,'C_4_%'!L220,'C_3_%'!L220,'C_2_%'!L220,'C_1_%'!L220,'C_0_%'!L220,)</f>
        <v>2701495</v>
      </c>
      <c r="T228" s="6"/>
      <c r="U228" s="6">
        <f>CHOOSE($AU$4,'C_6_%'!O220,'C_5_%'!O220,'C_4_%'!O220,'C_3_%'!O220,'C_2_%'!O220,'C_1_%'!O220,'C_0_%'!O220)</f>
        <v>158454</v>
      </c>
      <c r="V228" s="6"/>
      <c r="W228" s="6">
        <f>CHOOSE($AU$4,'C_6_%'!Q220,'C_5_%'!Q220,'C_4_%'!Q220,'C_3_%'!Q220,'C_2_%'!Q220,'C_1_%'!Q220,'C_0_%'!Q220)</f>
        <v>0</v>
      </c>
      <c r="X228" s="6"/>
      <c r="Y228" s="6">
        <f>CHOOSE($AU$4,'C_6_%'!P220,'C_5_%'!P220,'C_4_%'!P220,'C_3_%'!P220,'C_2_%'!P220,'C_1_%'!P220,'C_0_%'!P220)</f>
        <v>0</v>
      </c>
      <c r="Z228" s="6"/>
      <c r="AA228" s="6">
        <f>CHOOSE($AU$4,'C_6_%'!R220,'C_5_%'!R220,'C_4_%'!R220,'C_3_%'!R220,'C_2_%'!R220,'C_1_%'!R220,'C_0_%'!R220)</f>
        <v>29949</v>
      </c>
      <c r="AB228" s="6"/>
      <c r="AC228" s="6">
        <f>CHOOSE($AU$4,'C_6_%'!S220,'C_5_%'!S220,'C_4_%'!S220,'C_3_%'!S220,'C_2_%'!S220,'C_1_%'!S220,'C_0_%'!S220)</f>
        <v>1302</v>
      </c>
      <c r="AW228" s="20"/>
      <c r="AX228" s="20"/>
      <c r="AY228" s="20"/>
    </row>
    <row r="229" spans="2:51" s="43" customFormat="1" x14ac:dyDescent="0.2">
      <c r="B229" s="42">
        <f>CHOOSE($AU$4,'C_6_%'!B221,'C_5_%'!B221,'C_4_%'!B221,'C_3_%'!B221,'C_2_%'!B221,'C_1_%'!B221,'C_0_%'!B221,)</f>
        <v>4773</v>
      </c>
      <c r="C229" s="42" t="str">
        <f>CHOOSE($AU$4,'C_6_%'!A221,'C_5_%'!A221,'C_4_%'!A221,'C_3_%'!A221,'C_2_%'!A221,'C_1_%'!A221,'C_0_%'!A221,)</f>
        <v>Northeast</v>
      </c>
      <c r="E229" s="44">
        <f>CHOOSE($AU$4,'C_6_%'!E221,'C_5_%'!E221,'C_4_%'!E221,'C_3_%'!E221,'C_2_%'!E221,'C_1_%'!E221,'C_0_%'!E221)</f>
        <v>541.70000000000005</v>
      </c>
      <c r="G229" s="44">
        <f>CHOOSE($AU$4,'C_6_%'!F221,'C_5_%'!F221,'C_4_%'!F221,'C_3_%'!F221,'C_2_%'!F221,'C_1_%'!F221,'C_0_%'!F221)</f>
        <v>-2.4</v>
      </c>
      <c r="H229" s="45"/>
      <c r="I229" s="46">
        <f>(CHOOSE($AU$4,'C_6_%'!G221,'C_5_%'!G221,'C_4_%'!G221,'C_3_%'!G221,'C_2_%'!G221,'C_1_%'!G221,'C_0_%'!G221,))-AA229</f>
        <v>2611784</v>
      </c>
      <c r="J229" s="46"/>
      <c r="K229" s="46">
        <f>CHOOSE($AU$4,'C_6_%'!H221,'C_5_%'!H221,'C_4_%'!H221,'C_3_%'!H221,'C_2_%'!H221,'C_1_%'!H221,'C_0_%'!H221)</f>
        <v>423595</v>
      </c>
      <c r="L229" s="46"/>
      <c r="M229" s="46">
        <f>CHOOSE($AU$4,'C_6_%'!I221,'C_5_%'!I221,'C_4_%'!I221,'C_3_%'!I221,'C_2_%'!I221,'C_1_%'!I221,'C_0_%'!I221)</f>
        <v>67313</v>
      </c>
      <c r="N229" s="46"/>
      <c r="O229" s="46">
        <f>CHOOSE($AU$4,'C_6_%'!J221,'C_5_%'!J221,'C_4_%'!J221,'C_3_%'!J221,'C_2_%'!J221,'C_1_%'!J221,'C_0_%'!J221)</f>
        <v>1744046</v>
      </c>
      <c r="P229" s="46"/>
      <c r="Q229" s="46">
        <f>CHOOSE($AU$4,'C_6_%'!K221,'C_5_%'!K221,'C_4_%'!K221,'C_3_%'!K221,'C_2_%'!K221,'C_1_%'!K221,'C_0_%'!K221)</f>
        <v>39301</v>
      </c>
      <c r="R229" s="46"/>
      <c r="S229" s="46">
        <f>CHOOSE($AU$4,'C_6_%'!L221,'C_5_%'!L221,'C_4_%'!L221,'C_3_%'!L221,'C_2_%'!L221,'C_1_%'!L221,'C_0_%'!L221,)</f>
        <v>4785045</v>
      </c>
      <c r="T229" s="46"/>
      <c r="U229" s="46">
        <f>CHOOSE($AU$4,'C_6_%'!O221,'C_5_%'!O221,'C_4_%'!O221,'C_3_%'!O221,'C_2_%'!O221,'C_1_%'!O221,'C_0_%'!O221)</f>
        <v>108922</v>
      </c>
      <c r="V229" s="46"/>
      <c r="W229" s="46">
        <f>CHOOSE($AU$4,'C_6_%'!Q221,'C_5_%'!Q221,'C_4_%'!Q221,'C_3_%'!Q221,'C_2_%'!Q221,'C_1_%'!Q221,'C_0_%'!Q221)</f>
        <v>0</v>
      </c>
      <c r="X229" s="46"/>
      <c r="Y229" s="46">
        <f>CHOOSE($AU$4,'C_6_%'!P221,'C_5_%'!P221,'C_4_%'!P221,'C_3_%'!P221,'C_2_%'!P221,'C_1_%'!P221,'C_0_%'!P221)</f>
        <v>0</v>
      </c>
      <c r="Z229" s="46"/>
      <c r="AA229" s="46">
        <f>CHOOSE($AU$4,'C_6_%'!R221,'C_5_%'!R221,'C_4_%'!R221,'C_3_%'!R221,'C_2_%'!R221,'C_1_%'!R221,'C_0_%'!R221)</f>
        <v>126451</v>
      </c>
      <c r="AB229" s="46"/>
      <c r="AC229" s="46">
        <f>CHOOSE($AU$4,'C_6_%'!S221,'C_5_%'!S221,'C_4_%'!S221,'C_3_%'!S221,'C_2_%'!S221,'C_1_%'!S221,'C_0_%'!S221)</f>
        <v>5497</v>
      </c>
      <c r="AW229" s="48"/>
      <c r="AX229" s="48"/>
      <c r="AY229" s="48"/>
    </row>
    <row r="230" spans="2:51" x14ac:dyDescent="0.2">
      <c r="B230" s="38">
        <f>CHOOSE($AU$4,'C_6_%'!B222,'C_5_%'!B222,'C_4_%'!B222,'C_3_%'!B222,'C_2_%'!B222,'C_1_%'!B222,'C_0_%'!B222,)</f>
        <v>4775</v>
      </c>
      <c r="C230" s="38" t="str">
        <f>CHOOSE($AU$4,'C_6_%'!A222,'C_5_%'!A222,'C_4_%'!A222,'C_3_%'!A222,'C_2_%'!A222,'C_1_%'!A222,'C_0_%'!A222,)</f>
        <v>Northeast Hamilton</v>
      </c>
      <c r="E230" s="40">
        <f>CHOOSE($AU$4,'C_6_%'!E222,'C_5_%'!E222,'C_4_%'!E222,'C_3_%'!E222,'C_2_%'!E222,'C_1_%'!E222,'C_0_%'!E222)</f>
        <v>192.9</v>
      </c>
      <c r="G230" s="40">
        <f>CHOOSE($AU$4,'C_6_%'!F222,'C_5_%'!F222,'C_4_%'!F222,'C_3_%'!F222,'C_2_%'!F222,'C_1_%'!F222,'C_0_%'!F222)</f>
        <v>-19.100000000000001</v>
      </c>
      <c r="H230" s="3"/>
      <c r="I230" s="6">
        <f>(CHOOSE($AU$4,'C_6_%'!G222,'C_5_%'!G222,'C_4_%'!G222,'C_3_%'!G222,'C_2_%'!G222,'C_1_%'!G222,'C_0_%'!G222,))-AA230</f>
        <v>418348</v>
      </c>
      <c r="J230" s="6"/>
      <c r="K230" s="6">
        <f>CHOOSE($AU$4,'C_6_%'!H222,'C_5_%'!H222,'C_4_%'!H222,'C_3_%'!H222,'C_2_%'!H222,'C_1_%'!H222,'C_0_%'!H222)</f>
        <v>170612</v>
      </c>
      <c r="L230" s="6"/>
      <c r="M230" s="6">
        <f>CHOOSE($AU$4,'C_6_%'!I222,'C_5_%'!I222,'C_4_%'!I222,'C_3_%'!I222,'C_2_%'!I222,'C_1_%'!I222,'C_0_%'!I222)</f>
        <v>-87481</v>
      </c>
      <c r="N230" s="6"/>
      <c r="O230" s="6">
        <f>CHOOSE($AU$4,'C_6_%'!J222,'C_5_%'!J222,'C_4_%'!J222,'C_3_%'!J222,'C_2_%'!J222,'C_1_%'!J222,'C_0_%'!J222)</f>
        <v>1419027</v>
      </c>
      <c r="P230" s="6"/>
      <c r="Q230" s="6">
        <f>CHOOSE($AU$4,'C_6_%'!K222,'C_5_%'!K222,'C_4_%'!K222,'C_3_%'!K222,'C_2_%'!K222,'C_1_%'!K222,'C_0_%'!K222)</f>
        <v>57724</v>
      </c>
      <c r="R230" s="6"/>
      <c r="S230" s="6">
        <f>CHOOSE($AU$4,'C_6_%'!L222,'C_5_%'!L222,'C_4_%'!L222,'C_3_%'!L222,'C_2_%'!L222,'C_1_%'!L222,'C_0_%'!L222,)</f>
        <v>2056295.3333000001</v>
      </c>
      <c r="T230" s="6"/>
      <c r="U230" s="6">
        <f>CHOOSE($AU$4,'C_6_%'!O222,'C_5_%'!O222,'C_4_%'!O222,'C_3_%'!O222,'C_2_%'!O222,'C_1_%'!O222,'C_0_%'!O222)</f>
        <v>-5042.6666670000004</v>
      </c>
      <c r="V230" s="6"/>
      <c r="W230" s="6">
        <f>CHOOSE($AU$4,'C_6_%'!Q222,'C_5_%'!Q222,'C_4_%'!Q222,'C_3_%'!Q222,'C_2_%'!Q222,'C_1_%'!Q222,'C_0_%'!Q222)</f>
        <v>0</v>
      </c>
      <c r="X230" s="6"/>
      <c r="Y230" s="6">
        <f>CHOOSE($AU$4,'C_6_%'!P222,'C_5_%'!P222,'C_4_%'!P222,'C_3_%'!P222,'C_2_%'!P222,'C_1_%'!P222,'C_0_%'!P222)</f>
        <v>114196</v>
      </c>
      <c r="Z230" s="6"/>
      <c r="AA230" s="6">
        <f>CHOOSE($AU$4,'C_6_%'!R222,'C_5_%'!R222,'C_4_%'!R222,'C_3_%'!R222,'C_2_%'!R222,'C_1_%'!R222,'C_0_%'!R222)</f>
        <v>49915</v>
      </c>
      <c r="AB230" s="6"/>
      <c r="AC230" s="6">
        <f>CHOOSE($AU$4,'C_6_%'!S222,'C_5_%'!S222,'C_4_%'!S222,'C_3_%'!S222,'C_2_%'!S222,'C_1_%'!S222,'C_0_%'!S222)</f>
        <v>2170</v>
      </c>
      <c r="AW230" s="20"/>
      <c r="AX230" s="20"/>
      <c r="AY230" s="20"/>
    </row>
    <row r="231" spans="2:51" x14ac:dyDescent="0.2">
      <c r="B231" s="38">
        <f>CHOOSE($AU$4,'C_6_%'!B223,'C_5_%'!B223,'C_4_%'!B223,'C_3_%'!B223,'C_2_%'!B223,'C_1_%'!B223,'C_0_%'!B223,)</f>
        <v>4788</v>
      </c>
      <c r="C231" s="38" t="str">
        <f>CHOOSE($AU$4,'C_6_%'!A223,'C_5_%'!A223,'C_4_%'!A223,'C_3_%'!A223,'C_2_%'!A223,'C_1_%'!A223,'C_0_%'!A223,)</f>
        <v>Northwood-Kensett</v>
      </c>
      <c r="E231" s="40">
        <f>CHOOSE($AU$4,'C_6_%'!E223,'C_5_%'!E223,'C_4_%'!E223,'C_3_%'!E223,'C_2_%'!E223,'C_1_%'!E223,'C_0_%'!E223)</f>
        <v>529.70000000000005</v>
      </c>
      <c r="G231" s="40">
        <f>CHOOSE($AU$4,'C_6_%'!F223,'C_5_%'!F223,'C_4_%'!F223,'C_3_%'!F223,'C_2_%'!F223,'C_1_%'!F223,'C_0_%'!F223)</f>
        <v>10.4</v>
      </c>
      <c r="H231" s="3"/>
      <c r="I231" s="6">
        <f>(CHOOSE($AU$4,'C_6_%'!G223,'C_5_%'!G223,'C_4_%'!G223,'C_3_%'!G223,'C_2_%'!G223,'C_1_%'!G223,'C_0_%'!G223,))-AA231</f>
        <v>2318643</v>
      </c>
      <c r="J231" s="6"/>
      <c r="K231" s="6">
        <f>CHOOSE($AU$4,'C_6_%'!H223,'C_5_%'!H223,'C_4_%'!H223,'C_3_%'!H223,'C_2_%'!H223,'C_1_%'!H223,'C_0_%'!H223)</f>
        <v>380199</v>
      </c>
      <c r="L231" s="6"/>
      <c r="M231" s="6">
        <f>CHOOSE($AU$4,'C_6_%'!I223,'C_5_%'!I223,'C_4_%'!I223,'C_3_%'!I223,'C_2_%'!I223,'C_1_%'!I223,'C_0_%'!I223)</f>
        <v>122494</v>
      </c>
      <c r="N231" s="6"/>
      <c r="O231" s="6">
        <f>CHOOSE($AU$4,'C_6_%'!J223,'C_5_%'!J223,'C_4_%'!J223,'C_3_%'!J223,'C_2_%'!J223,'C_1_%'!J223,'C_0_%'!J223)</f>
        <v>1869768</v>
      </c>
      <c r="P231" s="6"/>
      <c r="Q231" s="6">
        <f>CHOOSE($AU$4,'C_6_%'!K223,'C_5_%'!K223,'C_4_%'!K223,'C_3_%'!K223,'C_2_%'!K223,'C_1_%'!K223,'C_0_%'!K223)</f>
        <v>47985</v>
      </c>
      <c r="R231" s="6"/>
      <c r="S231" s="6">
        <f>CHOOSE($AU$4,'C_6_%'!L223,'C_5_%'!L223,'C_4_%'!L223,'C_3_%'!L223,'C_2_%'!L223,'C_1_%'!L223,'C_0_%'!L223,)</f>
        <v>4611449</v>
      </c>
      <c r="T231" s="6"/>
      <c r="U231" s="6">
        <f>CHOOSE($AU$4,'C_6_%'!O223,'C_5_%'!O223,'C_4_%'!O223,'C_3_%'!O223,'C_2_%'!O223,'C_1_%'!O223,'C_0_%'!O223)</f>
        <v>191243</v>
      </c>
      <c r="V231" s="6"/>
      <c r="W231" s="6">
        <f>CHOOSE($AU$4,'C_6_%'!Q223,'C_5_%'!Q223,'C_4_%'!Q223,'C_3_%'!Q223,'C_2_%'!Q223,'C_1_%'!Q223,'C_0_%'!Q223)</f>
        <v>0</v>
      </c>
      <c r="X231" s="6"/>
      <c r="Y231" s="6">
        <f>CHOOSE($AU$4,'C_6_%'!P223,'C_5_%'!P223,'C_4_%'!P223,'C_3_%'!P223,'C_2_%'!P223,'C_1_%'!P223,'C_0_%'!P223)</f>
        <v>0</v>
      </c>
      <c r="Z231" s="6"/>
      <c r="AA231" s="6">
        <f>CHOOSE($AU$4,'C_6_%'!R223,'C_5_%'!R223,'C_4_%'!R223,'C_3_%'!R223,'C_2_%'!R223,'C_1_%'!R223,'C_0_%'!R223)</f>
        <v>133107</v>
      </c>
      <c r="AB231" s="6"/>
      <c r="AC231" s="6">
        <f>CHOOSE($AU$4,'C_6_%'!S223,'C_5_%'!S223,'C_4_%'!S223,'C_3_%'!S223,'C_2_%'!S223,'C_1_%'!S223,'C_0_%'!S223)</f>
        <v>5787</v>
      </c>
      <c r="AW231" s="20"/>
      <c r="AX231" s="20"/>
      <c r="AY231" s="20"/>
    </row>
    <row r="232" spans="2:51" x14ac:dyDescent="0.2">
      <c r="B232" s="38">
        <f>CHOOSE($AU$4,'C_6_%'!B224,'C_5_%'!B224,'C_4_%'!B224,'C_3_%'!B224,'C_2_%'!B224,'C_1_%'!B224,'C_0_%'!B224,)</f>
        <v>4797</v>
      </c>
      <c r="C232" s="38" t="str">
        <f>CHOOSE($AU$4,'C_6_%'!A224,'C_5_%'!A224,'C_4_%'!A224,'C_3_%'!A224,'C_2_%'!A224,'C_1_%'!A224,'C_0_%'!A224,)</f>
        <v>Norwalk</v>
      </c>
      <c r="E232" s="40">
        <f>CHOOSE($AU$4,'C_6_%'!E224,'C_5_%'!E224,'C_4_%'!E224,'C_3_%'!E224,'C_2_%'!E224,'C_1_%'!E224,'C_0_%'!E224)</f>
        <v>2555.6999999999998</v>
      </c>
      <c r="G232" s="40">
        <f>CHOOSE($AU$4,'C_6_%'!F224,'C_5_%'!F224,'C_4_%'!F224,'C_3_%'!F224,'C_2_%'!F224,'C_1_%'!F224,'C_0_%'!F224)</f>
        <v>39.1</v>
      </c>
      <c r="H232" s="3"/>
      <c r="I232" s="6">
        <f>(CHOOSE($AU$4,'C_6_%'!G224,'C_5_%'!G224,'C_4_%'!G224,'C_3_%'!G224,'C_2_%'!G224,'C_1_%'!G224,'C_0_%'!G224,))-AA232</f>
        <v>15475434</v>
      </c>
      <c r="J232" s="6"/>
      <c r="K232" s="6">
        <f>CHOOSE($AU$4,'C_6_%'!H224,'C_5_%'!H224,'C_4_%'!H224,'C_3_%'!H224,'C_2_%'!H224,'C_1_%'!H224,'C_0_%'!H224)</f>
        <v>2623558</v>
      </c>
      <c r="L232" s="6"/>
      <c r="M232" s="6">
        <f>CHOOSE($AU$4,'C_6_%'!I224,'C_5_%'!I224,'C_4_%'!I224,'C_3_%'!I224,'C_2_%'!I224,'C_1_%'!I224,'C_0_%'!I224)</f>
        <v>1492838</v>
      </c>
      <c r="N232" s="6"/>
      <c r="O232" s="6">
        <f>CHOOSE($AU$4,'C_6_%'!J224,'C_5_%'!J224,'C_4_%'!J224,'C_3_%'!J224,'C_2_%'!J224,'C_1_%'!J224,'C_0_%'!J224)</f>
        <v>4865539</v>
      </c>
      <c r="P232" s="6"/>
      <c r="Q232" s="6">
        <f>CHOOSE($AU$4,'C_6_%'!K224,'C_5_%'!K224,'C_4_%'!K224,'C_3_%'!K224,'C_2_%'!K224,'C_1_%'!K224,'C_0_%'!K224)</f>
        <v>146411</v>
      </c>
      <c r="R232" s="6"/>
      <c r="S232" s="6">
        <f>CHOOSE($AU$4,'C_6_%'!L224,'C_5_%'!L224,'C_4_%'!L224,'C_3_%'!L224,'C_2_%'!L224,'C_1_%'!L224,'C_0_%'!L224,)</f>
        <v>22985482.333000001</v>
      </c>
      <c r="T232" s="6"/>
      <c r="U232" s="6">
        <f>CHOOSE($AU$4,'C_6_%'!O224,'C_5_%'!O224,'C_4_%'!O224,'C_3_%'!O224,'C_2_%'!O224,'C_1_%'!O224,'C_0_%'!O224)</f>
        <v>1652840.3333000001</v>
      </c>
      <c r="V232" s="6"/>
      <c r="W232" s="6">
        <f>CHOOSE($AU$4,'C_6_%'!Q224,'C_5_%'!Q224,'C_4_%'!Q224,'C_3_%'!Q224,'C_2_%'!Q224,'C_1_%'!Q224,'C_0_%'!Q224)</f>
        <v>709462.44695999997</v>
      </c>
      <c r="X232" s="6"/>
      <c r="Y232" s="6">
        <f>CHOOSE($AU$4,'C_6_%'!P224,'C_5_%'!P224,'C_4_%'!P224,'C_3_%'!P224,'C_2_%'!P224,'C_1_%'!P224,'C_0_%'!P224)</f>
        <v>0</v>
      </c>
      <c r="Z232" s="6"/>
      <c r="AA232" s="6">
        <f>CHOOSE($AU$4,'C_6_%'!R224,'C_5_%'!R224,'C_4_%'!R224,'C_3_%'!R224,'C_2_%'!R224,'C_1_%'!R224,'C_0_%'!R224)</f>
        <v>425941</v>
      </c>
      <c r="AB232" s="6"/>
      <c r="AC232" s="6">
        <f>CHOOSE($AU$4,'C_6_%'!S224,'C_5_%'!S224,'C_4_%'!S224,'C_3_%'!S224,'C_2_%'!S224,'C_1_%'!S224,'C_0_%'!S224)</f>
        <v>18517</v>
      </c>
      <c r="AW232" s="20"/>
      <c r="AX232" s="20"/>
      <c r="AY232" s="20"/>
    </row>
    <row r="233" spans="2:51" x14ac:dyDescent="0.2">
      <c r="B233" s="38">
        <f>CHOOSE($AU$4,'C_6_%'!B225,'C_5_%'!B225,'C_4_%'!B225,'C_3_%'!B225,'C_2_%'!B225,'C_1_%'!B225,'C_0_%'!B225,)</f>
        <v>4860</v>
      </c>
      <c r="C233" s="38" t="str">
        <f>CHOOSE($AU$4,'C_6_%'!A225,'C_5_%'!A225,'C_4_%'!A225,'C_3_%'!A225,'C_2_%'!A225,'C_1_%'!A225,'C_0_%'!A225,)</f>
        <v>Odebolt-Arthur</v>
      </c>
      <c r="E233" s="40">
        <f>CHOOSE($AU$4,'C_6_%'!E225,'C_5_%'!E225,'C_4_%'!E225,'C_3_%'!E225,'C_2_%'!E225,'C_1_%'!E225,'C_0_%'!E225)</f>
        <v>326.8</v>
      </c>
      <c r="G233" s="40">
        <f>CHOOSE($AU$4,'C_6_%'!F225,'C_5_%'!F225,'C_4_%'!F225,'C_3_%'!F225,'C_2_%'!F225,'C_1_%'!F225,'C_0_%'!F225)</f>
        <v>-6.6</v>
      </c>
      <c r="H233" s="3"/>
      <c r="I233" s="6">
        <f>(CHOOSE($AU$4,'C_6_%'!G225,'C_5_%'!G225,'C_4_%'!G225,'C_3_%'!G225,'C_2_%'!G225,'C_1_%'!G225,'C_0_%'!G225,))-AA233</f>
        <v>1434135</v>
      </c>
      <c r="J233" s="6"/>
      <c r="K233" s="6">
        <f>CHOOSE($AU$4,'C_6_%'!H225,'C_5_%'!H225,'C_4_%'!H225,'C_3_%'!H225,'C_2_%'!H225,'C_1_%'!H225,'C_0_%'!H225)</f>
        <v>248114</v>
      </c>
      <c r="L233" s="6"/>
      <c r="M233" s="6">
        <f>CHOOSE($AU$4,'C_6_%'!I225,'C_5_%'!I225,'C_4_%'!I225,'C_3_%'!I225,'C_2_%'!I225,'C_1_%'!I225,'C_0_%'!I225)</f>
        <v>61903</v>
      </c>
      <c r="N233" s="6"/>
      <c r="O233" s="6">
        <f>CHOOSE($AU$4,'C_6_%'!J225,'C_5_%'!J225,'C_4_%'!J225,'C_3_%'!J225,'C_2_%'!J225,'C_1_%'!J225,'C_0_%'!J225)</f>
        <v>1236933</v>
      </c>
      <c r="P233" s="6"/>
      <c r="Q233" s="6">
        <f>CHOOSE($AU$4,'C_6_%'!K225,'C_5_%'!K225,'C_4_%'!K225,'C_3_%'!K225,'C_2_%'!K225,'C_1_%'!K225,'C_0_%'!K225)</f>
        <v>51519</v>
      </c>
      <c r="R233" s="6"/>
      <c r="S233" s="6">
        <f>CHOOSE($AU$4,'C_6_%'!L225,'C_5_%'!L225,'C_4_%'!L225,'C_3_%'!L225,'C_2_%'!L225,'C_1_%'!L225,'C_0_%'!L225,)</f>
        <v>2928114.6666999999</v>
      </c>
      <c r="T233" s="6"/>
      <c r="U233" s="6">
        <f>CHOOSE($AU$4,'C_6_%'!O225,'C_5_%'!O225,'C_4_%'!O225,'C_3_%'!O225,'C_2_%'!O225,'C_1_%'!O225,'C_0_%'!O225)</f>
        <v>118235.66667000001</v>
      </c>
      <c r="V233" s="6"/>
      <c r="W233" s="6">
        <f>CHOOSE($AU$4,'C_6_%'!Q225,'C_5_%'!Q225,'C_4_%'!Q225,'C_3_%'!Q225,'C_2_%'!Q225,'C_1_%'!Q225,'C_0_%'!Q225)</f>
        <v>0</v>
      </c>
      <c r="X233" s="6"/>
      <c r="Y233" s="6">
        <f>CHOOSE($AU$4,'C_6_%'!P225,'C_5_%'!P225,'C_4_%'!P225,'C_3_%'!P225,'C_2_%'!P225,'C_1_%'!P225,'C_0_%'!P225)</f>
        <v>21736</v>
      </c>
      <c r="Z233" s="6"/>
      <c r="AA233" s="6">
        <f>CHOOSE($AU$4,'C_6_%'!R225,'C_5_%'!R225,'C_4_%'!R225,'C_3_%'!R225,'C_2_%'!R225,'C_1_%'!R225,'C_0_%'!R225)</f>
        <v>69881</v>
      </c>
      <c r="AB233" s="6"/>
      <c r="AC233" s="6">
        <f>CHOOSE($AU$4,'C_6_%'!S225,'C_5_%'!S225,'C_4_%'!S225,'C_3_%'!S225,'C_2_%'!S225,'C_1_%'!S225,'C_0_%'!S225)</f>
        <v>3038</v>
      </c>
      <c r="AW233" s="20"/>
      <c r="AX233" s="20"/>
      <c r="AY233" s="20"/>
    </row>
    <row r="234" spans="2:51" s="43" customFormat="1" x14ac:dyDescent="0.2">
      <c r="B234" s="42">
        <f>CHOOSE($AU$4,'C_6_%'!B226,'C_5_%'!B226,'C_4_%'!B226,'C_3_%'!B226,'C_2_%'!B226,'C_1_%'!B226,'C_0_%'!B226,)</f>
        <v>4869</v>
      </c>
      <c r="C234" s="42" t="str">
        <f>CHOOSE($AU$4,'C_6_%'!A226,'C_5_%'!A226,'C_4_%'!A226,'C_3_%'!A226,'C_2_%'!A226,'C_1_%'!A226,'C_0_%'!A226,)</f>
        <v>Oelwein</v>
      </c>
      <c r="E234" s="44">
        <f>CHOOSE($AU$4,'C_6_%'!E226,'C_5_%'!E226,'C_4_%'!E226,'C_3_%'!E226,'C_2_%'!E226,'C_1_%'!E226,'C_0_%'!E226)</f>
        <v>1303.4000000000001</v>
      </c>
      <c r="G234" s="44">
        <f>CHOOSE($AU$4,'C_6_%'!F226,'C_5_%'!F226,'C_4_%'!F226,'C_3_%'!F226,'C_2_%'!F226,'C_1_%'!F226,'C_0_%'!F226)</f>
        <v>30.6</v>
      </c>
      <c r="H234" s="45"/>
      <c r="I234" s="46">
        <f>(CHOOSE($AU$4,'C_6_%'!G226,'C_5_%'!G226,'C_4_%'!G226,'C_3_%'!G226,'C_2_%'!G226,'C_1_%'!G226,'C_0_%'!G226,))-AA234</f>
        <v>8111514</v>
      </c>
      <c r="J234" s="46"/>
      <c r="K234" s="46">
        <f>CHOOSE($AU$4,'C_6_%'!H226,'C_5_%'!H226,'C_4_%'!H226,'C_3_%'!H226,'C_2_%'!H226,'C_1_%'!H226,'C_0_%'!H226)</f>
        <v>1372600</v>
      </c>
      <c r="L234" s="46"/>
      <c r="M234" s="46">
        <f>CHOOSE($AU$4,'C_6_%'!I226,'C_5_%'!I226,'C_4_%'!I226,'C_3_%'!I226,'C_2_%'!I226,'C_1_%'!I226,'C_0_%'!I226)</f>
        <v>843021</v>
      </c>
      <c r="N234" s="46"/>
      <c r="O234" s="46">
        <f>CHOOSE($AU$4,'C_6_%'!J226,'C_5_%'!J226,'C_4_%'!J226,'C_3_%'!J226,'C_2_%'!J226,'C_1_%'!J226,'C_0_%'!J226)</f>
        <v>3090408</v>
      </c>
      <c r="P234" s="46"/>
      <c r="Q234" s="46">
        <f>CHOOSE($AU$4,'C_6_%'!K226,'C_5_%'!K226,'C_4_%'!K226,'C_3_%'!K226,'C_2_%'!K226,'C_1_%'!K226,'C_0_%'!K226)</f>
        <v>104907</v>
      </c>
      <c r="R234" s="46"/>
      <c r="S234" s="46">
        <f>CHOOSE($AU$4,'C_6_%'!L226,'C_5_%'!L226,'C_4_%'!L226,'C_3_%'!L226,'C_2_%'!L226,'C_1_%'!L226,'C_0_%'!L226,)</f>
        <v>12633845.333000001</v>
      </c>
      <c r="T234" s="46"/>
      <c r="U234" s="46">
        <f>CHOOSE($AU$4,'C_6_%'!O226,'C_5_%'!O226,'C_4_%'!O226,'C_3_%'!O226,'C_2_%'!O226,'C_1_%'!O226,'C_0_%'!O226)</f>
        <v>975936.33333000005</v>
      </c>
      <c r="V234" s="46"/>
      <c r="W234" s="46">
        <f>CHOOSE($AU$4,'C_6_%'!Q226,'C_5_%'!Q226,'C_4_%'!Q226,'C_3_%'!Q226,'C_2_%'!Q226,'C_1_%'!Q226,'C_0_%'!Q226)</f>
        <v>218472.10750000001</v>
      </c>
      <c r="X234" s="46"/>
      <c r="Y234" s="46">
        <f>CHOOSE($AU$4,'C_6_%'!P226,'C_5_%'!P226,'C_4_%'!P226,'C_3_%'!P226,'C_2_%'!P226,'C_1_%'!P226,'C_0_%'!P226)</f>
        <v>0</v>
      </c>
      <c r="Z234" s="46"/>
      <c r="AA234" s="46">
        <f>CHOOSE($AU$4,'C_6_%'!R226,'C_5_%'!R226,'C_4_%'!R226,'C_3_%'!R226,'C_2_%'!R226,'C_1_%'!R226,'C_0_%'!R226)</f>
        <v>179694</v>
      </c>
      <c r="AB234" s="46"/>
      <c r="AC234" s="46">
        <f>CHOOSE($AU$4,'C_6_%'!S226,'C_5_%'!S226,'C_4_%'!S226,'C_3_%'!S226,'C_2_%'!S226,'C_1_%'!S226,'C_0_%'!S226)</f>
        <v>7812</v>
      </c>
      <c r="AW234" s="48"/>
      <c r="AX234" s="48"/>
      <c r="AY234" s="48"/>
    </row>
    <row r="235" spans="2:51" x14ac:dyDescent="0.2">
      <c r="B235" s="38">
        <f>CHOOSE($AU$4,'C_6_%'!B227,'C_5_%'!B227,'C_4_%'!B227,'C_3_%'!B227,'C_2_%'!B227,'C_1_%'!B227,'C_0_%'!B227,)</f>
        <v>4878</v>
      </c>
      <c r="C235" s="38" t="str">
        <f>CHOOSE($AU$4,'C_6_%'!A227,'C_5_%'!A227,'C_4_%'!A227,'C_3_%'!A227,'C_2_%'!A227,'C_1_%'!A227,'C_0_%'!A227,)</f>
        <v>Ogden</v>
      </c>
      <c r="E235" s="40">
        <f>CHOOSE($AU$4,'C_6_%'!E227,'C_5_%'!E227,'C_4_%'!E227,'C_3_%'!E227,'C_2_%'!E227,'C_1_%'!E227,'C_0_%'!E227)</f>
        <v>589.70000000000005</v>
      </c>
      <c r="G235" s="40">
        <f>CHOOSE($AU$4,'C_6_%'!F227,'C_5_%'!F227,'C_4_%'!F227,'C_3_%'!F227,'C_2_%'!F227,'C_1_%'!F227,'C_0_%'!F227)</f>
        <v>-28.4</v>
      </c>
      <c r="H235" s="3"/>
      <c r="I235" s="6">
        <f>(CHOOSE($AU$4,'C_6_%'!G227,'C_5_%'!G227,'C_4_%'!G227,'C_3_%'!G227,'C_2_%'!G227,'C_1_%'!G227,'C_0_%'!G227,))-AA235</f>
        <v>2719226</v>
      </c>
      <c r="J235" s="6"/>
      <c r="K235" s="6">
        <f>CHOOSE($AU$4,'C_6_%'!H227,'C_5_%'!H227,'C_4_%'!H227,'C_3_%'!H227,'C_2_%'!H227,'C_1_%'!H227,'C_0_%'!H227)</f>
        <v>446390</v>
      </c>
      <c r="L235" s="6"/>
      <c r="M235" s="6">
        <f>CHOOSE($AU$4,'C_6_%'!I227,'C_5_%'!I227,'C_4_%'!I227,'C_3_%'!I227,'C_2_%'!I227,'C_1_%'!I227,'C_0_%'!I227)</f>
        <v>-80659</v>
      </c>
      <c r="N235" s="6"/>
      <c r="O235" s="6">
        <f>CHOOSE($AU$4,'C_6_%'!J227,'C_5_%'!J227,'C_4_%'!J227,'C_3_%'!J227,'C_2_%'!J227,'C_1_%'!J227,'C_0_%'!J227)</f>
        <v>2123671</v>
      </c>
      <c r="P235" s="6"/>
      <c r="Q235" s="6">
        <f>CHOOSE($AU$4,'C_6_%'!K227,'C_5_%'!K227,'C_4_%'!K227,'C_3_%'!K227,'C_2_%'!K227,'C_1_%'!K227,'C_0_%'!K227)</f>
        <v>158144</v>
      </c>
      <c r="R235" s="6"/>
      <c r="S235" s="6">
        <f>CHOOSE($AU$4,'C_6_%'!L227,'C_5_%'!L227,'C_4_%'!L227,'C_3_%'!L227,'C_2_%'!L227,'C_1_%'!L227,'C_0_%'!L227,)</f>
        <v>5304588</v>
      </c>
      <c r="T235" s="6"/>
      <c r="U235" s="6">
        <f>CHOOSE($AU$4,'C_6_%'!O227,'C_5_%'!O227,'C_4_%'!O227,'C_3_%'!O227,'C_2_%'!O227,'C_1_%'!O227,'C_0_%'!O227)</f>
        <v>84814</v>
      </c>
      <c r="V235" s="6"/>
      <c r="W235" s="6">
        <f>CHOOSE($AU$4,'C_6_%'!Q227,'C_5_%'!Q227,'C_4_%'!Q227,'C_3_%'!Q227,'C_2_%'!Q227,'C_1_%'!Q227,'C_0_%'!Q227)</f>
        <v>0</v>
      </c>
      <c r="X235" s="6"/>
      <c r="Y235" s="6">
        <f>CHOOSE($AU$4,'C_6_%'!P227,'C_5_%'!P227,'C_4_%'!P227,'C_3_%'!P227,'C_2_%'!P227,'C_1_%'!P227,'C_0_%'!P227)</f>
        <v>145251</v>
      </c>
      <c r="Z235" s="6"/>
      <c r="AA235" s="6">
        <f>CHOOSE($AU$4,'C_6_%'!R227,'C_5_%'!R227,'C_4_%'!R227,'C_3_%'!R227,'C_2_%'!R227,'C_1_%'!R227,'C_0_%'!R227)</f>
        <v>96502</v>
      </c>
      <c r="AB235" s="6"/>
      <c r="AC235" s="6">
        <f>CHOOSE($AU$4,'C_6_%'!S227,'C_5_%'!S227,'C_4_%'!S227,'C_3_%'!S227,'C_2_%'!S227,'C_1_%'!S227,'C_0_%'!S227)</f>
        <v>4195</v>
      </c>
      <c r="AW235" s="20"/>
      <c r="AX235" s="20"/>
      <c r="AY235" s="20"/>
    </row>
    <row r="236" spans="2:51" x14ac:dyDescent="0.2">
      <c r="B236" s="38">
        <f>CHOOSE($AU$4,'C_6_%'!B228,'C_5_%'!B228,'C_4_%'!B228,'C_3_%'!B228,'C_2_%'!B228,'C_1_%'!B228,'C_0_%'!B228,)</f>
        <v>4890</v>
      </c>
      <c r="C236" s="38" t="str">
        <f>CHOOSE($AU$4,'C_6_%'!A228,'C_5_%'!A228,'C_4_%'!A228,'C_3_%'!A228,'C_2_%'!A228,'C_1_%'!A228,'C_0_%'!A228,)</f>
        <v>Okoboji</v>
      </c>
      <c r="E236" s="40">
        <f>CHOOSE($AU$4,'C_6_%'!E228,'C_5_%'!E228,'C_4_%'!E228,'C_3_%'!E228,'C_2_%'!E228,'C_1_%'!E228,'C_0_%'!E228)</f>
        <v>931.5</v>
      </c>
      <c r="G236" s="40">
        <f>CHOOSE($AU$4,'C_6_%'!F228,'C_5_%'!F228,'C_4_%'!F228,'C_3_%'!F228,'C_2_%'!F228,'C_1_%'!F228,'C_0_%'!F228)</f>
        <v>11.9</v>
      </c>
      <c r="H236" s="3"/>
      <c r="I236" s="6">
        <f>(CHOOSE($AU$4,'C_6_%'!G228,'C_5_%'!G228,'C_4_%'!G228,'C_3_%'!G228,'C_2_%'!G228,'C_1_%'!G228,'C_0_%'!G228,))-AA236</f>
        <v>158508</v>
      </c>
      <c r="J236" s="6"/>
      <c r="K236" s="6">
        <f>CHOOSE($AU$4,'C_6_%'!H228,'C_5_%'!H228,'C_4_%'!H228,'C_3_%'!H228,'C_2_%'!H228,'C_1_%'!H228,'C_0_%'!H228)</f>
        <v>687516</v>
      </c>
      <c r="L236" s="6"/>
      <c r="M236" s="6">
        <f>CHOOSE($AU$4,'C_6_%'!I228,'C_5_%'!I228,'C_4_%'!I228,'C_3_%'!I228,'C_2_%'!I228,'C_1_%'!I228,'C_0_%'!I228)</f>
        <v>49092</v>
      </c>
      <c r="N236" s="6"/>
      <c r="O236" s="6">
        <f>CHOOSE($AU$4,'C_6_%'!J228,'C_5_%'!J228,'C_4_%'!J228,'C_3_%'!J228,'C_2_%'!J228,'C_1_%'!J228,'C_0_%'!J228)</f>
        <v>7238654</v>
      </c>
      <c r="P236" s="6"/>
      <c r="Q236" s="6">
        <f>CHOOSE($AU$4,'C_6_%'!K228,'C_5_%'!K228,'C_4_%'!K228,'C_3_%'!K228,'C_2_%'!K228,'C_1_%'!K228,'C_0_%'!K228)</f>
        <v>183621</v>
      </c>
      <c r="R236" s="6"/>
      <c r="S236" s="6">
        <f>CHOOSE($AU$4,'C_6_%'!L228,'C_5_%'!L228,'C_4_%'!L228,'C_3_%'!L228,'C_2_%'!L228,'C_1_%'!L228,'C_0_%'!L228,)</f>
        <v>8227572.6666999999</v>
      </c>
      <c r="T236" s="6"/>
      <c r="U236" s="6">
        <f>CHOOSE($AU$4,'C_6_%'!O228,'C_5_%'!O228,'C_4_%'!O228,'C_3_%'!O228,'C_2_%'!O228,'C_1_%'!O228,'C_0_%'!O228)</f>
        <v>304621.66667000001</v>
      </c>
      <c r="V236" s="6"/>
      <c r="W236" s="6">
        <f>CHOOSE($AU$4,'C_6_%'!Q228,'C_5_%'!Q228,'C_4_%'!Q228,'C_3_%'!Q228,'C_2_%'!Q228,'C_1_%'!Q228,'C_0_%'!Q228)</f>
        <v>0</v>
      </c>
      <c r="X236" s="6"/>
      <c r="Y236" s="6">
        <f>CHOOSE($AU$4,'C_6_%'!P228,'C_5_%'!P228,'C_4_%'!P228,'C_3_%'!P228,'C_2_%'!P228,'C_1_%'!P228,'C_0_%'!P228)</f>
        <v>0</v>
      </c>
      <c r="Z236" s="6"/>
      <c r="AA236" s="6">
        <f>CHOOSE($AU$4,'C_6_%'!R228,'C_5_%'!R228,'C_4_%'!R228,'C_3_%'!R228,'C_2_%'!R228,'C_1_%'!R228,'C_0_%'!R228)</f>
        <v>202987</v>
      </c>
      <c r="AB236" s="6"/>
      <c r="AC236" s="6">
        <f>CHOOSE($AU$4,'C_6_%'!S228,'C_5_%'!S228,'C_4_%'!S228,'C_3_%'!S228,'C_2_%'!S228,'C_1_%'!S228,'C_0_%'!S228)</f>
        <v>8824</v>
      </c>
      <c r="AW236" s="20"/>
      <c r="AX236" s="20"/>
      <c r="AY236" s="20"/>
    </row>
    <row r="237" spans="2:51" x14ac:dyDescent="0.2">
      <c r="B237" s="38">
        <f>CHOOSE($AU$4,'C_6_%'!B229,'C_5_%'!B229,'C_4_%'!B229,'C_3_%'!B229,'C_2_%'!B229,'C_1_%'!B229,'C_0_%'!B229,)</f>
        <v>4905</v>
      </c>
      <c r="C237" s="38" t="str">
        <f>CHOOSE($AU$4,'C_6_%'!A229,'C_5_%'!A229,'C_4_%'!A229,'C_3_%'!A229,'C_2_%'!A229,'C_1_%'!A229,'C_0_%'!A229,)</f>
        <v>Olin Consolidated</v>
      </c>
      <c r="E237" s="40">
        <f>CHOOSE($AU$4,'C_6_%'!E229,'C_5_%'!E229,'C_4_%'!E229,'C_3_%'!E229,'C_2_%'!E229,'C_1_%'!E229,'C_0_%'!E229)</f>
        <v>253.9</v>
      </c>
      <c r="G237" s="40">
        <f>CHOOSE($AU$4,'C_6_%'!F229,'C_5_%'!F229,'C_4_%'!F229,'C_3_%'!F229,'C_2_%'!F229,'C_1_%'!F229,'C_0_%'!F229)</f>
        <v>18.5</v>
      </c>
      <c r="H237" s="3"/>
      <c r="I237" s="6">
        <f>(CHOOSE($AU$4,'C_6_%'!G229,'C_5_%'!G229,'C_4_%'!G229,'C_3_%'!G229,'C_2_%'!G229,'C_1_%'!G229,'C_0_%'!G229,))-AA237</f>
        <v>1366844</v>
      </c>
      <c r="J237" s="6"/>
      <c r="K237" s="6">
        <f>CHOOSE($AU$4,'C_6_%'!H229,'C_5_%'!H229,'C_4_%'!H229,'C_3_%'!H229,'C_2_%'!H229,'C_1_%'!H229,'C_0_%'!H229)</f>
        <v>220685</v>
      </c>
      <c r="L237" s="6"/>
      <c r="M237" s="6">
        <f>CHOOSE($AU$4,'C_6_%'!I229,'C_5_%'!I229,'C_4_%'!I229,'C_3_%'!I229,'C_2_%'!I229,'C_1_%'!I229,'C_0_%'!I229)</f>
        <v>183191</v>
      </c>
      <c r="N237" s="6"/>
      <c r="O237" s="6">
        <f>CHOOSE($AU$4,'C_6_%'!J229,'C_5_%'!J229,'C_4_%'!J229,'C_3_%'!J229,'C_2_%'!J229,'C_1_%'!J229,'C_0_%'!J229)</f>
        <v>783970</v>
      </c>
      <c r="P237" s="6"/>
      <c r="Q237" s="6">
        <f>CHOOSE($AU$4,'C_6_%'!K229,'C_5_%'!K229,'C_4_%'!K229,'C_3_%'!K229,'C_2_%'!K229,'C_1_%'!K229,'C_0_%'!K229)</f>
        <v>39100</v>
      </c>
      <c r="R237" s="6"/>
      <c r="S237" s="6">
        <f>CHOOSE($AU$4,'C_6_%'!L229,'C_5_%'!L229,'C_4_%'!L229,'C_3_%'!L229,'C_2_%'!L229,'C_1_%'!L229,'C_0_%'!L229,)</f>
        <v>2376113.6666999999</v>
      </c>
      <c r="T237" s="6"/>
      <c r="U237" s="6">
        <f>CHOOSE($AU$4,'C_6_%'!O229,'C_5_%'!O229,'C_4_%'!O229,'C_3_%'!O229,'C_2_%'!O229,'C_1_%'!O229,'C_0_%'!O229)</f>
        <v>224282.66667000001</v>
      </c>
      <c r="V237" s="6"/>
      <c r="W237" s="6">
        <f>CHOOSE($AU$4,'C_6_%'!Q229,'C_5_%'!Q229,'C_4_%'!Q229,'C_3_%'!Q229,'C_2_%'!Q229,'C_1_%'!Q229,'C_0_%'!Q229)</f>
        <v>0</v>
      </c>
      <c r="X237" s="6"/>
      <c r="Y237" s="6">
        <f>CHOOSE($AU$4,'C_6_%'!P229,'C_5_%'!P229,'C_4_%'!P229,'C_3_%'!P229,'C_2_%'!P229,'C_1_%'!P229,'C_0_%'!P229)</f>
        <v>0</v>
      </c>
      <c r="Z237" s="6"/>
      <c r="AA237" s="6">
        <f>CHOOSE($AU$4,'C_6_%'!R229,'C_5_%'!R229,'C_4_%'!R229,'C_3_%'!R229,'C_2_%'!R229,'C_1_%'!R229,'C_0_%'!R229)</f>
        <v>33277</v>
      </c>
      <c r="AB237" s="6"/>
      <c r="AC237" s="6">
        <f>CHOOSE($AU$4,'C_6_%'!S229,'C_5_%'!S229,'C_4_%'!S229,'C_3_%'!S229,'C_2_%'!S229,'C_1_%'!S229,'C_0_%'!S229)</f>
        <v>1447</v>
      </c>
      <c r="AW237" s="20"/>
      <c r="AX237" s="20"/>
      <c r="AY237" s="20"/>
    </row>
    <row r="238" spans="2:51" x14ac:dyDescent="0.2">
      <c r="B238" s="38">
        <f>CHOOSE($AU$4,'C_6_%'!B230,'C_5_%'!B230,'C_4_%'!B230,'C_3_%'!B230,'C_2_%'!B230,'C_1_%'!B230,'C_0_%'!B230,)</f>
        <v>4978</v>
      </c>
      <c r="C238" s="38" t="str">
        <f>CHOOSE($AU$4,'C_6_%'!A230,'C_5_%'!A230,'C_4_%'!A230,'C_3_%'!A230,'C_2_%'!A230,'C_1_%'!A230,'C_0_%'!A230,)</f>
        <v>Orient-Macksburg</v>
      </c>
      <c r="E238" s="40">
        <f>CHOOSE($AU$4,'C_6_%'!E230,'C_5_%'!E230,'C_4_%'!E230,'C_3_%'!E230,'C_2_%'!E230,'C_1_%'!E230,'C_0_%'!E230)</f>
        <v>196.2</v>
      </c>
      <c r="G238" s="40">
        <f>CHOOSE($AU$4,'C_6_%'!F230,'C_5_%'!F230,'C_4_%'!F230,'C_3_%'!F230,'C_2_%'!F230,'C_1_%'!F230,'C_0_%'!F230)</f>
        <v>-2.9</v>
      </c>
      <c r="H238" s="3"/>
      <c r="I238" s="6">
        <f>(CHOOSE($AU$4,'C_6_%'!G230,'C_5_%'!G230,'C_4_%'!G230,'C_3_%'!G230,'C_2_%'!G230,'C_1_%'!G230,'C_0_%'!G230,))-AA238</f>
        <v>737259</v>
      </c>
      <c r="J238" s="6"/>
      <c r="K238" s="6">
        <f>CHOOSE($AU$4,'C_6_%'!H230,'C_5_%'!H230,'C_4_%'!H230,'C_3_%'!H230,'C_2_%'!H230,'C_1_%'!H230,'C_0_%'!H230)</f>
        <v>172059</v>
      </c>
      <c r="L238" s="6"/>
      <c r="M238" s="6">
        <f>CHOOSE($AU$4,'C_6_%'!I230,'C_5_%'!I230,'C_4_%'!I230,'C_3_%'!I230,'C_2_%'!I230,'C_1_%'!I230,'C_0_%'!I230)</f>
        <v>20856</v>
      </c>
      <c r="N238" s="6"/>
      <c r="O238" s="6">
        <f>CHOOSE($AU$4,'C_6_%'!J230,'C_5_%'!J230,'C_4_%'!J230,'C_3_%'!J230,'C_2_%'!J230,'C_1_%'!J230,'C_0_%'!J230)</f>
        <v>962552</v>
      </c>
      <c r="P238" s="6"/>
      <c r="Q238" s="6">
        <f>CHOOSE($AU$4,'C_6_%'!K230,'C_5_%'!K230,'C_4_%'!K230,'C_3_%'!K230,'C_2_%'!K230,'C_1_%'!K230,'C_0_%'!K230)</f>
        <v>27177</v>
      </c>
      <c r="R238" s="6"/>
      <c r="S238" s="6">
        <f>CHOOSE($AU$4,'C_6_%'!L230,'C_5_%'!L230,'C_4_%'!L230,'C_3_%'!L230,'C_2_%'!L230,'C_1_%'!L230,'C_0_%'!L230,)</f>
        <v>1874030</v>
      </c>
      <c r="T238" s="6"/>
      <c r="U238" s="6">
        <f>CHOOSE($AU$4,'C_6_%'!O230,'C_5_%'!O230,'C_4_%'!O230,'C_3_%'!O230,'C_2_%'!O230,'C_1_%'!O230,'C_0_%'!O230)</f>
        <v>48180</v>
      </c>
      <c r="V238" s="6"/>
      <c r="W238" s="6">
        <f>CHOOSE($AU$4,'C_6_%'!Q230,'C_5_%'!Q230,'C_4_%'!Q230,'C_3_%'!Q230,'C_2_%'!Q230,'C_1_%'!Q230,'C_0_%'!Q230)</f>
        <v>0</v>
      </c>
      <c r="X238" s="6"/>
      <c r="Y238" s="6">
        <f>CHOOSE($AU$4,'C_6_%'!P230,'C_5_%'!P230,'C_4_%'!P230,'C_3_%'!P230,'C_2_%'!P230,'C_1_%'!P230,'C_0_%'!P230)</f>
        <v>6219</v>
      </c>
      <c r="Z238" s="6"/>
      <c r="AA238" s="6">
        <f>CHOOSE($AU$4,'C_6_%'!R230,'C_5_%'!R230,'C_4_%'!R230,'C_3_%'!R230,'C_2_%'!R230,'C_1_%'!R230,'C_0_%'!R230)</f>
        <v>0</v>
      </c>
      <c r="AB238" s="6"/>
      <c r="AC238" s="6">
        <f>CHOOSE($AU$4,'C_6_%'!S230,'C_5_%'!S230,'C_4_%'!S230,'C_3_%'!S230,'C_2_%'!S230,'C_1_%'!S230,'C_0_%'!S230)</f>
        <v>0</v>
      </c>
      <c r="AW238" s="20"/>
      <c r="AX238" s="20"/>
      <c r="AY238" s="20"/>
    </row>
    <row r="239" spans="2:51" s="43" customFormat="1" x14ac:dyDescent="0.2">
      <c r="B239" s="42">
        <f>CHOOSE($AU$4,'C_6_%'!B231,'C_5_%'!B231,'C_4_%'!B231,'C_3_%'!B231,'C_2_%'!B231,'C_1_%'!B231,'C_0_%'!B231,)</f>
        <v>4995</v>
      </c>
      <c r="C239" s="42" t="str">
        <f>CHOOSE($AU$4,'C_6_%'!A231,'C_5_%'!A231,'C_4_%'!A231,'C_3_%'!A231,'C_2_%'!A231,'C_1_%'!A231,'C_0_%'!A231,)</f>
        <v>Osage</v>
      </c>
      <c r="E239" s="44">
        <f>CHOOSE($AU$4,'C_6_%'!E231,'C_5_%'!E231,'C_4_%'!E231,'C_3_%'!E231,'C_2_%'!E231,'C_1_%'!E231,'C_0_%'!E231)</f>
        <v>927.5</v>
      </c>
      <c r="G239" s="44">
        <f>CHOOSE($AU$4,'C_6_%'!F231,'C_5_%'!F231,'C_4_%'!F231,'C_3_%'!F231,'C_2_%'!F231,'C_1_%'!F231,'C_0_%'!F231)</f>
        <v>-10.6</v>
      </c>
      <c r="H239" s="45"/>
      <c r="I239" s="46">
        <f>(CHOOSE($AU$4,'C_6_%'!G231,'C_5_%'!G231,'C_4_%'!G231,'C_3_%'!G231,'C_2_%'!G231,'C_1_%'!G231,'C_0_%'!G231,))-AA239</f>
        <v>4506526</v>
      </c>
      <c r="J239" s="46"/>
      <c r="K239" s="46">
        <f>CHOOSE($AU$4,'C_6_%'!H231,'C_5_%'!H231,'C_4_%'!H231,'C_3_%'!H231,'C_2_%'!H231,'C_1_%'!H231,'C_0_%'!H231)</f>
        <v>675630</v>
      </c>
      <c r="L239" s="46"/>
      <c r="M239" s="46">
        <f>CHOOSE($AU$4,'C_6_%'!I231,'C_5_%'!I231,'C_4_%'!I231,'C_3_%'!I231,'C_2_%'!I231,'C_1_%'!I231,'C_0_%'!I231)</f>
        <v>53260</v>
      </c>
      <c r="N239" s="46"/>
      <c r="O239" s="46">
        <f>CHOOSE($AU$4,'C_6_%'!J231,'C_5_%'!J231,'C_4_%'!J231,'C_3_%'!J231,'C_2_%'!J231,'C_1_%'!J231,'C_0_%'!J231)</f>
        <v>2804460</v>
      </c>
      <c r="P239" s="46"/>
      <c r="Q239" s="46">
        <f>CHOOSE($AU$4,'C_6_%'!K231,'C_5_%'!K231,'C_4_%'!K231,'C_3_%'!K231,'C_2_%'!K231,'C_1_%'!K231,'C_0_%'!K231)</f>
        <v>59505</v>
      </c>
      <c r="R239" s="46"/>
      <c r="S239" s="46">
        <f>CHOOSE($AU$4,'C_6_%'!L231,'C_5_%'!L231,'C_4_%'!L231,'C_3_%'!L231,'C_2_%'!L231,'C_1_%'!L231,'C_0_%'!L231,)</f>
        <v>8013407.3333000001</v>
      </c>
      <c r="T239" s="46"/>
      <c r="U239" s="46">
        <f>CHOOSE($AU$4,'C_6_%'!O231,'C_5_%'!O231,'C_4_%'!O231,'C_3_%'!O231,'C_2_%'!O231,'C_1_%'!O231,'C_0_%'!O231)</f>
        <v>125689.33332999999</v>
      </c>
      <c r="V239" s="46"/>
      <c r="W239" s="46">
        <f>CHOOSE($AU$4,'C_6_%'!Q231,'C_5_%'!Q231,'C_4_%'!Q231,'C_3_%'!Q231,'C_2_%'!Q231,'C_1_%'!Q231,'C_0_%'!Q231)</f>
        <v>0</v>
      </c>
      <c r="X239" s="46"/>
      <c r="Y239" s="46">
        <f>CHOOSE($AU$4,'C_6_%'!P231,'C_5_%'!P231,'C_4_%'!P231,'C_3_%'!P231,'C_2_%'!P231,'C_1_%'!P231,'C_0_%'!P231)</f>
        <v>10545</v>
      </c>
      <c r="Z239" s="46"/>
      <c r="AA239" s="46">
        <f>CHOOSE($AU$4,'C_6_%'!R231,'C_5_%'!R231,'C_4_%'!R231,'C_3_%'!R231,'C_2_%'!R231,'C_1_%'!R231,'C_0_%'!R231)</f>
        <v>133107</v>
      </c>
      <c r="AB239" s="46"/>
      <c r="AC239" s="46">
        <f>CHOOSE($AU$4,'C_6_%'!S231,'C_5_%'!S231,'C_4_%'!S231,'C_3_%'!S231,'C_2_%'!S231,'C_1_%'!S231,'C_0_%'!S231)</f>
        <v>5787</v>
      </c>
      <c r="AW239" s="48"/>
      <c r="AX239" s="48"/>
      <c r="AY239" s="48"/>
    </row>
    <row r="240" spans="2:51" x14ac:dyDescent="0.2">
      <c r="B240" s="38">
        <f>CHOOSE($AU$4,'C_6_%'!B232,'C_5_%'!B232,'C_4_%'!B232,'C_3_%'!B232,'C_2_%'!B232,'C_1_%'!B232,'C_0_%'!B232,)</f>
        <v>5013</v>
      </c>
      <c r="C240" s="38" t="str">
        <f>CHOOSE($AU$4,'C_6_%'!A232,'C_5_%'!A232,'C_4_%'!A232,'C_3_%'!A232,'C_2_%'!A232,'C_1_%'!A232,'C_0_%'!A232,)</f>
        <v>Oskaloosa</v>
      </c>
      <c r="E240" s="40">
        <f>CHOOSE($AU$4,'C_6_%'!E232,'C_5_%'!E232,'C_4_%'!E232,'C_3_%'!E232,'C_2_%'!E232,'C_1_%'!E232,'C_0_%'!E232)</f>
        <v>2404.8000000000002</v>
      </c>
      <c r="G240" s="40">
        <f>CHOOSE($AU$4,'C_6_%'!F232,'C_5_%'!F232,'C_4_%'!F232,'C_3_%'!F232,'C_2_%'!F232,'C_1_%'!F232,'C_0_%'!F232)</f>
        <v>-18.3</v>
      </c>
      <c r="H240" s="3"/>
      <c r="I240" s="6">
        <f>(CHOOSE($AU$4,'C_6_%'!G232,'C_5_%'!G232,'C_4_%'!G232,'C_3_%'!G232,'C_2_%'!G232,'C_1_%'!G232,'C_0_%'!G232,))-AA240</f>
        <v>13055429</v>
      </c>
      <c r="J240" s="6"/>
      <c r="K240" s="6">
        <f>CHOOSE($AU$4,'C_6_%'!H232,'C_5_%'!H232,'C_4_%'!H232,'C_3_%'!H232,'C_2_%'!H232,'C_1_%'!H232,'C_0_%'!H232)</f>
        <v>1726198</v>
      </c>
      <c r="L240" s="6"/>
      <c r="M240" s="6">
        <f>CHOOSE($AU$4,'C_6_%'!I232,'C_5_%'!I232,'C_4_%'!I232,'C_3_%'!I232,'C_2_%'!I232,'C_1_%'!I232,'C_0_%'!I232)</f>
        <v>224133</v>
      </c>
      <c r="N240" s="6"/>
      <c r="O240" s="6">
        <f>CHOOSE($AU$4,'C_6_%'!J232,'C_5_%'!J232,'C_4_%'!J232,'C_3_%'!J232,'C_2_%'!J232,'C_1_%'!J232,'C_0_%'!J232)</f>
        <v>6159549</v>
      </c>
      <c r="P240" s="6"/>
      <c r="Q240" s="6">
        <f>CHOOSE($AU$4,'C_6_%'!K232,'C_5_%'!K232,'C_4_%'!K232,'C_3_%'!K232,'C_2_%'!K232,'C_1_%'!K232,'C_0_%'!K232)</f>
        <v>133913</v>
      </c>
      <c r="R240" s="6"/>
      <c r="S240" s="6">
        <f>CHOOSE($AU$4,'C_6_%'!L232,'C_5_%'!L232,'C_4_%'!L232,'C_3_%'!L232,'C_2_%'!L232,'C_1_%'!L232,'C_0_%'!L232,)</f>
        <v>21101836.666999999</v>
      </c>
      <c r="T240" s="6"/>
      <c r="U240" s="6">
        <f>CHOOSE($AU$4,'C_6_%'!O232,'C_5_%'!O232,'C_4_%'!O232,'C_3_%'!O232,'C_2_%'!O232,'C_1_%'!O232,'C_0_%'!O232)</f>
        <v>442689.66667000001</v>
      </c>
      <c r="V240" s="6"/>
      <c r="W240" s="6">
        <f>CHOOSE($AU$4,'C_6_%'!Q232,'C_5_%'!Q232,'C_4_%'!Q232,'C_3_%'!Q232,'C_2_%'!Q232,'C_1_%'!Q232,'C_0_%'!Q232)</f>
        <v>21625.784028999999</v>
      </c>
      <c r="X240" s="6"/>
      <c r="Y240" s="6">
        <f>CHOOSE($AU$4,'C_6_%'!P232,'C_5_%'!P232,'C_4_%'!P232,'C_3_%'!P232,'C_2_%'!P232,'C_1_%'!P232,'C_0_%'!P232)</f>
        <v>0</v>
      </c>
      <c r="Z240" s="6"/>
      <c r="AA240" s="6">
        <f>CHOOSE($AU$4,'C_6_%'!R232,'C_5_%'!R232,'C_4_%'!R232,'C_3_%'!R232,'C_2_%'!R232,'C_1_%'!R232,'C_0_%'!R232)</f>
        <v>459217</v>
      </c>
      <c r="AB240" s="6"/>
      <c r="AC240" s="6">
        <f>CHOOSE($AU$4,'C_6_%'!S232,'C_5_%'!S232,'C_4_%'!S232,'C_3_%'!S232,'C_2_%'!S232,'C_1_%'!S232,'C_0_%'!S232)</f>
        <v>19963</v>
      </c>
      <c r="AW240" s="20"/>
      <c r="AX240" s="20"/>
      <c r="AY240" s="20"/>
    </row>
    <row r="241" spans="2:51" x14ac:dyDescent="0.2">
      <c r="B241" s="38">
        <f>CHOOSE($AU$4,'C_6_%'!B233,'C_5_%'!B233,'C_4_%'!B233,'C_3_%'!B233,'C_2_%'!B233,'C_1_%'!B233,'C_0_%'!B233,)</f>
        <v>5049</v>
      </c>
      <c r="C241" s="38" t="str">
        <f>CHOOSE($AU$4,'C_6_%'!A233,'C_5_%'!A233,'C_4_%'!A233,'C_3_%'!A233,'C_2_%'!A233,'C_1_%'!A233,'C_0_%'!A233,)</f>
        <v>Ottumwa</v>
      </c>
      <c r="E241" s="40">
        <f>CHOOSE($AU$4,'C_6_%'!E233,'C_5_%'!E233,'C_4_%'!E233,'C_3_%'!E233,'C_2_%'!E233,'C_1_%'!E233,'C_0_%'!E233)</f>
        <v>4551.8</v>
      </c>
      <c r="G241" s="40">
        <f>CHOOSE($AU$4,'C_6_%'!F233,'C_5_%'!F233,'C_4_%'!F233,'C_3_%'!F233,'C_2_%'!F233,'C_1_%'!F233,'C_0_%'!F233)</f>
        <v>-25.6</v>
      </c>
      <c r="H241" s="3"/>
      <c r="I241" s="6">
        <f>(CHOOSE($AU$4,'C_6_%'!G233,'C_5_%'!G233,'C_4_%'!G233,'C_3_%'!G233,'C_2_%'!G233,'C_1_%'!G233,'C_0_%'!G233,))-AA241</f>
        <v>27432247</v>
      </c>
      <c r="J241" s="6"/>
      <c r="K241" s="6">
        <f>CHOOSE($AU$4,'C_6_%'!H233,'C_5_%'!H233,'C_4_%'!H233,'C_3_%'!H233,'C_2_%'!H233,'C_1_%'!H233,'C_0_%'!H233)</f>
        <v>4681973</v>
      </c>
      <c r="L241" s="6"/>
      <c r="M241" s="6">
        <f>CHOOSE($AU$4,'C_6_%'!I233,'C_5_%'!I233,'C_4_%'!I233,'C_3_%'!I233,'C_2_%'!I233,'C_1_%'!I233,'C_0_%'!I233)</f>
        <v>1960929</v>
      </c>
      <c r="N241" s="6"/>
      <c r="O241" s="6">
        <f>CHOOSE($AU$4,'C_6_%'!J233,'C_5_%'!J233,'C_4_%'!J233,'C_3_%'!J233,'C_2_%'!J233,'C_1_%'!J233,'C_0_%'!J233)</f>
        <v>7775846</v>
      </c>
      <c r="P241" s="6"/>
      <c r="Q241" s="6">
        <f>CHOOSE($AU$4,'C_6_%'!K233,'C_5_%'!K233,'C_4_%'!K233,'C_3_%'!K233,'C_2_%'!K233,'C_1_%'!K233,'C_0_%'!K233)</f>
        <v>168659</v>
      </c>
      <c r="R241" s="6"/>
      <c r="S241" s="6">
        <f>CHOOSE($AU$4,'C_6_%'!L233,'C_5_%'!L233,'C_4_%'!L233,'C_3_%'!L233,'C_2_%'!L233,'C_1_%'!L233,'C_0_%'!L233,)</f>
        <v>40169480</v>
      </c>
      <c r="T241" s="6"/>
      <c r="U241" s="6">
        <f>CHOOSE($AU$4,'C_6_%'!O233,'C_5_%'!O233,'C_4_%'!O233,'C_3_%'!O233,'C_2_%'!O233,'C_1_%'!O233,'C_0_%'!O233)</f>
        <v>2269675</v>
      </c>
      <c r="V241" s="6"/>
      <c r="W241" s="6">
        <f>CHOOSE($AU$4,'C_6_%'!Q233,'C_5_%'!Q233,'C_4_%'!Q233,'C_3_%'!Q233,'C_2_%'!Q233,'C_1_%'!Q233,'C_0_%'!Q233)</f>
        <v>1186985.2375</v>
      </c>
      <c r="X241" s="6"/>
      <c r="Y241" s="6">
        <f>CHOOSE($AU$4,'C_6_%'!P233,'C_5_%'!P233,'C_4_%'!P233,'C_3_%'!P233,'C_2_%'!P233,'C_1_%'!P233,'C_0_%'!P233)</f>
        <v>0</v>
      </c>
      <c r="Z241" s="6"/>
      <c r="AA241" s="6">
        <f>CHOOSE($AU$4,'C_6_%'!R233,'C_5_%'!R233,'C_4_%'!R233,'C_3_%'!R233,'C_2_%'!R233,'C_1_%'!R233,'C_0_%'!R233)</f>
        <v>742069</v>
      </c>
      <c r="AB241" s="6"/>
      <c r="AC241" s="6">
        <f>CHOOSE($AU$4,'C_6_%'!S233,'C_5_%'!S233,'C_4_%'!S233,'C_3_%'!S233,'C_2_%'!S233,'C_1_%'!S233,'C_0_%'!S233)</f>
        <v>29199</v>
      </c>
      <c r="AW241" s="20"/>
      <c r="AX241" s="20"/>
      <c r="AY241" s="20"/>
    </row>
    <row r="242" spans="2:51" x14ac:dyDescent="0.2">
      <c r="B242" s="38">
        <f>CHOOSE($AU$4,'C_6_%'!B234,'C_5_%'!B234,'C_4_%'!B234,'C_3_%'!B234,'C_2_%'!B234,'C_1_%'!B234,'C_0_%'!B234,)</f>
        <v>5319</v>
      </c>
      <c r="C242" s="38" t="str">
        <f>CHOOSE($AU$4,'C_6_%'!A234,'C_5_%'!A234,'C_4_%'!A234,'C_3_%'!A234,'C_2_%'!A234,'C_1_%'!A234,'C_0_%'!A234,)</f>
        <v>PCM</v>
      </c>
      <c r="E242" s="40">
        <f>CHOOSE($AU$4,'C_6_%'!E234,'C_5_%'!E234,'C_4_%'!E234,'C_3_%'!E234,'C_2_%'!E234,'C_1_%'!E234,'C_0_%'!E234)</f>
        <v>1121.4000000000001</v>
      </c>
      <c r="G242" s="40">
        <f>CHOOSE($AU$4,'C_6_%'!F234,'C_5_%'!F234,'C_4_%'!F234,'C_3_%'!F234,'C_2_%'!F234,'C_1_%'!F234,'C_0_%'!F234)</f>
        <v>52.2</v>
      </c>
      <c r="H242" s="3"/>
      <c r="I242" s="6">
        <f>(CHOOSE($AU$4,'C_6_%'!G234,'C_5_%'!G234,'C_4_%'!G234,'C_3_%'!G234,'C_2_%'!G234,'C_1_%'!G234,'C_0_%'!G234,))-AA242</f>
        <v>6099720</v>
      </c>
      <c r="J242" s="6"/>
      <c r="K242" s="6">
        <f>CHOOSE($AU$4,'C_6_%'!H234,'C_5_%'!H234,'C_4_%'!H234,'C_3_%'!H234,'C_2_%'!H234,'C_1_%'!H234,'C_0_%'!H234)</f>
        <v>775880</v>
      </c>
      <c r="L242" s="6"/>
      <c r="M242" s="6">
        <f>CHOOSE($AU$4,'C_6_%'!I234,'C_5_%'!I234,'C_4_%'!I234,'C_3_%'!I234,'C_2_%'!I234,'C_1_%'!I234,'C_0_%'!I234)</f>
        <v>521414</v>
      </c>
      <c r="N242" s="6"/>
      <c r="O242" s="6">
        <f>CHOOSE($AU$4,'C_6_%'!J234,'C_5_%'!J234,'C_4_%'!J234,'C_3_%'!J234,'C_2_%'!J234,'C_1_%'!J234,'C_0_%'!J234)</f>
        <v>2534023</v>
      </c>
      <c r="P242" s="6"/>
      <c r="Q242" s="6">
        <f>CHOOSE($AU$4,'C_6_%'!K234,'C_5_%'!K234,'C_4_%'!K234,'C_3_%'!K234,'C_2_%'!K234,'C_1_%'!K234,'C_0_%'!K234)</f>
        <v>78867</v>
      </c>
      <c r="R242" s="6"/>
      <c r="S242" s="6">
        <f>CHOOSE($AU$4,'C_6_%'!L234,'C_5_%'!L234,'C_4_%'!L234,'C_3_%'!L234,'C_2_%'!L234,'C_1_%'!L234,'C_0_%'!L234,)</f>
        <v>9434956.6666999999</v>
      </c>
      <c r="T242" s="6"/>
      <c r="U242" s="6">
        <f>CHOOSE($AU$4,'C_6_%'!O234,'C_5_%'!O234,'C_4_%'!O234,'C_3_%'!O234,'C_2_%'!O234,'C_1_%'!O234,'C_0_%'!O234)</f>
        <v>614367.66666999995</v>
      </c>
      <c r="V242" s="6"/>
      <c r="W242" s="6">
        <f>CHOOSE($AU$4,'C_6_%'!Q234,'C_5_%'!Q234,'C_4_%'!Q234,'C_3_%'!Q234,'C_2_%'!Q234,'C_1_%'!Q234,'C_0_%'!Q234)</f>
        <v>78647.594330000007</v>
      </c>
      <c r="X242" s="6"/>
      <c r="Y242" s="6">
        <f>CHOOSE($AU$4,'C_6_%'!P234,'C_5_%'!P234,'C_4_%'!P234,'C_3_%'!P234,'C_2_%'!P234,'C_1_%'!P234,'C_0_%'!P234)</f>
        <v>0</v>
      </c>
      <c r="Z242" s="6"/>
      <c r="AA242" s="6">
        <f>CHOOSE($AU$4,'C_6_%'!R234,'C_5_%'!R234,'C_4_%'!R234,'C_3_%'!R234,'C_2_%'!R234,'C_1_%'!R234,'C_0_%'!R234)</f>
        <v>232936</v>
      </c>
      <c r="AB242" s="6"/>
      <c r="AC242" s="6">
        <f>CHOOSE($AU$4,'C_6_%'!S234,'C_5_%'!S234,'C_4_%'!S234,'C_3_%'!S234,'C_2_%'!S234,'C_1_%'!S234,'C_0_%'!S234)</f>
        <v>13187</v>
      </c>
      <c r="AW242" s="20"/>
      <c r="AX242" s="20"/>
      <c r="AY242" s="20"/>
    </row>
    <row r="243" spans="2:51" x14ac:dyDescent="0.2">
      <c r="B243" s="38">
        <f>CHOOSE($AU$4,'C_6_%'!B235,'C_5_%'!B235,'C_4_%'!B235,'C_3_%'!B235,'C_2_%'!B235,'C_1_%'!B235,'C_0_%'!B235,)</f>
        <v>5121</v>
      </c>
      <c r="C243" s="38" t="str">
        <f>CHOOSE($AU$4,'C_6_%'!A235,'C_5_%'!A235,'C_4_%'!A235,'C_3_%'!A235,'C_2_%'!A235,'C_1_%'!A235,'C_0_%'!A235,)</f>
        <v>Panorama</v>
      </c>
      <c r="E243" s="40">
        <f>CHOOSE($AU$4,'C_6_%'!E235,'C_5_%'!E235,'C_4_%'!E235,'C_3_%'!E235,'C_2_%'!E235,'C_1_%'!E235,'C_0_%'!E235)</f>
        <v>711.7</v>
      </c>
      <c r="G243" s="40">
        <f>CHOOSE($AU$4,'C_6_%'!F235,'C_5_%'!F235,'C_4_%'!F235,'C_3_%'!F235,'C_2_%'!F235,'C_1_%'!F235,'C_0_%'!F235)</f>
        <v>-15.4</v>
      </c>
      <c r="H243" s="3"/>
      <c r="I243" s="6">
        <f>(CHOOSE($AU$4,'C_6_%'!G235,'C_5_%'!G235,'C_4_%'!G235,'C_3_%'!G235,'C_2_%'!G235,'C_1_%'!G235,'C_0_%'!G235,))-AA243</f>
        <v>2821979</v>
      </c>
      <c r="J243" s="6"/>
      <c r="K243" s="6">
        <f>CHOOSE($AU$4,'C_6_%'!H235,'C_5_%'!H235,'C_4_%'!H235,'C_3_%'!H235,'C_2_%'!H235,'C_1_%'!H235,'C_0_%'!H235)</f>
        <v>712466</v>
      </c>
      <c r="L243" s="6"/>
      <c r="M243" s="6">
        <f>CHOOSE($AU$4,'C_6_%'!I235,'C_5_%'!I235,'C_4_%'!I235,'C_3_%'!I235,'C_2_%'!I235,'C_1_%'!I235,'C_0_%'!I235)</f>
        <v>204958</v>
      </c>
      <c r="N243" s="6"/>
      <c r="O243" s="6">
        <f>CHOOSE($AU$4,'C_6_%'!J235,'C_5_%'!J235,'C_4_%'!J235,'C_3_%'!J235,'C_2_%'!J235,'C_1_%'!J235,'C_0_%'!J235)</f>
        <v>2820122</v>
      </c>
      <c r="P243" s="6"/>
      <c r="Q243" s="6">
        <f>CHOOSE($AU$4,'C_6_%'!K235,'C_5_%'!K235,'C_4_%'!K235,'C_3_%'!K235,'C_2_%'!K235,'C_1_%'!K235,'C_0_%'!K235)</f>
        <v>94967</v>
      </c>
      <c r="R243" s="6"/>
      <c r="S243" s="6">
        <f>CHOOSE($AU$4,'C_6_%'!L235,'C_5_%'!L235,'C_4_%'!L235,'C_3_%'!L235,'C_2_%'!L235,'C_1_%'!L235,'C_0_%'!L235,)</f>
        <v>6381416.3333000001</v>
      </c>
      <c r="T243" s="6"/>
      <c r="U243" s="6">
        <f>CHOOSE($AU$4,'C_6_%'!O235,'C_5_%'!O235,'C_4_%'!O235,'C_3_%'!O235,'C_2_%'!O235,'C_1_%'!O235,'C_0_%'!O235)</f>
        <v>312544.33332999999</v>
      </c>
      <c r="V243" s="6"/>
      <c r="W243" s="6">
        <f>CHOOSE($AU$4,'C_6_%'!Q235,'C_5_%'!Q235,'C_4_%'!Q235,'C_3_%'!Q235,'C_2_%'!Q235,'C_1_%'!Q235,'C_0_%'!Q235)</f>
        <v>0</v>
      </c>
      <c r="X243" s="6"/>
      <c r="Y243" s="6">
        <f>CHOOSE($AU$4,'C_6_%'!P235,'C_5_%'!P235,'C_4_%'!P235,'C_3_%'!P235,'C_2_%'!P235,'C_1_%'!P235,'C_0_%'!P235)</f>
        <v>53938</v>
      </c>
      <c r="Z243" s="6"/>
      <c r="AA243" s="6">
        <f>CHOOSE($AU$4,'C_6_%'!R235,'C_5_%'!R235,'C_4_%'!R235,'C_3_%'!R235,'C_2_%'!R235,'C_1_%'!R235,'C_0_%'!R235)</f>
        <v>116468</v>
      </c>
      <c r="AB243" s="6"/>
      <c r="AC243" s="6">
        <f>CHOOSE($AU$4,'C_6_%'!S235,'C_5_%'!S235,'C_4_%'!S235,'C_3_%'!S235,'C_2_%'!S235,'C_1_%'!S235,'C_0_%'!S235)</f>
        <v>5063</v>
      </c>
      <c r="AW243" s="20"/>
      <c r="AX243" s="20"/>
      <c r="AY243" s="20"/>
    </row>
    <row r="244" spans="2:51" s="43" customFormat="1" x14ac:dyDescent="0.2">
      <c r="B244" s="42">
        <f>CHOOSE($AU$4,'C_6_%'!B236,'C_5_%'!B236,'C_4_%'!B236,'C_3_%'!B236,'C_2_%'!B236,'C_1_%'!B236,'C_0_%'!B236,)</f>
        <v>5139</v>
      </c>
      <c r="C244" s="42" t="str">
        <f>CHOOSE($AU$4,'C_6_%'!A236,'C_5_%'!A236,'C_4_%'!A236,'C_3_%'!A236,'C_2_%'!A236,'C_1_%'!A236,'C_0_%'!A236,)</f>
        <v>Paton-Churdan</v>
      </c>
      <c r="E244" s="44">
        <f>CHOOSE($AU$4,'C_6_%'!E236,'C_5_%'!E236,'C_4_%'!E236,'C_3_%'!E236,'C_2_%'!E236,'C_1_%'!E236,'C_0_%'!E236)</f>
        <v>189.2</v>
      </c>
      <c r="G244" s="44">
        <f>CHOOSE($AU$4,'C_6_%'!F236,'C_5_%'!F236,'C_4_%'!F236,'C_3_%'!F236,'C_2_%'!F236,'C_1_%'!F236,'C_0_%'!F236)</f>
        <v>-2.8</v>
      </c>
      <c r="H244" s="45"/>
      <c r="I244" s="46">
        <f>(CHOOSE($AU$4,'C_6_%'!G236,'C_5_%'!G236,'C_4_%'!G236,'C_3_%'!G236,'C_2_%'!G236,'C_1_%'!G236,'C_0_%'!G236,))-AA244</f>
        <v>871141</v>
      </c>
      <c r="J244" s="46"/>
      <c r="K244" s="46">
        <f>CHOOSE($AU$4,'C_6_%'!H236,'C_5_%'!H236,'C_4_%'!H236,'C_3_%'!H236,'C_2_%'!H236,'C_1_%'!H236,'C_0_%'!H236)</f>
        <v>139332</v>
      </c>
      <c r="L244" s="46"/>
      <c r="M244" s="46">
        <f>CHOOSE($AU$4,'C_6_%'!I236,'C_5_%'!I236,'C_4_%'!I236,'C_3_%'!I236,'C_2_%'!I236,'C_1_%'!I236,'C_0_%'!I236)</f>
        <v>62629</v>
      </c>
      <c r="N244" s="46"/>
      <c r="O244" s="46">
        <f>CHOOSE($AU$4,'C_6_%'!J236,'C_5_%'!J236,'C_4_%'!J236,'C_3_%'!J236,'C_2_%'!J236,'C_1_%'!J236,'C_0_%'!J236)</f>
        <v>901821</v>
      </c>
      <c r="P244" s="46"/>
      <c r="Q244" s="46">
        <f>CHOOSE($AU$4,'C_6_%'!K236,'C_5_%'!K236,'C_4_%'!K236,'C_3_%'!K236,'C_2_%'!K236,'C_1_%'!K236,'C_0_%'!K236)</f>
        <v>32408</v>
      </c>
      <c r="R244" s="46"/>
      <c r="S244" s="46">
        <f>CHOOSE($AU$4,'C_6_%'!L236,'C_5_%'!L236,'C_4_%'!L236,'C_3_%'!L236,'C_2_%'!L236,'C_1_%'!L236,'C_0_%'!L236,)</f>
        <v>1921354</v>
      </c>
      <c r="T244" s="46"/>
      <c r="U244" s="46">
        <f>CHOOSE($AU$4,'C_6_%'!O236,'C_5_%'!O236,'C_4_%'!O236,'C_3_%'!O236,'C_2_%'!O236,'C_1_%'!O236,'C_0_%'!O236)</f>
        <v>99362</v>
      </c>
      <c r="V244" s="46"/>
      <c r="W244" s="46">
        <f>CHOOSE($AU$4,'C_6_%'!Q236,'C_5_%'!Q236,'C_4_%'!Q236,'C_3_%'!Q236,'C_2_%'!Q236,'C_1_%'!Q236,'C_0_%'!Q236)</f>
        <v>0</v>
      </c>
      <c r="X244" s="46"/>
      <c r="Y244" s="46">
        <f>CHOOSE($AU$4,'C_6_%'!P236,'C_5_%'!P236,'C_4_%'!P236,'C_3_%'!P236,'C_2_%'!P236,'C_1_%'!P236,'C_0_%'!P236)</f>
        <v>6807</v>
      </c>
      <c r="Z244" s="46"/>
      <c r="AA244" s="46">
        <f>CHOOSE($AU$4,'C_6_%'!R236,'C_5_%'!R236,'C_4_%'!R236,'C_3_%'!R236,'C_2_%'!R236,'C_1_%'!R236,'C_0_%'!R236)</f>
        <v>56570</v>
      </c>
      <c r="AB244" s="46"/>
      <c r="AC244" s="46">
        <f>CHOOSE($AU$4,'C_6_%'!S236,'C_5_%'!S236,'C_4_%'!S236,'C_3_%'!S236,'C_2_%'!S236,'C_1_%'!S236,'C_0_%'!S236)</f>
        <v>2459</v>
      </c>
      <c r="AW244" s="48"/>
      <c r="AX244" s="48"/>
      <c r="AY244" s="48"/>
    </row>
    <row r="245" spans="2:51" x14ac:dyDescent="0.2">
      <c r="B245" s="38">
        <f>CHOOSE($AU$4,'C_6_%'!B237,'C_5_%'!B237,'C_4_%'!B237,'C_3_%'!B237,'C_2_%'!B237,'C_1_%'!B237,'C_0_%'!B237,)</f>
        <v>5163</v>
      </c>
      <c r="C245" s="38" t="str">
        <f>CHOOSE($AU$4,'C_6_%'!A237,'C_5_%'!A237,'C_4_%'!A237,'C_3_%'!A237,'C_2_%'!A237,'C_1_%'!A237,'C_0_%'!A237,)</f>
        <v>Pekin</v>
      </c>
      <c r="E245" s="40">
        <f>CHOOSE($AU$4,'C_6_%'!E237,'C_5_%'!E237,'C_4_%'!E237,'C_3_%'!E237,'C_2_%'!E237,'C_1_%'!E237,'C_0_%'!E237)</f>
        <v>623.70000000000005</v>
      </c>
      <c r="G245" s="40">
        <f>CHOOSE($AU$4,'C_6_%'!F237,'C_5_%'!F237,'C_4_%'!F237,'C_3_%'!F237,'C_2_%'!F237,'C_1_%'!F237,'C_0_%'!F237)</f>
        <v>-0.3</v>
      </c>
      <c r="H245" s="3"/>
      <c r="I245" s="6">
        <f>(CHOOSE($AU$4,'C_6_%'!G237,'C_5_%'!G237,'C_4_%'!G237,'C_3_%'!G237,'C_2_%'!G237,'C_1_%'!G237,'C_0_%'!G237,))-AA245</f>
        <v>2921475</v>
      </c>
      <c r="J245" s="6"/>
      <c r="K245" s="6">
        <f>CHOOSE($AU$4,'C_6_%'!H237,'C_5_%'!H237,'C_4_%'!H237,'C_3_%'!H237,'C_2_%'!H237,'C_1_%'!H237,'C_0_%'!H237)</f>
        <v>448581</v>
      </c>
      <c r="L245" s="6"/>
      <c r="M245" s="6">
        <f>CHOOSE($AU$4,'C_6_%'!I237,'C_5_%'!I237,'C_4_%'!I237,'C_3_%'!I237,'C_2_%'!I237,'C_1_%'!I237,'C_0_%'!I237)</f>
        <v>90691</v>
      </c>
      <c r="N245" s="6"/>
      <c r="O245" s="6">
        <f>CHOOSE($AU$4,'C_6_%'!J237,'C_5_%'!J237,'C_4_%'!J237,'C_3_%'!J237,'C_2_%'!J237,'C_1_%'!J237,'C_0_%'!J237)</f>
        <v>1891048</v>
      </c>
      <c r="P245" s="6"/>
      <c r="Q245" s="6">
        <f>CHOOSE($AU$4,'C_6_%'!K237,'C_5_%'!K237,'C_4_%'!K237,'C_3_%'!K237,'C_2_%'!K237,'C_1_%'!K237,'C_0_%'!K237)</f>
        <v>46777</v>
      </c>
      <c r="R245" s="6"/>
      <c r="S245" s="6">
        <f>CHOOSE($AU$4,'C_6_%'!L237,'C_5_%'!L237,'C_4_%'!L237,'C_3_%'!L237,'C_2_%'!L237,'C_1_%'!L237,'C_0_%'!L237,)</f>
        <v>5275705</v>
      </c>
      <c r="T245" s="6"/>
      <c r="U245" s="6">
        <f>CHOOSE($AU$4,'C_6_%'!O237,'C_5_%'!O237,'C_4_%'!O237,'C_3_%'!O237,'C_2_%'!O237,'C_1_%'!O237,'C_0_%'!O237)</f>
        <v>143654</v>
      </c>
      <c r="V245" s="6"/>
      <c r="W245" s="6">
        <f>CHOOSE($AU$4,'C_6_%'!Q237,'C_5_%'!Q237,'C_4_%'!Q237,'C_3_%'!Q237,'C_2_%'!Q237,'C_1_%'!Q237,'C_0_%'!Q237)</f>
        <v>0</v>
      </c>
      <c r="X245" s="6"/>
      <c r="Y245" s="6">
        <f>CHOOSE($AU$4,'C_6_%'!P237,'C_5_%'!P237,'C_4_%'!P237,'C_3_%'!P237,'C_2_%'!P237,'C_1_%'!P237,'C_0_%'!P237)</f>
        <v>0</v>
      </c>
      <c r="Z245" s="6"/>
      <c r="AA245" s="6">
        <f>CHOOSE($AU$4,'C_6_%'!R237,'C_5_%'!R237,'C_4_%'!R237,'C_3_%'!R237,'C_2_%'!R237,'C_1_%'!R237,'C_0_%'!R237)</f>
        <v>133107</v>
      </c>
      <c r="AB245" s="6"/>
      <c r="AC245" s="6">
        <f>CHOOSE($AU$4,'C_6_%'!S237,'C_5_%'!S237,'C_4_%'!S237,'C_3_%'!S237,'C_2_%'!S237,'C_1_%'!S237,'C_0_%'!S237)</f>
        <v>5787</v>
      </c>
      <c r="AW245" s="20"/>
      <c r="AX245" s="20"/>
      <c r="AY245" s="20"/>
    </row>
    <row r="246" spans="2:51" x14ac:dyDescent="0.2">
      <c r="B246" s="38">
        <f>CHOOSE($AU$4,'C_6_%'!B238,'C_5_%'!B238,'C_4_%'!B238,'C_3_%'!B238,'C_2_%'!B238,'C_1_%'!B238,'C_0_%'!B238,)</f>
        <v>5166</v>
      </c>
      <c r="C246" s="38" t="str">
        <f>CHOOSE($AU$4,'C_6_%'!A238,'C_5_%'!A238,'C_4_%'!A238,'C_3_%'!A238,'C_2_%'!A238,'C_1_%'!A238,'C_0_%'!A238,)</f>
        <v>Pella</v>
      </c>
      <c r="E246" s="40">
        <f>CHOOSE($AU$4,'C_6_%'!E238,'C_5_%'!E238,'C_4_%'!E238,'C_3_%'!E238,'C_2_%'!E238,'C_1_%'!E238,'C_0_%'!E238)</f>
        <v>2124</v>
      </c>
      <c r="G246" s="40">
        <f>CHOOSE($AU$4,'C_6_%'!F238,'C_5_%'!F238,'C_4_%'!F238,'C_3_%'!F238,'C_2_%'!F238,'C_1_%'!F238,'C_0_%'!F238)</f>
        <v>-7.9</v>
      </c>
      <c r="H246" s="3"/>
      <c r="I246" s="6">
        <f>(CHOOSE($AU$4,'C_6_%'!G238,'C_5_%'!G238,'C_4_%'!G238,'C_3_%'!G238,'C_2_%'!G238,'C_1_%'!G238,'C_0_%'!G238,))-AA246</f>
        <v>9902799</v>
      </c>
      <c r="J246" s="6"/>
      <c r="K246" s="6">
        <f>CHOOSE($AU$4,'C_6_%'!H238,'C_5_%'!H238,'C_4_%'!H238,'C_3_%'!H238,'C_2_%'!H238,'C_1_%'!H238,'C_0_%'!H238)</f>
        <v>2107650</v>
      </c>
      <c r="L246" s="6"/>
      <c r="M246" s="6">
        <f>CHOOSE($AU$4,'C_6_%'!I238,'C_5_%'!I238,'C_4_%'!I238,'C_3_%'!I238,'C_2_%'!I238,'C_1_%'!I238,'C_0_%'!I238)</f>
        <v>919595</v>
      </c>
      <c r="N246" s="6"/>
      <c r="O246" s="6">
        <f>CHOOSE($AU$4,'C_6_%'!J238,'C_5_%'!J238,'C_4_%'!J238,'C_3_%'!J238,'C_2_%'!J238,'C_1_%'!J238,'C_0_%'!J238)</f>
        <v>6601477</v>
      </c>
      <c r="P246" s="6"/>
      <c r="Q246" s="6">
        <f>CHOOSE($AU$4,'C_6_%'!K238,'C_5_%'!K238,'C_4_%'!K238,'C_3_%'!K238,'C_2_%'!K238,'C_1_%'!K238,'C_0_%'!K238)</f>
        <v>128682</v>
      </c>
      <c r="R246" s="6"/>
      <c r="S246" s="6">
        <f>CHOOSE($AU$4,'C_6_%'!L238,'C_5_%'!L238,'C_4_%'!L238,'C_3_%'!L238,'C_2_%'!L238,'C_1_%'!L238,'C_0_%'!L238,)</f>
        <v>18790079.666999999</v>
      </c>
      <c r="T246" s="6"/>
      <c r="U246" s="6">
        <f>CHOOSE($AU$4,'C_6_%'!O238,'C_5_%'!O238,'C_4_%'!O238,'C_3_%'!O238,'C_2_%'!O238,'C_1_%'!O238,'C_0_%'!O238)</f>
        <v>1139033.6666999999</v>
      </c>
      <c r="V246" s="6"/>
      <c r="W246" s="6">
        <f>CHOOSE($AU$4,'C_6_%'!Q238,'C_5_%'!Q238,'C_4_%'!Q238,'C_3_%'!Q238,'C_2_%'!Q238,'C_1_%'!Q238,'C_0_%'!Q238)</f>
        <v>0</v>
      </c>
      <c r="X246" s="6"/>
      <c r="Y246" s="6">
        <f>CHOOSE($AU$4,'C_6_%'!P238,'C_5_%'!P238,'C_4_%'!P238,'C_3_%'!P238,'C_2_%'!P238,'C_1_%'!P238,'C_0_%'!P238)</f>
        <v>0</v>
      </c>
      <c r="Z246" s="6"/>
      <c r="AA246" s="6">
        <f>CHOOSE($AU$4,'C_6_%'!R238,'C_5_%'!R238,'C_4_%'!R238,'C_3_%'!R238,'C_2_%'!R238,'C_1_%'!R238,'C_0_%'!R238)</f>
        <v>389337</v>
      </c>
      <c r="AB246" s="6"/>
      <c r="AC246" s="6">
        <f>CHOOSE($AU$4,'C_6_%'!S238,'C_5_%'!S238,'C_4_%'!S238,'C_3_%'!S238,'C_2_%'!S238,'C_1_%'!S238,'C_0_%'!S238)</f>
        <v>16926</v>
      </c>
      <c r="AW246" s="20"/>
      <c r="AX246" s="20"/>
      <c r="AY246" s="20"/>
    </row>
    <row r="247" spans="2:51" x14ac:dyDescent="0.2">
      <c r="B247" s="38">
        <f>CHOOSE($AU$4,'C_6_%'!B239,'C_5_%'!B239,'C_4_%'!B239,'C_3_%'!B239,'C_2_%'!B239,'C_1_%'!B239,'C_0_%'!B239,)</f>
        <v>5184</v>
      </c>
      <c r="C247" s="38" t="str">
        <f>CHOOSE($AU$4,'C_6_%'!A239,'C_5_%'!A239,'C_4_%'!A239,'C_3_%'!A239,'C_2_%'!A239,'C_1_%'!A239,'C_0_%'!A239,)</f>
        <v>Perry</v>
      </c>
      <c r="E247" s="40">
        <f>CHOOSE($AU$4,'C_6_%'!E239,'C_5_%'!E239,'C_4_%'!E239,'C_3_%'!E239,'C_2_%'!E239,'C_1_%'!E239,'C_0_%'!E239)</f>
        <v>1829.1</v>
      </c>
      <c r="G247" s="40">
        <f>CHOOSE($AU$4,'C_6_%'!F239,'C_5_%'!F239,'C_4_%'!F239,'C_3_%'!F239,'C_2_%'!F239,'C_1_%'!F239,'C_0_%'!F239)</f>
        <v>-7.2</v>
      </c>
      <c r="H247" s="3"/>
      <c r="I247" s="6">
        <f>(CHOOSE($AU$4,'C_6_%'!G239,'C_5_%'!G239,'C_4_%'!G239,'C_3_%'!G239,'C_2_%'!G239,'C_1_%'!G239,'C_0_%'!G239,))-AA247</f>
        <v>11562390</v>
      </c>
      <c r="J247" s="6"/>
      <c r="K247" s="6">
        <f>CHOOSE($AU$4,'C_6_%'!H239,'C_5_%'!H239,'C_4_%'!H239,'C_3_%'!H239,'C_2_%'!H239,'C_1_%'!H239,'C_0_%'!H239)</f>
        <v>1367135</v>
      </c>
      <c r="L247" s="6"/>
      <c r="M247" s="6">
        <f>CHOOSE($AU$4,'C_6_%'!I239,'C_5_%'!I239,'C_4_%'!I239,'C_3_%'!I239,'C_2_%'!I239,'C_1_%'!I239,'C_0_%'!I239)</f>
        <v>307179</v>
      </c>
      <c r="N247" s="6"/>
      <c r="O247" s="6">
        <f>CHOOSE($AU$4,'C_6_%'!J239,'C_5_%'!J239,'C_4_%'!J239,'C_3_%'!J239,'C_2_%'!J239,'C_1_%'!J239,'C_0_%'!J239)</f>
        <v>3409867</v>
      </c>
      <c r="P247" s="6"/>
      <c r="Q247" s="6">
        <f>CHOOSE($AU$4,'C_6_%'!K239,'C_5_%'!K239,'C_4_%'!K239,'C_3_%'!K239,'C_2_%'!K239,'C_1_%'!K239,'C_0_%'!K239)</f>
        <v>77840</v>
      </c>
      <c r="R247" s="6"/>
      <c r="S247" s="6">
        <f>CHOOSE($AU$4,'C_6_%'!L239,'C_5_%'!L239,'C_4_%'!L239,'C_3_%'!L239,'C_2_%'!L239,'C_1_%'!L239,'C_0_%'!L239,)</f>
        <v>16417070.666999999</v>
      </c>
      <c r="T247" s="6"/>
      <c r="U247" s="6">
        <f>CHOOSE($AU$4,'C_6_%'!O239,'C_5_%'!O239,'C_4_%'!O239,'C_3_%'!O239,'C_2_%'!O239,'C_1_%'!O239,'C_0_%'!O239)</f>
        <v>422810.66667000001</v>
      </c>
      <c r="V247" s="6"/>
      <c r="W247" s="6">
        <f>CHOOSE($AU$4,'C_6_%'!Q239,'C_5_%'!Q239,'C_4_%'!Q239,'C_3_%'!Q239,'C_2_%'!Q239,'C_1_%'!Q239,'C_0_%'!Q239)</f>
        <v>565031.97771999997</v>
      </c>
      <c r="X247" s="6"/>
      <c r="Y247" s="6">
        <f>CHOOSE($AU$4,'C_6_%'!P239,'C_5_%'!P239,'C_4_%'!P239,'C_3_%'!P239,'C_2_%'!P239,'C_1_%'!P239,'C_0_%'!P239)</f>
        <v>0</v>
      </c>
      <c r="Z247" s="6"/>
      <c r="AA247" s="6">
        <f>CHOOSE($AU$4,'C_6_%'!R239,'C_5_%'!R239,'C_4_%'!R239,'C_3_%'!R239,'C_2_%'!R239,'C_1_%'!R239,'C_0_%'!R239)</f>
        <v>332766</v>
      </c>
      <c r="AB247" s="6"/>
      <c r="AC247" s="6">
        <f>CHOOSE($AU$4,'C_6_%'!S239,'C_5_%'!S239,'C_4_%'!S239,'C_3_%'!S239,'C_2_%'!S239,'C_1_%'!S239,'C_0_%'!S239)</f>
        <v>14466</v>
      </c>
      <c r="AW247" s="20"/>
      <c r="AX247" s="20"/>
      <c r="AY247" s="20"/>
    </row>
    <row r="248" spans="2:51" x14ac:dyDescent="0.2">
      <c r="B248" s="38">
        <f>CHOOSE($AU$4,'C_6_%'!B240,'C_5_%'!B240,'C_4_%'!B240,'C_3_%'!B240,'C_2_%'!B240,'C_1_%'!B240,'C_0_%'!B240,)</f>
        <v>5250</v>
      </c>
      <c r="C248" s="38" t="str">
        <f>CHOOSE($AU$4,'C_6_%'!A240,'C_5_%'!A240,'C_4_%'!A240,'C_3_%'!A240,'C_2_%'!A240,'C_1_%'!A240,'C_0_%'!A240,)</f>
        <v>Pleasant Valley</v>
      </c>
      <c r="E248" s="40">
        <f>CHOOSE($AU$4,'C_6_%'!E240,'C_5_%'!E240,'C_4_%'!E240,'C_3_%'!E240,'C_2_%'!E240,'C_1_%'!E240,'C_0_%'!E240)</f>
        <v>4449.8</v>
      </c>
      <c r="G248" s="40">
        <f>CHOOSE($AU$4,'C_6_%'!F240,'C_5_%'!F240,'C_4_%'!F240,'C_3_%'!F240,'C_2_%'!F240,'C_1_%'!F240,'C_0_%'!F240)</f>
        <v>161.19999999999999</v>
      </c>
      <c r="H248" s="3"/>
      <c r="I248" s="6">
        <f>(CHOOSE($AU$4,'C_6_%'!G240,'C_5_%'!G240,'C_4_%'!G240,'C_3_%'!G240,'C_2_%'!G240,'C_1_%'!G240,'C_0_%'!G240,))-AA248</f>
        <v>20879069</v>
      </c>
      <c r="J248" s="6"/>
      <c r="K248" s="6">
        <f>CHOOSE($AU$4,'C_6_%'!H240,'C_5_%'!H240,'C_4_%'!H240,'C_3_%'!H240,'C_2_%'!H240,'C_1_%'!H240,'C_0_%'!H240)</f>
        <v>2958599</v>
      </c>
      <c r="L248" s="6"/>
      <c r="M248" s="6">
        <f>CHOOSE($AU$4,'C_6_%'!I240,'C_5_%'!I240,'C_4_%'!I240,'C_3_%'!I240,'C_2_%'!I240,'C_1_%'!I240,'C_0_%'!I240)</f>
        <v>1530505</v>
      </c>
      <c r="N248" s="6"/>
      <c r="O248" s="6">
        <f>CHOOSE($AU$4,'C_6_%'!J240,'C_5_%'!J240,'C_4_%'!J240,'C_3_%'!J240,'C_2_%'!J240,'C_1_%'!J240,'C_0_%'!J240)</f>
        <v>12855625</v>
      </c>
      <c r="P248" s="6"/>
      <c r="Q248" s="6">
        <f>CHOOSE($AU$4,'C_6_%'!K240,'C_5_%'!K240,'C_4_%'!K240,'C_3_%'!K240,'C_2_%'!K240,'C_1_%'!K240,'C_0_%'!K240)</f>
        <v>433550</v>
      </c>
      <c r="R248" s="6"/>
      <c r="S248" s="6">
        <f>CHOOSE($AU$4,'C_6_%'!L240,'C_5_%'!L240,'C_4_%'!L240,'C_3_%'!L240,'C_2_%'!L240,'C_1_%'!L240,'C_0_%'!L240,)</f>
        <v>36935845.332999997</v>
      </c>
      <c r="T248" s="6"/>
      <c r="U248" s="6">
        <f>CHOOSE($AU$4,'C_6_%'!O240,'C_5_%'!O240,'C_4_%'!O240,'C_3_%'!O240,'C_2_%'!O240,'C_1_%'!O240,'C_0_%'!O240)</f>
        <v>2094303.3333000001</v>
      </c>
      <c r="V248" s="6"/>
      <c r="W248" s="6">
        <f>CHOOSE($AU$4,'C_6_%'!Q240,'C_5_%'!Q240,'C_4_%'!Q240,'C_3_%'!Q240,'C_2_%'!Q240,'C_1_%'!Q240,'C_0_%'!Q240)</f>
        <v>0</v>
      </c>
      <c r="X248" s="6"/>
      <c r="Y248" s="6">
        <f>CHOOSE($AU$4,'C_6_%'!P240,'C_5_%'!P240,'C_4_%'!P240,'C_3_%'!P240,'C_2_%'!P240,'C_1_%'!P240,'C_0_%'!P240)</f>
        <v>0</v>
      </c>
      <c r="Z248" s="6"/>
      <c r="AA248" s="6">
        <f>CHOOSE($AU$4,'C_6_%'!R240,'C_5_%'!R240,'C_4_%'!R240,'C_3_%'!R240,'C_2_%'!R240,'C_1_%'!R240,'C_0_%'!R240)</f>
        <v>409302</v>
      </c>
      <c r="AB248" s="6"/>
      <c r="AC248" s="6">
        <f>CHOOSE($AU$4,'C_6_%'!S240,'C_5_%'!S240,'C_4_%'!S240,'C_3_%'!S240,'C_2_%'!S240,'C_1_%'!S240,'C_0_%'!S240)</f>
        <v>17793</v>
      </c>
      <c r="AW248" s="20"/>
      <c r="AX248" s="20"/>
      <c r="AY248" s="20"/>
    </row>
    <row r="249" spans="2:51" s="43" customFormat="1" x14ac:dyDescent="0.2">
      <c r="B249" s="42">
        <f>CHOOSE($AU$4,'C_6_%'!B241,'C_5_%'!B241,'C_4_%'!B241,'C_3_%'!B241,'C_2_%'!B241,'C_1_%'!B241,'C_0_%'!B241,)</f>
        <v>5256</v>
      </c>
      <c r="C249" s="42" t="str">
        <f>CHOOSE($AU$4,'C_6_%'!A241,'C_5_%'!A241,'C_4_%'!A241,'C_3_%'!A241,'C_2_%'!A241,'C_1_%'!A241,'C_0_%'!A241,)</f>
        <v>Pleasantville</v>
      </c>
      <c r="E249" s="44">
        <f>CHOOSE($AU$4,'C_6_%'!E241,'C_5_%'!E241,'C_4_%'!E241,'C_3_%'!E241,'C_2_%'!E241,'C_1_%'!E241,'C_0_%'!E241)</f>
        <v>661.7</v>
      </c>
      <c r="G249" s="44">
        <f>CHOOSE($AU$4,'C_6_%'!F241,'C_5_%'!F241,'C_4_%'!F241,'C_3_%'!F241,'C_2_%'!F241,'C_1_%'!F241,'C_0_%'!F241)</f>
        <v>20.399999999999999</v>
      </c>
      <c r="H249" s="45"/>
      <c r="I249" s="46">
        <f>(CHOOSE($AU$4,'C_6_%'!G241,'C_5_%'!G241,'C_4_%'!G241,'C_3_%'!G241,'C_2_%'!G241,'C_1_%'!G241,'C_0_%'!G241,))-AA249</f>
        <v>3621915</v>
      </c>
      <c r="J249" s="46"/>
      <c r="K249" s="46">
        <f>CHOOSE($AU$4,'C_6_%'!H241,'C_5_%'!H241,'C_4_%'!H241,'C_3_%'!H241,'C_2_%'!H241,'C_1_%'!H241,'C_0_%'!H241)</f>
        <v>476537</v>
      </c>
      <c r="L249" s="46"/>
      <c r="M249" s="46">
        <f>CHOOSE($AU$4,'C_6_%'!I241,'C_5_%'!I241,'C_4_%'!I241,'C_3_%'!I241,'C_2_%'!I241,'C_1_%'!I241,'C_0_%'!I241)</f>
        <v>248472</v>
      </c>
      <c r="N249" s="46"/>
      <c r="O249" s="46">
        <f>CHOOSE($AU$4,'C_6_%'!J241,'C_5_%'!J241,'C_4_%'!J241,'C_3_%'!J241,'C_2_%'!J241,'C_1_%'!J241,'C_0_%'!J241)</f>
        <v>1570144</v>
      </c>
      <c r="P249" s="46"/>
      <c r="Q249" s="46">
        <f>CHOOSE($AU$4,'C_6_%'!K241,'C_5_%'!K241,'C_4_%'!K241,'C_3_%'!K241,'C_2_%'!K241,'C_1_%'!K241,'C_0_%'!K241)</f>
        <v>48886</v>
      </c>
      <c r="R249" s="46"/>
      <c r="S249" s="46">
        <f>CHOOSE($AU$4,'C_6_%'!L241,'C_5_%'!L241,'C_4_%'!L241,'C_3_%'!L241,'C_2_%'!L241,'C_1_%'!L241,'C_0_%'!L241,)</f>
        <v>5680638.3333000001</v>
      </c>
      <c r="T249" s="46"/>
      <c r="U249" s="46">
        <f>CHOOSE($AU$4,'C_6_%'!O241,'C_5_%'!O241,'C_4_%'!O241,'C_3_%'!O241,'C_2_%'!O241,'C_1_%'!O241,'C_0_%'!O241)</f>
        <v>304106.33332999999</v>
      </c>
      <c r="V249" s="46"/>
      <c r="W249" s="46">
        <f>CHOOSE($AU$4,'C_6_%'!Q241,'C_5_%'!Q241,'C_4_%'!Q241,'C_3_%'!Q241,'C_2_%'!Q241,'C_1_%'!Q241,'C_0_%'!Q241)</f>
        <v>31536.351514999998</v>
      </c>
      <c r="X249" s="46"/>
      <c r="Y249" s="46">
        <f>CHOOSE($AU$4,'C_6_%'!P241,'C_5_%'!P241,'C_4_%'!P241,'C_3_%'!P241,'C_2_%'!P241,'C_1_%'!P241,'C_0_%'!P241)</f>
        <v>0</v>
      </c>
      <c r="Z249" s="46"/>
      <c r="AA249" s="46">
        <f>CHOOSE($AU$4,'C_6_%'!R241,'C_5_%'!R241,'C_4_%'!R241,'C_3_%'!R241,'C_2_%'!R241,'C_1_%'!R241,'C_0_%'!R241)</f>
        <v>139762</v>
      </c>
      <c r="AB249" s="46"/>
      <c r="AC249" s="46">
        <f>CHOOSE($AU$4,'C_6_%'!S241,'C_5_%'!S241,'C_4_%'!S241,'C_3_%'!S241,'C_2_%'!S241,'C_1_%'!S241,'C_0_%'!S241)</f>
        <v>6076</v>
      </c>
      <c r="AW249" s="48"/>
      <c r="AX249" s="48"/>
      <c r="AY249" s="48"/>
    </row>
    <row r="250" spans="2:51" x14ac:dyDescent="0.2">
      <c r="B250" s="38">
        <f>CHOOSE($AU$4,'C_6_%'!B242,'C_5_%'!B242,'C_4_%'!B242,'C_3_%'!B242,'C_2_%'!B242,'C_1_%'!B242,'C_0_%'!B242,)</f>
        <v>5283</v>
      </c>
      <c r="C250" s="38" t="str">
        <f>CHOOSE($AU$4,'C_6_%'!A242,'C_5_%'!A242,'C_4_%'!A242,'C_3_%'!A242,'C_2_%'!A242,'C_1_%'!A242,'C_0_%'!A242,)</f>
        <v>Pocahontas Area</v>
      </c>
      <c r="E250" s="40">
        <f>CHOOSE($AU$4,'C_6_%'!E242,'C_5_%'!E242,'C_4_%'!E242,'C_3_%'!E242,'C_2_%'!E242,'C_1_%'!E242,'C_0_%'!E242)</f>
        <v>697.7</v>
      </c>
      <c r="G250" s="40">
        <f>CHOOSE($AU$4,'C_6_%'!F242,'C_5_%'!F242,'C_4_%'!F242,'C_3_%'!F242,'C_2_%'!F242,'C_1_%'!F242,'C_0_%'!F242)</f>
        <v>-6.5</v>
      </c>
      <c r="H250" s="3"/>
      <c r="I250" s="6">
        <f>(CHOOSE($AU$4,'C_6_%'!G242,'C_5_%'!G242,'C_4_%'!G242,'C_3_%'!G242,'C_2_%'!G242,'C_1_%'!G242,'C_0_%'!G242,))-AA250</f>
        <v>2158363</v>
      </c>
      <c r="J250" s="6"/>
      <c r="K250" s="6">
        <f>CHOOSE($AU$4,'C_6_%'!H242,'C_5_%'!H242,'C_4_%'!H242,'C_3_%'!H242,'C_2_%'!H242,'C_1_%'!H242,'C_0_%'!H242)</f>
        <v>589064</v>
      </c>
      <c r="L250" s="6"/>
      <c r="M250" s="6">
        <f>CHOOSE($AU$4,'C_6_%'!I242,'C_5_%'!I242,'C_4_%'!I242,'C_3_%'!I242,'C_2_%'!I242,'C_1_%'!I242,'C_0_%'!I242)</f>
        <v>-99943</v>
      </c>
      <c r="N250" s="6"/>
      <c r="O250" s="6">
        <f>CHOOSE($AU$4,'C_6_%'!J242,'C_5_%'!J242,'C_4_%'!J242,'C_3_%'!J242,'C_2_%'!J242,'C_1_%'!J242,'C_0_%'!J242)</f>
        <v>3601583</v>
      </c>
      <c r="P250" s="6"/>
      <c r="Q250" s="6">
        <f>CHOOSE($AU$4,'C_6_%'!K242,'C_5_%'!K242,'C_4_%'!K242,'C_3_%'!K242,'C_2_%'!K242,'C_1_%'!K242,'C_0_%'!K242)</f>
        <v>186294</v>
      </c>
      <c r="R250" s="6"/>
      <c r="S250" s="6">
        <f>CHOOSE($AU$4,'C_6_%'!L242,'C_5_%'!L242,'C_4_%'!L242,'C_3_%'!L242,'C_2_%'!L242,'C_1_%'!L242,'C_0_%'!L242,)</f>
        <v>6432606.6666999999</v>
      </c>
      <c r="T250" s="6"/>
      <c r="U250" s="6">
        <f>CHOOSE($AU$4,'C_6_%'!O242,'C_5_%'!O242,'C_4_%'!O242,'C_3_%'!O242,'C_2_%'!O242,'C_1_%'!O242,'C_0_%'!O242)</f>
        <v>130107.66667000001</v>
      </c>
      <c r="V250" s="6"/>
      <c r="W250" s="6">
        <f>CHOOSE($AU$4,'C_6_%'!Q242,'C_5_%'!Q242,'C_4_%'!Q242,'C_3_%'!Q242,'C_2_%'!Q242,'C_1_%'!Q242,'C_0_%'!Q242)</f>
        <v>0</v>
      </c>
      <c r="X250" s="6"/>
      <c r="Y250" s="6">
        <f>CHOOSE($AU$4,'C_6_%'!P242,'C_5_%'!P242,'C_4_%'!P242,'C_3_%'!P242,'C_2_%'!P242,'C_1_%'!P242,'C_0_%'!P242)</f>
        <v>0</v>
      </c>
      <c r="Z250" s="6"/>
      <c r="AA250" s="6">
        <f>CHOOSE($AU$4,'C_6_%'!R242,'C_5_%'!R242,'C_4_%'!R242,'C_3_%'!R242,'C_2_%'!R242,'C_1_%'!R242,'C_0_%'!R242)</f>
        <v>133107</v>
      </c>
      <c r="AB250" s="6"/>
      <c r="AC250" s="6">
        <f>CHOOSE($AU$4,'C_6_%'!S242,'C_5_%'!S242,'C_4_%'!S242,'C_3_%'!S242,'C_2_%'!S242,'C_1_%'!S242,'C_0_%'!S242)</f>
        <v>5787</v>
      </c>
      <c r="AW250" s="20"/>
      <c r="AX250" s="20"/>
      <c r="AY250" s="20"/>
    </row>
    <row r="251" spans="2:51" x14ac:dyDescent="0.2">
      <c r="B251" s="38">
        <f>CHOOSE($AU$4,'C_6_%'!B243,'C_5_%'!B243,'C_4_%'!B243,'C_3_%'!B243,'C_2_%'!B243,'C_1_%'!B243,'C_0_%'!B243,)</f>
        <v>5310</v>
      </c>
      <c r="C251" s="38" t="str">
        <f>CHOOSE($AU$4,'C_6_%'!A243,'C_5_%'!A243,'C_4_%'!A243,'C_3_%'!A243,'C_2_%'!A243,'C_1_%'!A243,'C_0_%'!A243,)</f>
        <v>Postville</v>
      </c>
      <c r="E251" s="40">
        <f>CHOOSE($AU$4,'C_6_%'!E243,'C_5_%'!E243,'C_4_%'!E243,'C_3_%'!E243,'C_2_%'!E243,'C_1_%'!E243,'C_0_%'!E243)</f>
        <v>675.7</v>
      </c>
      <c r="G251" s="40">
        <f>CHOOSE($AU$4,'C_6_%'!F243,'C_5_%'!F243,'C_4_%'!F243,'C_3_%'!F243,'C_2_%'!F243,'C_1_%'!F243,'C_0_%'!F243)</f>
        <v>16.399999999999999</v>
      </c>
      <c r="H251" s="3"/>
      <c r="I251" s="6">
        <f>(CHOOSE($AU$4,'C_6_%'!G243,'C_5_%'!G243,'C_4_%'!G243,'C_3_%'!G243,'C_2_%'!G243,'C_1_%'!G243,'C_0_%'!G243,))-AA251</f>
        <v>3963243</v>
      </c>
      <c r="J251" s="6"/>
      <c r="K251" s="6">
        <f>CHOOSE($AU$4,'C_6_%'!H243,'C_5_%'!H243,'C_4_%'!H243,'C_3_%'!H243,'C_2_%'!H243,'C_1_%'!H243,'C_0_%'!H243)</f>
        <v>514143</v>
      </c>
      <c r="L251" s="6"/>
      <c r="M251" s="6">
        <f>CHOOSE($AU$4,'C_6_%'!I243,'C_5_%'!I243,'C_4_%'!I243,'C_3_%'!I243,'C_2_%'!I243,'C_1_%'!I243,'C_0_%'!I243)</f>
        <v>239689</v>
      </c>
      <c r="N251" s="6"/>
      <c r="O251" s="6">
        <f>CHOOSE($AU$4,'C_6_%'!J243,'C_5_%'!J243,'C_4_%'!J243,'C_3_%'!J243,'C_2_%'!J243,'C_1_%'!J243,'C_0_%'!J243)</f>
        <v>1555660</v>
      </c>
      <c r="P251" s="6"/>
      <c r="Q251" s="6">
        <f>CHOOSE($AU$4,'C_6_%'!K243,'C_5_%'!K243,'C_4_%'!K243,'C_3_%'!K243,'C_2_%'!K243,'C_1_%'!K243,'C_0_%'!K243)</f>
        <v>45446</v>
      </c>
      <c r="R251" s="6"/>
      <c r="S251" s="6">
        <f>CHOOSE($AU$4,'C_6_%'!L243,'C_5_%'!L243,'C_4_%'!L243,'C_3_%'!L243,'C_2_%'!L243,'C_1_%'!L243,'C_0_%'!L243,)</f>
        <v>6058142.3333000001</v>
      </c>
      <c r="T251" s="6"/>
      <c r="U251" s="6">
        <f>CHOOSE($AU$4,'C_6_%'!O243,'C_5_%'!O243,'C_4_%'!O243,'C_3_%'!O243,'C_2_%'!O243,'C_1_%'!O243,'C_0_%'!O243)</f>
        <v>297328.33332999999</v>
      </c>
      <c r="V251" s="6"/>
      <c r="W251" s="6">
        <f>CHOOSE($AU$4,'C_6_%'!Q243,'C_5_%'!Q243,'C_4_%'!Q243,'C_3_%'!Q243,'C_2_%'!Q243,'C_1_%'!Q243,'C_0_%'!Q243)</f>
        <v>53723.832729000002</v>
      </c>
      <c r="X251" s="6"/>
      <c r="Y251" s="6">
        <f>CHOOSE($AU$4,'C_6_%'!P243,'C_5_%'!P243,'C_4_%'!P243,'C_3_%'!P243,'C_2_%'!P243,'C_1_%'!P243,'C_0_%'!P243)</f>
        <v>0</v>
      </c>
      <c r="Z251" s="6"/>
      <c r="AA251" s="6">
        <f>CHOOSE($AU$4,'C_6_%'!R243,'C_5_%'!R243,'C_4_%'!R243,'C_3_%'!R243,'C_2_%'!R243,'C_1_%'!R243,'C_0_%'!R243)</f>
        <v>66553</v>
      </c>
      <c r="AB251" s="6"/>
      <c r="AC251" s="6">
        <f>CHOOSE($AU$4,'C_6_%'!S243,'C_5_%'!S243,'C_4_%'!S243,'C_3_%'!S243,'C_2_%'!S243,'C_1_%'!S243,'C_0_%'!S243)</f>
        <v>2893</v>
      </c>
      <c r="AW251" s="20"/>
      <c r="AX251" s="20"/>
      <c r="AY251" s="20"/>
    </row>
    <row r="252" spans="2:51" x14ac:dyDescent="0.2">
      <c r="B252" s="38">
        <f>CHOOSE($AU$4,'C_6_%'!B244,'C_5_%'!B244,'C_4_%'!B244,'C_3_%'!B244,'C_2_%'!B244,'C_1_%'!B244,'C_0_%'!B244,)</f>
        <v>5323</v>
      </c>
      <c r="C252" s="38" t="str">
        <f>CHOOSE($AU$4,'C_6_%'!A244,'C_5_%'!A244,'C_4_%'!A244,'C_3_%'!A244,'C_2_%'!A244,'C_1_%'!A244,'C_0_%'!A244,)</f>
        <v>Prairie Valley</v>
      </c>
      <c r="E252" s="40">
        <f>CHOOSE($AU$4,'C_6_%'!E244,'C_5_%'!E244,'C_4_%'!E244,'C_3_%'!E244,'C_2_%'!E244,'C_1_%'!E244,'C_0_%'!E244)</f>
        <v>565.70000000000005</v>
      </c>
      <c r="G252" s="40">
        <f>CHOOSE($AU$4,'C_6_%'!F244,'C_5_%'!F244,'C_4_%'!F244,'C_3_%'!F244,'C_2_%'!F244,'C_1_%'!F244,'C_0_%'!F244)</f>
        <v>-15.7</v>
      </c>
      <c r="H252" s="3"/>
      <c r="I252" s="6">
        <f>(CHOOSE($AU$4,'C_6_%'!G244,'C_5_%'!G244,'C_4_%'!G244,'C_3_%'!G244,'C_2_%'!G244,'C_1_%'!G244,'C_0_%'!G244,))-AA252</f>
        <v>2152819</v>
      </c>
      <c r="J252" s="6"/>
      <c r="K252" s="6">
        <f>CHOOSE($AU$4,'C_6_%'!H244,'C_5_%'!H244,'C_4_%'!H244,'C_3_%'!H244,'C_2_%'!H244,'C_1_%'!H244,'C_0_%'!H244)</f>
        <v>456703</v>
      </c>
      <c r="L252" s="6"/>
      <c r="M252" s="6">
        <f>CHOOSE($AU$4,'C_6_%'!I244,'C_5_%'!I244,'C_4_%'!I244,'C_3_%'!I244,'C_2_%'!I244,'C_1_%'!I244,'C_0_%'!I244)</f>
        <v>-11065</v>
      </c>
      <c r="N252" s="6"/>
      <c r="O252" s="6">
        <f>CHOOSE($AU$4,'C_6_%'!J244,'C_5_%'!J244,'C_4_%'!J244,'C_3_%'!J244,'C_2_%'!J244,'C_1_%'!J244,'C_0_%'!J244)</f>
        <v>2563754</v>
      </c>
      <c r="P252" s="6"/>
      <c r="Q252" s="6">
        <f>CHOOSE($AU$4,'C_6_%'!K244,'C_5_%'!K244,'C_4_%'!K244,'C_3_%'!K244,'C_2_%'!K244,'C_1_%'!K244,'C_0_%'!K244)</f>
        <v>63058</v>
      </c>
      <c r="R252" s="6"/>
      <c r="S252" s="6">
        <f>CHOOSE($AU$4,'C_6_%'!L244,'C_5_%'!L244,'C_4_%'!L244,'C_3_%'!L244,'C_2_%'!L244,'C_1_%'!L244,'C_0_%'!L244,)</f>
        <v>5203855.6666999999</v>
      </c>
      <c r="T252" s="6"/>
      <c r="U252" s="6">
        <f>CHOOSE($AU$4,'C_6_%'!O244,'C_5_%'!O244,'C_4_%'!O244,'C_3_%'!O244,'C_2_%'!O244,'C_1_%'!O244,'C_0_%'!O244)</f>
        <v>64344.666666999998</v>
      </c>
      <c r="V252" s="6"/>
      <c r="W252" s="6">
        <f>CHOOSE($AU$4,'C_6_%'!Q244,'C_5_%'!Q244,'C_4_%'!Q244,'C_3_%'!Q244,'C_2_%'!Q244,'C_1_%'!Q244,'C_0_%'!Q244)</f>
        <v>0</v>
      </c>
      <c r="X252" s="6"/>
      <c r="Y252" s="6">
        <f>CHOOSE($AU$4,'C_6_%'!P244,'C_5_%'!P244,'C_4_%'!P244,'C_3_%'!P244,'C_2_%'!P244,'C_1_%'!P244,'C_0_%'!P244)</f>
        <v>67696</v>
      </c>
      <c r="Z252" s="6"/>
      <c r="AA252" s="6">
        <f>CHOOSE($AU$4,'C_6_%'!R244,'C_5_%'!R244,'C_4_%'!R244,'C_3_%'!R244,'C_2_%'!R244,'C_1_%'!R244,'C_0_%'!R244)</f>
        <v>119796</v>
      </c>
      <c r="AB252" s="6"/>
      <c r="AC252" s="6">
        <f>CHOOSE($AU$4,'C_6_%'!S244,'C_5_%'!S244,'C_4_%'!S244,'C_3_%'!S244,'C_2_%'!S244,'C_1_%'!S244,'C_0_%'!S244)</f>
        <v>5208</v>
      </c>
      <c r="AW252" s="20"/>
      <c r="AX252" s="20"/>
      <c r="AY252" s="20"/>
    </row>
    <row r="253" spans="2:51" x14ac:dyDescent="0.2">
      <c r="B253" s="38">
        <f>CHOOSE($AU$4,'C_6_%'!B245,'C_5_%'!B245,'C_4_%'!B245,'C_3_%'!B245,'C_2_%'!B245,'C_1_%'!B245,'C_0_%'!B245,)</f>
        <v>5328</v>
      </c>
      <c r="C253" s="38" t="str">
        <f>CHOOSE($AU$4,'C_6_%'!A245,'C_5_%'!A245,'C_4_%'!A245,'C_3_%'!A245,'C_2_%'!A245,'C_1_%'!A245,'C_0_%'!A245,)</f>
        <v>Prescott</v>
      </c>
      <c r="E253" s="40">
        <f>CHOOSE($AU$4,'C_6_%'!E245,'C_5_%'!E245,'C_4_%'!E245,'C_3_%'!E245,'C_2_%'!E245,'C_1_%'!E245,'C_0_%'!E245)</f>
        <v>83.6</v>
      </c>
      <c r="G253" s="40">
        <f>CHOOSE($AU$4,'C_6_%'!F245,'C_5_%'!F245,'C_4_%'!F245,'C_3_%'!F245,'C_2_%'!F245,'C_1_%'!F245,'C_0_%'!F245)</f>
        <v>-1.2</v>
      </c>
      <c r="H253" s="3"/>
      <c r="I253" s="6">
        <f>(CHOOSE($AU$4,'C_6_%'!G245,'C_5_%'!G245,'C_4_%'!G245,'C_3_%'!G245,'C_2_%'!G245,'C_1_%'!G245,'C_0_%'!G245,))-AA253</f>
        <v>403531</v>
      </c>
      <c r="J253" s="6"/>
      <c r="K253" s="6">
        <f>CHOOSE($AU$4,'C_6_%'!H245,'C_5_%'!H245,'C_4_%'!H245,'C_3_%'!H245,'C_2_%'!H245,'C_1_%'!H245,'C_0_%'!H245)</f>
        <v>59011</v>
      </c>
      <c r="L253" s="6"/>
      <c r="M253" s="6">
        <f>CHOOSE($AU$4,'C_6_%'!I245,'C_5_%'!I245,'C_4_%'!I245,'C_3_%'!I245,'C_2_%'!I245,'C_1_%'!I245,'C_0_%'!I245)</f>
        <v>23866</v>
      </c>
      <c r="N253" s="6"/>
      <c r="O253" s="6">
        <f>CHOOSE($AU$4,'C_6_%'!J245,'C_5_%'!J245,'C_4_%'!J245,'C_3_%'!J245,'C_2_%'!J245,'C_1_%'!J245,'C_0_%'!J245)</f>
        <v>407231</v>
      </c>
      <c r="P253" s="6"/>
      <c r="Q253" s="6">
        <f>CHOOSE($AU$4,'C_6_%'!K245,'C_5_%'!K245,'C_4_%'!K245,'C_3_%'!K245,'C_2_%'!K245,'C_1_%'!K245,'C_0_%'!K245)</f>
        <v>-822</v>
      </c>
      <c r="R253" s="6"/>
      <c r="S253" s="6">
        <f>CHOOSE($AU$4,'C_6_%'!L245,'C_5_%'!L245,'C_4_%'!L245,'C_3_%'!L245,'C_2_%'!L245,'C_1_%'!L245,'C_0_%'!L245,)</f>
        <v>870035.33333000005</v>
      </c>
      <c r="T253" s="6"/>
      <c r="U253" s="6">
        <f>CHOOSE($AU$4,'C_6_%'!O245,'C_5_%'!O245,'C_4_%'!O245,'C_3_%'!O245,'C_2_%'!O245,'C_1_%'!O245,'C_0_%'!O245)</f>
        <v>22930.333332999999</v>
      </c>
      <c r="V253" s="6"/>
      <c r="W253" s="6">
        <f>CHOOSE($AU$4,'C_6_%'!Q245,'C_5_%'!Q245,'C_4_%'!Q245,'C_3_%'!Q245,'C_2_%'!Q245,'C_1_%'!Q245,'C_0_%'!Q245)</f>
        <v>0</v>
      </c>
      <c r="X253" s="6"/>
      <c r="Y253" s="6">
        <f>CHOOSE($AU$4,'C_6_%'!P245,'C_5_%'!P245,'C_4_%'!P245,'C_3_%'!P245,'C_2_%'!P245,'C_1_%'!P245,'C_0_%'!P245)</f>
        <v>2779</v>
      </c>
      <c r="Z253" s="6"/>
      <c r="AA253" s="6">
        <f>CHOOSE($AU$4,'C_6_%'!R245,'C_5_%'!R245,'C_4_%'!R245,'C_3_%'!R245,'C_2_%'!R245,'C_1_%'!R245,'C_0_%'!R245)</f>
        <v>0</v>
      </c>
      <c r="AB253" s="6"/>
      <c r="AC253" s="6">
        <f>CHOOSE($AU$4,'C_6_%'!S245,'C_5_%'!S245,'C_4_%'!S245,'C_3_%'!S245,'C_2_%'!S245,'C_1_%'!S245,'C_0_%'!S245)</f>
        <v>0</v>
      </c>
      <c r="AW253" s="20"/>
      <c r="AX253" s="20"/>
      <c r="AY253" s="20"/>
    </row>
    <row r="254" spans="2:51" s="43" customFormat="1" x14ac:dyDescent="0.2">
      <c r="B254" s="42">
        <f>CHOOSE($AU$4,'C_6_%'!B246,'C_5_%'!B246,'C_4_%'!B246,'C_3_%'!B246,'C_2_%'!B246,'C_1_%'!B246,'C_0_%'!B246,)</f>
        <v>5463</v>
      </c>
      <c r="C254" s="42" t="str">
        <f>CHOOSE($AU$4,'C_6_%'!A246,'C_5_%'!A246,'C_4_%'!A246,'C_3_%'!A246,'C_2_%'!A246,'C_1_%'!A246,'C_0_%'!A246,)</f>
        <v>Red Oak</v>
      </c>
      <c r="E254" s="44">
        <f>CHOOSE($AU$4,'C_6_%'!E246,'C_5_%'!E246,'C_4_%'!E246,'C_3_%'!E246,'C_2_%'!E246,'C_1_%'!E246,'C_0_%'!E246)</f>
        <v>1144.4000000000001</v>
      </c>
      <c r="G254" s="44">
        <f>CHOOSE($AU$4,'C_6_%'!F246,'C_5_%'!F246,'C_4_%'!F246,'C_3_%'!F246,'C_2_%'!F246,'C_1_%'!F246,'C_0_%'!F246)</f>
        <v>-22.1</v>
      </c>
      <c r="H254" s="45"/>
      <c r="I254" s="46">
        <f>(CHOOSE($AU$4,'C_6_%'!G246,'C_5_%'!G246,'C_4_%'!G246,'C_3_%'!G246,'C_2_%'!G246,'C_1_%'!G246,'C_0_%'!G246,))-AA254</f>
        <v>5834534</v>
      </c>
      <c r="J254" s="46"/>
      <c r="K254" s="46">
        <f>CHOOSE($AU$4,'C_6_%'!H246,'C_5_%'!H246,'C_4_%'!H246,'C_3_%'!H246,'C_2_%'!H246,'C_1_%'!H246,'C_0_%'!H246)</f>
        <v>858213</v>
      </c>
      <c r="L254" s="46"/>
      <c r="M254" s="46">
        <f>CHOOSE($AU$4,'C_6_%'!I246,'C_5_%'!I246,'C_4_%'!I246,'C_3_%'!I246,'C_2_%'!I246,'C_1_%'!I246,'C_0_%'!I246)</f>
        <v>43412</v>
      </c>
      <c r="N254" s="46"/>
      <c r="O254" s="46">
        <f>CHOOSE($AU$4,'C_6_%'!J246,'C_5_%'!J246,'C_4_%'!J246,'C_3_%'!J246,'C_2_%'!J246,'C_1_%'!J246,'C_0_%'!J246)</f>
        <v>3541140</v>
      </c>
      <c r="P254" s="46"/>
      <c r="Q254" s="46">
        <f>CHOOSE($AU$4,'C_6_%'!K246,'C_5_%'!K246,'C_4_%'!K246,'C_3_%'!K246,'C_2_%'!K246,'C_1_%'!K246,'C_0_%'!K246)</f>
        <v>76584</v>
      </c>
      <c r="R254" s="46"/>
      <c r="S254" s="46">
        <f>CHOOSE($AU$4,'C_6_%'!L246,'C_5_%'!L246,'C_4_%'!L246,'C_3_%'!L246,'C_2_%'!L246,'C_1_%'!L246,'C_0_%'!L246,)</f>
        <v>10314789</v>
      </c>
      <c r="T254" s="46"/>
      <c r="U254" s="46">
        <f>CHOOSE($AU$4,'C_6_%'!O246,'C_5_%'!O246,'C_4_%'!O246,'C_3_%'!O246,'C_2_%'!O246,'C_1_%'!O246,'C_0_%'!O246)</f>
        <v>162818</v>
      </c>
      <c r="V254" s="46"/>
      <c r="W254" s="46">
        <f>CHOOSE($AU$4,'C_6_%'!Q246,'C_5_%'!Q246,'C_4_%'!Q246,'C_3_%'!Q246,'C_2_%'!Q246,'C_1_%'!Q246,'C_0_%'!Q246)</f>
        <v>0</v>
      </c>
      <c r="X254" s="46"/>
      <c r="Y254" s="46">
        <f>CHOOSE($AU$4,'C_6_%'!P246,'C_5_%'!P246,'C_4_%'!P246,'C_3_%'!P246,'C_2_%'!P246,'C_1_%'!P246,'C_0_%'!P246)</f>
        <v>69609</v>
      </c>
      <c r="Z254" s="46"/>
      <c r="AA254" s="46">
        <f>CHOOSE($AU$4,'C_6_%'!R246,'C_5_%'!R246,'C_4_%'!R246,'C_3_%'!R246,'C_2_%'!R246,'C_1_%'!R246,'C_0_%'!R246)</f>
        <v>249575</v>
      </c>
      <c r="AB254" s="46"/>
      <c r="AC254" s="46">
        <f>CHOOSE($AU$4,'C_6_%'!S246,'C_5_%'!S246,'C_4_%'!S246,'C_3_%'!S246,'C_2_%'!S246,'C_1_%'!S246,'C_0_%'!S246)</f>
        <v>10850</v>
      </c>
      <c r="AW254" s="48"/>
      <c r="AX254" s="48"/>
      <c r="AY254" s="48"/>
    </row>
    <row r="255" spans="2:51" x14ac:dyDescent="0.2">
      <c r="B255" s="38">
        <f>CHOOSE($AU$4,'C_6_%'!B247,'C_5_%'!B247,'C_4_%'!B247,'C_3_%'!B247,'C_2_%'!B247,'C_1_%'!B247,'C_0_%'!B247,)</f>
        <v>5486</v>
      </c>
      <c r="C255" s="38" t="str">
        <f>CHOOSE($AU$4,'C_6_%'!A247,'C_5_%'!A247,'C_4_%'!A247,'C_3_%'!A247,'C_2_%'!A247,'C_1_%'!A247,'C_0_%'!A247,)</f>
        <v>Remsen-Union</v>
      </c>
      <c r="E255" s="40">
        <f>CHOOSE($AU$4,'C_6_%'!E247,'C_5_%'!E247,'C_4_%'!E247,'C_3_%'!E247,'C_2_%'!E247,'C_1_%'!E247,'C_0_%'!E247)</f>
        <v>384.8</v>
      </c>
      <c r="G255" s="40">
        <f>CHOOSE($AU$4,'C_6_%'!F247,'C_5_%'!F247,'C_4_%'!F247,'C_3_%'!F247,'C_2_%'!F247,'C_1_%'!F247,'C_0_%'!F247)</f>
        <v>-3.9</v>
      </c>
      <c r="H255" s="3"/>
      <c r="I255" s="6">
        <f>(CHOOSE($AU$4,'C_6_%'!G247,'C_5_%'!G247,'C_4_%'!G247,'C_3_%'!G247,'C_2_%'!G247,'C_1_%'!G247,'C_0_%'!G247,))-AA255</f>
        <v>1461496</v>
      </c>
      <c r="J255" s="6"/>
      <c r="K255" s="6">
        <f>CHOOSE($AU$4,'C_6_%'!H247,'C_5_%'!H247,'C_4_%'!H247,'C_3_%'!H247,'C_2_%'!H247,'C_1_%'!H247,'C_0_%'!H247)</f>
        <v>288325</v>
      </c>
      <c r="L255" s="6"/>
      <c r="M255" s="6">
        <f>CHOOSE($AU$4,'C_6_%'!I247,'C_5_%'!I247,'C_4_%'!I247,'C_3_%'!I247,'C_2_%'!I247,'C_1_%'!I247,'C_0_%'!I247)</f>
        <v>-18419</v>
      </c>
      <c r="N255" s="6"/>
      <c r="O255" s="6">
        <f>CHOOSE($AU$4,'C_6_%'!J247,'C_5_%'!J247,'C_4_%'!J247,'C_3_%'!J247,'C_2_%'!J247,'C_1_%'!J247,'C_0_%'!J247)</f>
        <v>1719143</v>
      </c>
      <c r="P255" s="6"/>
      <c r="Q255" s="6">
        <f>CHOOSE($AU$4,'C_6_%'!K247,'C_5_%'!K247,'C_4_%'!K247,'C_3_%'!K247,'C_2_%'!K247,'C_1_%'!K247,'C_0_%'!K247)</f>
        <v>37975</v>
      </c>
      <c r="R255" s="6"/>
      <c r="S255" s="6">
        <f>CHOOSE($AU$4,'C_6_%'!L247,'C_5_%'!L247,'C_4_%'!L247,'C_3_%'!L247,'C_2_%'!L247,'C_1_%'!L247,'C_0_%'!L247,)</f>
        <v>3484788</v>
      </c>
      <c r="T255" s="6"/>
      <c r="U255" s="6">
        <f>CHOOSE($AU$4,'C_6_%'!O247,'C_5_%'!O247,'C_4_%'!O247,'C_3_%'!O247,'C_2_%'!O247,'C_1_%'!O247,'C_0_%'!O247)</f>
        <v>27441</v>
      </c>
      <c r="V255" s="6"/>
      <c r="W255" s="6">
        <f>CHOOSE($AU$4,'C_6_%'!Q247,'C_5_%'!Q247,'C_4_%'!Q247,'C_3_%'!Q247,'C_2_%'!Q247,'C_1_%'!Q247,'C_0_%'!Q247)</f>
        <v>0</v>
      </c>
      <c r="X255" s="6"/>
      <c r="Y255" s="6">
        <f>CHOOSE($AU$4,'C_6_%'!P247,'C_5_%'!P247,'C_4_%'!P247,'C_3_%'!P247,'C_2_%'!P247,'C_1_%'!P247,'C_0_%'!P247)</f>
        <v>866</v>
      </c>
      <c r="Z255" s="6"/>
      <c r="AA255" s="6">
        <f>CHOOSE($AU$4,'C_6_%'!R247,'C_5_%'!R247,'C_4_%'!R247,'C_3_%'!R247,'C_2_%'!R247,'C_1_%'!R247,'C_0_%'!R247)</f>
        <v>69881</v>
      </c>
      <c r="AB255" s="6"/>
      <c r="AC255" s="6">
        <f>CHOOSE($AU$4,'C_6_%'!S247,'C_5_%'!S247,'C_4_%'!S247,'C_3_%'!S247,'C_2_%'!S247,'C_1_%'!S247,'C_0_%'!S247)</f>
        <v>3038</v>
      </c>
      <c r="AW255" s="20"/>
      <c r="AX255" s="20"/>
      <c r="AY255" s="20"/>
    </row>
    <row r="256" spans="2:51" x14ac:dyDescent="0.2">
      <c r="B256" s="38">
        <f>CHOOSE($AU$4,'C_6_%'!B248,'C_5_%'!B248,'C_4_%'!B248,'C_3_%'!B248,'C_2_%'!B248,'C_1_%'!B248,'C_0_%'!B248,)</f>
        <v>5508</v>
      </c>
      <c r="C256" s="38" t="str">
        <f>CHOOSE($AU$4,'C_6_%'!A248,'C_5_%'!A248,'C_4_%'!A248,'C_3_%'!A248,'C_2_%'!A248,'C_1_%'!A248,'C_0_%'!A248,)</f>
        <v>Riceville</v>
      </c>
      <c r="E256" s="40">
        <f>CHOOSE($AU$4,'C_6_%'!E248,'C_5_%'!E248,'C_4_%'!E248,'C_3_%'!E248,'C_2_%'!E248,'C_1_%'!E248,'C_0_%'!E248)</f>
        <v>326.8</v>
      </c>
      <c r="G256" s="40">
        <f>CHOOSE($AU$4,'C_6_%'!F248,'C_5_%'!F248,'C_4_%'!F248,'C_3_%'!F248,'C_2_%'!F248,'C_1_%'!F248,'C_0_%'!F248)</f>
        <v>25.1</v>
      </c>
      <c r="H256" s="3"/>
      <c r="I256" s="6">
        <f>(CHOOSE($AU$4,'C_6_%'!G248,'C_5_%'!G248,'C_4_%'!G248,'C_3_%'!G248,'C_2_%'!G248,'C_1_%'!G248,'C_0_%'!G248,))-AA256</f>
        <v>1089468</v>
      </c>
      <c r="J256" s="6"/>
      <c r="K256" s="6">
        <f>CHOOSE($AU$4,'C_6_%'!H248,'C_5_%'!H248,'C_4_%'!H248,'C_3_%'!H248,'C_2_%'!H248,'C_1_%'!H248,'C_0_%'!H248)</f>
        <v>297764</v>
      </c>
      <c r="L256" s="6"/>
      <c r="M256" s="6">
        <f>CHOOSE($AU$4,'C_6_%'!I248,'C_5_%'!I248,'C_4_%'!I248,'C_3_%'!I248,'C_2_%'!I248,'C_1_%'!I248,'C_0_%'!I248)</f>
        <v>203435</v>
      </c>
      <c r="N256" s="6"/>
      <c r="O256" s="6">
        <f>CHOOSE($AU$4,'C_6_%'!J248,'C_5_%'!J248,'C_4_%'!J248,'C_3_%'!J248,'C_2_%'!J248,'C_1_%'!J248,'C_0_%'!J248)</f>
        <v>1424385</v>
      </c>
      <c r="P256" s="6"/>
      <c r="Q256" s="6">
        <f>CHOOSE($AU$4,'C_6_%'!K248,'C_5_%'!K248,'C_4_%'!K248,'C_3_%'!K248,'C_2_%'!K248,'C_1_%'!K248,'C_0_%'!K248)</f>
        <v>49021</v>
      </c>
      <c r="R256" s="6"/>
      <c r="S256" s="6">
        <f>CHOOSE($AU$4,'C_6_%'!L248,'C_5_%'!L248,'C_4_%'!L248,'C_3_%'!L248,'C_2_%'!L248,'C_1_%'!L248,'C_0_%'!L248,)</f>
        <v>2818475.3333000001</v>
      </c>
      <c r="T256" s="6"/>
      <c r="U256" s="6">
        <f>CHOOSE($AU$4,'C_6_%'!O248,'C_5_%'!O248,'C_4_%'!O248,'C_3_%'!O248,'C_2_%'!O248,'C_1_%'!O248,'C_0_%'!O248)</f>
        <v>255556.33332999999</v>
      </c>
      <c r="V256" s="6"/>
      <c r="W256" s="6">
        <f>CHOOSE($AU$4,'C_6_%'!Q248,'C_5_%'!Q248,'C_4_%'!Q248,'C_3_%'!Q248,'C_2_%'!Q248,'C_1_%'!Q248,'C_0_%'!Q248)</f>
        <v>0</v>
      </c>
      <c r="X256" s="6"/>
      <c r="Y256" s="6">
        <f>CHOOSE($AU$4,'C_6_%'!P248,'C_5_%'!P248,'C_4_%'!P248,'C_3_%'!P248,'C_2_%'!P248,'C_1_%'!P248,'C_0_%'!P248)</f>
        <v>0</v>
      </c>
      <c r="Z256" s="6"/>
      <c r="AA256" s="6">
        <f>CHOOSE($AU$4,'C_6_%'!R248,'C_5_%'!R248,'C_4_%'!R248,'C_3_%'!R248,'C_2_%'!R248,'C_1_%'!R248,'C_0_%'!R248)</f>
        <v>0</v>
      </c>
      <c r="AB256" s="6"/>
      <c r="AC256" s="6">
        <f>CHOOSE($AU$4,'C_6_%'!S248,'C_5_%'!S248,'C_4_%'!S248,'C_3_%'!S248,'C_2_%'!S248,'C_1_%'!S248,'C_0_%'!S248)</f>
        <v>0</v>
      </c>
      <c r="AW256" s="20"/>
      <c r="AX256" s="20"/>
      <c r="AY256" s="20"/>
    </row>
    <row r="257" spans="2:51" x14ac:dyDescent="0.2">
      <c r="B257" s="38">
        <f>CHOOSE($AU$4,'C_6_%'!B249,'C_5_%'!B249,'C_4_%'!B249,'C_3_%'!B249,'C_2_%'!B249,'C_1_%'!B249,'C_0_%'!B249,)</f>
        <v>1975</v>
      </c>
      <c r="C257" s="38" t="str">
        <f>CHOOSE($AU$4,'C_6_%'!A249,'C_5_%'!A249,'C_4_%'!A249,'C_3_%'!A249,'C_2_%'!A249,'C_1_%'!A249,'C_0_%'!A249,)</f>
        <v>River Valley</v>
      </c>
      <c r="E257" s="40">
        <f>CHOOSE($AU$4,'C_6_%'!E249,'C_5_%'!E249,'C_4_%'!E249,'C_3_%'!E249,'C_2_%'!E249,'C_1_%'!E249,'C_0_%'!E249)</f>
        <v>421.8</v>
      </c>
      <c r="G257" s="40">
        <f>CHOOSE($AU$4,'C_6_%'!F249,'C_5_%'!F249,'C_4_%'!F249,'C_3_%'!F249,'C_2_%'!F249,'C_1_%'!F249,'C_0_%'!F249)</f>
        <v>-0.2</v>
      </c>
      <c r="H257" s="3"/>
      <c r="I257" s="6">
        <f>(CHOOSE($AU$4,'C_6_%'!G249,'C_5_%'!G249,'C_4_%'!G249,'C_3_%'!G249,'C_2_%'!G249,'C_1_%'!G249,'C_0_%'!G249,))-AA257</f>
        <v>1753881</v>
      </c>
      <c r="J257" s="6"/>
      <c r="K257" s="6">
        <f>CHOOSE($AU$4,'C_6_%'!H249,'C_5_%'!H249,'C_4_%'!H249,'C_3_%'!H249,'C_2_%'!H249,'C_1_%'!H249,'C_0_%'!H249)</f>
        <v>332491</v>
      </c>
      <c r="L257" s="6"/>
      <c r="M257" s="6">
        <f>CHOOSE($AU$4,'C_6_%'!I249,'C_5_%'!I249,'C_4_%'!I249,'C_3_%'!I249,'C_2_%'!I249,'C_1_%'!I249,'C_0_%'!I249)</f>
        <v>52850</v>
      </c>
      <c r="N257" s="6"/>
      <c r="O257" s="6">
        <f>CHOOSE($AU$4,'C_6_%'!J249,'C_5_%'!J249,'C_4_%'!J249,'C_3_%'!J249,'C_2_%'!J249,'C_1_%'!J249,'C_0_%'!J249)</f>
        <v>1557925</v>
      </c>
      <c r="P257" s="6"/>
      <c r="Q257" s="6">
        <f>CHOOSE($AU$4,'C_6_%'!K249,'C_5_%'!K249,'C_4_%'!K249,'C_3_%'!K249,'C_2_%'!K249,'C_1_%'!K249,'C_0_%'!K249)</f>
        <v>36551</v>
      </c>
      <c r="R257" s="6"/>
      <c r="S257" s="6">
        <f>CHOOSE($AU$4,'C_6_%'!L249,'C_5_%'!L249,'C_4_%'!L249,'C_3_%'!L249,'C_2_%'!L249,'C_1_%'!L249,'C_0_%'!L249,)</f>
        <v>3653278</v>
      </c>
      <c r="T257" s="6"/>
      <c r="U257" s="6">
        <f>CHOOSE($AU$4,'C_6_%'!O249,'C_5_%'!O249,'C_4_%'!O249,'C_3_%'!O249,'C_2_%'!O249,'C_1_%'!O249,'C_0_%'!O249)</f>
        <v>94818</v>
      </c>
      <c r="V257" s="6"/>
      <c r="W257" s="6">
        <f>CHOOSE($AU$4,'C_6_%'!Q249,'C_5_%'!Q249,'C_4_%'!Q249,'C_3_%'!Q249,'C_2_%'!Q249,'C_1_%'!Q249,'C_0_%'!Q249)</f>
        <v>0</v>
      </c>
      <c r="X257" s="6"/>
      <c r="Y257" s="6">
        <f>CHOOSE($AU$4,'C_6_%'!P249,'C_5_%'!P249,'C_4_%'!P249,'C_3_%'!P249,'C_2_%'!P249,'C_1_%'!P249,'C_0_%'!P249)</f>
        <v>0</v>
      </c>
      <c r="Z257" s="6"/>
      <c r="AA257" s="6">
        <f>CHOOSE($AU$4,'C_6_%'!R249,'C_5_%'!R249,'C_4_%'!R249,'C_3_%'!R249,'C_2_%'!R249,'C_1_%'!R249,'C_0_%'!R249)</f>
        <v>79864</v>
      </c>
      <c r="AB257" s="6"/>
      <c r="AC257" s="6">
        <f>CHOOSE($AU$4,'C_6_%'!S249,'C_5_%'!S249,'C_4_%'!S249,'C_3_%'!S249,'C_2_%'!S249,'C_1_%'!S249,'C_0_%'!S249)</f>
        <v>3472</v>
      </c>
      <c r="AW257" s="20"/>
      <c r="AX257" s="20"/>
      <c r="AY257" s="20"/>
    </row>
    <row r="258" spans="2:51" x14ac:dyDescent="0.2">
      <c r="B258" s="38">
        <f>CHOOSE($AU$4,'C_6_%'!B250,'C_5_%'!B250,'C_4_%'!B250,'C_3_%'!B250,'C_2_%'!B250,'C_1_%'!B250,'C_0_%'!B250,)</f>
        <v>4824</v>
      </c>
      <c r="C258" s="38" t="str">
        <f>CHOOSE($AU$4,'C_6_%'!A250,'C_5_%'!A250,'C_4_%'!A250,'C_3_%'!A250,'C_2_%'!A250,'C_1_%'!A250,'C_0_%'!A250,)</f>
        <v>Riverside</v>
      </c>
      <c r="E258" s="40">
        <f>CHOOSE($AU$4,'C_6_%'!E250,'C_5_%'!E250,'C_4_%'!E250,'C_3_%'!E250,'C_2_%'!E250,'C_1_%'!E250,'C_0_%'!E250)</f>
        <v>711.7</v>
      </c>
      <c r="G258" s="40">
        <f>CHOOSE($AU$4,'C_6_%'!F250,'C_5_%'!F250,'C_4_%'!F250,'C_3_%'!F250,'C_2_%'!F250,'C_1_%'!F250,'C_0_%'!F250)</f>
        <v>-1.3</v>
      </c>
      <c r="H258" s="3"/>
      <c r="I258" s="6">
        <f>(CHOOSE($AU$4,'C_6_%'!G250,'C_5_%'!G250,'C_4_%'!G250,'C_3_%'!G250,'C_2_%'!G250,'C_1_%'!G250,'C_0_%'!G250,))-AA258</f>
        <v>2960336</v>
      </c>
      <c r="J258" s="6"/>
      <c r="K258" s="6">
        <f>CHOOSE($AU$4,'C_6_%'!H250,'C_5_%'!H250,'C_4_%'!H250,'C_3_%'!H250,'C_2_%'!H250,'C_1_%'!H250,'C_0_%'!H250)</f>
        <v>508578</v>
      </c>
      <c r="L258" s="6"/>
      <c r="M258" s="6">
        <f>CHOOSE($AU$4,'C_6_%'!I250,'C_5_%'!I250,'C_4_%'!I250,'C_3_%'!I250,'C_2_%'!I250,'C_1_%'!I250,'C_0_%'!I250)</f>
        <v>118894</v>
      </c>
      <c r="N258" s="6"/>
      <c r="O258" s="6">
        <f>CHOOSE($AU$4,'C_6_%'!J250,'C_5_%'!J250,'C_4_%'!J250,'C_3_%'!J250,'C_2_%'!J250,'C_1_%'!J250,'C_0_%'!J250)</f>
        <v>2738533</v>
      </c>
      <c r="P258" s="6"/>
      <c r="Q258" s="6">
        <f>CHOOSE($AU$4,'C_6_%'!K250,'C_5_%'!K250,'C_4_%'!K250,'C_3_%'!K250,'C_2_%'!K250,'C_1_%'!K250,'C_0_%'!K250)</f>
        <v>70766</v>
      </c>
      <c r="R258" s="6"/>
      <c r="S258" s="6">
        <f>CHOOSE($AU$4,'C_6_%'!L250,'C_5_%'!L250,'C_4_%'!L250,'C_3_%'!L250,'C_2_%'!L250,'C_1_%'!L250,'C_0_%'!L250,)</f>
        <v>6230040.3333000001</v>
      </c>
      <c r="T258" s="6"/>
      <c r="U258" s="6">
        <f>CHOOSE($AU$4,'C_6_%'!O250,'C_5_%'!O250,'C_4_%'!O250,'C_3_%'!O250,'C_2_%'!O250,'C_1_%'!O250,'C_0_%'!O250)</f>
        <v>201486.33332999999</v>
      </c>
      <c r="V258" s="6"/>
      <c r="W258" s="6">
        <f>CHOOSE($AU$4,'C_6_%'!Q250,'C_5_%'!Q250,'C_4_%'!Q250,'C_3_%'!Q250,'C_2_%'!Q250,'C_1_%'!Q250,'C_0_%'!Q250)</f>
        <v>0</v>
      </c>
      <c r="X258" s="6"/>
      <c r="Y258" s="6">
        <f>CHOOSE($AU$4,'C_6_%'!P250,'C_5_%'!P250,'C_4_%'!P250,'C_3_%'!P250,'C_2_%'!P250,'C_1_%'!P250,'C_0_%'!P250)</f>
        <v>0</v>
      </c>
      <c r="Z258" s="6"/>
      <c r="AA258" s="6">
        <f>CHOOSE($AU$4,'C_6_%'!R250,'C_5_%'!R250,'C_4_%'!R250,'C_3_%'!R250,'C_2_%'!R250,'C_1_%'!R250,'C_0_%'!R250)</f>
        <v>143089</v>
      </c>
      <c r="AB258" s="6"/>
      <c r="AC258" s="6">
        <f>CHOOSE($AU$4,'C_6_%'!S250,'C_5_%'!S250,'C_4_%'!S250,'C_3_%'!S250,'C_2_%'!S250,'C_1_%'!S250,'C_0_%'!S250)</f>
        <v>6220</v>
      </c>
      <c r="AW258" s="20"/>
      <c r="AX258" s="20"/>
      <c r="AY258" s="20"/>
    </row>
    <row r="259" spans="2:51" s="43" customFormat="1" x14ac:dyDescent="0.2">
      <c r="B259" s="42">
        <f>CHOOSE($AU$4,'C_6_%'!B251,'C_5_%'!B251,'C_4_%'!B251,'C_3_%'!B251,'C_2_%'!B251,'C_1_%'!B251,'C_0_%'!B251,)</f>
        <v>5607</v>
      </c>
      <c r="C259" s="42" t="str">
        <f>CHOOSE($AU$4,'C_6_%'!A251,'C_5_%'!A251,'C_4_%'!A251,'C_3_%'!A251,'C_2_%'!A251,'C_1_%'!A251,'C_0_%'!A251,)</f>
        <v>Rock Valley</v>
      </c>
      <c r="E259" s="44">
        <f>CHOOSE($AU$4,'C_6_%'!E251,'C_5_%'!E251,'C_4_%'!E251,'C_3_%'!E251,'C_2_%'!E251,'C_1_%'!E251,'C_0_%'!E251)</f>
        <v>724.6</v>
      </c>
      <c r="G259" s="44">
        <f>CHOOSE($AU$4,'C_6_%'!F251,'C_5_%'!F251,'C_4_%'!F251,'C_3_%'!F251,'C_2_%'!F251,'C_1_%'!F251,'C_0_%'!F251)</f>
        <v>49.4</v>
      </c>
      <c r="H259" s="45"/>
      <c r="I259" s="46">
        <f>(CHOOSE($AU$4,'C_6_%'!G251,'C_5_%'!G251,'C_4_%'!G251,'C_3_%'!G251,'C_2_%'!G251,'C_1_%'!G251,'C_0_%'!G251,))-AA259</f>
        <v>3634726</v>
      </c>
      <c r="J259" s="46"/>
      <c r="K259" s="46">
        <f>CHOOSE($AU$4,'C_6_%'!H251,'C_5_%'!H251,'C_4_%'!H251,'C_3_%'!H251,'C_2_%'!H251,'C_1_%'!H251,'C_0_%'!H251)</f>
        <v>771030</v>
      </c>
      <c r="L259" s="46"/>
      <c r="M259" s="46">
        <f>CHOOSE($AU$4,'C_6_%'!I251,'C_5_%'!I251,'C_4_%'!I251,'C_3_%'!I251,'C_2_%'!I251,'C_1_%'!I251,'C_0_%'!I251)</f>
        <v>656544</v>
      </c>
      <c r="N259" s="46"/>
      <c r="O259" s="46">
        <f>CHOOSE($AU$4,'C_6_%'!J251,'C_5_%'!J251,'C_4_%'!J251,'C_3_%'!J251,'C_2_%'!J251,'C_1_%'!J251,'C_0_%'!J251)</f>
        <v>2074901</v>
      </c>
      <c r="P259" s="46"/>
      <c r="Q259" s="46">
        <f>CHOOSE($AU$4,'C_6_%'!K251,'C_5_%'!K251,'C_4_%'!K251,'C_3_%'!K251,'C_2_%'!K251,'C_1_%'!K251,'C_0_%'!K251)</f>
        <v>97334</v>
      </c>
      <c r="R259" s="46"/>
      <c r="S259" s="46">
        <f>CHOOSE($AU$4,'C_6_%'!L251,'C_5_%'!L251,'C_4_%'!L251,'C_3_%'!L251,'C_2_%'!L251,'C_1_%'!L251,'C_0_%'!L251,)</f>
        <v>6507095.6666999999</v>
      </c>
      <c r="T259" s="46"/>
      <c r="U259" s="46">
        <f>CHOOSE($AU$4,'C_6_%'!O251,'C_5_%'!O251,'C_4_%'!O251,'C_3_%'!O251,'C_2_%'!O251,'C_1_%'!O251,'C_0_%'!O251)</f>
        <v>768196.66666999995</v>
      </c>
      <c r="V259" s="46"/>
      <c r="W259" s="46">
        <f>CHOOSE($AU$4,'C_6_%'!Q251,'C_5_%'!Q251,'C_4_%'!Q251,'C_3_%'!Q251,'C_2_%'!Q251,'C_1_%'!Q251,'C_0_%'!Q251)</f>
        <v>0</v>
      </c>
      <c r="X259" s="46"/>
      <c r="Y259" s="46">
        <f>CHOOSE($AU$4,'C_6_%'!P251,'C_5_%'!P251,'C_4_%'!P251,'C_3_%'!P251,'C_2_%'!P251,'C_1_%'!P251,'C_0_%'!P251)</f>
        <v>0</v>
      </c>
      <c r="Z259" s="46"/>
      <c r="AA259" s="46">
        <f>CHOOSE($AU$4,'C_6_%'!R251,'C_5_%'!R251,'C_4_%'!R251,'C_3_%'!R251,'C_2_%'!R251,'C_1_%'!R251,'C_0_%'!R251)</f>
        <v>276196</v>
      </c>
      <c r="AB259" s="46"/>
      <c r="AC259" s="46">
        <f>CHOOSE($AU$4,'C_6_%'!S251,'C_5_%'!S251,'C_4_%'!S251,'C_3_%'!S251,'C_2_%'!S251,'C_1_%'!S251,'C_0_%'!S251)</f>
        <v>12007</v>
      </c>
      <c r="AW259" s="48"/>
      <c r="AX259" s="48"/>
      <c r="AY259" s="48"/>
    </row>
    <row r="260" spans="2:51" x14ac:dyDescent="0.2">
      <c r="B260" s="38">
        <f>CHOOSE($AU$4,'C_6_%'!B252,'C_5_%'!B252,'C_4_%'!B252,'C_3_%'!B252,'C_2_%'!B252,'C_1_%'!B252,'C_0_%'!B252,)</f>
        <v>5643</v>
      </c>
      <c r="C260" s="38" t="str">
        <f>CHOOSE($AU$4,'C_6_%'!A252,'C_5_%'!A252,'C_4_%'!A252,'C_3_%'!A252,'C_2_%'!A252,'C_1_%'!A252,'C_0_%'!A252,)</f>
        <v>Roland-Story</v>
      </c>
      <c r="E260" s="40">
        <f>CHOOSE($AU$4,'C_6_%'!E252,'C_5_%'!E252,'C_4_%'!E252,'C_3_%'!E252,'C_2_%'!E252,'C_1_%'!E252,'C_0_%'!E252)</f>
        <v>998.5</v>
      </c>
      <c r="G260" s="40">
        <f>CHOOSE($AU$4,'C_6_%'!F252,'C_5_%'!F252,'C_4_%'!F252,'C_3_%'!F252,'C_2_%'!F252,'C_1_%'!F252,'C_0_%'!F252)</f>
        <v>21.3</v>
      </c>
      <c r="H260" s="3"/>
      <c r="I260" s="6">
        <f>(CHOOSE($AU$4,'C_6_%'!G252,'C_5_%'!G252,'C_4_%'!G252,'C_3_%'!G252,'C_2_%'!G252,'C_1_%'!G252,'C_0_%'!G252,))-AA260</f>
        <v>4884003</v>
      </c>
      <c r="J260" s="6"/>
      <c r="K260" s="6">
        <f>CHOOSE($AU$4,'C_6_%'!H252,'C_5_%'!H252,'C_4_%'!H252,'C_3_%'!H252,'C_2_%'!H252,'C_1_%'!H252,'C_0_%'!H252)</f>
        <v>1017391</v>
      </c>
      <c r="L260" s="6"/>
      <c r="M260" s="6">
        <f>CHOOSE($AU$4,'C_6_%'!I252,'C_5_%'!I252,'C_4_%'!I252,'C_3_%'!I252,'C_2_%'!I252,'C_1_%'!I252,'C_0_%'!I252)</f>
        <v>583356</v>
      </c>
      <c r="N260" s="6"/>
      <c r="O260" s="6">
        <f>CHOOSE($AU$4,'C_6_%'!J252,'C_5_%'!J252,'C_4_%'!J252,'C_3_%'!J252,'C_2_%'!J252,'C_1_%'!J252,'C_0_%'!J252)</f>
        <v>2653894</v>
      </c>
      <c r="P260" s="6"/>
      <c r="Q260" s="6">
        <f>CHOOSE($AU$4,'C_6_%'!K252,'C_5_%'!K252,'C_4_%'!K252,'C_3_%'!K252,'C_2_%'!K252,'C_1_%'!K252,'C_0_%'!K252)</f>
        <v>73640</v>
      </c>
      <c r="R260" s="6"/>
      <c r="S260" s="6">
        <f>CHOOSE($AU$4,'C_6_%'!L252,'C_5_%'!L252,'C_4_%'!L252,'C_3_%'!L252,'C_2_%'!L252,'C_1_%'!L252,'C_0_%'!L252,)</f>
        <v>8623353</v>
      </c>
      <c r="T260" s="6"/>
      <c r="U260" s="6">
        <f>CHOOSE($AU$4,'C_6_%'!O252,'C_5_%'!O252,'C_4_%'!O252,'C_3_%'!O252,'C_2_%'!O252,'C_1_%'!O252,'C_0_%'!O252)</f>
        <v>691276</v>
      </c>
      <c r="V260" s="6"/>
      <c r="W260" s="6">
        <f>CHOOSE($AU$4,'C_6_%'!Q252,'C_5_%'!Q252,'C_4_%'!Q252,'C_3_%'!Q252,'C_2_%'!Q252,'C_1_%'!Q252,'C_0_%'!Q252)</f>
        <v>0</v>
      </c>
      <c r="X260" s="6"/>
      <c r="Y260" s="6">
        <f>CHOOSE($AU$4,'C_6_%'!P252,'C_5_%'!P252,'C_4_%'!P252,'C_3_%'!P252,'C_2_%'!P252,'C_1_%'!P252,'C_0_%'!P252)</f>
        <v>0</v>
      </c>
      <c r="Z260" s="6"/>
      <c r="AA260" s="6">
        <f>CHOOSE($AU$4,'C_6_%'!R252,'C_5_%'!R252,'C_4_%'!R252,'C_3_%'!R252,'C_2_%'!R252,'C_1_%'!R252,'C_0_%'!R252)</f>
        <v>86519</v>
      </c>
      <c r="AB260" s="6"/>
      <c r="AC260" s="6">
        <f>CHOOSE($AU$4,'C_6_%'!S252,'C_5_%'!S252,'C_4_%'!S252,'C_3_%'!S252,'C_2_%'!S252,'C_1_%'!S252,'C_0_%'!S252)</f>
        <v>3761</v>
      </c>
      <c r="AW260" s="20"/>
      <c r="AX260" s="20"/>
      <c r="AY260" s="20"/>
    </row>
    <row r="261" spans="2:51" x14ac:dyDescent="0.2">
      <c r="B261" s="38">
        <f>CHOOSE($AU$4,'C_6_%'!B253,'C_5_%'!B253,'C_4_%'!B253,'C_3_%'!B253,'C_2_%'!B253,'C_1_%'!B253,'C_0_%'!B253,)</f>
        <v>5697</v>
      </c>
      <c r="C261" s="38" t="str">
        <f>CHOOSE($AU$4,'C_6_%'!A253,'C_5_%'!A253,'C_4_%'!A253,'C_3_%'!A253,'C_2_%'!A253,'C_1_%'!A253,'C_0_%'!A253,)</f>
        <v>Rudd-Rockford-Marble Rk</v>
      </c>
      <c r="E261" s="40">
        <f>CHOOSE($AU$4,'C_6_%'!E253,'C_5_%'!E253,'C_4_%'!E253,'C_3_%'!E253,'C_2_%'!E253,'C_1_%'!E253,'C_0_%'!E253)</f>
        <v>435.8</v>
      </c>
      <c r="G261" s="40">
        <f>CHOOSE($AU$4,'C_6_%'!F253,'C_5_%'!F253,'C_4_%'!F253,'C_3_%'!F253,'C_2_%'!F253,'C_1_%'!F253,'C_0_%'!F253)</f>
        <v>-17.600000000000001</v>
      </c>
      <c r="H261" s="3"/>
      <c r="I261" s="6">
        <f>(CHOOSE($AU$4,'C_6_%'!G253,'C_5_%'!G253,'C_4_%'!G253,'C_3_%'!G253,'C_2_%'!G253,'C_1_%'!G253,'C_0_%'!G253,))-AA261</f>
        <v>1876337</v>
      </c>
      <c r="J261" s="6"/>
      <c r="K261" s="6">
        <f>CHOOSE($AU$4,'C_6_%'!H253,'C_5_%'!H253,'C_4_%'!H253,'C_3_%'!H253,'C_2_%'!H253,'C_1_%'!H253,'C_0_%'!H253)</f>
        <v>337844</v>
      </c>
      <c r="L261" s="6"/>
      <c r="M261" s="6">
        <f>CHOOSE($AU$4,'C_6_%'!I253,'C_5_%'!I253,'C_4_%'!I253,'C_3_%'!I253,'C_2_%'!I253,'C_1_%'!I253,'C_0_%'!I253)</f>
        <v>-39994</v>
      </c>
      <c r="N261" s="6"/>
      <c r="O261" s="6">
        <f>CHOOSE($AU$4,'C_6_%'!J253,'C_5_%'!J253,'C_4_%'!J253,'C_3_%'!J253,'C_2_%'!J253,'C_1_%'!J253,'C_0_%'!J253)</f>
        <v>1790094</v>
      </c>
      <c r="P261" s="6"/>
      <c r="Q261" s="6">
        <f>CHOOSE($AU$4,'C_6_%'!K253,'C_5_%'!K253,'C_4_%'!K253,'C_3_%'!K253,'C_2_%'!K253,'C_1_%'!K253,'C_0_%'!K253)</f>
        <v>76141</v>
      </c>
      <c r="R261" s="6"/>
      <c r="S261" s="6">
        <f>CHOOSE($AU$4,'C_6_%'!L253,'C_5_%'!L253,'C_4_%'!L253,'C_3_%'!L253,'C_2_%'!L253,'C_1_%'!L253,'C_0_%'!L253,)</f>
        <v>4015286</v>
      </c>
      <c r="T261" s="6"/>
      <c r="U261" s="6">
        <f>CHOOSE($AU$4,'C_6_%'!O253,'C_5_%'!O253,'C_4_%'!O253,'C_3_%'!O253,'C_2_%'!O253,'C_1_%'!O253,'C_0_%'!O253)</f>
        <v>41107</v>
      </c>
      <c r="V261" s="6"/>
      <c r="W261" s="6">
        <f>CHOOSE($AU$4,'C_6_%'!Q253,'C_5_%'!Q253,'C_4_%'!Q253,'C_3_%'!Q253,'C_2_%'!Q253,'C_1_%'!Q253,'C_0_%'!Q253)</f>
        <v>0</v>
      </c>
      <c r="X261" s="6"/>
      <c r="Y261" s="6">
        <f>CHOOSE($AU$4,'C_6_%'!P253,'C_5_%'!P253,'C_4_%'!P253,'C_3_%'!P253,'C_2_%'!P253,'C_1_%'!P253,'C_0_%'!P253)</f>
        <v>85558</v>
      </c>
      <c r="Z261" s="6"/>
      <c r="AA261" s="6">
        <f>CHOOSE($AU$4,'C_6_%'!R253,'C_5_%'!R253,'C_4_%'!R253,'C_3_%'!R253,'C_2_%'!R253,'C_1_%'!R253,'C_0_%'!R253)</f>
        <v>53243</v>
      </c>
      <c r="AB261" s="6"/>
      <c r="AC261" s="6">
        <f>CHOOSE($AU$4,'C_6_%'!S253,'C_5_%'!S253,'C_4_%'!S253,'C_3_%'!S253,'C_2_%'!S253,'C_1_%'!S253,'C_0_%'!S253)</f>
        <v>2315</v>
      </c>
      <c r="AW261" s="20"/>
      <c r="AX261" s="20"/>
      <c r="AY261" s="20"/>
    </row>
    <row r="262" spans="2:51" x14ac:dyDescent="0.2">
      <c r="B262" s="38">
        <f>CHOOSE($AU$4,'C_6_%'!B254,'C_5_%'!B254,'C_4_%'!B254,'C_3_%'!B254,'C_2_%'!B254,'C_1_%'!B254,'C_0_%'!B254,)</f>
        <v>5724</v>
      </c>
      <c r="C262" s="38" t="str">
        <f>CHOOSE($AU$4,'C_6_%'!A254,'C_5_%'!A254,'C_4_%'!A254,'C_3_%'!A254,'C_2_%'!A254,'C_1_%'!A254,'C_0_%'!A254,)</f>
        <v>Ruthven-Ayrshire</v>
      </c>
      <c r="E262" s="40">
        <f>CHOOSE($AU$4,'C_6_%'!E254,'C_5_%'!E254,'C_4_%'!E254,'C_3_%'!E254,'C_2_%'!E254,'C_1_%'!E254,'C_0_%'!E254)</f>
        <v>264.89999999999998</v>
      </c>
      <c r="G262" s="40">
        <f>CHOOSE($AU$4,'C_6_%'!F254,'C_5_%'!F254,'C_4_%'!F254,'C_3_%'!F254,'C_2_%'!F254,'C_1_%'!F254,'C_0_%'!F254)</f>
        <v>21.9</v>
      </c>
      <c r="H262" s="3"/>
      <c r="I262" s="6">
        <f>(CHOOSE($AU$4,'C_6_%'!G254,'C_5_%'!G254,'C_4_%'!G254,'C_3_%'!G254,'C_2_%'!G254,'C_1_%'!G254,'C_0_%'!G254,))-AA262</f>
        <v>1278072</v>
      </c>
      <c r="J262" s="6"/>
      <c r="K262" s="6">
        <f>CHOOSE($AU$4,'C_6_%'!H254,'C_5_%'!H254,'C_4_%'!H254,'C_3_%'!H254,'C_2_%'!H254,'C_1_%'!H254,'C_0_%'!H254)</f>
        <v>213439</v>
      </c>
      <c r="L262" s="6"/>
      <c r="M262" s="6">
        <f>CHOOSE($AU$4,'C_6_%'!I254,'C_5_%'!I254,'C_4_%'!I254,'C_3_%'!I254,'C_2_%'!I254,'C_1_%'!I254,'C_0_%'!I254)</f>
        <v>216623</v>
      </c>
      <c r="N262" s="6"/>
      <c r="O262" s="6">
        <f>CHOOSE($AU$4,'C_6_%'!J254,'C_5_%'!J254,'C_4_%'!J254,'C_3_%'!J254,'C_2_%'!J254,'C_1_%'!J254,'C_0_%'!J254)</f>
        <v>939149</v>
      </c>
      <c r="P262" s="6"/>
      <c r="Q262" s="6">
        <f>CHOOSE($AU$4,'C_6_%'!K254,'C_5_%'!K254,'C_4_%'!K254,'C_3_%'!K254,'C_2_%'!K254,'C_1_%'!K254,'C_0_%'!K254)</f>
        <v>48831</v>
      </c>
      <c r="R262" s="6"/>
      <c r="S262" s="6">
        <f>CHOOSE($AU$4,'C_6_%'!L254,'C_5_%'!L254,'C_4_%'!L254,'C_3_%'!L254,'C_2_%'!L254,'C_1_%'!L254,'C_0_%'!L254,)</f>
        <v>2445274.6666999999</v>
      </c>
      <c r="T262" s="6"/>
      <c r="U262" s="6">
        <f>CHOOSE($AU$4,'C_6_%'!O254,'C_5_%'!O254,'C_4_%'!O254,'C_3_%'!O254,'C_2_%'!O254,'C_1_%'!O254,'C_0_%'!O254)</f>
        <v>273226.66667000001</v>
      </c>
      <c r="V262" s="6"/>
      <c r="W262" s="6">
        <f>CHOOSE($AU$4,'C_6_%'!Q254,'C_5_%'!Q254,'C_4_%'!Q254,'C_3_%'!Q254,'C_2_%'!Q254,'C_1_%'!Q254,'C_0_%'!Q254)</f>
        <v>0</v>
      </c>
      <c r="X262" s="6"/>
      <c r="Y262" s="6">
        <f>CHOOSE($AU$4,'C_6_%'!P254,'C_5_%'!P254,'C_4_%'!P254,'C_3_%'!P254,'C_2_%'!P254,'C_1_%'!P254,'C_0_%'!P254)</f>
        <v>0</v>
      </c>
      <c r="Z262" s="6"/>
      <c r="AA262" s="6">
        <f>CHOOSE($AU$4,'C_6_%'!R254,'C_5_%'!R254,'C_4_%'!R254,'C_3_%'!R254,'C_2_%'!R254,'C_1_%'!R254,'C_0_%'!R254)</f>
        <v>43260</v>
      </c>
      <c r="AB262" s="6"/>
      <c r="AC262" s="6">
        <f>CHOOSE($AU$4,'C_6_%'!S254,'C_5_%'!S254,'C_4_%'!S254,'C_3_%'!S254,'C_2_%'!S254,'C_1_%'!S254,'C_0_%'!S254)</f>
        <v>1881</v>
      </c>
      <c r="AW262" s="20"/>
      <c r="AX262" s="20"/>
      <c r="AY262" s="20"/>
    </row>
    <row r="263" spans="2:51" x14ac:dyDescent="0.2">
      <c r="B263" s="38">
        <f>CHOOSE($AU$4,'C_6_%'!B255,'C_5_%'!B255,'C_4_%'!B255,'C_3_%'!B255,'C_2_%'!B255,'C_1_%'!B255,'C_0_%'!B255,)</f>
        <v>5805</v>
      </c>
      <c r="C263" s="38" t="str">
        <f>CHOOSE($AU$4,'C_6_%'!A255,'C_5_%'!A255,'C_4_%'!A255,'C_3_%'!A255,'C_2_%'!A255,'C_1_%'!A255,'C_0_%'!A255,)</f>
        <v>Saydel</v>
      </c>
      <c r="E263" s="40">
        <f>CHOOSE($AU$4,'C_6_%'!E255,'C_5_%'!E255,'C_4_%'!E255,'C_3_%'!E255,'C_2_%'!E255,'C_1_%'!E255,'C_0_%'!E255)</f>
        <v>1156.4000000000001</v>
      </c>
      <c r="G263" s="40">
        <f>CHOOSE($AU$4,'C_6_%'!F255,'C_5_%'!F255,'C_4_%'!F255,'C_3_%'!F255,'C_2_%'!F255,'C_1_%'!F255,'C_0_%'!F255)</f>
        <v>-5.9</v>
      </c>
      <c r="H263" s="3"/>
      <c r="I263" s="6">
        <f>(CHOOSE($AU$4,'C_6_%'!G255,'C_5_%'!G255,'C_4_%'!G255,'C_3_%'!G255,'C_2_%'!G255,'C_1_%'!G255,'C_0_%'!G255,))-AA263</f>
        <v>4171231</v>
      </c>
      <c r="J263" s="6"/>
      <c r="K263" s="6">
        <f>CHOOSE($AU$4,'C_6_%'!H255,'C_5_%'!H255,'C_4_%'!H255,'C_3_%'!H255,'C_2_%'!H255,'C_1_%'!H255,'C_0_%'!H255)</f>
        <v>1258531</v>
      </c>
      <c r="L263" s="6"/>
      <c r="M263" s="6">
        <f>CHOOSE($AU$4,'C_6_%'!I255,'C_5_%'!I255,'C_4_%'!I255,'C_3_%'!I255,'C_2_%'!I255,'C_1_%'!I255,'C_0_%'!I255)</f>
        <v>338855</v>
      </c>
      <c r="N263" s="6"/>
      <c r="O263" s="6">
        <f>CHOOSE($AU$4,'C_6_%'!J255,'C_5_%'!J255,'C_4_%'!J255,'C_3_%'!J255,'C_2_%'!J255,'C_1_%'!J255,'C_0_%'!J255)</f>
        <v>4992499</v>
      </c>
      <c r="P263" s="6"/>
      <c r="Q263" s="6">
        <f>CHOOSE($AU$4,'C_6_%'!K255,'C_5_%'!K255,'C_4_%'!K255,'C_3_%'!K255,'C_2_%'!K255,'C_1_%'!K255,'C_0_%'!K255)</f>
        <v>27202</v>
      </c>
      <c r="R263" s="6"/>
      <c r="S263" s="6">
        <f>CHOOSE($AU$4,'C_6_%'!L255,'C_5_%'!L255,'C_4_%'!L255,'C_3_%'!L255,'C_2_%'!L255,'C_1_%'!L255,'C_0_%'!L255,)</f>
        <v>10755779.666999999</v>
      </c>
      <c r="T263" s="6"/>
      <c r="U263" s="6">
        <f>CHOOSE($AU$4,'C_6_%'!O255,'C_5_%'!O255,'C_4_%'!O255,'C_3_%'!O255,'C_2_%'!O255,'C_1_%'!O255,'C_0_%'!O255)</f>
        <v>536261.66666999995</v>
      </c>
      <c r="V263" s="6"/>
      <c r="W263" s="6">
        <f>CHOOSE($AU$4,'C_6_%'!Q255,'C_5_%'!Q255,'C_4_%'!Q255,'C_3_%'!Q255,'C_2_%'!Q255,'C_1_%'!Q255,'C_0_%'!Q255)</f>
        <v>0</v>
      </c>
      <c r="X263" s="6"/>
      <c r="Y263" s="6">
        <f>CHOOSE($AU$4,'C_6_%'!P255,'C_5_%'!P255,'C_4_%'!P255,'C_3_%'!P255,'C_2_%'!P255,'C_1_%'!P255,'C_0_%'!P255)</f>
        <v>0</v>
      </c>
      <c r="Z263" s="6"/>
      <c r="AA263" s="6">
        <f>CHOOSE($AU$4,'C_6_%'!R255,'C_5_%'!R255,'C_4_%'!R255,'C_3_%'!R255,'C_2_%'!R255,'C_1_%'!R255,'C_0_%'!R255)</f>
        <v>109813</v>
      </c>
      <c r="AB263" s="6"/>
      <c r="AC263" s="6">
        <f>CHOOSE($AU$4,'C_6_%'!S255,'C_5_%'!S255,'C_4_%'!S255,'C_3_%'!S255,'C_2_%'!S255,'C_1_%'!S255,'C_0_%'!S255)</f>
        <v>4774</v>
      </c>
      <c r="AW263" s="20"/>
      <c r="AX263" s="20"/>
      <c r="AY263" s="20"/>
    </row>
    <row r="264" spans="2:51" s="43" customFormat="1" x14ac:dyDescent="0.2">
      <c r="B264" s="42">
        <f>CHOOSE($AU$4,'C_6_%'!B256,'C_5_%'!B256,'C_4_%'!B256,'C_3_%'!B256,'C_2_%'!B256,'C_1_%'!B256,'C_0_%'!B256,)</f>
        <v>5823</v>
      </c>
      <c r="C264" s="42" t="str">
        <f>CHOOSE($AU$4,'C_6_%'!A256,'C_5_%'!A256,'C_4_%'!A256,'C_3_%'!A256,'C_2_%'!A256,'C_1_%'!A256,'C_0_%'!A256,)</f>
        <v>Schaller-Crestland</v>
      </c>
      <c r="E264" s="44">
        <f>CHOOSE($AU$4,'C_6_%'!E256,'C_5_%'!E256,'C_4_%'!E256,'C_3_%'!E256,'C_2_%'!E256,'C_1_%'!E256,'C_0_%'!E256)</f>
        <v>386.8</v>
      </c>
      <c r="G264" s="44">
        <f>CHOOSE($AU$4,'C_6_%'!F256,'C_5_%'!F256,'C_4_%'!F256,'C_3_%'!F256,'C_2_%'!F256,'C_1_%'!F256,'C_0_%'!F256)</f>
        <v>9.4</v>
      </c>
      <c r="H264" s="45"/>
      <c r="I264" s="46">
        <f>(CHOOSE($AU$4,'C_6_%'!G256,'C_5_%'!G256,'C_4_%'!G256,'C_3_%'!G256,'C_2_%'!G256,'C_1_%'!G256,'C_0_%'!G256,))-AA264</f>
        <v>1572855</v>
      </c>
      <c r="J264" s="46"/>
      <c r="K264" s="46">
        <f>CHOOSE($AU$4,'C_6_%'!H256,'C_5_%'!H256,'C_4_%'!H256,'C_3_%'!H256,'C_2_%'!H256,'C_1_%'!H256,'C_0_%'!H256)</f>
        <v>295109</v>
      </c>
      <c r="L264" s="46"/>
      <c r="M264" s="46">
        <f>CHOOSE($AU$4,'C_6_%'!I256,'C_5_%'!I256,'C_4_%'!I256,'C_3_%'!I256,'C_2_%'!I256,'C_1_%'!I256,'C_0_%'!I256)</f>
        <v>145674</v>
      </c>
      <c r="N264" s="46"/>
      <c r="O264" s="46">
        <f>CHOOSE($AU$4,'C_6_%'!J256,'C_5_%'!J256,'C_4_%'!J256,'C_3_%'!J256,'C_2_%'!J256,'C_1_%'!J256,'C_0_%'!J256)</f>
        <v>1677594</v>
      </c>
      <c r="P264" s="46"/>
      <c r="Q264" s="46">
        <f>CHOOSE($AU$4,'C_6_%'!K256,'C_5_%'!K256,'C_4_%'!K256,'C_3_%'!K256,'C_2_%'!K256,'C_1_%'!K256,'C_0_%'!K256)</f>
        <v>52131</v>
      </c>
      <c r="R264" s="46"/>
      <c r="S264" s="46">
        <f>CHOOSE($AU$4,'C_6_%'!L256,'C_5_%'!L256,'C_4_%'!L256,'C_3_%'!L256,'C_2_%'!L256,'C_1_%'!L256,'C_0_%'!L256,)</f>
        <v>3588076.6666999999</v>
      </c>
      <c r="T264" s="46"/>
      <c r="U264" s="46">
        <f>CHOOSE($AU$4,'C_6_%'!O256,'C_5_%'!O256,'C_4_%'!O256,'C_3_%'!O256,'C_2_%'!O256,'C_1_%'!O256,'C_0_%'!O256)</f>
        <v>220080.66667000001</v>
      </c>
      <c r="V264" s="46"/>
      <c r="W264" s="46">
        <f>CHOOSE($AU$4,'C_6_%'!Q256,'C_5_%'!Q256,'C_4_%'!Q256,'C_3_%'!Q256,'C_2_%'!Q256,'C_1_%'!Q256,'C_0_%'!Q256)</f>
        <v>0</v>
      </c>
      <c r="X264" s="46"/>
      <c r="Y264" s="46">
        <f>CHOOSE($AU$4,'C_6_%'!P256,'C_5_%'!P256,'C_4_%'!P256,'C_3_%'!P256,'C_2_%'!P256,'C_1_%'!P256,'C_0_%'!P256)</f>
        <v>0</v>
      </c>
      <c r="Z264" s="46"/>
      <c r="AA264" s="46">
        <f>CHOOSE($AU$4,'C_6_%'!R256,'C_5_%'!R256,'C_4_%'!R256,'C_3_%'!R256,'C_2_%'!R256,'C_1_%'!R256,'C_0_%'!R256)</f>
        <v>36604</v>
      </c>
      <c r="AB264" s="46"/>
      <c r="AC264" s="46">
        <f>CHOOSE($AU$4,'C_6_%'!S256,'C_5_%'!S256,'C_4_%'!S256,'C_3_%'!S256,'C_2_%'!S256,'C_1_%'!S256,'C_0_%'!S256)</f>
        <v>1591</v>
      </c>
      <c r="AW264" s="48"/>
      <c r="AX264" s="48"/>
      <c r="AY264" s="48"/>
    </row>
    <row r="265" spans="2:51" x14ac:dyDescent="0.2">
      <c r="B265" s="38">
        <f>CHOOSE($AU$4,'C_6_%'!B257,'C_5_%'!B257,'C_4_%'!B257,'C_3_%'!B257,'C_2_%'!B257,'C_1_%'!B257,'C_0_%'!B257,)</f>
        <v>5832</v>
      </c>
      <c r="C265" s="38" t="str">
        <f>CHOOSE($AU$4,'C_6_%'!A257,'C_5_%'!A257,'C_4_%'!A257,'C_3_%'!A257,'C_2_%'!A257,'C_1_%'!A257,'C_0_%'!A257,)</f>
        <v>Schleswig</v>
      </c>
      <c r="E265" s="40">
        <f>CHOOSE($AU$4,'C_6_%'!E257,'C_5_%'!E257,'C_4_%'!E257,'C_3_%'!E257,'C_2_%'!E257,'C_1_%'!E257,'C_0_%'!E257)</f>
        <v>277.89999999999998</v>
      </c>
      <c r="G265" s="40">
        <f>CHOOSE($AU$4,'C_6_%'!F257,'C_5_%'!F257,'C_4_%'!F257,'C_3_%'!F257,'C_2_%'!F257,'C_1_%'!F257,'C_0_%'!F257)</f>
        <v>-10.1</v>
      </c>
      <c r="H265" s="3"/>
      <c r="I265" s="6">
        <f>(CHOOSE($AU$4,'C_6_%'!G257,'C_5_%'!G257,'C_4_%'!G257,'C_3_%'!G257,'C_2_%'!G257,'C_1_%'!G257,'C_0_%'!G257,))-AA265</f>
        <v>1327692</v>
      </c>
      <c r="J265" s="6"/>
      <c r="K265" s="6">
        <f>CHOOSE($AU$4,'C_6_%'!H257,'C_5_%'!H257,'C_4_%'!H257,'C_3_%'!H257,'C_2_%'!H257,'C_1_%'!H257,'C_0_%'!H257)</f>
        <v>178034</v>
      </c>
      <c r="L265" s="6"/>
      <c r="M265" s="6">
        <f>CHOOSE($AU$4,'C_6_%'!I257,'C_5_%'!I257,'C_4_%'!I257,'C_3_%'!I257,'C_2_%'!I257,'C_1_%'!I257,'C_0_%'!I257)</f>
        <v>-6887</v>
      </c>
      <c r="N265" s="6"/>
      <c r="O265" s="6">
        <f>CHOOSE($AU$4,'C_6_%'!J257,'C_5_%'!J257,'C_4_%'!J257,'C_3_%'!J257,'C_2_%'!J257,'C_1_%'!J257,'C_0_%'!J257)</f>
        <v>1062446</v>
      </c>
      <c r="P265" s="6"/>
      <c r="Q265" s="6">
        <f>CHOOSE($AU$4,'C_6_%'!K257,'C_5_%'!K257,'C_4_%'!K257,'C_3_%'!K257,'C_2_%'!K257,'C_1_%'!K257,'C_0_%'!K257)</f>
        <v>41646</v>
      </c>
      <c r="R265" s="6"/>
      <c r="S265" s="6">
        <f>CHOOSE($AU$4,'C_6_%'!L257,'C_5_%'!L257,'C_4_%'!L257,'C_3_%'!L257,'C_2_%'!L257,'C_1_%'!L257,'C_0_%'!L257,)</f>
        <v>2575946</v>
      </c>
      <c r="T265" s="6"/>
      <c r="U265" s="6">
        <f>CHOOSE($AU$4,'C_6_%'!O257,'C_5_%'!O257,'C_4_%'!O257,'C_3_%'!O257,'C_2_%'!O257,'C_1_%'!O257,'C_0_%'!O257)</f>
        <v>38789</v>
      </c>
      <c r="V265" s="6"/>
      <c r="W265" s="6">
        <f>CHOOSE($AU$4,'C_6_%'!Q257,'C_5_%'!Q257,'C_4_%'!Q257,'C_3_%'!Q257,'C_2_%'!Q257,'C_1_%'!Q257,'C_0_%'!Q257)</f>
        <v>0</v>
      </c>
      <c r="X265" s="6"/>
      <c r="Y265" s="6">
        <f>CHOOSE($AU$4,'C_6_%'!P257,'C_5_%'!P257,'C_4_%'!P257,'C_3_%'!P257,'C_2_%'!P257,'C_1_%'!P257,'C_0_%'!P257)</f>
        <v>47337</v>
      </c>
      <c r="Z265" s="6"/>
      <c r="AA265" s="6">
        <f>CHOOSE($AU$4,'C_6_%'!R257,'C_5_%'!R257,'C_4_%'!R257,'C_3_%'!R257,'C_2_%'!R257,'C_1_%'!R257,'C_0_%'!R257)</f>
        <v>0</v>
      </c>
      <c r="AB265" s="6"/>
      <c r="AC265" s="6">
        <f>CHOOSE($AU$4,'C_6_%'!S257,'C_5_%'!S257,'C_4_%'!S257,'C_3_%'!S257,'C_2_%'!S257,'C_1_%'!S257,'C_0_%'!S257)</f>
        <v>0</v>
      </c>
      <c r="AW265" s="20"/>
      <c r="AX265" s="20"/>
      <c r="AY265" s="20"/>
    </row>
    <row r="266" spans="2:51" x14ac:dyDescent="0.2">
      <c r="B266" s="38">
        <f>CHOOSE($AU$4,'C_6_%'!B258,'C_5_%'!B258,'C_4_%'!B258,'C_3_%'!B258,'C_2_%'!B258,'C_1_%'!B258,'C_0_%'!B258,)</f>
        <v>5877</v>
      </c>
      <c r="C266" s="38" t="str">
        <f>CHOOSE($AU$4,'C_6_%'!A258,'C_5_%'!A258,'C_4_%'!A258,'C_3_%'!A258,'C_2_%'!A258,'C_1_%'!A258,'C_0_%'!A258,)</f>
        <v>Sergeant Bluff-Luton</v>
      </c>
      <c r="E266" s="40">
        <f>CHOOSE($AU$4,'C_6_%'!E258,'C_5_%'!E258,'C_4_%'!E258,'C_3_%'!E258,'C_2_%'!E258,'C_1_%'!E258,'C_0_%'!E258)</f>
        <v>1350.3</v>
      </c>
      <c r="G266" s="40">
        <f>CHOOSE($AU$4,'C_6_%'!F258,'C_5_%'!F258,'C_4_%'!F258,'C_3_%'!F258,'C_2_%'!F258,'C_1_%'!F258,'C_0_%'!F258)</f>
        <v>-5.8</v>
      </c>
      <c r="H266" s="3"/>
      <c r="I266" s="6">
        <f>(CHOOSE($AU$4,'C_6_%'!G258,'C_5_%'!G258,'C_4_%'!G258,'C_3_%'!G258,'C_2_%'!G258,'C_1_%'!G258,'C_0_%'!G258,))-AA266</f>
        <v>6377634</v>
      </c>
      <c r="J266" s="6"/>
      <c r="K266" s="6">
        <f>CHOOSE($AU$4,'C_6_%'!H258,'C_5_%'!H258,'C_4_%'!H258,'C_3_%'!H258,'C_2_%'!H258,'C_1_%'!H258,'C_0_%'!H258)</f>
        <v>999142</v>
      </c>
      <c r="L266" s="6"/>
      <c r="M266" s="6">
        <f>CHOOSE($AU$4,'C_6_%'!I258,'C_5_%'!I258,'C_4_%'!I258,'C_3_%'!I258,'C_2_%'!I258,'C_1_%'!I258,'C_0_%'!I258)</f>
        <v>121856</v>
      </c>
      <c r="N266" s="6"/>
      <c r="O266" s="6">
        <f>CHOOSE($AU$4,'C_6_%'!J258,'C_5_%'!J258,'C_4_%'!J258,'C_3_%'!J258,'C_2_%'!J258,'C_1_%'!J258,'C_0_%'!J258)</f>
        <v>4393163</v>
      </c>
      <c r="P266" s="6"/>
      <c r="Q266" s="6">
        <f>CHOOSE($AU$4,'C_6_%'!K258,'C_5_%'!K258,'C_4_%'!K258,'C_3_%'!K258,'C_2_%'!K258,'C_1_%'!K258,'C_0_%'!K258)</f>
        <v>70155</v>
      </c>
      <c r="R266" s="6"/>
      <c r="S266" s="6">
        <f>CHOOSE($AU$4,'C_6_%'!L258,'C_5_%'!L258,'C_4_%'!L258,'C_3_%'!L258,'C_2_%'!L258,'C_1_%'!L258,'C_0_%'!L258,)</f>
        <v>11922366.333000001</v>
      </c>
      <c r="T266" s="6"/>
      <c r="U266" s="6">
        <f>CHOOSE($AU$4,'C_6_%'!O258,'C_5_%'!O258,'C_4_%'!O258,'C_3_%'!O258,'C_2_%'!O258,'C_1_%'!O258,'C_0_%'!O258)</f>
        <v>284921.33332999999</v>
      </c>
      <c r="V266" s="6"/>
      <c r="W266" s="6">
        <f>CHOOSE($AU$4,'C_6_%'!Q258,'C_5_%'!Q258,'C_4_%'!Q258,'C_3_%'!Q258,'C_2_%'!Q258,'C_1_%'!Q258,'C_0_%'!Q258)</f>
        <v>0</v>
      </c>
      <c r="X266" s="6"/>
      <c r="Y266" s="6">
        <f>CHOOSE($AU$4,'C_6_%'!P258,'C_5_%'!P258,'C_4_%'!P258,'C_3_%'!P258,'C_2_%'!P258,'C_1_%'!P258,'C_0_%'!P258)</f>
        <v>0</v>
      </c>
      <c r="Z266" s="6"/>
      <c r="AA266" s="6">
        <f>CHOOSE($AU$4,'C_6_%'!R258,'C_5_%'!R258,'C_4_%'!R258,'C_3_%'!R258,'C_2_%'!R258,'C_1_%'!R258,'C_0_%'!R258)</f>
        <v>202987</v>
      </c>
      <c r="AB266" s="6"/>
      <c r="AC266" s="6">
        <f>CHOOSE($AU$4,'C_6_%'!S258,'C_5_%'!S258,'C_4_%'!S258,'C_3_%'!S258,'C_2_%'!S258,'C_1_%'!S258,'C_0_%'!S258)</f>
        <v>8824</v>
      </c>
      <c r="AW266" s="20"/>
      <c r="AX266" s="20"/>
      <c r="AY266" s="20"/>
    </row>
    <row r="267" spans="2:51" x14ac:dyDescent="0.2">
      <c r="B267" s="38">
        <f>CHOOSE($AU$4,'C_6_%'!B259,'C_5_%'!B259,'C_4_%'!B259,'C_3_%'!B259,'C_2_%'!B259,'C_1_%'!B259,'C_0_%'!B259,)</f>
        <v>5895</v>
      </c>
      <c r="C267" s="38" t="str">
        <f>CHOOSE($AU$4,'C_6_%'!A259,'C_5_%'!A259,'C_4_%'!A259,'C_3_%'!A259,'C_2_%'!A259,'C_1_%'!A259,'C_0_%'!A259,)</f>
        <v>Seymour</v>
      </c>
      <c r="E267" s="40">
        <f>CHOOSE($AU$4,'C_6_%'!E259,'C_5_%'!E259,'C_4_%'!E259,'C_3_%'!E259,'C_2_%'!E259,'C_1_%'!E259,'C_0_%'!E259)</f>
        <v>275.89999999999998</v>
      </c>
      <c r="G267" s="40">
        <f>CHOOSE($AU$4,'C_6_%'!F259,'C_5_%'!F259,'C_4_%'!F259,'C_3_%'!F259,'C_2_%'!F259,'C_1_%'!F259,'C_0_%'!F259)</f>
        <v>12.1</v>
      </c>
      <c r="H267" s="3"/>
      <c r="I267" s="6">
        <f>(CHOOSE($AU$4,'C_6_%'!G259,'C_5_%'!G259,'C_4_%'!G259,'C_3_%'!G259,'C_2_%'!G259,'C_1_%'!G259,'C_0_%'!G259,))-AA267</f>
        <v>1427701</v>
      </c>
      <c r="J267" s="6"/>
      <c r="K267" s="6">
        <f>CHOOSE($AU$4,'C_6_%'!H259,'C_5_%'!H259,'C_4_%'!H259,'C_3_%'!H259,'C_2_%'!H259,'C_1_%'!H259,'C_0_%'!H259)</f>
        <v>243656</v>
      </c>
      <c r="L267" s="6"/>
      <c r="M267" s="6">
        <f>CHOOSE($AU$4,'C_6_%'!I259,'C_5_%'!I259,'C_4_%'!I259,'C_3_%'!I259,'C_2_%'!I259,'C_1_%'!I259,'C_0_%'!I259)</f>
        <v>157568</v>
      </c>
      <c r="N267" s="6"/>
      <c r="O267" s="6">
        <f>CHOOSE($AU$4,'C_6_%'!J259,'C_5_%'!J259,'C_4_%'!J259,'C_3_%'!J259,'C_2_%'!J259,'C_1_%'!J259,'C_0_%'!J259)</f>
        <v>800308</v>
      </c>
      <c r="P267" s="6"/>
      <c r="Q267" s="6">
        <f>CHOOSE($AU$4,'C_6_%'!K259,'C_5_%'!K259,'C_4_%'!K259,'C_3_%'!K259,'C_2_%'!K259,'C_1_%'!K259,'C_0_%'!K259)</f>
        <v>32085</v>
      </c>
      <c r="R267" s="6"/>
      <c r="S267" s="6">
        <f>CHOOSE($AU$4,'C_6_%'!L259,'C_5_%'!L259,'C_4_%'!L259,'C_3_%'!L259,'C_2_%'!L259,'C_1_%'!L259,'C_0_%'!L259,)</f>
        <v>2474312.3333000001</v>
      </c>
      <c r="T267" s="6"/>
      <c r="U267" s="6">
        <f>CHOOSE($AU$4,'C_6_%'!O259,'C_5_%'!O259,'C_4_%'!O259,'C_3_%'!O259,'C_2_%'!O259,'C_1_%'!O259,'C_0_%'!O259)</f>
        <v>190583.33332999999</v>
      </c>
      <c r="V267" s="6"/>
      <c r="W267" s="6">
        <f>CHOOSE($AU$4,'C_6_%'!Q259,'C_5_%'!Q259,'C_4_%'!Q259,'C_3_%'!Q259,'C_2_%'!Q259,'C_1_%'!Q259,'C_0_%'!Q259)</f>
        <v>0</v>
      </c>
      <c r="X267" s="6"/>
      <c r="Y267" s="6">
        <f>CHOOSE($AU$4,'C_6_%'!P259,'C_5_%'!P259,'C_4_%'!P259,'C_3_%'!P259,'C_2_%'!P259,'C_1_%'!P259,'C_0_%'!P259)</f>
        <v>0</v>
      </c>
      <c r="Z267" s="6"/>
      <c r="AA267" s="6">
        <f>CHOOSE($AU$4,'C_6_%'!R259,'C_5_%'!R259,'C_4_%'!R259,'C_3_%'!R259,'C_2_%'!R259,'C_1_%'!R259,'C_0_%'!R259)</f>
        <v>66553</v>
      </c>
      <c r="AB267" s="6"/>
      <c r="AC267" s="6">
        <f>CHOOSE($AU$4,'C_6_%'!S259,'C_5_%'!S259,'C_4_%'!S259,'C_3_%'!S259,'C_2_%'!S259,'C_1_%'!S259,'C_0_%'!S259)</f>
        <v>2893</v>
      </c>
      <c r="AW267" s="20"/>
      <c r="AX267" s="20"/>
      <c r="AY267" s="20"/>
    </row>
    <row r="268" spans="2:51" x14ac:dyDescent="0.2">
      <c r="B268" s="38">
        <f>CHOOSE($AU$4,'C_6_%'!B260,'C_5_%'!B260,'C_4_%'!B260,'C_3_%'!B260,'C_2_%'!B260,'C_1_%'!B260,'C_0_%'!B260,)</f>
        <v>5949</v>
      </c>
      <c r="C268" s="38" t="str">
        <f>CHOOSE($AU$4,'C_6_%'!A260,'C_5_%'!A260,'C_4_%'!A260,'C_3_%'!A260,'C_2_%'!A260,'C_1_%'!A260,'C_0_%'!A260,)</f>
        <v>Sheldon</v>
      </c>
      <c r="E268" s="40">
        <f>CHOOSE($AU$4,'C_6_%'!E260,'C_5_%'!E260,'C_4_%'!E260,'C_3_%'!E260,'C_2_%'!E260,'C_1_%'!E260,'C_0_%'!E260)</f>
        <v>1002.5</v>
      </c>
      <c r="G268" s="40">
        <f>CHOOSE($AU$4,'C_6_%'!F260,'C_5_%'!F260,'C_4_%'!F260,'C_3_%'!F260,'C_2_%'!F260,'C_1_%'!F260,'C_0_%'!F260)</f>
        <v>-7.4</v>
      </c>
      <c r="H268" s="3"/>
      <c r="I268" s="6">
        <f>(CHOOSE($AU$4,'C_6_%'!G260,'C_5_%'!G260,'C_4_%'!G260,'C_3_%'!G260,'C_2_%'!G260,'C_1_%'!G260,'C_0_%'!G260,))-AA268</f>
        <v>5166209</v>
      </c>
      <c r="J268" s="6"/>
      <c r="K268" s="6">
        <f>CHOOSE($AU$4,'C_6_%'!H260,'C_5_%'!H260,'C_4_%'!H260,'C_3_%'!H260,'C_2_%'!H260,'C_1_%'!H260,'C_0_%'!H260)</f>
        <v>702082</v>
      </c>
      <c r="L268" s="6"/>
      <c r="M268" s="6">
        <f>CHOOSE($AU$4,'C_6_%'!I260,'C_5_%'!I260,'C_4_%'!I260,'C_3_%'!I260,'C_2_%'!I260,'C_1_%'!I260,'C_0_%'!I260)</f>
        <v>104827</v>
      </c>
      <c r="N268" s="6"/>
      <c r="O268" s="6">
        <f>CHOOSE($AU$4,'C_6_%'!J260,'C_5_%'!J260,'C_4_%'!J260,'C_3_%'!J260,'C_2_%'!J260,'C_1_%'!J260,'C_0_%'!J260)</f>
        <v>3138014</v>
      </c>
      <c r="P268" s="6"/>
      <c r="Q268" s="6">
        <f>CHOOSE($AU$4,'C_6_%'!K260,'C_5_%'!K260,'C_4_%'!K260,'C_3_%'!K260,'C_2_%'!K260,'C_1_%'!K260,'C_0_%'!K260)</f>
        <v>57532</v>
      </c>
      <c r="R268" s="6"/>
      <c r="S268" s="6">
        <f>CHOOSE($AU$4,'C_6_%'!L260,'C_5_%'!L260,'C_4_%'!L260,'C_3_%'!L260,'C_2_%'!L260,'C_1_%'!L260,'C_0_%'!L260,)</f>
        <v>9046224.6666999999</v>
      </c>
      <c r="T268" s="6"/>
      <c r="U268" s="6">
        <f>CHOOSE($AU$4,'C_6_%'!O260,'C_5_%'!O260,'C_4_%'!O260,'C_3_%'!O260,'C_2_%'!O260,'C_1_%'!O260,'C_0_%'!O260)</f>
        <v>186528.66667000001</v>
      </c>
      <c r="V268" s="6"/>
      <c r="W268" s="6">
        <f>CHOOSE($AU$4,'C_6_%'!Q260,'C_5_%'!Q260,'C_4_%'!Q260,'C_3_%'!Q260,'C_2_%'!Q260,'C_1_%'!Q260,'C_0_%'!Q260)</f>
        <v>0</v>
      </c>
      <c r="X268" s="6"/>
      <c r="Y268" s="6">
        <f>CHOOSE($AU$4,'C_6_%'!P260,'C_5_%'!P260,'C_4_%'!P260,'C_3_%'!P260,'C_2_%'!P260,'C_1_%'!P260,'C_0_%'!P260)</f>
        <v>0</v>
      </c>
      <c r="Z268" s="6"/>
      <c r="AA268" s="6">
        <f>CHOOSE($AU$4,'C_6_%'!R260,'C_5_%'!R260,'C_4_%'!R260,'C_3_%'!R260,'C_2_%'!R260,'C_1_%'!R260,'C_0_%'!R260)</f>
        <v>246247</v>
      </c>
      <c r="AB268" s="6"/>
      <c r="AC268" s="6">
        <f>CHOOSE($AU$4,'C_6_%'!S260,'C_5_%'!S260,'C_4_%'!S260,'C_3_%'!S260,'C_2_%'!S260,'C_1_%'!S260,'C_0_%'!S260)</f>
        <v>10705</v>
      </c>
      <c r="AW268" s="20"/>
      <c r="AX268" s="20"/>
      <c r="AY268" s="20"/>
    </row>
    <row r="269" spans="2:51" s="43" customFormat="1" x14ac:dyDescent="0.2">
      <c r="B269" s="42">
        <f>CHOOSE($AU$4,'C_6_%'!B261,'C_5_%'!B261,'C_4_%'!B261,'C_3_%'!B261,'C_2_%'!B261,'C_1_%'!B261,'C_0_%'!B261,)</f>
        <v>5976</v>
      </c>
      <c r="C269" s="42" t="str">
        <f>CHOOSE($AU$4,'C_6_%'!A261,'C_5_%'!A261,'C_4_%'!A261,'C_3_%'!A261,'C_2_%'!A261,'C_1_%'!A261,'C_0_%'!A261,)</f>
        <v>Shenandoah</v>
      </c>
      <c r="E269" s="44">
        <f>CHOOSE($AU$4,'C_6_%'!E261,'C_5_%'!E261,'C_4_%'!E261,'C_3_%'!E261,'C_2_%'!E261,'C_1_%'!E261,'C_0_%'!E261)</f>
        <v>956.5</v>
      </c>
      <c r="G269" s="44">
        <f>CHOOSE($AU$4,'C_6_%'!F261,'C_5_%'!F261,'C_4_%'!F261,'C_3_%'!F261,'C_2_%'!F261,'C_1_%'!F261,'C_0_%'!F261)</f>
        <v>-19.100000000000001</v>
      </c>
      <c r="H269" s="45"/>
      <c r="I269" s="46">
        <f>(CHOOSE($AU$4,'C_6_%'!G261,'C_5_%'!G261,'C_4_%'!G261,'C_3_%'!G261,'C_2_%'!G261,'C_1_%'!G261,'C_0_%'!G261,))-AA269</f>
        <v>4992674</v>
      </c>
      <c r="J269" s="46"/>
      <c r="K269" s="46">
        <f>CHOOSE($AU$4,'C_6_%'!H261,'C_5_%'!H261,'C_4_%'!H261,'C_3_%'!H261,'C_2_%'!H261,'C_1_%'!H261,'C_0_%'!H261)</f>
        <v>733609</v>
      </c>
      <c r="L269" s="46"/>
      <c r="M269" s="46">
        <f>CHOOSE($AU$4,'C_6_%'!I261,'C_5_%'!I261,'C_4_%'!I261,'C_3_%'!I261,'C_2_%'!I261,'C_1_%'!I261,'C_0_%'!I261)</f>
        <v>-47397</v>
      </c>
      <c r="N269" s="46"/>
      <c r="O269" s="46">
        <f>CHOOSE($AU$4,'C_6_%'!J261,'C_5_%'!J261,'C_4_%'!J261,'C_3_%'!J261,'C_2_%'!J261,'C_1_%'!J261,'C_0_%'!J261)</f>
        <v>2651989</v>
      </c>
      <c r="P269" s="46"/>
      <c r="Q269" s="46">
        <f>CHOOSE($AU$4,'C_6_%'!K261,'C_5_%'!K261,'C_4_%'!K261,'C_3_%'!K261,'C_2_%'!K261,'C_1_%'!K261,'C_0_%'!K261)</f>
        <v>81490</v>
      </c>
      <c r="R269" s="46"/>
      <c r="S269" s="46">
        <f>CHOOSE($AU$4,'C_6_%'!L261,'C_5_%'!L261,'C_4_%'!L261,'C_3_%'!L261,'C_2_%'!L261,'C_1_%'!L261,'C_0_%'!L261,)</f>
        <v>8445838.3333000001</v>
      </c>
      <c r="T269" s="46"/>
      <c r="U269" s="46">
        <f>CHOOSE($AU$4,'C_6_%'!O261,'C_5_%'!O261,'C_4_%'!O261,'C_3_%'!O261,'C_2_%'!O261,'C_1_%'!O261,'C_0_%'!O261)</f>
        <v>69726.333333000002</v>
      </c>
      <c r="V269" s="46"/>
      <c r="W269" s="46">
        <f>CHOOSE($AU$4,'C_6_%'!Q261,'C_5_%'!Q261,'C_4_%'!Q261,'C_3_%'!Q261,'C_2_%'!Q261,'C_1_%'!Q261,'C_0_%'!Q261)</f>
        <v>0</v>
      </c>
      <c r="X269" s="46"/>
      <c r="Y269" s="46">
        <f>CHOOSE($AU$4,'C_6_%'!P261,'C_5_%'!P261,'C_4_%'!P261,'C_3_%'!P261,'C_2_%'!P261,'C_1_%'!P261,'C_0_%'!P261)</f>
        <v>62222</v>
      </c>
      <c r="Z269" s="46"/>
      <c r="AA269" s="46">
        <f>CHOOSE($AU$4,'C_6_%'!R261,'C_5_%'!R261,'C_4_%'!R261,'C_3_%'!R261,'C_2_%'!R261,'C_1_%'!R261,'C_0_%'!R261)</f>
        <v>0</v>
      </c>
      <c r="AB269" s="46"/>
      <c r="AC269" s="46">
        <f>CHOOSE($AU$4,'C_6_%'!S261,'C_5_%'!S261,'C_4_%'!S261,'C_3_%'!S261,'C_2_%'!S261,'C_1_%'!S261,'C_0_%'!S261)</f>
        <v>0</v>
      </c>
      <c r="AW269" s="48"/>
      <c r="AX269" s="48"/>
      <c r="AY269" s="48"/>
    </row>
    <row r="270" spans="2:51" x14ac:dyDescent="0.2">
      <c r="B270" s="38">
        <f>CHOOSE($AU$4,'C_6_%'!B262,'C_5_%'!B262,'C_4_%'!B262,'C_3_%'!B262,'C_2_%'!B262,'C_1_%'!B262,'C_0_%'!B262,)</f>
        <v>5994</v>
      </c>
      <c r="C270" s="38" t="str">
        <f>CHOOSE($AU$4,'C_6_%'!A262,'C_5_%'!A262,'C_4_%'!A262,'C_3_%'!A262,'C_2_%'!A262,'C_1_%'!A262,'C_0_%'!A262,)</f>
        <v>Sibley-Ocheyedan</v>
      </c>
      <c r="E270" s="40">
        <f>CHOOSE($AU$4,'C_6_%'!E262,'C_5_%'!E262,'C_4_%'!E262,'C_3_%'!E262,'C_2_%'!E262,'C_1_%'!E262,'C_0_%'!E262)</f>
        <v>782.6</v>
      </c>
      <c r="G270" s="40">
        <f>CHOOSE($AU$4,'C_6_%'!F262,'C_5_%'!F262,'C_4_%'!F262,'C_3_%'!F262,'C_2_%'!F262,'C_1_%'!F262,'C_0_%'!F262)</f>
        <v>11.4</v>
      </c>
      <c r="H270" s="3"/>
      <c r="I270" s="6">
        <f>(CHOOSE($AU$4,'C_6_%'!G262,'C_5_%'!G262,'C_4_%'!G262,'C_3_%'!G262,'C_2_%'!G262,'C_1_%'!G262,'C_0_%'!G262,))-AA270</f>
        <v>3606301</v>
      </c>
      <c r="J270" s="6"/>
      <c r="K270" s="6">
        <f>CHOOSE($AU$4,'C_6_%'!H262,'C_5_%'!H262,'C_4_%'!H262,'C_3_%'!H262,'C_2_%'!H262,'C_1_%'!H262,'C_0_%'!H262)</f>
        <v>587347</v>
      </c>
      <c r="L270" s="6"/>
      <c r="M270" s="6">
        <f>CHOOSE($AU$4,'C_6_%'!I262,'C_5_%'!I262,'C_4_%'!I262,'C_3_%'!I262,'C_2_%'!I262,'C_1_%'!I262,'C_0_%'!I262)</f>
        <v>184838</v>
      </c>
      <c r="N270" s="6"/>
      <c r="O270" s="6">
        <f>CHOOSE($AU$4,'C_6_%'!J262,'C_5_%'!J262,'C_4_%'!J262,'C_3_%'!J262,'C_2_%'!J262,'C_1_%'!J262,'C_0_%'!J262)</f>
        <v>2357054</v>
      </c>
      <c r="P270" s="6"/>
      <c r="Q270" s="6">
        <f>CHOOSE($AU$4,'C_6_%'!K262,'C_5_%'!K262,'C_4_%'!K262,'C_3_%'!K262,'C_2_%'!K262,'C_1_%'!K262,'C_0_%'!K262)</f>
        <v>59423</v>
      </c>
      <c r="R270" s="6"/>
      <c r="S270" s="6">
        <f>CHOOSE($AU$4,'C_6_%'!L262,'C_5_%'!L262,'C_4_%'!L262,'C_3_%'!L262,'C_2_%'!L262,'C_1_%'!L262,'C_0_%'!L262,)</f>
        <v>6577995</v>
      </c>
      <c r="T270" s="6"/>
      <c r="U270" s="6">
        <f>CHOOSE($AU$4,'C_6_%'!O262,'C_5_%'!O262,'C_4_%'!O262,'C_3_%'!O262,'C_2_%'!O262,'C_1_%'!O262,'C_0_%'!O262)</f>
        <v>257814</v>
      </c>
      <c r="V270" s="6"/>
      <c r="W270" s="6">
        <f>CHOOSE($AU$4,'C_6_%'!Q262,'C_5_%'!Q262,'C_4_%'!Q262,'C_3_%'!Q262,'C_2_%'!Q262,'C_1_%'!Q262,'C_0_%'!Q262)</f>
        <v>0</v>
      </c>
      <c r="X270" s="6"/>
      <c r="Y270" s="6">
        <f>CHOOSE($AU$4,'C_6_%'!P262,'C_5_%'!P262,'C_4_%'!P262,'C_3_%'!P262,'C_2_%'!P262,'C_1_%'!P262,'C_0_%'!P262)</f>
        <v>0</v>
      </c>
      <c r="Z270" s="6"/>
      <c r="AA270" s="6">
        <f>CHOOSE($AU$4,'C_6_%'!R262,'C_5_%'!R262,'C_4_%'!R262,'C_3_%'!R262,'C_2_%'!R262,'C_1_%'!R262,'C_0_%'!R262)</f>
        <v>116468</v>
      </c>
      <c r="AB270" s="6"/>
      <c r="AC270" s="6">
        <f>CHOOSE($AU$4,'C_6_%'!S262,'C_5_%'!S262,'C_4_%'!S262,'C_3_%'!S262,'C_2_%'!S262,'C_1_%'!S262,'C_0_%'!S262)</f>
        <v>5063</v>
      </c>
      <c r="AW270" s="20"/>
      <c r="AX270" s="20"/>
      <c r="AY270" s="20"/>
    </row>
    <row r="271" spans="2:51" x14ac:dyDescent="0.2">
      <c r="B271" s="38">
        <f>CHOOSE($AU$4,'C_6_%'!B263,'C_5_%'!B263,'C_4_%'!B263,'C_3_%'!B263,'C_2_%'!B263,'C_1_%'!B263,'C_0_%'!B263,)</f>
        <v>6003</v>
      </c>
      <c r="C271" s="38" t="str">
        <f>CHOOSE($AU$4,'C_6_%'!A263,'C_5_%'!A263,'C_4_%'!A263,'C_3_%'!A263,'C_2_%'!A263,'C_1_%'!A263,'C_0_%'!A263,)</f>
        <v>Sidney</v>
      </c>
      <c r="E271" s="40">
        <f>CHOOSE($AU$4,'C_6_%'!E263,'C_5_%'!E263,'C_4_%'!E263,'C_3_%'!E263,'C_2_%'!E263,'C_1_%'!E263,'C_0_%'!E263)</f>
        <v>315.8</v>
      </c>
      <c r="G271" s="40">
        <f>CHOOSE($AU$4,'C_6_%'!F263,'C_5_%'!F263,'C_4_%'!F263,'C_3_%'!F263,'C_2_%'!F263,'C_1_%'!F263,'C_0_%'!F263)</f>
        <v>-6.8</v>
      </c>
      <c r="H271" s="3"/>
      <c r="I271" s="6">
        <f>(CHOOSE($AU$4,'C_6_%'!G263,'C_5_%'!G263,'C_4_%'!G263,'C_3_%'!G263,'C_2_%'!G263,'C_1_%'!G263,'C_0_%'!G263,))-AA271</f>
        <v>1677443</v>
      </c>
      <c r="J271" s="6"/>
      <c r="K271" s="6">
        <f>CHOOSE($AU$4,'C_6_%'!H263,'C_5_%'!H263,'C_4_%'!H263,'C_3_%'!H263,'C_2_%'!H263,'C_1_%'!H263,'C_0_%'!H263)</f>
        <v>255770</v>
      </c>
      <c r="L271" s="6"/>
      <c r="M271" s="6">
        <f>CHOOSE($AU$4,'C_6_%'!I263,'C_5_%'!I263,'C_4_%'!I263,'C_3_%'!I263,'C_2_%'!I263,'C_1_%'!I263,'C_0_%'!I263)</f>
        <v>37368</v>
      </c>
      <c r="N271" s="6"/>
      <c r="O271" s="6">
        <f>CHOOSE($AU$4,'C_6_%'!J263,'C_5_%'!J263,'C_4_%'!J263,'C_3_%'!J263,'C_2_%'!J263,'C_1_%'!J263,'C_0_%'!J263)</f>
        <v>1184702</v>
      </c>
      <c r="P271" s="6"/>
      <c r="Q271" s="6">
        <f>CHOOSE($AU$4,'C_6_%'!K263,'C_5_%'!K263,'C_4_%'!K263,'C_3_%'!K263,'C_2_%'!K263,'C_1_%'!K263,'C_0_%'!K263)</f>
        <v>34959</v>
      </c>
      <c r="R271" s="6"/>
      <c r="S271" s="6">
        <f>CHOOSE($AU$4,'C_6_%'!L263,'C_5_%'!L263,'C_4_%'!L263,'C_3_%'!L263,'C_2_%'!L263,'C_1_%'!L263,'C_0_%'!L263,)</f>
        <v>3125142.6666999999</v>
      </c>
      <c r="T271" s="6"/>
      <c r="U271" s="6">
        <f>CHOOSE($AU$4,'C_6_%'!O263,'C_5_%'!O263,'C_4_%'!O263,'C_3_%'!O263,'C_2_%'!O263,'C_1_%'!O263,'C_0_%'!O263)</f>
        <v>76343.666666999998</v>
      </c>
      <c r="V271" s="6"/>
      <c r="W271" s="6">
        <f>CHOOSE($AU$4,'C_6_%'!Q263,'C_5_%'!Q263,'C_4_%'!Q263,'C_3_%'!Q263,'C_2_%'!Q263,'C_1_%'!Q263,'C_0_%'!Q263)</f>
        <v>0</v>
      </c>
      <c r="X271" s="6"/>
      <c r="Y271" s="6">
        <f>CHOOSE($AU$4,'C_6_%'!P263,'C_5_%'!P263,'C_4_%'!P263,'C_3_%'!P263,'C_2_%'!P263,'C_1_%'!P263,'C_0_%'!P263)</f>
        <v>23839</v>
      </c>
      <c r="Z271" s="6"/>
      <c r="AA271" s="6">
        <f>CHOOSE($AU$4,'C_6_%'!R263,'C_5_%'!R263,'C_4_%'!R263,'C_3_%'!R263,'C_2_%'!R263,'C_1_%'!R263,'C_0_%'!R263)</f>
        <v>83192</v>
      </c>
      <c r="AB271" s="6"/>
      <c r="AC271" s="6">
        <f>CHOOSE($AU$4,'C_6_%'!S263,'C_5_%'!S263,'C_4_%'!S263,'C_3_%'!S263,'C_2_%'!S263,'C_1_%'!S263,'C_0_%'!S263)</f>
        <v>3617</v>
      </c>
      <c r="AW271" s="20"/>
      <c r="AX271" s="20"/>
      <c r="AY271" s="20"/>
    </row>
    <row r="272" spans="2:51" x14ac:dyDescent="0.2">
      <c r="B272" s="38">
        <f>CHOOSE($AU$4,'C_6_%'!B264,'C_5_%'!B264,'C_4_%'!B264,'C_3_%'!B264,'C_2_%'!B264,'C_1_%'!B264,'C_0_%'!B264,)</f>
        <v>6012</v>
      </c>
      <c r="C272" s="38" t="str">
        <f>CHOOSE($AU$4,'C_6_%'!A264,'C_5_%'!A264,'C_4_%'!A264,'C_3_%'!A264,'C_2_%'!A264,'C_1_%'!A264,'C_0_%'!A264,)</f>
        <v>Sigourney</v>
      </c>
      <c r="E272" s="40">
        <f>CHOOSE($AU$4,'C_6_%'!E264,'C_5_%'!E264,'C_4_%'!E264,'C_3_%'!E264,'C_2_%'!E264,'C_1_%'!E264,'C_0_%'!E264)</f>
        <v>527.70000000000005</v>
      </c>
      <c r="G272" s="40">
        <f>CHOOSE($AU$4,'C_6_%'!F264,'C_5_%'!F264,'C_4_%'!F264,'C_3_%'!F264,'C_2_%'!F264,'C_1_%'!F264,'C_0_%'!F264)</f>
        <v>-5.2</v>
      </c>
      <c r="H272" s="3"/>
      <c r="I272" s="6">
        <f>(CHOOSE($AU$4,'C_6_%'!G264,'C_5_%'!G264,'C_4_%'!G264,'C_3_%'!G264,'C_2_%'!G264,'C_1_%'!G264,'C_0_%'!G264,))-AA272</f>
        <v>2714979</v>
      </c>
      <c r="J272" s="6"/>
      <c r="K272" s="6">
        <f>CHOOSE($AU$4,'C_6_%'!H264,'C_5_%'!H264,'C_4_%'!H264,'C_3_%'!H264,'C_2_%'!H264,'C_1_%'!H264,'C_0_%'!H264)</f>
        <v>403862</v>
      </c>
      <c r="L272" s="6"/>
      <c r="M272" s="6">
        <f>CHOOSE($AU$4,'C_6_%'!I264,'C_5_%'!I264,'C_4_%'!I264,'C_3_%'!I264,'C_2_%'!I264,'C_1_%'!I264,'C_0_%'!I264)</f>
        <v>68679</v>
      </c>
      <c r="N272" s="6"/>
      <c r="O272" s="6">
        <f>CHOOSE($AU$4,'C_6_%'!J264,'C_5_%'!J264,'C_4_%'!J264,'C_3_%'!J264,'C_2_%'!J264,'C_1_%'!J264,'C_0_%'!J264)</f>
        <v>1507602</v>
      </c>
      <c r="P272" s="6"/>
      <c r="Q272" s="6">
        <f>CHOOSE($AU$4,'C_6_%'!K264,'C_5_%'!K264,'C_4_%'!K264,'C_3_%'!K264,'C_2_%'!K264,'C_1_%'!K264,'C_0_%'!K264)</f>
        <v>28421</v>
      </c>
      <c r="R272" s="6"/>
      <c r="S272" s="6">
        <f>CHOOSE($AU$4,'C_6_%'!L264,'C_5_%'!L264,'C_4_%'!L264,'C_3_%'!L264,'C_2_%'!L264,'C_1_%'!L264,'C_0_%'!L264,)</f>
        <v>4647496</v>
      </c>
      <c r="T272" s="6"/>
      <c r="U272" s="6">
        <f>CHOOSE($AU$4,'C_6_%'!O264,'C_5_%'!O264,'C_4_%'!O264,'C_3_%'!O264,'C_2_%'!O264,'C_1_%'!O264,'C_0_%'!O264)</f>
        <v>106277</v>
      </c>
      <c r="V272" s="6"/>
      <c r="W272" s="6">
        <f>CHOOSE($AU$4,'C_6_%'!Q264,'C_5_%'!Q264,'C_4_%'!Q264,'C_3_%'!Q264,'C_2_%'!Q264,'C_1_%'!Q264,'C_0_%'!Q264)</f>
        <v>0</v>
      </c>
      <c r="X272" s="6"/>
      <c r="Y272" s="6">
        <f>CHOOSE($AU$4,'C_6_%'!P264,'C_5_%'!P264,'C_4_%'!P264,'C_3_%'!P264,'C_2_%'!P264,'C_1_%'!P264,'C_0_%'!P264)</f>
        <v>94</v>
      </c>
      <c r="Z272" s="6"/>
      <c r="AA272" s="6">
        <f>CHOOSE($AU$4,'C_6_%'!R264,'C_5_%'!R264,'C_4_%'!R264,'C_3_%'!R264,'C_2_%'!R264,'C_1_%'!R264,'C_0_%'!R264)</f>
        <v>99830</v>
      </c>
      <c r="AB272" s="6"/>
      <c r="AC272" s="6">
        <f>CHOOSE($AU$4,'C_6_%'!S264,'C_5_%'!S264,'C_4_%'!S264,'C_3_%'!S264,'C_2_%'!S264,'C_1_%'!S264,'C_0_%'!S264)</f>
        <v>4340</v>
      </c>
      <c r="AW272" s="20"/>
      <c r="AX272" s="20"/>
      <c r="AY272" s="20"/>
    </row>
    <row r="273" spans="2:51" x14ac:dyDescent="0.2">
      <c r="B273" s="38">
        <f>CHOOSE($AU$4,'C_6_%'!B265,'C_5_%'!B265,'C_4_%'!B265,'C_3_%'!B265,'C_2_%'!B265,'C_1_%'!B265,'C_0_%'!B265,)</f>
        <v>6030</v>
      </c>
      <c r="C273" s="38" t="str">
        <f>CHOOSE($AU$4,'C_6_%'!A265,'C_5_%'!A265,'C_4_%'!A265,'C_3_%'!A265,'C_2_%'!A265,'C_1_%'!A265,'C_0_%'!A265,)</f>
        <v>Sioux Center</v>
      </c>
      <c r="E273" s="40">
        <f>CHOOSE($AU$4,'C_6_%'!E265,'C_5_%'!E265,'C_4_%'!E265,'C_3_%'!E265,'C_2_%'!E265,'C_1_%'!E265,'C_0_%'!E265)</f>
        <v>1123.4000000000001</v>
      </c>
      <c r="G273" s="40">
        <f>CHOOSE($AU$4,'C_6_%'!F265,'C_5_%'!F265,'C_4_%'!F265,'C_3_%'!F265,'C_2_%'!F265,'C_1_%'!F265,'C_0_%'!F265)</f>
        <v>8.6999999999999993</v>
      </c>
      <c r="H273" s="3"/>
      <c r="I273" s="6">
        <f>(CHOOSE($AU$4,'C_6_%'!G265,'C_5_%'!G265,'C_4_%'!G265,'C_3_%'!G265,'C_2_%'!G265,'C_1_%'!G265,'C_0_%'!G265,))-AA273</f>
        <v>5728080</v>
      </c>
      <c r="J273" s="6"/>
      <c r="K273" s="6">
        <f>CHOOSE($AU$4,'C_6_%'!H265,'C_5_%'!H265,'C_4_%'!H265,'C_3_%'!H265,'C_2_%'!H265,'C_1_%'!H265,'C_0_%'!H265)</f>
        <v>844209</v>
      </c>
      <c r="L273" s="6"/>
      <c r="M273" s="6">
        <f>CHOOSE($AU$4,'C_6_%'!I265,'C_5_%'!I265,'C_4_%'!I265,'C_3_%'!I265,'C_2_%'!I265,'C_1_%'!I265,'C_0_%'!I265)</f>
        <v>213683</v>
      </c>
      <c r="N273" s="6"/>
      <c r="O273" s="6">
        <f>CHOOSE($AU$4,'C_6_%'!J265,'C_5_%'!J265,'C_4_%'!J265,'C_3_%'!J265,'C_2_%'!J265,'C_1_%'!J265,'C_0_%'!J265)</f>
        <v>3485577</v>
      </c>
      <c r="P273" s="6"/>
      <c r="Q273" s="6">
        <f>CHOOSE($AU$4,'C_6_%'!K265,'C_5_%'!K265,'C_4_%'!K265,'C_3_%'!K265,'C_2_%'!K265,'C_1_%'!K265,'C_0_%'!K265)</f>
        <v>77908</v>
      </c>
      <c r="R273" s="6"/>
      <c r="S273" s="6">
        <f>CHOOSE($AU$4,'C_6_%'!L265,'C_5_%'!L265,'C_4_%'!L265,'C_3_%'!L265,'C_2_%'!L265,'C_1_%'!L265,'C_0_%'!L265,)</f>
        <v>10128844.666999999</v>
      </c>
      <c r="T273" s="6"/>
      <c r="U273" s="6">
        <f>CHOOSE($AU$4,'C_6_%'!O265,'C_5_%'!O265,'C_4_%'!O265,'C_3_%'!O265,'C_2_%'!O265,'C_1_%'!O265,'C_0_%'!O265)</f>
        <v>328099.66667000001</v>
      </c>
      <c r="V273" s="6"/>
      <c r="W273" s="6">
        <f>CHOOSE($AU$4,'C_6_%'!Q265,'C_5_%'!Q265,'C_4_%'!Q265,'C_3_%'!Q265,'C_2_%'!Q265,'C_1_%'!Q265,'C_0_%'!Q265)</f>
        <v>0</v>
      </c>
      <c r="X273" s="6"/>
      <c r="Y273" s="6">
        <f>CHOOSE($AU$4,'C_6_%'!P265,'C_5_%'!P265,'C_4_%'!P265,'C_3_%'!P265,'C_2_%'!P265,'C_1_%'!P265,'C_0_%'!P265)</f>
        <v>0</v>
      </c>
      <c r="Z273" s="6"/>
      <c r="AA273" s="6">
        <f>CHOOSE($AU$4,'C_6_%'!R265,'C_5_%'!R265,'C_4_%'!R265,'C_3_%'!R265,'C_2_%'!R265,'C_1_%'!R265,'C_0_%'!R265)</f>
        <v>362715</v>
      </c>
      <c r="AB273" s="6"/>
      <c r="AC273" s="6">
        <f>CHOOSE($AU$4,'C_6_%'!S265,'C_5_%'!S265,'C_4_%'!S265,'C_3_%'!S265,'C_2_%'!S265,'C_1_%'!S265,'C_0_%'!S265)</f>
        <v>15768</v>
      </c>
      <c r="AW273" s="20"/>
      <c r="AX273" s="20"/>
      <c r="AY273" s="20"/>
    </row>
    <row r="274" spans="2:51" s="43" customFormat="1" x14ac:dyDescent="0.2">
      <c r="B274" s="42">
        <f>CHOOSE($AU$4,'C_6_%'!B266,'C_5_%'!B266,'C_4_%'!B266,'C_3_%'!B266,'C_2_%'!B266,'C_1_%'!B266,'C_0_%'!B266,)</f>
        <v>6048</v>
      </c>
      <c r="C274" s="42" t="str">
        <f>CHOOSE($AU$4,'C_6_%'!A266,'C_5_%'!A266,'C_4_%'!A266,'C_3_%'!A266,'C_2_%'!A266,'C_1_%'!A266,'C_0_%'!A266,)</f>
        <v>Sioux Central</v>
      </c>
      <c r="E274" s="44">
        <f>CHOOSE($AU$4,'C_6_%'!E266,'C_5_%'!E266,'C_4_%'!E266,'C_3_%'!E266,'C_2_%'!E266,'C_1_%'!E266,'C_0_%'!E266)</f>
        <v>448.8</v>
      </c>
      <c r="G274" s="44">
        <f>CHOOSE($AU$4,'C_6_%'!F266,'C_5_%'!F266,'C_4_%'!F266,'C_3_%'!F266,'C_2_%'!F266,'C_1_%'!F266,'C_0_%'!F266)</f>
        <v>-46.4</v>
      </c>
      <c r="H274" s="45"/>
      <c r="I274" s="46">
        <f>(CHOOSE($AU$4,'C_6_%'!G266,'C_5_%'!G266,'C_4_%'!G266,'C_3_%'!G266,'C_2_%'!G266,'C_1_%'!G266,'C_0_%'!G266,))-AA274</f>
        <v>1808580</v>
      </c>
      <c r="J274" s="46"/>
      <c r="K274" s="46">
        <f>CHOOSE($AU$4,'C_6_%'!H266,'C_5_%'!H266,'C_4_%'!H266,'C_3_%'!H266,'C_2_%'!H266,'C_1_%'!H266,'C_0_%'!H266)</f>
        <v>422953</v>
      </c>
      <c r="L274" s="46"/>
      <c r="M274" s="46">
        <f>CHOOSE($AU$4,'C_6_%'!I266,'C_5_%'!I266,'C_4_%'!I266,'C_3_%'!I266,'C_2_%'!I266,'C_1_%'!I266,'C_0_%'!I266)</f>
        <v>-216046</v>
      </c>
      <c r="N274" s="46"/>
      <c r="O274" s="46">
        <f>CHOOSE($AU$4,'C_6_%'!J266,'C_5_%'!J266,'C_4_%'!J266,'C_3_%'!J266,'C_2_%'!J266,'C_1_%'!J266,'C_0_%'!J266)</f>
        <v>2261710</v>
      </c>
      <c r="P274" s="46"/>
      <c r="Q274" s="46">
        <f>CHOOSE($AU$4,'C_6_%'!K266,'C_5_%'!K266,'C_4_%'!K266,'C_3_%'!K266,'C_2_%'!K266,'C_1_%'!K266,'C_0_%'!K266)</f>
        <v>270911</v>
      </c>
      <c r="R274" s="46"/>
      <c r="S274" s="46">
        <f>CHOOSE($AU$4,'C_6_%'!L266,'C_5_%'!L266,'C_4_%'!L266,'C_3_%'!L266,'C_2_%'!L266,'C_1_%'!L266,'C_0_%'!L266,)</f>
        <v>4522080</v>
      </c>
      <c r="T274" s="46"/>
      <c r="U274" s="46">
        <f>CHOOSE($AU$4,'C_6_%'!O266,'C_5_%'!O266,'C_4_%'!O266,'C_3_%'!O266,'C_2_%'!O266,'C_1_%'!O266,'C_0_%'!O266)</f>
        <v>70280</v>
      </c>
      <c r="V274" s="46"/>
      <c r="W274" s="46">
        <f>CHOOSE($AU$4,'C_6_%'!Q266,'C_5_%'!Q266,'C_4_%'!Q266,'C_3_%'!Q266,'C_2_%'!Q266,'C_1_%'!Q266,'C_0_%'!Q266)</f>
        <v>0</v>
      </c>
      <c r="X274" s="46"/>
      <c r="Y274" s="46">
        <f>CHOOSE($AU$4,'C_6_%'!P266,'C_5_%'!P266,'C_4_%'!P266,'C_3_%'!P266,'C_2_%'!P266,'C_1_%'!P266,'C_0_%'!P266)</f>
        <v>270679</v>
      </c>
      <c r="Z274" s="46"/>
      <c r="AA274" s="46">
        <f>CHOOSE($AU$4,'C_6_%'!R266,'C_5_%'!R266,'C_4_%'!R266,'C_3_%'!R266,'C_2_%'!R266,'C_1_%'!R266,'C_0_%'!R266)</f>
        <v>53243</v>
      </c>
      <c r="AB274" s="46"/>
      <c r="AC274" s="46">
        <f>CHOOSE($AU$4,'C_6_%'!S266,'C_5_%'!S266,'C_4_%'!S266,'C_3_%'!S266,'C_2_%'!S266,'C_1_%'!S266,'C_0_%'!S266)</f>
        <v>2315</v>
      </c>
      <c r="AW274" s="48"/>
      <c r="AX274" s="48"/>
      <c r="AY274" s="48"/>
    </row>
    <row r="275" spans="2:51" x14ac:dyDescent="0.2">
      <c r="B275" s="38">
        <f>CHOOSE($AU$4,'C_6_%'!B267,'C_5_%'!B267,'C_4_%'!B267,'C_3_%'!B267,'C_2_%'!B267,'C_1_%'!B267,'C_0_%'!B267,)</f>
        <v>6039</v>
      </c>
      <c r="C275" s="38" t="str">
        <f>CHOOSE($AU$4,'C_6_%'!A267,'C_5_%'!A267,'C_4_%'!A267,'C_3_%'!A267,'C_2_%'!A267,'C_1_%'!A267,'C_0_%'!A267,)</f>
        <v>Sioux City</v>
      </c>
      <c r="E275" s="40">
        <f>CHOOSE($AU$4,'C_6_%'!E267,'C_5_%'!E267,'C_4_%'!E267,'C_3_%'!E267,'C_2_%'!E267,'C_1_%'!E267,'C_0_%'!E267)</f>
        <v>14203</v>
      </c>
      <c r="G275" s="40">
        <f>CHOOSE($AU$4,'C_6_%'!F267,'C_5_%'!F267,'C_4_%'!F267,'C_3_%'!F267,'C_2_%'!F267,'C_1_%'!F267,'C_0_%'!F267)</f>
        <v>70.8</v>
      </c>
      <c r="H275" s="3"/>
      <c r="I275" s="6">
        <f>(CHOOSE($AU$4,'C_6_%'!G267,'C_5_%'!G267,'C_4_%'!G267,'C_3_%'!G267,'C_2_%'!G267,'C_1_%'!G267,'C_0_%'!G267,))-AA275</f>
        <v>93749805</v>
      </c>
      <c r="J275" s="6"/>
      <c r="K275" s="6">
        <f>CHOOSE($AU$4,'C_6_%'!H267,'C_5_%'!H267,'C_4_%'!H267,'C_3_%'!H267,'C_2_%'!H267,'C_1_%'!H267,'C_0_%'!H267)</f>
        <v>14806331</v>
      </c>
      <c r="L275" s="6"/>
      <c r="M275" s="6">
        <f>CHOOSE($AU$4,'C_6_%'!I267,'C_5_%'!I267,'C_4_%'!I267,'C_3_%'!I267,'C_2_%'!I267,'C_1_%'!I267,'C_0_%'!I267)</f>
        <v>7547645</v>
      </c>
      <c r="N275" s="6"/>
      <c r="O275" s="6">
        <f>CHOOSE($AU$4,'C_6_%'!J267,'C_5_%'!J267,'C_4_%'!J267,'C_3_%'!J267,'C_2_%'!J267,'C_1_%'!J267,'C_0_%'!J267)</f>
        <v>25652606</v>
      </c>
      <c r="P275" s="6"/>
      <c r="Q275" s="6">
        <f>CHOOSE($AU$4,'C_6_%'!K267,'C_5_%'!K267,'C_4_%'!K267,'C_3_%'!K267,'C_2_%'!K267,'C_1_%'!K267,'C_0_%'!K267)</f>
        <v>494708</v>
      </c>
      <c r="R275" s="6"/>
      <c r="S275" s="6">
        <f>CHOOSE($AU$4,'C_6_%'!L267,'C_5_%'!L267,'C_4_%'!L267,'C_3_%'!L267,'C_2_%'!L267,'C_1_%'!L267,'C_0_%'!L267,)</f>
        <v>135149391.33000001</v>
      </c>
      <c r="T275" s="6"/>
      <c r="U275" s="6">
        <f>CHOOSE($AU$4,'C_6_%'!O267,'C_5_%'!O267,'C_4_%'!O267,'C_3_%'!O267,'C_2_%'!O267,'C_1_%'!O267,'C_0_%'!O267)</f>
        <v>8538649.3333000001</v>
      </c>
      <c r="V275" s="6"/>
      <c r="W275" s="6">
        <f>CHOOSE($AU$4,'C_6_%'!Q267,'C_5_%'!Q267,'C_4_%'!Q267,'C_3_%'!Q267,'C_2_%'!Q267,'C_1_%'!Q267,'C_0_%'!Q267)</f>
        <v>5266605.74</v>
      </c>
      <c r="X275" s="6"/>
      <c r="Y275" s="6">
        <f>CHOOSE($AU$4,'C_6_%'!P267,'C_5_%'!P267,'C_4_%'!P267,'C_3_%'!P267,'C_2_%'!P267,'C_1_%'!P267,'C_0_%'!P267)</f>
        <v>0</v>
      </c>
      <c r="Z275" s="6"/>
      <c r="AA275" s="6">
        <f>CHOOSE($AU$4,'C_6_%'!R267,'C_5_%'!R267,'C_4_%'!R267,'C_3_%'!R267,'C_2_%'!R267,'C_1_%'!R267,'C_0_%'!R267)</f>
        <v>2432521</v>
      </c>
      <c r="AB275" s="6"/>
      <c r="AC275" s="6">
        <f>CHOOSE($AU$4,'C_6_%'!S267,'C_5_%'!S267,'C_4_%'!S267,'C_3_%'!S267,'C_2_%'!S267,'C_1_%'!S267,'C_0_%'!S267)</f>
        <v>105748</v>
      </c>
      <c r="AW275" s="20"/>
      <c r="AX275" s="20"/>
      <c r="AY275" s="20"/>
    </row>
    <row r="276" spans="2:51" x14ac:dyDescent="0.2">
      <c r="B276" s="38">
        <f>CHOOSE($AU$4,'C_6_%'!B268,'C_5_%'!B268,'C_4_%'!B268,'C_3_%'!B268,'C_2_%'!B268,'C_1_%'!B268,'C_0_%'!B268,)</f>
        <v>6093</v>
      </c>
      <c r="C276" s="38" t="str">
        <f>CHOOSE($AU$4,'C_6_%'!A268,'C_5_%'!A268,'C_4_%'!A268,'C_3_%'!A268,'C_2_%'!A268,'C_1_%'!A268,'C_0_%'!A268,)</f>
        <v>Solon</v>
      </c>
      <c r="E276" s="40">
        <f>CHOOSE($AU$4,'C_6_%'!E268,'C_5_%'!E268,'C_4_%'!E268,'C_3_%'!E268,'C_2_%'!E268,'C_1_%'!E268,'C_0_%'!E268)</f>
        <v>1214.4000000000001</v>
      </c>
      <c r="G276" s="40">
        <f>CHOOSE($AU$4,'C_6_%'!F268,'C_5_%'!F268,'C_4_%'!F268,'C_3_%'!F268,'C_2_%'!F268,'C_1_%'!F268,'C_0_%'!F268)</f>
        <v>-44.3</v>
      </c>
      <c r="H276" s="3"/>
      <c r="I276" s="6">
        <f>(CHOOSE($AU$4,'C_6_%'!G268,'C_5_%'!G268,'C_4_%'!G268,'C_3_%'!G268,'C_2_%'!G268,'C_1_%'!G268,'C_0_%'!G268,))-AA276</f>
        <v>5793198</v>
      </c>
      <c r="J276" s="6"/>
      <c r="K276" s="6">
        <f>CHOOSE($AU$4,'C_6_%'!H268,'C_5_%'!H268,'C_4_%'!H268,'C_3_%'!H268,'C_2_%'!H268,'C_1_%'!H268,'C_0_%'!H268)</f>
        <v>826892</v>
      </c>
      <c r="L276" s="6"/>
      <c r="M276" s="6">
        <f>CHOOSE($AU$4,'C_6_%'!I268,'C_5_%'!I268,'C_4_%'!I268,'C_3_%'!I268,'C_2_%'!I268,'C_1_%'!I268,'C_0_%'!I268)</f>
        <v>-115011</v>
      </c>
      <c r="N276" s="6"/>
      <c r="O276" s="6">
        <f>CHOOSE($AU$4,'C_6_%'!J268,'C_5_%'!J268,'C_4_%'!J268,'C_3_%'!J268,'C_2_%'!J268,'C_1_%'!J268,'C_0_%'!J268)</f>
        <v>3640693</v>
      </c>
      <c r="P276" s="6"/>
      <c r="Q276" s="6">
        <f>CHOOSE($AU$4,'C_6_%'!K268,'C_5_%'!K268,'C_4_%'!K268,'C_3_%'!K268,'C_2_%'!K268,'C_1_%'!K268,'C_0_%'!K268)</f>
        <v>241077</v>
      </c>
      <c r="R276" s="6"/>
      <c r="S276" s="6">
        <f>CHOOSE($AU$4,'C_6_%'!L268,'C_5_%'!L268,'C_4_%'!L268,'C_3_%'!L268,'C_2_%'!L268,'C_1_%'!L268,'C_0_%'!L268,)</f>
        <v>10289494</v>
      </c>
      <c r="T276" s="6"/>
      <c r="U276" s="6">
        <f>CHOOSE($AU$4,'C_6_%'!O268,'C_5_%'!O268,'C_4_%'!O268,'C_3_%'!O268,'C_2_%'!O268,'C_1_%'!O268,'C_0_%'!O268)</f>
        <v>140794</v>
      </c>
      <c r="V276" s="6"/>
      <c r="W276" s="6">
        <f>CHOOSE($AU$4,'C_6_%'!Q268,'C_5_%'!Q268,'C_4_%'!Q268,'C_3_%'!Q268,'C_2_%'!Q268,'C_1_%'!Q268,'C_0_%'!Q268)</f>
        <v>0</v>
      </c>
      <c r="X276" s="6"/>
      <c r="Y276" s="6">
        <f>CHOOSE($AU$4,'C_6_%'!P268,'C_5_%'!P268,'C_4_%'!P268,'C_3_%'!P268,'C_2_%'!P268,'C_1_%'!P268,'C_0_%'!P268)</f>
        <v>207914</v>
      </c>
      <c r="Z276" s="6"/>
      <c r="AA276" s="6">
        <f>CHOOSE($AU$4,'C_6_%'!R268,'C_5_%'!R268,'C_4_%'!R268,'C_3_%'!R268,'C_2_%'!R268,'C_1_%'!R268,'C_0_%'!R268)</f>
        <v>196332</v>
      </c>
      <c r="AB276" s="6"/>
      <c r="AC276" s="6">
        <f>CHOOSE($AU$4,'C_6_%'!S268,'C_5_%'!S268,'C_4_%'!S268,'C_3_%'!S268,'C_2_%'!S268,'C_1_%'!S268,'C_0_%'!S268)</f>
        <v>8535</v>
      </c>
      <c r="AW276" s="20"/>
      <c r="AX276" s="20"/>
      <c r="AY276" s="20"/>
    </row>
    <row r="277" spans="2:51" x14ac:dyDescent="0.2">
      <c r="B277" s="38">
        <f>CHOOSE($AU$4,'C_6_%'!B269,'C_5_%'!B269,'C_4_%'!B269,'C_3_%'!B269,'C_2_%'!B269,'C_1_%'!B269,'C_0_%'!B269,)</f>
        <v>6091</v>
      </c>
      <c r="C277" s="38" t="str">
        <f>CHOOSE($AU$4,'C_6_%'!A269,'C_5_%'!A269,'C_4_%'!A269,'C_3_%'!A269,'C_2_%'!A269,'C_1_%'!A269,'C_0_%'!A269,)</f>
        <v>South Central Calhoun</v>
      </c>
      <c r="E277" s="40">
        <f>CHOOSE($AU$4,'C_6_%'!E269,'C_5_%'!E269,'C_4_%'!E269,'C_3_%'!E269,'C_2_%'!E269,'C_1_%'!E269,'C_0_%'!E269)</f>
        <v>954.6</v>
      </c>
      <c r="G277" s="40">
        <f>CHOOSE($AU$4,'C_6_%'!F269,'C_5_%'!F269,'C_4_%'!F269,'C_3_%'!F269,'C_2_%'!F269,'C_1_%'!F269,'C_0_%'!F269)</f>
        <v>43.2</v>
      </c>
      <c r="H277" s="3"/>
      <c r="I277" s="6">
        <f>(CHOOSE($AU$4,'C_6_%'!G269,'C_5_%'!G269,'C_4_%'!G269,'C_3_%'!G269,'C_2_%'!G269,'C_1_%'!G269,'C_0_%'!G269,))-AA277</f>
        <v>5237013</v>
      </c>
      <c r="J277" s="6"/>
      <c r="K277" s="6">
        <f>CHOOSE($AU$4,'C_6_%'!H269,'C_5_%'!H269,'C_4_%'!H269,'C_3_%'!H269,'C_2_%'!H269,'C_1_%'!H269,'C_0_%'!H269)</f>
        <v>756918</v>
      </c>
      <c r="L277" s="6"/>
      <c r="M277" s="6">
        <f>CHOOSE($AU$4,'C_6_%'!I269,'C_5_%'!I269,'C_4_%'!I269,'C_3_%'!I269,'C_2_%'!I269,'C_1_%'!I269,'C_0_%'!I269)</f>
        <v>514472</v>
      </c>
      <c r="N277" s="6"/>
      <c r="O277" s="6">
        <f>CHOOSE($AU$4,'C_6_%'!J269,'C_5_%'!J269,'C_4_%'!J269,'C_3_%'!J269,'C_2_%'!J269,'C_1_%'!J269,'C_0_%'!J269)</f>
        <v>3512074</v>
      </c>
      <c r="P277" s="6"/>
      <c r="Q277" s="6">
        <f>CHOOSE($AU$4,'C_6_%'!K269,'C_5_%'!K269,'C_4_%'!K269,'C_3_%'!K269,'C_2_%'!K269,'C_1_%'!K269,'C_0_%'!K269)</f>
        <v>312499</v>
      </c>
      <c r="R277" s="6"/>
      <c r="S277" s="6">
        <f>CHOOSE($AU$4,'C_6_%'!L269,'C_5_%'!L269,'C_4_%'!L269,'C_3_%'!L269,'C_2_%'!L269,'C_1_%'!L269,'C_0_%'!L269,)</f>
        <v>9537595.3333000001</v>
      </c>
      <c r="T277" s="6"/>
      <c r="U277" s="6">
        <f>CHOOSE($AU$4,'C_6_%'!O269,'C_5_%'!O269,'C_4_%'!O269,'C_3_%'!O269,'C_2_%'!O269,'C_1_%'!O269,'C_0_%'!O269)</f>
        <v>845599.33333000005</v>
      </c>
      <c r="V277" s="6"/>
      <c r="W277" s="6">
        <f>CHOOSE($AU$4,'C_6_%'!Q269,'C_5_%'!Q269,'C_4_%'!Q269,'C_3_%'!Q269,'C_2_%'!Q269,'C_1_%'!Q269,'C_0_%'!Q269)</f>
        <v>0</v>
      </c>
      <c r="X277" s="6"/>
      <c r="Y277" s="6">
        <f>CHOOSE($AU$4,'C_6_%'!P269,'C_5_%'!P269,'C_4_%'!P269,'C_3_%'!P269,'C_2_%'!P269,'C_1_%'!P269,'C_0_%'!P269)</f>
        <v>0</v>
      </c>
      <c r="Z277" s="6"/>
      <c r="AA277" s="6">
        <f>CHOOSE($AU$4,'C_6_%'!R269,'C_5_%'!R269,'C_4_%'!R269,'C_3_%'!R269,'C_2_%'!R269,'C_1_%'!R269,'C_0_%'!R269)</f>
        <v>159728</v>
      </c>
      <c r="AB277" s="6"/>
      <c r="AC277" s="6">
        <f>CHOOSE($AU$4,'C_6_%'!S269,'C_5_%'!S269,'C_4_%'!S269,'C_3_%'!S269,'C_2_%'!S269,'C_1_%'!S269,'C_0_%'!S269)</f>
        <v>6944</v>
      </c>
      <c r="AW277" s="20"/>
      <c r="AX277" s="20"/>
      <c r="AY277" s="20"/>
    </row>
    <row r="278" spans="2:51" x14ac:dyDescent="0.2">
      <c r="B278" s="38">
        <f>CHOOSE($AU$4,'C_6_%'!B270,'C_5_%'!B270,'C_4_%'!B270,'C_3_%'!B270,'C_2_%'!B270,'C_1_%'!B270,'C_0_%'!B270,)</f>
        <v>6095</v>
      </c>
      <c r="C278" s="38" t="str">
        <f>CHOOSE($AU$4,'C_6_%'!A270,'C_5_%'!A270,'C_4_%'!A270,'C_3_%'!A270,'C_2_%'!A270,'C_1_%'!A270,'C_0_%'!A270,)</f>
        <v>South Hamilton</v>
      </c>
      <c r="E278" s="40">
        <f>CHOOSE($AU$4,'C_6_%'!E270,'C_5_%'!E270,'C_4_%'!E270,'C_3_%'!E270,'C_2_%'!E270,'C_1_%'!E270,'C_0_%'!E270)</f>
        <v>662.7</v>
      </c>
      <c r="G278" s="40">
        <f>CHOOSE($AU$4,'C_6_%'!F270,'C_5_%'!F270,'C_4_%'!F270,'C_3_%'!F270,'C_2_%'!F270,'C_1_%'!F270,'C_0_%'!F270)</f>
        <v>8.8000000000000007</v>
      </c>
      <c r="H278" s="3"/>
      <c r="I278" s="6">
        <f>(CHOOSE($AU$4,'C_6_%'!G270,'C_5_%'!G270,'C_4_%'!G270,'C_3_%'!G270,'C_2_%'!G270,'C_1_%'!G270,'C_0_%'!G270,))-AA278</f>
        <v>3043090</v>
      </c>
      <c r="J278" s="6"/>
      <c r="K278" s="6">
        <f>CHOOSE($AU$4,'C_6_%'!H270,'C_5_%'!H270,'C_4_%'!H270,'C_3_%'!H270,'C_2_%'!H270,'C_1_%'!H270,'C_0_%'!H270)</f>
        <v>535141</v>
      </c>
      <c r="L278" s="6"/>
      <c r="M278" s="6">
        <f>CHOOSE($AU$4,'C_6_%'!I270,'C_5_%'!I270,'C_4_%'!I270,'C_3_%'!I270,'C_2_%'!I270,'C_1_%'!I270,'C_0_%'!I270)</f>
        <v>170114</v>
      </c>
      <c r="N278" s="6"/>
      <c r="O278" s="6">
        <f>CHOOSE($AU$4,'C_6_%'!J270,'C_5_%'!J270,'C_4_%'!J270,'C_3_%'!J270,'C_2_%'!J270,'C_1_%'!J270,'C_0_%'!J270)</f>
        <v>2194472</v>
      </c>
      <c r="P278" s="6"/>
      <c r="Q278" s="6">
        <f>CHOOSE($AU$4,'C_6_%'!K270,'C_5_%'!K270,'C_4_%'!K270,'C_3_%'!K270,'C_2_%'!K270,'C_1_%'!K270,'C_0_%'!K270)</f>
        <v>54714</v>
      </c>
      <c r="R278" s="6"/>
      <c r="S278" s="6">
        <f>CHOOSE($AU$4,'C_6_%'!L270,'C_5_%'!L270,'C_4_%'!L270,'C_3_%'!L270,'C_2_%'!L270,'C_1_%'!L270,'C_0_%'!L270,)</f>
        <v>5787974.6666999999</v>
      </c>
      <c r="T278" s="6"/>
      <c r="U278" s="6">
        <f>CHOOSE($AU$4,'C_6_%'!O270,'C_5_%'!O270,'C_4_%'!O270,'C_3_%'!O270,'C_2_%'!O270,'C_1_%'!O270,'C_0_%'!O270)</f>
        <v>233070.66667000001</v>
      </c>
      <c r="V278" s="6"/>
      <c r="W278" s="6">
        <f>CHOOSE($AU$4,'C_6_%'!Q270,'C_5_%'!Q270,'C_4_%'!Q270,'C_3_%'!Q270,'C_2_%'!Q270,'C_1_%'!Q270,'C_0_%'!Q270)</f>
        <v>0</v>
      </c>
      <c r="X278" s="6"/>
      <c r="Y278" s="6">
        <f>CHOOSE($AU$4,'C_6_%'!P270,'C_5_%'!P270,'C_4_%'!P270,'C_3_%'!P270,'C_2_%'!P270,'C_1_%'!P270,'C_0_%'!P270)</f>
        <v>0</v>
      </c>
      <c r="Z278" s="6"/>
      <c r="AA278" s="6">
        <f>CHOOSE($AU$4,'C_6_%'!R270,'C_5_%'!R270,'C_4_%'!R270,'C_3_%'!R270,'C_2_%'!R270,'C_1_%'!R270,'C_0_%'!R270)</f>
        <v>113141</v>
      </c>
      <c r="AB278" s="6"/>
      <c r="AC278" s="6">
        <f>CHOOSE($AU$4,'C_6_%'!S270,'C_5_%'!S270,'C_4_%'!S270,'C_3_%'!S270,'C_2_%'!S270,'C_1_%'!S270,'C_0_%'!S270)</f>
        <v>4919</v>
      </c>
      <c r="AW278" s="20"/>
      <c r="AX278" s="20"/>
      <c r="AY278" s="20"/>
    </row>
    <row r="279" spans="2:51" s="43" customFormat="1" x14ac:dyDescent="0.2">
      <c r="B279" s="42">
        <f>CHOOSE($AU$4,'C_6_%'!B271,'C_5_%'!B271,'C_4_%'!B271,'C_3_%'!B271,'C_2_%'!B271,'C_1_%'!B271,'C_0_%'!B271,)</f>
        <v>5157</v>
      </c>
      <c r="C279" s="42" t="str">
        <f>CHOOSE($AU$4,'C_6_%'!A271,'C_5_%'!A271,'C_4_%'!A271,'C_3_%'!A271,'C_2_%'!A271,'C_1_%'!A271,'C_0_%'!A271,)</f>
        <v>South O'Brien</v>
      </c>
      <c r="E279" s="44">
        <f>CHOOSE($AU$4,'C_6_%'!E271,'C_5_%'!E271,'C_4_%'!E271,'C_3_%'!E271,'C_2_%'!E271,'C_1_%'!E271,'C_0_%'!E271)</f>
        <v>679.7</v>
      </c>
      <c r="G279" s="44">
        <f>CHOOSE($AU$4,'C_6_%'!F271,'C_5_%'!F271,'C_4_%'!F271,'C_3_%'!F271,'C_2_%'!F271,'C_1_%'!F271,'C_0_%'!F271)</f>
        <v>8.6999999999999993</v>
      </c>
      <c r="H279" s="45"/>
      <c r="I279" s="46">
        <f>(CHOOSE($AU$4,'C_6_%'!G271,'C_5_%'!G271,'C_4_%'!G271,'C_3_%'!G271,'C_2_%'!G271,'C_1_%'!G271,'C_0_%'!G271,))-AA279</f>
        <v>2986020</v>
      </c>
      <c r="J279" s="46"/>
      <c r="K279" s="46">
        <f>CHOOSE($AU$4,'C_6_%'!H271,'C_5_%'!H271,'C_4_%'!H271,'C_3_%'!H271,'C_2_%'!H271,'C_1_%'!H271,'C_0_%'!H271)</f>
        <v>503117</v>
      </c>
      <c r="L279" s="46"/>
      <c r="M279" s="46">
        <f>CHOOSE($AU$4,'C_6_%'!I271,'C_5_%'!I271,'C_4_%'!I271,'C_3_%'!I271,'C_2_%'!I271,'C_1_%'!I271,'C_0_%'!I271)</f>
        <v>145694</v>
      </c>
      <c r="N279" s="46"/>
      <c r="O279" s="46">
        <f>CHOOSE($AU$4,'C_6_%'!J271,'C_5_%'!J271,'C_4_%'!J271,'C_3_%'!J271,'C_2_%'!J271,'C_1_%'!J271,'C_0_%'!J271)</f>
        <v>2724672</v>
      </c>
      <c r="P279" s="46"/>
      <c r="Q279" s="46">
        <f>CHOOSE($AU$4,'C_6_%'!K271,'C_5_%'!K271,'C_4_%'!K271,'C_3_%'!K271,'C_2_%'!K271,'C_1_%'!K271,'C_0_%'!K271)</f>
        <v>75091</v>
      </c>
      <c r="R279" s="46"/>
      <c r="S279" s="46">
        <f>CHOOSE($AU$4,'C_6_%'!L271,'C_5_%'!L271,'C_4_%'!L271,'C_3_%'!L271,'C_2_%'!L271,'C_1_%'!L271,'C_0_%'!L271,)</f>
        <v>6232457.6666999999</v>
      </c>
      <c r="T279" s="46"/>
      <c r="U279" s="46">
        <f>CHOOSE($AU$4,'C_6_%'!O271,'C_5_%'!O271,'C_4_%'!O271,'C_3_%'!O271,'C_2_%'!O271,'C_1_%'!O271,'C_0_%'!O271)</f>
        <v>230398.66667000001</v>
      </c>
      <c r="V279" s="46"/>
      <c r="W279" s="46">
        <f>CHOOSE($AU$4,'C_6_%'!Q271,'C_5_%'!Q271,'C_4_%'!Q271,'C_3_%'!Q271,'C_2_%'!Q271,'C_1_%'!Q271,'C_0_%'!Q271)</f>
        <v>0</v>
      </c>
      <c r="X279" s="46"/>
      <c r="Y279" s="46">
        <f>CHOOSE($AU$4,'C_6_%'!P271,'C_5_%'!P271,'C_4_%'!P271,'C_3_%'!P271,'C_2_%'!P271,'C_1_%'!P271,'C_0_%'!P271)</f>
        <v>0</v>
      </c>
      <c r="Z279" s="46"/>
      <c r="AA279" s="46">
        <f>CHOOSE($AU$4,'C_6_%'!R271,'C_5_%'!R271,'C_4_%'!R271,'C_3_%'!R271,'C_2_%'!R271,'C_1_%'!R271,'C_0_%'!R271)</f>
        <v>106485</v>
      </c>
      <c r="AB279" s="46"/>
      <c r="AC279" s="46">
        <f>CHOOSE($AU$4,'C_6_%'!S271,'C_5_%'!S271,'C_4_%'!S271,'C_3_%'!S271,'C_2_%'!S271,'C_1_%'!S271,'C_0_%'!S271)</f>
        <v>4629</v>
      </c>
      <c r="AW279" s="48"/>
      <c r="AX279" s="48"/>
      <c r="AY279" s="48"/>
    </row>
    <row r="280" spans="2:51" x14ac:dyDescent="0.2">
      <c r="B280" s="38">
        <f>CHOOSE($AU$4,'C_6_%'!B272,'C_5_%'!B272,'C_4_%'!B272,'C_3_%'!B272,'C_2_%'!B272,'C_1_%'!B272,'C_0_%'!B272,)</f>
        <v>6097</v>
      </c>
      <c r="C280" s="38" t="str">
        <f>CHOOSE($AU$4,'C_6_%'!A272,'C_5_%'!A272,'C_4_%'!A272,'C_3_%'!A272,'C_2_%'!A272,'C_1_%'!A272,'C_0_%'!A272,)</f>
        <v>South Page</v>
      </c>
      <c r="E280" s="40">
        <f>CHOOSE($AU$4,'C_6_%'!E272,'C_5_%'!E272,'C_4_%'!E272,'C_3_%'!E272,'C_2_%'!E272,'C_1_%'!E272,'C_0_%'!E272)</f>
        <v>193.6</v>
      </c>
      <c r="G280" s="40">
        <f>CHOOSE($AU$4,'C_6_%'!F272,'C_5_%'!F272,'C_4_%'!F272,'C_3_%'!F272,'C_2_%'!F272,'C_1_%'!F272,'C_0_%'!F272)</f>
        <v>-2.9</v>
      </c>
      <c r="H280" s="3"/>
      <c r="I280" s="6">
        <f>(CHOOSE($AU$4,'C_6_%'!G272,'C_5_%'!G272,'C_4_%'!G272,'C_3_%'!G272,'C_2_%'!G272,'C_1_%'!G272,'C_0_%'!G272,))-AA280</f>
        <v>1001147</v>
      </c>
      <c r="J280" s="6"/>
      <c r="K280" s="6">
        <f>CHOOSE($AU$4,'C_6_%'!H272,'C_5_%'!H272,'C_4_%'!H272,'C_3_%'!H272,'C_2_%'!H272,'C_1_%'!H272,'C_0_%'!H272)</f>
        <v>157507</v>
      </c>
      <c r="L280" s="6"/>
      <c r="M280" s="6">
        <f>CHOOSE($AU$4,'C_6_%'!I272,'C_5_%'!I272,'C_4_%'!I272,'C_3_%'!I272,'C_2_%'!I272,'C_1_%'!I272,'C_0_%'!I272)</f>
        <v>34465</v>
      </c>
      <c r="N280" s="6"/>
      <c r="O280" s="6">
        <f>CHOOSE($AU$4,'C_6_%'!J272,'C_5_%'!J272,'C_4_%'!J272,'C_3_%'!J272,'C_2_%'!J272,'C_1_%'!J272,'C_0_%'!J272)</f>
        <v>792309</v>
      </c>
      <c r="P280" s="6"/>
      <c r="Q280" s="6">
        <f>CHOOSE($AU$4,'C_6_%'!K272,'C_5_%'!K272,'C_4_%'!K272,'C_3_%'!K272,'C_2_%'!K272,'C_1_%'!K272,'C_0_%'!K272)</f>
        <v>-56515</v>
      </c>
      <c r="R280" s="6"/>
      <c r="S280" s="6">
        <f>CHOOSE($AU$4,'C_6_%'!L272,'C_5_%'!L272,'C_4_%'!L272,'C_3_%'!L272,'C_2_%'!L272,'C_1_%'!L272,'C_0_%'!L272,)</f>
        <v>1953206.6666999999</v>
      </c>
      <c r="T280" s="6"/>
      <c r="U280" s="6">
        <f>CHOOSE($AU$4,'C_6_%'!O272,'C_5_%'!O272,'C_4_%'!O272,'C_3_%'!O272,'C_2_%'!O272,'C_1_%'!O272,'C_0_%'!O272)</f>
        <v>-20792.333330000001</v>
      </c>
      <c r="V280" s="6"/>
      <c r="W280" s="6">
        <f>CHOOSE($AU$4,'C_6_%'!Q272,'C_5_%'!Q272,'C_4_%'!Q272,'C_3_%'!Q272,'C_2_%'!Q272,'C_1_%'!Q272,'C_0_%'!Q272)</f>
        <v>0</v>
      </c>
      <c r="X280" s="6"/>
      <c r="Y280" s="6">
        <f>CHOOSE($AU$4,'C_6_%'!P272,'C_5_%'!P272,'C_4_%'!P272,'C_3_%'!P272,'C_2_%'!P272,'C_1_%'!P272,'C_0_%'!P272)</f>
        <v>6383</v>
      </c>
      <c r="Z280" s="6"/>
      <c r="AA280" s="6">
        <f>CHOOSE($AU$4,'C_6_%'!R272,'C_5_%'!R272,'C_4_%'!R272,'C_3_%'!R272,'C_2_%'!R272,'C_1_%'!R272,'C_0_%'!R272)</f>
        <v>43260</v>
      </c>
      <c r="AB280" s="6"/>
      <c r="AC280" s="6">
        <f>CHOOSE($AU$4,'C_6_%'!S272,'C_5_%'!S272,'C_4_%'!S272,'C_3_%'!S272,'C_2_%'!S272,'C_1_%'!S272,'C_0_%'!S272)</f>
        <v>1881</v>
      </c>
      <c r="AW280" s="20"/>
      <c r="AX280" s="20"/>
      <c r="AY280" s="20"/>
    </row>
    <row r="281" spans="2:51" x14ac:dyDescent="0.2">
      <c r="B281" s="38">
        <f>CHOOSE($AU$4,'C_6_%'!B273,'C_5_%'!B273,'C_4_%'!B273,'C_3_%'!B273,'C_2_%'!B273,'C_1_%'!B273,'C_0_%'!B273,)</f>
        <v>6098</v>
      </c>
      <c r="C281" s="38" t="str">
        <f>CHOOSE($AU$4,'C_6_%'!A273,'C_5_%'!A273,'C_4_%'!A273,'C_3_%'!A273,'C_2_%'!A273,'C_1_%'!A273,'C_0_%'!A273,)</f>
        <v>South Tama County</v>
      </c>
      <c r="E281" s="40">
        <f>CHOOSE($AU$4,'C_6_%'!E273,'C_5_%'!E273,'C_4_%'!E273,'C_3_%'!E273,'C_2_%'!E273,'C_1_%'!E273,'C_0_%'!E273)</f>
        <v>1459.3</v>
      </c>
      <c r="G281" s="40">
        <f>CHOOSE($AU$4,'C_6_%'!F273,'C_5_%'!F273,'C_4_%'!F273,'C_3_%'!F273,'C_2_%'!F273,'C_1_%'!F273,'C_0_%'!F273)</f>
        <v>-7.2</v>
      </c>
      <c r="H281" s="3"/>
      <c r="I281" s="6">
        <f>(CHOOSE($AU$4,'C_6_%'!G273,'C_5_%'!G273,'C_4_%'!G273,'C_3_%'!G273,'C_2_%'!G273,'C_1_%'!G273,'C_0_%'!G273,))-AA281</f>
        <v>8925835</v>
      </c>
      <c r="J281" s="6"/>
      <c r="K281" s="6">
        <f>CHOOSE($AU$4,'C_6_%'!H273,'C_5_%'!H273,'C_4_%'!H273,'C_3_%'!H273,'C_2_%'!H273,'C_1_%'!H273,'C_0_%'!H273)</f>
        <v>1112929</v>
      </c>
      <c r="L281" s="6"/>
      <c r="M281" s="6">
        <f>CHOOSE($AU$4,'C_6_%'!I273,'C_5_%'!I273,'C_4_%'!I273,'C_3_%'!I273,'C_2_%'!I273,'C_1_%'!I273,'C_0_%'!I273)</f>
        <v>191650</v>
      </c>
      <c r="N281" s="6"/>
      <c r="O281" s="6">
        <f>CHOOSE($AU$4,'C_6_%'!J273,'C_5_%'!J273,'C_4_%'!J273,'C_3_%'!J273,'C_2_%'!J273,'C_1_%'!J273,'C_0_%'!J273)</f>
        <v>3403237</v>
      </c>
      <c r="P281" s="6"/>
      <c r="Q281" s="6">
        <f>CHOOSE($AU$4,'C_6_%'!K273,'C_5_%'!K273,'C_4_%'!K273,'C_3_%'!K273,'C_2_%'!K273,'C_1_%'!K273,'C_0_%'!K273)</f>
        <v>88504</v>
      </c>
      <c r="R281" s="6"/>
      <c r="S281" s="6">
        <f>CHOOSE($AU$4,'C_6_%'!L273,'C_5_%'!L273,'C_4_%'!L273,'C_3_%'!L273,'C_2_%'!L273,'C_1_%'!L273,'C_0_%'!L273,)</f>
        <v>13505796</v>
      </c>
      <c r="T281" s="6"/>
      <c r="U281" s="6">
        <f>CHOOSE($AU$4,'C_6_%'!O273,'C_5_%'!O273,'C_4_%'!O273,'C_3_%'!O273,'C_2_%'!O273,'C_1_%'!O273,'C_0_%'!O273)</f>
        <v>310212</v>
      </c>
      <c r="V281" s="6"/>
      <c r="W281" s="6">
        <f>CHOOSE($AU$4,'C_6_%'!Q273,'C_5_%'!Q273,'C_4_%'!Q273,'C_3_%'!Q273,'C_2_%'!Q273,'C_1_%'!Q273,'C_0_%'!Q273)</f>
        <v>191158.89953</v>
      </c>
      <c r="X281" s="6"/>
      <c r="Y281" s="6">
        <f>CHOOSE($AU$4,'C_6_%'!P273,'C_5_%'!P273,'C_4_%'!P273,'C_3_%'!P273,'C_2_%'!P273,'C_1_%'!P273,'C_0_%'!P273)</f>
        <v>0</v>
      </c>
      <c r="Z281" s="6"/>
      <c r="AA281" s="6">
        <f>CHOOSE($AU$4,'C_6_%'!R273,'C_5_%'!R273,'C_4_%'!R273,'C_3_%'!R273,'C_2_%'!R273,'C_1_%'!R273,'C_0_%'!R273)</f>
        <v>279524</v>
      </c>
      <c r="AB281" s="6"/>
      <c r="AC281" s="6">
        <f>CHOOSE($AU$4,'C_6_%'!S273,'C_5_%'!S273,'C_4_%'!S273,'C_3_%'!S273,'C_2_%'!S273,'C_1_%'!S273,'C_0_%'!S273)</f>
        <v>12152</v>
      </c>
      <c r="AW281" s="20"/>
      <c r="AX281" s="20"/>
      <c r="AY281" s="20"/>
    </row>
    <row r="282" spans="2:51" x14ac:dyDescent="0.2">
      <c r="B282" s="38">
        <f>CHOOSE($AU$4,'C_6_%'!B274,'C_5_%'!B274,'C_4_%'!B274,'C_3_%'!B274,'C_2_%'!B274,'C_1_%'!B274,'C_0_%'!B274,)</f>
        <v>6100</v>
      </c>
      <c r="C282" s="38" t="str">
        <f>CHOOSE($AU$4,'C_6_%'!A274,'C_5_%'!A274,'C_4_%'!A274,'C_3_%'!A274,'C_2_%'!A274,'C_1_%'!A274,'C_0_%'!A274,)</f>
        <v>South Winneshiek</v>
      </c>
      <c r="E282" s="40">
        <f>CHOOSE($AU$4,'C_6_%'!E274,'C_5_%'!E274,'C_4_%'!E274,'C_3_%'!E274,'C_2_%'!E274,'C_1_%'!E274,'C_0_%'!E274)</f>
        <v>556.70000000000005</v>
      </c>
      <c r="G282" s="40">
        <f>CHOOSE($AU$4,'C_6_%'!F274,'C_5_%'!F274,'C_4_%'!F274,'C_3_%'!F274,'C_2_%'!F274,'C_1_%'!F274,'C_0_%'!F274)</f>
        <v>-7.7</v>
      </c>
      <c r="H282" s="3"/>
      <c r="I282" s="6">
        <f>(CHOOSE($AU$4,'C_6_%'!G274,'C_5_%'!G274,'C_4_%'!G274,'C_3_%'!G274,'C_2_%'!G274,'C_1_%'!G274,'C_0_%'!G274,))-AA282</f>
        <v>2710619</v>
      </c>
      <c r="J282" s="6"/>
      <c r="K282" s="6">
        <f>CHOOSE($AU$4,'C_6_%'!H274,'C_5_%'!H274,'C_4_%'!H274,'C_3_%'!H274,'C_2_%'!H274,'C_1_%'!H274,'C_0_%'!H274)</f>
        <v>408770</v>
      </c>
      <c r="L282" s="6"/>
      <c r="M282" s="6">
        <f>CHOOSE($AU$4,'C_6_%'!I274,'C_5_%'!I274,'C_4_%'!I274,'C_3_%'!I274,'C_2_%'!I274,'C_1_%'!I274,'C_0_%'!I274)</f>
        <v>61330</v>
      </c>
      <c r="N282" s="6"/>
      <c r="O282" s="6">
        <f>CHOOSE($AU$4,'C_6_%'!J274,'C_5_%'!J274,'C_4_%'!J274,'C_3_%'!J274,'C_2_%'!J274,'C_1_%'!J274,'C_0_%'!J274)</f>
        <v>2055994</v>
      </c>
      <c r="P282" s="6"/>
      <c r="Q282" s="6">
        <f>CHOOSE($AU$4,'C_6_%'!K274,'C_5_%'!K274,'C_4_%'!K274,'C_3_%'!K274,'C_2_%'!K274,'C_1_%'!K274,'C_0_%'!K274)</f>
        <v>55671</v>
      </c>
      <c r="R282" s="6"/>
      <c r="S282" s="6">
        <f>CHOOSE($AU$4,'C_6_%'!L274,'C_5_%'!L274,'C_4_%'!L274,'C_3_%'!L274,'C_2_%'!L274,'C_1_%'!L274,'C_0_%'!L274,)</f>
        <v>5192201.6666999999</v>
      </c>
      <c r="T282" s="6"/>
      <c r="U282" s="6">
        <f>CHOOSE($AU$4,'C_6_%'!O274,'C_5_%'!O274,'C_4_%'!O274,'C_3_%'!O274,'C_2_%'!O274,'C_1_%'!O274,'C_0_%'!O274)</f>
        <v>124664.66667000001</v>
      </c>
      <c r="V282" s="6"/>
      <c r="W282" s="6">
        <f>CHOOSE($AU$4,'C_6_%'!Q274,'C_5_%'!Q274,'C_4_%'!Q274,'C_3_%'!Q274,'C_2_%'!Q274,'C_1_%'!Q274,'C_0_%'!Q274)</f>
        <v>0</v>
      </c>
      <c r="X282" s="6"/>
      <c r="Y282" s="6">
        <f>CHOOSE($AU$4,'C_6_%'!P274,'C_5_%'!P274,'C_4_%'!P274,'C_3_%'!P274,'C_2_%'!P274,'C_1_%'!P274,'C_0_%'!P274)</f>
        <v>14247</v>
      </c>
      <c r="Z282" s="6"/>
      <c r="AA282" s="6">
        <f>CHOOSE($AU$4,'C_6_%'!R274,'C_5_%'!R274,'C_4_%'!R274,'C_3_%'!R274,'C_2_%'!R274,'C_1_%'!R274,'C_0_%'!R274)</f>
        <v>173038</v>
      </c>
      <c r="AB282" s="6"/>
      <c r="AC282" s="6">
        <f>CHOOSE($AU$4,'C_6_%'!S274,'C_5_%'!S274,'C_4_%'!S274,'C_3_%'!S274,'C_2_%'!S274,'C_1_%'!S274,'C_0_%'!S274)</f>
        <v>7522</v>
      </c>
      <c r="AW282" s="20"/>
      <c r="AX282" s="20"/>
      <c r="AY282" s="20"/>
    </row>
    <row r="283" spans="2:51" x14ac:dyDescent="0.2">
      <c r="B283" s="38">
        <f>CHOOSE($AU$4,'C_6_%'!B275,'C_5_%'!B275,'C_4_%'!B275,'C_3_%'!B275,'C_2_%'!B275,'C_1_%'!B275,'C_0_%'!B275,)</f>
        <v>6101</v>
      </c>
      <c r="C283" s="38" t="str">
        <f>CHOOSE($AU$4,'C_6_%'!A275,'C_5_%'!A275,'C_4_%'!A275,'C_3_%'!A275,'C_2_%'!A275,'C_1_%'!A275,'C_0_%'!A275,)</f>
        <v>Southeast Polk</v>
      </c>
      <c r="E283" s="40">
        <f>CHOOSE($AU$4,'C_6_%'!E275,'C_5_%'!E275,'C_4_%'!E275,'C_3_%'!E275,'C_2_%'!E275,'C_1_%'!E275,'C_0_%'!E275)</f>
        <v>6710.7</v>
      </c>
      <c r="G283" s="40">
        <f>CHOOSE($AU$4,'C_6_%'!F275,'C_5_%'!F275,'C_4_%'!F275,'C_3_%'!F275,'C_2_%'!F275,'C_1_%'!F275,'C_0_%'!F275)</f>
        <v>93.8</v>
      </c>
      <c r="H283" s="3"/>
      <c r="I283" s="6">
        <f>(CHOOSE($AU$4,'C_6_%'!G275,'C_5_%'!G275,'C_4_%'!G275,'C_3_%'!G275,'C_2_%'!G275,'C_1_%'!G275,'C_0_%'!G275,))-AA283</f>
        <v>38438169</v>
      </c>
      <c r="J283" s="6"/>
      <c r="K283" s="6">
        <f>CHOOSE($AU$4,'C_6_%'!H275,'C_5_%'!H275,'C_4_%'!H275,'C_3_%'!H275,'C_2_%'!H275,'C_1_%'!H275,'C_0_%'!H275)</f>
        <v>6635106</v>
      </c>
      <c r="L283" s="6"/>
      <c r="M283" s="6">
        <f>CHOOSE($AU$4,'C_6_%'!I275,'C_5_%'!I275,'C_4_%'!I275,'C_3_%'!I275,'C_2_%'!I275,'C_1_%'!I275,'C_0_%'!I275)</f>
        <v>3790253</v>
      </c>
      <c r="N283" s="6"/>
      <c r="O283" s="6">
        <f>CHOOSE($AU$4,'C_6_%'!J275,'C_5_%'!J275,'C_4_%'!J275,'C_3_%'!J275,'C_2_%'!J275,'C_1_%'!J275,'C_0_%'!J275)</f>
        <v>14485091</v>
      </c>
      <c r="P283" s="6"/>
      <c r="Q283" s="6">
        <f>CHOOSE($AU$4,'C_6_%'!K275,'C_5_%'!K275,'C_4_%'!K275,'C_3_%'!K275,'C_2_%'!K275,'C_1_%'!K275,'C_0_%'!K275)</f>
        <v>385971</v>
      </c>
      <c r="R283" s="6"/>
      <c r="S283" s="6">
        <f>CHOOSE($AU$4,'C_6_%'!L275,'C_5_%'!L275,'C_4_%'!L275,'C_3_%'!L275,'C_2_%'!L275,'C_1_%'!L275,'C_0_%'!L275,)</f>
        <v>59820591.667000003</v>
      </c>
      <c r="T283" s="6"/>
      <c r="U283" s="6">
        <f>CHOOSE($AU$4,'C_6_%'!O275,'C_5_%'!O275,'C_4_%'!O275,'C_3_%'!O275,'C_2_%'!O275,'C_1_%'!O275,'C_0_%'!O275)</f>
        <v>4329372.6666999999</v>
      </c>
      <c r="V283" s="6"/>
      <c r="W283" s="6">
        <f>CHOOSE($AU$4,'C_6_%'!Q275,'C_5_%'!Q275,'C_4_%'!Q275,'C_3_%'!Q275,'C_2_%'!Q275,'C_1_%'!Q275,'C_0_%'!Q275)</f>
        <v>1142424.0597999999</v>
      </c>
      <c r="X283" s="6"/>
      <c r="Y283" s="6">
        <f>CHOOSE($AU$4,'C_6_%'!P275,'C_5_%'!P275,'C_4_%'!P275,'C_3_%'!P275,'C_2_%'!P275,'C_1_%'!P275,'C_0_%'!P275)</f>
        <v>0</v>
      </c>
      <c r="Z283" s="6"/>
      <c r="AA283" s="6">
        <f>CHOOSE($AU$4,'C_6_%'!R275,'C_5_%'!R275,'C_4_%'!R275,'C_3_%'!R275,'C_2_%'!R275,'C_1_%'!R275,'C_0_%'!R275)</f>
        <v>782001</v>
      </c>
      <c r="AB283" s="6"/>
      <c r="AC283" s="6">
        <f>CHOOSE($AU$4,'C_6_%'!S275,'C_5_%'!S275,'C_4_%'!S275,'C_3_%'!S275,'C_2_%'!S275,'C_1_%'!S275,'C_0_%'!S275)</f>
        <v>33996</v>
      </c>
      <c r="AW283" s="20"/>
      <c r="AX283" s="20"/>
      <c r="AY283" s="20"/>
    </row>
    <row r="284" spans="2:51" s="43" customFormat="1" x14ac:dyDescent="0.2">
      <c r="B284" s="42">
        <f>CHOOSE($AU$4,'C_6_%'!B276,'C_5_%'!B276,'C_4_%'!B276,'C_3_%'!B276,'C_2_%'!B276,'C_1_%'!B276,'C_0_%'!B276,)</f>
        <v>6094</v>
      </c>
      <c r="C284" s="42" t="str">
        <f>CHOOSE($AU$4,'C_6_%'!A276,'C_5_%'!A276,'C_4_%'!A276,'C_3_%'!A276,'C_2_%'!A276,'C_1_%'!A276,'C_0_%'!A276,)</f>
        <v>Southeast Warren</v>
      </c>
      <c r="E284" s="44">
        <f>CHOOSE($AU$4,'C_6_%'!E276,'C_5_%'!E276,'C_4_%'!E276,'C_3_%'!E276,'C_2_%'!E276,'C_1_%'!E276,'C_0_%'!E276)</f>
        <v>576.70000000000005</v>
      </c>
      <c r="G284" s="44">
        <f>CHOOSE($AU$4,'C_6_%'!F276,'C_5_%'!F276,'C_4_%'!F276,'C_3_%'!F276,'C_2_%'!F276,'C_1_%'!F276,'C_0_%'!F276)</f>
        <v>14.8</v>
      </c>
      <c r="H284" s="45"/>
      <c r="I284" s="46">
        <f>(CHOOSE($AU$4,'C_6_%'!G276,'C_5_%'!G276,'C_4_%'!G276,'C_3_%'!G276,'C_2_%'!G276,'C_1_%'!G276,'C_0_%'!G276,))-AA284</f>
        <v>3257373</v>
      </c>
      <c r="J284" s="46"/>
      <c r="K284" s="46">
        <f>CHOOSE($AU$4,'C_6_%'!H276,'C_5_%'!H276,'C_4_%'!H276,'C_3_%'!H276,'C_2_%'!H276,'C_1_%'!H276,'C_0_%'!H276)</f>
        <v>414285</v>
      </c>
      <c r="L284" s="46"/>
      <c r="M284" s="46">
        <f>CHOOSE($AU$4,'C_6_%'!I276,'C_5_%'!I276,'C_4_%'!I276,'C_3_%'!I276,'C_2_%'!I276,'C_1_%'!I276,'C_0_%'!I276)</f>
        <v>193696</v>
      </c>
      <c r="N284" s="46"/>
      <c r="O284" s="46">
        <f>CHOOSE($AU$4,'C_6_%'!J276,'C_5_%'!J276,'C_4_%'!J276,'C_3_%'!J276,'C_2_%'!J276,'C_1_%'!J276,'C_0_%'!J276)</f>
        <v>1432923</v>
      </c>
      <c r="P284" s="46"/>
      <c r="Q284" s="46">
        <f>CHOOSE($AU$4,'C_6_%'!K276,'C_5_%'!K276,'C_4_%'!K276,'C_3_%'!K276,'C_2_%'!K276,'C_1_%'!K276,'C_0_%'!K276)</f>
        <v>45424</v>
      </c>
      <c r="R284" s="46"/>
      <c r="S284" s="46">
        <f>CHOOSE($AU$4,'C_6_%'!L276,'C_5_%'!L276,'C_4_%'!L276,'C_3_%'!L276,'C_2_%'!L276,'C_1_%'!L276,'C_0_%'!L276,)</f>
        <v>5109161</v>
      </c>
      <c r="T284" s="46"/>
      <c r="U284" s="46">
        <f>CHOOSE($AU$4,'C_6_%'!O276,'C_5_%'!O276,'C_4_%'!O276,'C_3_%'!O276,'C_2_%'!O276,'C_1_%'!O276,'C_0_%'!O276)</f>
        <v>241745</v>
      </c>
      <c r="V284" s="46"/>
      <c r="W284" s="46">
        <f>CHOOSE($AU$4,'C_6_%'!Q276,'C_5_%'!Q276,'C_4_%'!Q276,'C_3_%'!Q276,'C_2_%'!Q276,'C_1_%'!Q276,'C_0_%'!Q276)</f>
        <v>41500.851010999999</v>
      </c>
      <c r="X284" s="46"/>
      <c r="Y284" s="46">
        <f>CHOOSE($AU$4,'C_6_%'!P276,'C_5_%'!P276,'C_4_%'!P276,'C_3_%'!P276,'C_2_%'!P276,'C_1_%'!P276,'C_0_%'!P276)</f>
        <v>0</v>
      </c>
      <c r="Z284" s="46"/>
      <c r="AA284" s="46">
        <f>CHOOSE($AU$4,'C_6_%'!R276,'C_5_%'!R276,'C_4_%'!R276,'C_3_%'!R276,'C_2_%'!R276,'C_1_%'!R276,'C_0_%'!R276)</f>
        <v>89847</v>
      </c>
      <c r="AB284" s="46"/>
      <c r="AC284" s="46">
        <f>CHOOSE($AU$4,'C_6_%'!S276,'C_5_%'!S276,'C_4_%'!S276,'C_3_%'!S276,'C_2_%'!S276,'C_1_%'!S276,'C_0_%'!S276)</f>
        <v>3906</v>
      </c>
      <c r="AW284" s="48"/>
      <c r="AX284" s="48"/>
      <c r="AY284" s="48"/>
    </row>
    <row r="285" spans="2:51" x14ac:dyDescent="0.2">
      <c r="B285" s="38">
        <f>CHOOSE($AU$4,'C_6_%'!B277,'C_5_%'!B277,'C_4_%'!B277,'C_3_%'!B277,'C_2_%'!B277,'C_1_%'!B277,'C_0_%'!B277,)</f>
        <v>6096</v>
      </c>
      <c r="C285" s="38" t="str">
        <f>CHOOSE($AU$4,'C_6_%'!A277,'C_5_%'!A277,'C_4_%'!A277,'C_3_%'!A277,'C_2_%'!A277,'C_1_%'!A277,'C_0_%'!A277,)</f>
        <v>Southeast Webster Grand</v>
      </c>
      <c r="E285" s="40">
        <f>CHOOSE($AU$4,'C_6_%'!E277,'C_5_%'!E277,'C_4_%'!E277,'C_3_%'!E277,'C_2_%'!E277,'C_1_%'!E277,'C_0_%'!E277)</f>
        <v>529.70000000000005</v>
      </c>
      <c r="G285" s="40">
        <f>CHOOSE($AU$4,'C_6_%'!F277,'C_5_%'!F277,'C_4_%'!F277,'C_3_%'!F277,'C_2_%'!F277,'C_1_%'!F277,'C_0_%'!F277)</f>
        <v>-13.6</v>
      </c>
      <c r="H285" s="3"/>
      <c r="I285" s="6">
        <f>(CHOOSE($AU$4,'C_6_%'!G277,'C_5_%'!G277,'C_4_%'!G277,'C_3_%'!G277,'C_2_%'!G277,'C_1_%'!G277,'C_0_%'!G277,))-AA285</f>
        <v>2566992</v>
      </c>
      <c r="J285" s="6"/>
      <c r="K285" s="6">
        <f>CHOOSE($AU$4,'C_6_%'!H277,'C_5_%'!H277,'C_4_%'!H277,'C_3_%'!H277,'C_2_%'!H277,'C_1_%'!H277,'C_0_%'!H277)</f>
        <v>431700</v>
      </c>
      <c r="L285" s="6"/>
      <c r="M285" s="6">
        <f>CHOOSE($AU$4,'C_6_%'!I277,'C_5_%'!I277,'C_4_%'!I277,'C_3_%'!I277,'C_2_%'!I277,'C_1_%'!I277,'C_0_%'!I277)</f>
        <v>12995</v>
      </c>
      <c r="N285" s="6"/>
      <c r="O285" s="6">
        <f>CHOOSE($AU$4,'C_6_%'!J277,'C_5_%'!J277,'C_4_%'!J277,'C_3_%'!J277,'C_2_%'!J277,'C_1_%'!J277,'C_0_%'!J277)</f>
        <v>1978058</v>
      </c>
      <c r="P285" s="6"/>
      <c r="Q285" s="6">
        <f>CHOOSE($AU$4,'C_6_%'!K277,'C_5_%'!K277,'C_4_%'!K277,'C_3_%'!K277,'C_2_%'!K277,'C_1_%'!K277,'C_0_%'!K277)</f>
        <v>89073</v>
      </c>
      <c r="R285" s="6"/>
      <c r="S285" s="6">
        <f>CHOOSE($AU$4,'C_6_%'!L277,'C_5_%'!L277,'C_4_%'!L277,'C_3_%'!L277,'C_2_%'!L277,'C_1_%'!L277,'C_0_%'!L277,)</f>
        <v>4986037.3333000001</v>
      </c>
      <c r="T285" s="6"/>
      <c r="U285" s="6">
        <f>CHOOSE($AU$4,'C_6_%'!O277,'C_5_%'!O277,'C_4_%'!O277,'C_3_%'!O277,'C_2_%'!O277,'C_1_%'!O277,'C_0_%'!O277)</f>
        <v>105720.33332999999</v>
      </c>
      <c r="V285" s="6"/>
      <c r="W285" s="6">
        <f>CHOOSE($AU$4,'C_6_%'!Q277,'C_5_%'!Q277,'C_4_%'!Q277,'C_3_%'!Q277,'C_2_%'!Q277,'C_1_%'!Q277,'C_0_%'!Q277)</f>
        <v>0</v>
      </c>
      <c r="X285" s="6"/>
      <c r="Y285" s="6">
        <f>CHOOSE($AU$4,'C_6_%'!P277,'C_5_%'!P277,'C_4_%'!P277,'C_3_%'!P277,'C_2_%'!P277,'C_1_%'!P277,'C_0_%'!P277)</f>
        <v>56348</v>
      </c>
      <c r="Z285" s="6"/>
      <c r="AA285" s="6">
        <f>CHOOSE($AU$4,'C_6_%'!R277,'C_5_%'!R277,'C_4_%'!R277,'C_3_%'!R277,'C_2_%'!R277,'C_1_%'!R277,'C_0_%'!R277)</f>
        <v>109813</v>
      </c>
      <c r="AB285" s="6"/>
      <c r="AC285" s="6">
        <f>CHOOSE($AU$4,'C_6_%'!S277,'C_5_%'!S277,'C_4_%'!S277,'C_3_%'!S277,'C_2_%'!S277,'C_1_%'!S277,'C_0_%'!S277)</f>
        <v>4774</v>
      </c>
      <c r="AW285" s="20"/>
      <c r="AX285" s="20"/>
      <c r="AY285" s="20"/>
    </row>
    <row r="286" spans="2:51" x14ac:dyDescent="0.2">
      <c r="B286" s="38">
        <f>CHOOSE($AU$4,'C_6_%'!B278,'C_5_%'!B278,'C_4_%'!B278,'C_3_%'!B278,'C_2_%'!B278,'C_1_%'!B278,'C_0_%'!B278,)</f>
        <v>6102</v>
      </c>
      <c r="C286" s="38" t="str">
        <f>CHOOSE($AU$4,'C_6_%'!A278,'C_5_%'!A278,'C_4_%'!A278,'C_3_%'!A278,'C_2_%'!A278,'C_1_%'!A278,'C_0_%'!A278,)</f>
        <v>Spencer</v>
      </c>
      <c r="E286" s="40">
        <f>CHOOSE($AU$4,'C_6_%'!E278,'C_5_%'!E278,'C_4_%'!E278,'C_3_%'!E278,'C_2_%'!E278,'C_1_%'!E278,'C_0_%'!E278)</f>
        <v>1932.1</v>
      </c>
      <c r="G286" s="40">
        <f>CHOOSE($AU$4,'C_6_%'!F278,'C_5_%'!F278,'C_4_%'!F278,'C_3_%'!F278,'C_2_%'!F278,'C_1_%'!F278,'C_0_%'!F278)</f>
        <v>-1.2</v>
      </c>
      <c r="H286" s="3"/>
      <c r="I286" s="6">
        <f>(CHOOSE($AU$4,'C_6_%'!G278,'C_5_%'!G278,'C_4_%'!G278,'C_3_%'!G278,'C_2_%'!G278,'C_1_%'!G278,'C_0_%'!G278,))-AA286</f>
        <v>10360735</v>
      </c>
      <c r="J286" s="6"/>
      <c r="K286" s="6">
        <f>CHOOSE($AU$4,'C_6_%'!H278,'C_5_%'!H278,'C_4_%'!H278,'C_3_%'!H278,'C_2_%'!H278,'C_1_%'!H278,'C_0_%'!H278)</f>
        <v>1438595</v>
      </c>
      <c r="L286" s="6"/>
      <c r="M286" s="6">
        <f>CHOOSE($AU$4,'C_6_%'!I278,'C_5_%'!I278,'C_4_%'!I278,'C_3_%'!I278,'C_2_%'!I278,'C_1_%'!I278,'C_0_%'!I278)</f>
        <v>292825</v>
      </c>
      <c r="N286" s="6"/>
      <c r="O286" s="6">
        <f>CHOOSE($AU$4,'C_6_%'!J278,'C_5_%'!J278,'C_4_%'!J278,'C_3_%'!J278,'C_2_%'!J278,'C_1_%'!J278,'C_0_%'!J278)</f>
        <v>5841603</v>
      </c>
      <c r="P286" s="6"/>
      <c r="Q286" s="6">
        <f>CHOOSE($AU$4,'C_6_%'!K278,'C_5_%'!K278,'C_4_%'!K278,'C_3_%'!K278,'C_2_%'!K278,'C_1_%'!K278,'C_0_%'!K278)</f>
        <v>98129</v>
      </c>
      <c r="R286" s="6"/>
      <c r="S286" s="6">
        <f>CHOOSE($AU$4,'C_6_%'!L278,'C_5_%'!L278,'C_4_%'!L278,'C_3_%'!L278,'C_2_%'!L278,'C_1_%'!L278,'C_0_%'!L278,)</f>
        <v>17848856.333000001</v>
      </c>
      <c r="T286" s="6"/>
      <c r="U286" s="6">
        <f>CHOOSE($AU$4,'C_6_%'!O278,'C_5_%'!O278,'C_4_%'!O278,'C_3_%'!O278,'C_2_%'!O278,'C_1_%'!O278,'C_0_%'!O278)</f>
        <v>493535.33332999999</v>
      </c>
      <c r="V286" s="6"/>
      <c r="W286" s="6">
        <f>CHOOSE($AU$4,'C_6_%'!Q278,'C_5_%'!Q278,'C_4_%'!Q278,'C_3_%'!Q278,'C_2_%'!Q278,'C_1_%'!Q278,'C_0_%'!Q278)</f>
        <v>0</v>
      </c>
      <c r="X286" s="6"/>
      <c r="Y286" s="6">
        <f>CHOOSE($AU$4,'C_6_%'!P278,'C_5_%'!P278,'C_4_%'!P278,'C_3_%'!P278,'C_2_%'!P278,'C_1_%'!P278,'C_0_%'!P278)</f>
        <v>0</v>
      </c>
      <c r="Z286" s="6"/>
      <c r="AA286" s="6">
        <f>CHOOSE($AU$4,'C_6_%'!R278,'C_5_%'!R278,'C_4_%'!R278,'C_3_%'!R278,'C_2_%'!R278,'C_1_%'!R278,'C_0_%'!R278)</f>
        <v>402647</v>
      </c>
      <c r="AB286" s="6"/>
      <c r="AC286" s="6">
        <f>CHOOSE($AU$4,'C_6_%'!S278,'C_5_%'!S278,'C_4_%'!S278,'C_3_%'!S278,'C_2_%'!S278,'C_1_%'!S278,'C_0_%'!S278)</f>
        <v>17504</v>
      </c>
      <c r="AW286" s="20"/>
      <c r="AX286" s="20"/>
      <c r="AY286" s="20"/>
    </row>
    <row r="287" spans="2:51" x14ac:dyDescent="0.2">
      <c r="B287" s="38">
        <f>CHOOSE($AU$4,'C_6_%'!B279,'C_5_%'!B279,'C_4_%'!B279,'C_3_%'!B279,'C_2_%'!B279,'C_1_%'!B279,'C_0_%'!B279,)</f>
        <v>6120</v>
      </c>
      <c r="C287" s="38" t="str">
        <f>CHOOSE($AU$4,'C_6_%'!A279,'C_5_%'!A279,'C_4_%'!A279,'C_3_%'!A279,'C_2_%'!A279,'C_1_%'!A279,'C_0_%'!A279,)</f>
        <v>Spirit Lake</v>
      </c>
      <c r="E287" s="40">
        <f>CHOOSE($AU$4,'C_6_%'!E279,'C_5_%'!E279,'C_4_%'!E279,'C_3_%'!E279,'C_2_%'!E279,'C_1_%'!E279,'C_0_%'!E279)</f>
        <v>1147.4000000000001</v>
      </c>
      <c r="G287" s="40">
        <f>CHOOSE($AU$4,'C_6_%'!F279,'C_5_%'!F279,'C_4_%'!F279,'C_3_%'!F279,'C_2_%'!F279,'C_1_%'!F279,'C_0_%'!F279)</f>
        <v>-10.7</v>
      </c>
      <c r="H287" s="3"/>
      <c r="I287" s="6">
        <f>(CHOOSE($AU$4,'C_6_%'!G279,'C_5_%'!G279,'C_4_%'!G279,'C_3_%'!G279,'C_2_%'!G279,'C_1_%'!G279,'C_0_%'!G279,))-AA287</f>
        <v>2396907</v>
      </c>
      <c r="J287" s="6"/>
      <c r="K287" s="6">
        <f>CHOOSE($AU$4,'C_6_%'!H279,'C_5_%'!H279,'C_4_%'!H279,'C_3_%'!H279,'C_2_%'!H279,'C_1_%'!H279,'C_0_%'!H279)</f>
        <v>839373</v>
      </c>
      <c r="L287" s="6"/>
      <c r="M287" s="6">
        <f>CHOOSE($AU$4,'C_6_%'!I279,'C_5_%'!I279,'C_4_%'!I279,'C_3_%'!I279,'C_2_%'!I279,'C_1_%'!I279,'C_0_%'!I279)</f>
        <v>-5500</v>
      </c>
      <c r="N287" s="6"/>
      <c r="O287" s="6">
        <f>CHOOSE($AU$4,'C_6_%'!J279,'C_5_%'!J279,'C_4_%'!J279,'C_3_%'!J279,'C_2_%'!J279,'C_1_%'!J279,'C_0_%'!J279)</f>
        <v>6712393</v>
      </c>
      <c r="P287" s="6"/>
      <c r="Q287" s="6">
        <f>CHOOSE($AU$4,'C_6_%'!K279,'C_5_%'!K279,'C_4_%'!K279,'C_3_%'!K279,'C_2_%'!K279,'C_1_%'!K279,'C_0_%'!K279)</f>
        <v>143475</v>
      </c>
      <c r="R287" s="6"/>
      <c r="S287" s="6">
        <f>CHOOSE($AU$4,'C_6_%'!L279,'C_5_%'!L279,'C_4_%'!L279,'C_3_%'!L279,'C_2_%'!L279,'C_1_%'!L279,'C_0_%'!L279,)</f>
        <v>10040575.666999999</v>
      </c>
      <c r="T287" s="6"/>
      <c r="U287" s="6">
        <f>CHOOSE($AU$4,'C_6_%'!O279,'C_5_%'!O279,'C_4_%'!O279,'C_3_%'!O279,'C_2_%'!O279,'C_1_%'!O279,'C_0_%'!O279)</f>
        <v>191898.66667000001</v>
      </c>
      <c r="V287" s="6"/>
      <c r="W287" s="6">
        <f>CHOOSE($AU$4,'C_6_%'!Q279,'C_5_%'!Q279,'C_4_%'!Q279,'C_3_%'!Q279,'C_2_%'!Q279,'C_1_%'!Q279,'C_0_%'!Q279)</f>
        <v>0</v>
      </c>
      <c r="X287" s="6"/>
      <c r="Y287" s="6">
        <f>CHOOSE($AU$4,'C_6_%'!P279,'C_5_%'!P279,'C_4_%'!P279,'C_3_%'!P279,'C_2_%'!P279,'C_1_%'!P279,'C_0_%'!P279)</f>
        <v>0</v>
      </c>
      <c r="Z287" s="6"/>
      <c r="AA287" s="6">
        <f>CHOOSE($AU$4,'C_6_%'!R279,'C_5_%'!R279,'C_4_%'!R279,'C_3_%'!R279,'C_2_%'!R279,'C_1_%'!R279,'C_0_%'!R279)</f>
        <v>176366</v>
      </c>
      <c r="AB287" s="6"/>
      <c r="AC287" s="6">
        <f>CHOOSE($AU$4,'C_6_%'!S279,'C_5_%'!S279,'C_4_%'!S279,'C_3_%'!S279,'C_2_%'!S279,'C_1_%'!S279,'C_0_%'!S279)</f>
        <v>7667</v>
      </c>
      <c r="AW287" s="20"/>
      <c r="AX287" s="20"/>
      <c r="AY287" s="20"/>
    </row>
    <row r="288" spans="2:51" x14ac:dyDescent="0.2">
      <c r="B288" s="38">
        <f>CHOOSE($AU$4,'C_6_%'!B280,'C_5_%'!B280,'C_4_%'!B280,'C_3_%'!B280,'C_2_%'!B280,'C_1_%'!B280,'C_0_%'!B280,)</f>
        <v>6138</v>
      </c>
      <c r="C288" s="38" t="str">
        <f>CHOOSE($AU$4,'C_6_%'!A280,'C_5_%'!A280,'C_4_%'!A280,'C_3_%'!A280,'C_2_%'!A280,'C_1_%'!A280,'C_0_%'!A280,)</f>
        <v>Springville</v>
      </c>
      <c r="E288" s="40">
        <f>CHOOSE($AU$4,'C_6_%'!E280,'C_5_%'!E280,'C_4_%'!E280,'C_3_%'!E280,'C_2_%'!E280,'C_1_%'!E280,'C_0_%'!E280)</f>
        <v>360.8</v>
      </c>
      <c r="G288" s="40">
        <f>CHOOSE($AU$4,'C_6_%'!F280,'C_5_%'!F280,'C_4_%'!F280,'C_3_%'!F280,'C_2_%'!F280,'C_1_%'!F280,'C_0_%'!F280)</f>
        <v>-12.3</v>
      </c>
      <c r="H288" s="3"/>
      <c r="I288" s="6">
        <f>(CHOOSE($AU$4,'C_6_%'!G280,'C_5_%'!G280,'C_4_%'!G280,'C_3_%'!G280,'C_2_%'!G280,'C_1_%'!G280,'C_0_%'!G280,))-AA288</f>
        <v>1774120</v>
      </c>
      <c r="J288" s="6"/>
      <c r="K288" s="6">
        <f>CHOOSE($AU$4,'C_6_%'!H280,'C_5_%'!H280,'C_4_%'!H280,'C_3_%'!H280,'C_2_%'!H280,'C_1_%'!H280,'C_0_%'!H280)</f>
        <v>274622</v>
      </c>
      <c r="L288" s="6"/>
      <c r="M288" s="6">
        <f>CHOOSE($AU$4,'C_6_%'!I280,'C_5_%'!I280,'C_4_%'!I280,'C_3_%'!I280,'C_2_%'!I280,'C_1_%'!I280,'C_0_%'!I280)</f>
        <v>-20505</v>
      </c>
      <c r="N288" s="6"/>
      <c r="O288" s="6">
        <f>CHOOSE($AU$4,'C_6_%'!J280,'C_5_%'!J280,'C_4_%'!J280,'C_3_%'!J280,'C_2_%'!J280,'C_1_%'!J280,'C_0_%'!J280)</f>
        <v>1150342</v>
      </c>
      <c r="P288" s="6"/>
      <c r="Q288" s="6">
        <f>CHOOSE($AU$4,'C_6_%'!K280,'C_5_%'!K280,'C_4_%'!K280,'C_3_%'!K280,'C_2_%'!K280,'C_1_%'!K280,'C_0_%'!K280)</f>
        <v>76466</v>
      </c>
      <c r="R288" s="6"/>
      <c r="S288" s="6">
        <f>CHOOSE($AU$4,'C_6_%'!L280,'C_5_%'!L280,'C_4_%'!L280,'C_3_%'!L280,'C_2_%'!L280,'C_1_%'!L280,'C_0_%'!L280,)</f>
        <v>3206511.6666999999</v>
      </c>
      <c r="T288" s="6"/>
      <c r="U288" s="6">
        <f>CHOOSE($AU$4,'C_6_%'!O280,'C_5_%'!O280,'C_4_%'!O280,'C_3_%'!O280,'C_2_%'!O280,'C_1_%'!O280,'C_0_%'!O280)</f>
        <v>59397.666666999998</v>
      </c>
      <c r="V288" s="6"/>
      <c r="W288" s="6">
        <f>CHOOSE($AU$4,'C_6_%'!Q280,'C_5_%'!Q280,'C_4_%'!Q280,'C_3_%'!Q280,'C_2_%'!Q280,'C_1_%'!Q280,'C_0_%'!Q280)</f>
        <v>0</v>
      </c>
      <c r="X288" s="6"/>
      <c r="Y288" s="6">
        <f>CHOOSE($AU$4,'C_6_%'!P280,'C_5_%'!P280,'C_4_%'!P280,'C_3_%'!P280,'C_2_%'!P280,'C_1_%'!P280,'C_0_%'!P280)</f>
        <v>56905</v>
      </c>
      <c r="Z288" s="6"/>
      <c r="AA288" s="6">
        <f>CHOOSE($AU$4,'C_6_%'!R280,'C_5_%'!R280,'C_4_%'!R280,'C_3_%'!R280,'C_2_%'!R280,'C_1_%'!R280,'C_0_%'!R280)</f>
        <v>66553</v>
      </c>
      <c r="AB288" s="6"/>
      <c r="AC288" s="6">
        <f>CHOOSE($AU$4,'C_6_%'!S280,'C_5_%'!S280,'C_4_%'!S280,'C_3_%'!S280,'C_2_%'!S280,'C_1_%'!S280,'C_0_%'!S280)</f>
        <v>2893</v>
      </c>
      <c r="AW288" s="20"/>
      <c r="AX288" s="20"/>
      <c r="AY288" s="20"/>
    </row>
    <row r="289" spans="2:51" s="43" customFormat="1" x14ac:dyDescent="0.2">
      <c r="B289" s="42">
        <f>CHOOSE($AU$4,'C_6_%'!B281,'C_5_%'!B281,'C_4_%'!B281,'C_3_%'!B281,'C_2_%'!B281,'C_1_%'!B281,'C_0_%'!B281,)</f>
        <v>5751</v>
      </c>
      <c r="C289" s="42" t="str">
        <f>CHOOSE($AU$4,'C_6_%'!A281,'C_5_%'!A281,'C_4_%'!A281,'C_3_%'!A281,'C_2_%'!A281,'C_1_%'!A281,'C_0_%'!A281,)</f>
        <v>St Ansgar</v>
      </c>
      <c r="E289" s="44">
        <f>CHOOSE($AU$4,'C_6_%'!E281,'C_5_%'!E281,'C_4_%'!E281,'C_3_%'!E281,'C_2_%'!E281,'C_1_%'!E281,'C_0_%'!E281)</f>
        <v>613.70000000000005</v>
      </c>
      <c r="G289" s="44">
        <f>CHOOSE($AU$4,'C_6_%'!F281,'C_5_%'!F281,'C_4_%'!F281,'C_3_%'!F281,'C_2_%'!F281,'C_1_%'!F281,'C_0_%'!F281)</f>
        <v>-16.8</v>
      </c>
      <c r="H289" s="45"/>
      <c r="I289" s="46">
        <f>(CHOOSE($AU$4,'C_6_%'!G281,'C_5_%'!G281,'C_4_%'!G281,'C_3_%'!G281,'C_2_%'!G281,'C_1_%'!G281,'C_0_%'!G281,))-AA289</f>
        <v>2431059</v>
      </c>
      <c r="J289" s="46"/>
      <c r="K289" s="46">
        <f>CHOOSE($AU$4,'C_6_%'!H281,'C_5_%'!H281,'C_4_%'!H281,'C_3_%'!H281,'C_2_%'!H281,'C_1_%'!H281,'C_0_%'!H281)</f>
        <v>444292</v>
      </c>
      <c r="L289" s="46"/>
      <c r="M289" s="46">
        <f>CHOOSE($AU$4,'C_6_%'!I281,'C_5_%'!I281,'C_4_%'!I281,'C_3_%'!I281,'C_2_%'!I281,'C_1_%'!I281,'C_0_%'!I281)</f>
        <v>-35648</v>
      </c>
      <c r="N289" s="46"/>
      <c r="O289" s="46">
        <f>CHOOSE($AU$4,'C_6_%'!J281,'C_5_%'!J281,'C_4_%'!J281,'C_3_%'!J281,'C_2_%'!J281,'C_1_%'!J281,'C_0_%'!J281)</f>
        <v>2362320</v>
      </c>
      <c r="P289" s="46"/>
      <c r="Q289" s="46">
        <f>CHOOSE($AU$4,'C_6_%'!K281,'C_5_%'!K281,'C_4_%'!K281,'C_3_%'!K281,'C_2_%'!K281,'C_1_%'!K281,'C_0_%'!K281)</f>
        <v>105327</v>
      </c>
      <c r="R289" s="46"/>
      <c r="S289" s="46">
        <f>CHOOSE($AU$4,'C_6_%'!L281,'C_5_%'!L281,'C_4_%'!L281,'C_3_%'!L281,'C_2_%'!L281,'C_1_%'!L281,'C_0_%'!L281,)</f>
        <v>5266029.3333000001</v>
      </c>
      <c r="T289" s="46"/>
      <c r="U289" s="46">
        <f>CHOOSE($AU$4,'C_6_%'!O281,'C_5_%'!O281,'C_4_%'!O281,'C_3_%'!O281,'C_2_%'!O281,'C_1_%'!O281,'C_0_%'!O281)</f>
        <v>82148.333333000002</v>
      </c>
      <c r="V289" s="46"/>
      <c r="W289" s="46">
        <f>CHOOSE($AU$4,'C_6_%'!Q281,'C_5_%'!Q281,'C_4_%'!Q281,'C_3_%'!Q281,'C_2_%'!Q281,'C_1_%'!Q281,'C_0_%'!Q281)</f>
        <v>0</v>
      </c>
      <c r="X289" s="46"/>
      <c r="Y289" s="46">
        <f>CHOOSE($AU$4,'C_6_%'!P281,'C_5_%'!P281,'C_4_%'!P281,'C_3_%'!P281,'C_2_%'!P281,'C_1_%'!P281,'C_0_%'!P281)</f>
        <v>69747</v>
      </c>
      <c r="Z289" s="46"/>
      <c r="AA289" s="46">
        <f>CHOOSE($AU$4,'C_6_%'!R281,'C_5_%'!R281,'C_4_%'!R281,'C_3_%'!R281,'C_2_%'!R281,'C_1_%'!R281,'C_0_%'!R281)</f>
        <v>66553</v>
      </c>
      <c r="AB289" s="46"/>
      <c r="AC289" s="46">
        <f>CHOOSE($AU$4,'C_6_%'!S281,'C_5_%'!S281,'C_4_%'!S281,'C_3_%'!S281,'C_2_%'!S281,'C_1_%'!S281,'C_0_%'!S281)</f>
        <v>2893</v>
      </c>
      <c r="AW289" s="48"/>
      <c r="AX289" s="48"/>
      <c r="AY289" s="48"/>
    </row>
    <row r="290" spans="2:51" x14ac:dyDescent="0.2">
      <c r="B290" s="38">
        <f>CHOOSE($AU$4,'C_6_%'!B282,'C_5_%'!B282,'C_4_%'!B282,'C_3_%'!B282,'C_2_%'!B282,'C_1_%'!B282,'C_0_%'!B282,)</f>
        <v>6165</v>
      </c>
      <c r="C290" s="38" t="str">
        <f>CHOOSE($AU$4,'C_6_%'!A282,'C_5_%'!A282,'C_4_%'!A282,'C_3_%'!A282,'C_2_%'!A282,'C_1_%'!A282,'C_0_%'!A282,)</f>
        <v>Stanton</v>
      </c>
      <c r="E290" s="40">
        <f>CHOOSE($AU$4,'C_6_%'!E282,'C_5_%'!E282,'C_4_%'!E282,'C_3_%'!E282,'C_2_%'!E282,'C_1_%'!E282,'C_0_%'!E282)</f>
        <v>177.3</v>
      </c>
      <c r="G290" s="40">
        <f>CHOOSE($AU$4,'C_6_%'!F282,'C_5_%'!F282,'C_4_%'!F282,'C_3_%'!F282,'C_2_%'!F282,'C_1_%'!F282,'C_0_%'!F282)</f>
        <v>-2.7</v>
      </c>
      <c r="H290" s="3"/>
      <c r="I290" s="6">
        <f>(CHOOSE($AU$4,'C_6_%'!G282,'C_5_%'!G282,'C_4_%'!G282,'C_3_%'!G282,'C_2_%'!G282,'C_1_%'!G282,'C_0_%'!G282,))-AA290</f>
        <v>1043878</v>
      </c>
      <c r="J290" s="6"/>
      <c r="K290" s="6">
        <f>CHOOSE($AU$4,'C_6_%'!H282,'C_5_%'!H282,'C_4_%'!H282,'C_3_%'!H282,'C_2_%'!H282,'C_1_%'!H282,'C_0_%'!H282)</f>
        <v>147762</v>
      </c>
      <c r="L290" s="6"/>
      <c r="M290" s="6">
        <f>CHOOSE($AU$4,'C_6_%'!I282,'C_5_%'!I282,'C_4_%'!I282,'C_3_%'!I282,'C_2_%'!I282,'C_1_%'!I282,'C_0_%'!I282)</f>
        <v>67278</v>
      </c>
      <c r="N290" s="6"/>
      <c r="O290" s="6">
        <f>CHOOSE($AU$4,'C_6_%'!J282,'C_5_%'!J282,'C_4_%'!J282,'C_3_%'!J282,'C_2_%'!J282,'C_1_%'!J282,'C_0_%'!J282)</f>
        <v>602650</v>
      </c>
      <c r="P290" s="6"/>
      <c r="Q290" s="6">
        <f>CHOOSE($AU$4,'C_6_%'!K282,'C_5_%'!K282,'C_4_%'!K282,'C_3_%'!K282,'C_2_%'!K282,'C_1_%'!K282,'C_0_%'!K282)</f>
        <v>24553</v>
      </c>
      <c r="R290" s="6"/>
      <c r="S290" s="6">
        <f>CHOOSE($AU$4,'C_6_%'!L282,'C_5_%'!L282,'C_4_%'!L282,'C_3_%'!L282,'C_2_%'!L282,'C_1_%'!L282,'C_0_%'!L282,)</f>
        <v>1797312</v>
      </c>
      <c r="T290" s="6"/>
      <c r="U290" s="6">
        <f>CHOOSE($AU$4,'C_6_%'!O282,'C_5_%'!O282,'C_4_%'!O282,'C_3_%'!O282,'C_2_%'!O282,'C_1_%'!O282,'C_0_%'!O282)</f>
        <v>93352</v>
      </c>
      <c r="V290" s="6"/>
      <c r="W290" s="6">
        <f>CHOOSE($AU$4,'C_6_%'!Q282,'C_5_%'!Q282,'C_4_%'!Q282,'C_3_%'!Q282,'C_2_%'!Q282,'C_1_%'!Q282,'C_0_%'!Q282)</f>
        <v>0</v>
      </c>
      <c r="X290" s="6"/>
      <c r="Y290" s="6">
        <f>CHOOSE($AU$4,'C_6_%'!P282,'C_5_%'!P282,'C_4_%'!P282,'C_3_%'!P282,'C_2_%'!P282,'C_1_%'!P282,'C_0_%'!P282)</f>
        <v>6130</v>
      </c>
      <c r="Z290" s="6"/>
      <c r="AA290" s="6">
        <f>CHOOSE($AU$4,'C_6_%'!R282,'C_5_%'!R282,'C_4_%'!R282,'C_3_%'!R282,'C_2_%'!R282,'C_1_%'!R282,'C_0_%'!R282)</f>
        <v>46587</v>
      </c>
      <c r="AB290" s="6"/>
      <c r="AC290" s="6">
        <f>CHOOSE($AU$4,'C_6_%'!S282,'C_5_%'!S282,'C_4_%'!S282,'C_3_%'!S282,'C_2_%'!S282,'C_1_%'!S282,'C_0_%'!S282)</f>
        <v>2025</v>
      </c>
      <c r="AW290" s="20"/>
      <c r="AX290" s="20"/>
      <c r="AY290" s="20"/>
    </row>
    <row r="291" spans="2:51" x14ac:dyDescent="0.2">
      <c r="B291" s="38">
        <f>CHOOSE($AU$4,'C_6_%'!B283,'C_5_%'!B283,'C_4_%'!B283,'C_3_%'!B283,'C_2_%'!B283,'C_1_%'!B283,'C_0_%'!B283,)</f>
        <v>6175</v>
      </c>
      <c r="C291" s="38" t="str">
        <f>CHOOSE($AU$4,'C_6_%'!A283,'C_5_%'!A283,'C_4_%'!A283,'C_3_%'!A283,'C_2_%'!A283,'C_1_%'!A283,'C_0_%'!A283,)</f>
        <v>Starmont</v>
      </c>
      <c r="E291" s="40">
        <f>CHOOSE($AU$4,'C_6_%'!E283,'C_5_%'!E283,'C_4_%'!E283,'C_3_%'!E283,'C_2_%'!E283,'C_1_%'!E283,'C_0_%'!E283)</f>
        <v>626.70000000000005</v>
      </c>
      <c r="G291" s="40">
        <f>CHOOSE($AU$4,'C_6_%'!F283,'C_5_%'!F283,'C_4_%'!F283,'C_3_%'!F283,'C_2_%'!F283,'C_1_%'!F283,'C_0_%'!F283)</f>
        <v>9.8000000000000007</v>
      </c>
      <c r="H291" s="3"/>
      <c r="I291" s="6">
        <f>(CHOOSE($AU$4,'C_6_%'!G283,'C_5_%'!G283,'C_4_%'!G283,'C_3_%'!G283,'C_2_%'!G283,'C_1_%'!G283,'C_0_%'!G283,))-AA291</f>
        <v>3193400</v>
      </c>
      <c r="J291" s="6"/>
      <c r="K291" s="6">
        <f>CHOOSE($AU$4,'C_6_%'!H283,'C_5_%'!H283,'C_4_%'!H283,'C_3_%'!H283,'C_2_%'!H283,'C_1_%'!H283,'C_0_%'!H283)</f>
        <v>499119</v>
      </c>
      <c r="L291" s="6"/>
      <c r="M291" s="6">
        <f>CHOOSE($AU$4,'C_6_%'!I283,'C_5_%'!I283,'C_4_%'!I283,'C_3_%'!I283,'C_2_%'!I283,'C_1_%'!I283,'C_0_%'!I283)</f>
        <v>170592</v>
      </c>
      <c r="N291" s="6"/>
      <c r="O291" s="6">
        <f>CHOOSE($AU$4,'C_6_%'!J283,'C_5_%'!J283,'C_4_%'!J283,'C_3_%'!J283,'C_2_%'!J283,'C_1_%'!J283,'C_0_%'!J283)</f>
        <v>1889503</v>
      </c>
      <c r="P291" s="6"/>
      <c r="Q291" s="6">
        <f>CHOOSE($AU$4,'C_6_%'!K283,'C_5_%'!K283,'C_4_%'!K283,'C_3_%'!K283,'C_2_%'!K283,'C_1_%'!K283,'C_0_%'!K283)</f>
        <v>52099</v>
      </c>
      <c r="R291" s="6"/>
      <c r="S291" s="6">
        <f>CHOOSE($AU$4,'C_6_%'!L283,'C_5_%'!L283,'C_4_%'!L283,'C_3_%'!L283,'C_2_%'!L283,'C_1_%'!L283,'C_0_%'!L283,)</f>
        <v>5595751.6666999999</v>
      </c>
      <c r="T291" s="6"/>
      <c r="U291" s="6">
        <f>CHOOSE($AU$4,'C_6_%'!O283,'C_5_%'!O283,'C_4_%'!O283,'C_3_%'!O283,'C_2_%'!O283,'C_1_%'!O283,'C_0_%'!O283)</f>
        <v>228558.66667000001</v>
      </c>
      <c r="V291" s="6"/>
      <c r="W291" s="6">
        <f>CHOOSE($AU$4,'C_6_%'!Q283,'C_5_%'!Q283,'C_4_%'!Q283,'C_3_%'!Q283,'C_2_%'!Q283,'C_1_%'!Q283,'C_0_%'!Q283)</f>
        <v>0</v>
      </c>
      <c r="X291" s="6"/>
      <c r="Y291" s="6">
        <f>CHOOSE($AU$4,'C_6_%'!P283,'C_5_%'!P283,'C_4_%'!P283,'C_3_%'!P283,'C_2_%'!P283,'C_1_%'!P283,'C_0_%'!P283)</f>
        <v>0</v>
      </c>
      <c r="Z291" s="6"/>
      <c r="AA291" s="6">
        <f>CHOOSE($AU$4,'C_6_%'!R283,'C_5_%'!R283,'C_4_%'!R283,'C_3_%'!R283,'C_2_%'!R283,'C_1_%'!R283,'C_0_%'!R283)</f>
        <v>113141</v>
      </c>
      <c r="AB291" s="6"/>
      <c r="AC291" s="6">
        <f>CHOOSE($AU$4,'C_6_%'!S283,'C_5_%'!S283,'C_4_%'!S283,'C_3_%'!S283,'C_2_%'!S283,'C_1_%'!S283,'C_0_%'!S283)</f>
        <v>4919</v>
      </c>
      <c r="AW291" s="20"/>
      <c r="AX291" s="20"/>
      <c r="AY291" s="20"/>
    </row>
    <row r="292" spans="2:51" x14ac:dyDescent="0.2">
      <c r="B292" s="38">
        <f>CHOOSE($AU$4,'C_6_%'!B284,'C_5_%'!B284,'C_4_%'!B284,'C_3_%'!B284,'C_2_%'!B284,'C_1_%'!B284,'C_0_%'!B284,)</f>
        <v>6219</v>
      </c>
      <c r="C292" s="38" t="str">
        <f>CHOOSE($AU$4,'C_6_%'!A284,'C_5_%'!A284,'C_4_%'!A284,'C_3_%'!A284,'C_2_%'!A284,'C_1_%'!A284,'C_0_%'!A284,)</f>
        <v>Storm Lake</v>
      </c>
      <c r="E292" s="40">
        <f>CHOOSE($AU$4,'C_6_%'!E284,'C_5_%'!E284,'C_4_%'!E284,'C_3_%'!E284,'C_2_%'!E284,'C_1_%'!E284,'C_0_%'!E284)</f>
        <v>2311.9</v>
      </c>
      <c r="G292" s="40">
        <f>CHOOSE($AU$4,'C_6_%'!F284,'C_5_%'!F284,'C_4_%'!F284,'C_3_%'!F284,'C_2_%'!F284,'C_1_%'!F284,'C_0_%'!F284)</f>
        <v>55.1</v>
      </c>
      <c r="H292" s="3"/>
      <c r="I292" s="6">
        <f>(CHOOSE($AU$4,'C_6_%'!G284,'C_5_%'!G284,'C_4_%'!G284,'C_3_%'!G284,'C_2_%'!G284,'C_1_%'!G284,'C_0_%'!G284,))-AA292</f>
        <v>14680455</v>
      </c>
      <c r="J292" s="6"/>
      <c r="K292" s="6">
        <f>CHOOSE($AU$4,'C_6_%'!H284,'C_5_%'!H284,'C_4_%'!H284,'C_3_%'!H284,'C_2_%'!H284,'C_1_%'!H284,'C_0_%'!H284)</f>
        <v>1684723</v>
      </c>
      <c r="L292" s="6"/>
      <c r="M292" s="6">
        <f>CHOOSE($AU$4,'C_6_%'!I284,'C_5_%'!I284,'C_4_%'!I284,'C_3_%'!I284,'C_2_%'!I284,'C_1_%'!I284,'C_0_%'!I284)</f>
        <v>857416</v>
      </c>
      <c r="N292" s="6"/>
      <c r="O292" s="6">
        <f>CHOOSE($AU$4,'C_6_%'!J284,'C_5_%'!J284,'C_4_%'!J284,'C_3_%'!J284,'C_2_%'!J284,'C_1_%'!J284,'C_0_%'!J284)</f>
        <v>4350913</v>
      </c>
      <c r="P292" s="6"/>
      <c r="Q292" s="6">
        <f>CHOOSE($AU$4,'C_6_%'!K284,'C_5_%'!K284,'C_4_%'!K284,'C_3_%'!K284,'C_2_%'!K284,'C_1_%'!K284,'C_0_%'!K284)</f>
        <v>109181</v>
      </c>
      <c r="R292" s="6"/>
      <c r="S292" s="6">
        <f>CHOOSE($AU$4,'C_6_%'!L284,'C_5_%'!L284,'C_4_%'!L284,'C_3_%'!L284,'C_2_%'!L284,'C_1_%'!L284,'C_0_%'!L284,)</f>
        <v>20863657</v>
      </c>
      <c r="T292" s="6"/>
      <c r="U292" s="6">
        <f>CHOOSE($AU$4,'C_6_%'!O284,'C_5_%'!O284,'C_4_%'!O284,'C_3_%'!O284,'C_2_%'!O284,'C_1_%'!O284,'C_0_%'!O284)</f>
        <v>1043353</v>
      </c>
      <c r="V292" s="6"/>
      <c r="W292" s="6">
        <f>CHOOSE($AU$4,'C_6_%'!Q284,'C_5_%'!Q284,'C_4_%'!Q284,'C_3_%'!Q284,'C_2_%'!Q284,'C_1_%'!Q284,'C_0_%'!Q284)</f>
        <v>628190.92579000001</v>
      </c>
      <c r="X292" s="6"/>
      <c r="Y292" s="6">
        <f>CHOOSE($AU$4,'C_6_%'!P284,'C_5_%'!P284,'C_4_%'!P284,'C_3_%'!P284,'C_2_%'!P284,'C_1_%'!P284,'C_0_%'!P284)</f>
        <v>0</v>
      </c>
      <c r="Z292" s="6"/>
      <c r="AA292" s="6">
        <f>CHOOSE($AU$4,'C_6_%'!R284,'C_5_%'!R284,'C_4_%'!R284,'C_3_%'!R284,'C_2_%'!R284,'C_1_%'!R284,'C_0_%'!R284)</f>
        <v>326111</v>
      </c>
      <c r="AB292" s="6"/>
      <c r="AC292" s="6">
        <f>CHOOSE($AU$4,'C_6_%'!S284,'C_5_%'!S284,'C_4_%'!S284,'C_3_%'!S284,'C_2_%'!S284,'C_1_%'!S284,'C_0_%'!S284)</f>
        <v>14177</v>
      </c>
      <c r="AW292" s="20"/>
      <c r="AX292" s="20"/>
      <c r="AY292" s="20"/>
    </row>
    <row r="293" spans="2:51" x14ac:dyDescent="0.2">
      <c r="B293" s="38">
        <f>CHOOSE($AU$4,'C_6_%'!B285,'C_5_%'!B285,'C_4_%'!B285,'C_3_%'!B285,'C_2_%'!B285,'C_1_%'!B285,'C_0_%'!B285,)</f>
        <v>6246</v>
      </c>
      <c r="C293" s="38" t="str">
        <f>CHOOSE($AU$4,'C_6_%'!A285,'C_5_%'!A285,'C_4_%'!A285,'C_3_%'!A285,'C_2_%'!A285,'C_1_%'!A285,'C_0_%'!A285,)</f>
        <v>Stratford</v>
      </c>
      <c r="E293" s="40">
        <f>CHOOSE($AU$4,'C_6_%'!E285,'C_5_%'!E285,'C_4_%'!E285,'C_3_%'!E285,'C_2_%'!E285,'C_1_%'!E285,'C_0_%'!E285)</f>
        <v>159.80000000000001</v>
      </c>
      <c r="G293" s="40">
        <f>CHOOSE($AU$4,'C_6_%'!F285,'C_5_%'!F285,'C_4_%'!F285,'C_3_%'!F285,'C_2_%'!F285,'C_1_%'!F285,'C_0_%'!F285)</f>
        <v>-2.4</v>
      </c>
      <c r="H293" s="3"/>
      <c r="I293" s="6">
        <f>(CHOOSE($AU$4,'C_6_%'!G285,'C_5_%'!G285,'C_4_%'!G285,'C_3_%'!G285,'C_2_%'!G285,'C_1_%'!G285,'C_0_%'!G285,))-AA293</f>
        <v>779869</v>
      </c>
      <c r="J293" s="6"/>
      <c r="K293" s="6">
        <f>CHOOSE($AU$4,'C_6_%'!H285,'C_5_%'!H285,'C_4_%'!H285,'C_3_%'!H285,'C_2_%'!H285,'C_1_%'!H285,'C_0_%'!H285)</f>
        <v>110128</v>
      </c>
      <c r="L293" s="6"/>
      <c r="M293" s="6">
        <f>CHOOSE($AU$4,'C_6_%'!I285,'C_5_%'!I285,'C_4_%'!I285,'C_3_%'!I285,'C_2_%'!I285,'C_1_%'!I285,'C_0_%'!I285)</f>
        <v>26258</v>
      </c>
      <c r="N293" s="6"/>
      <c r="O293" s="6">
        <f>CHOOSE($AU$4,'C_6_%'!J285,'C_5_%'!J285,'C_4_%'!J285,'C_3_%'!J285,'C_2_%'!J285,'C_1_%'!J285,'C_0_%'!J285)</f>
        <v>630766</v>
      </c>
      <c r="P293" s="6"/>
      <c r="Q293" s="6">
        <f>CHOOSE($AU$4,'C_6_%'!K285,'C_5_%'!K285,'C_4_%'!K285,'C_3_%'!K285,'C_2_%'!K285,'C_1_%'!K285,'C_0_%'!K285)</f>
        <v>23322</v>
      </c>
      <c r="R293" s="6"/>
      <c r="S293" s="6">
        <f>CHOOSE($AU$4,'C_6_%'!L285,'C_5_%'!L285,'C_4_%'!L285,'C_3_%'!L285,'C_2_%'!L285,'C_1_%'!L285,'C_0_%'!L285,)</f>
        <v>1524032</v>
      </c>
      <c r="T293" s="6"/>
      <c r="U293" s="6">
        <f>CHOOSE($AU$4,'C_6_%'!O285,'C_5_%'!O285,'C_4_%'!O285,'C_3_%'!O285,'C_2_%'!O285,'C_1_%'!O285,'C_0_%'!O285)</f>
        <v>51004</v>
      </c>
      <c r="V293" s="6"/>
      <c r="W293" s="6">
        <f>CHOOSE($AU$4,'C_6_%'!Q285,'C_5_%'!Q285,'C_4_%'!Q285,'C_3_%'!Q285,'C_2_%'!Q285,'C_1_%'!Q285,'C_0_%'!Q285)</f>
        <v>0</v>
      </c>
      <c r="X293" s="6"/>
      <c r="Y293" s="6">
        <f>CHOOSE($AU$4,'C_6_%'!P285,'C_5_%'!P285,'C_4_%'!P285,'C_3_%'!P285,'C_2_%'!P285,'C_1_%'!P285,'C_0_%'!P285)</f>
        <v>6013</v>
      </c>
      <c r="Z293" s="6"/>
      <c r="AA293" s="6">
        <f>CHOOSE($AU$4,'C_6_%'!R285,'C_5_%'!R285,'C_4_%'!R285,'C_3_%'!R285,'C_2_%'!R285,'C_1_%'!R285,'C_0_%'!R285)</f>
        <v>36604</v>
      </c>
      <c r="AB293" s="6"/>
      <c r="AC293" s="6">
        <f>CHOOSE($AU$4,'C_6_%'!S285,'C_5_%'!S285,'C_4_%'!S285,'C_3_%'!S285,'C_2_%'!S285,'C_1_%'!S285,'C_0_%'!S285)</f>
        <v>1591</v>
      </c>
      <c r="AW293" s="20"/>
      <c r="AX293" s="20"/>
      <c r="AY293" s="20"/>
    </row>
    <row r="294" spans="2:51" s="43" customFormat="1" x14ac:dyDescent="0.2">
      <c r="B294" s="42">
        <f>CHOOSE($AU$4,'C_6_%'!B286,'C_5_%'!B286,'C_4_%'!B286,'C_3_%'!B286,'C_2_%'!B286,'C_1_%'!B286,'C_0_%'!B286,)</f>
        <v>6273</v>
      </c>
      <c r="C294" s="42" t="str">
        <f>CHOOSE($AU$4,'C_6_%'!A286,'C_5_%'!A286,'C_4_%'!A286,'C_3_%'!A286,'C_2_%'!A286,'C_1_%'!A286,'C_0_%'!A286,)</f>
        <v>Sumner-Fredericksburg</v>
      </c>
      <c r="E294" s="44">
        <f>CHOOSE($AU$4,'C_6_%'!E286,'C_5_%'!E286,'C_4_%'!E286,'C_3_%'!E286,'C_2_%'!E286,'C_1_%'!E286,'C_0_%'!E286)</f>
        <v>892.6</v>
      </c>
      <c r="G294" s="44">
        <f>CHOOSE($AU$4,'C_6_%'!F286,'C_5_%'!F286,'C_4_%'!F286,'C_3_%'!F286,'C_2_%'!F286,'C_1_%'!F286,'C_0_%'!F286)</f>
        <v>34.299999999999997</v>
      </c>
      <c r="H294" s="45"/>
      <c r="I294" s="46">
        <f>(CHOOSE($AU$4,'C_6_%'!G286,'C_5_%'!G286,'C_4_%'!G286,'C_3_%'!G286,'C_2_%'!G286,'C_1_%'!G286,'C_0_%'!G286,))-AA294</f>
        <v>4895488</v>
      </c>
      <c r="J294" s="46"/>
      <c r="K294" s="46">
        <f>CHOOSE($AU$4,'C_6_%'!H286,'C_5_%'!H286,'C_4_%'!H286,'C_3_%'!H286,'C_2_%'!H286,'C_1_%'!H286,'C_0_%'!H286)</f>
        <v>664131</v>
      </c>
      <c r="L294" s="46"/>
      <c r="M294" s="46">
        <f>CHOOSE($AU$4,'C_6_%'!I286,'C_5_%'!I286,'C_4_%'!I286,'C_3_%'!I286,'C_2_%'!I286,'C_1_%'!I286,'C_0_%'!I286)</f>
        <v>352900</v>
      </c>
      <c r="N294" s="46"/>
      <c r="O294" s="46">
        <f>CHOOSE($AU$4,'C_6_%'!J286,'C_5_%'!J286,'C_4_%'!J286,'C_3_%'!J286,'C_2_%'!J286,'C_1_%'!J286,'C_0_%'!J286)</f>
        <v>2528722</v>
      </c>
      <c r="P294" s="46"/>
      <c r="Q294" s="46">
        <f>CHOOSE($AU$4,'C_6_%'!K286,'C_5_%'!K286,'C_4_%'!K286,'C_3_%'!K286,'C_2_%'!K286,'C_1_%'!K286,'C_0_%'!K286)</f>
        <v>232101</v>
      </c>
      <c r="R294" s="46"/>
      <c r="S294" s="46">
        <f>CHOOSE($AU$4,'C_6_%'!L286,'C_5_%'!L286,'C_4_%'!L286,'C_3_%'!L286,'C_2_%'!L286,'C_1_%'!L286,'C_0_%'!L286,)</f>
        <v>8115981.3333000001</v>
      </c>
      <c r="T294" s="46"/>
      <c r="U294" s="46">
        <f>CHOOSE($AU$4,'C_6_%'!O286,'C_5_%'!O286,'C_4_%'!O286,'C_3_%'!O286,'C_2_%'!O286,'C_1_%'!O286,'C_0_%'!O286)</f>
        <v>600025.33333000005</v>
      </c>
      <c r="V294" s="46"/>
      <c r="W294" s="46">
        <f>CHOOSE($AU$4,'C_6_%'!Q286,'C_5_%'!Q286,'C_4_%'!Q286,'C_3_%'!Q286,'C_2_%'!Q286,'C_1_%'!Q286,'C_0_%'!Q286)</f>
        <v>0</v>
      </c>
      <c r="X294" s="46"/>
      <c r="Y294" s="46">
        <f>CHOOSE($AU$4,'C_6_%'!P286,'C_5_%'!P286,'C_4_%'!P286,'C_3_%'!P286,'C_2_%'!P286,'C_1_%'!P286,'C_0_%'!P286)</f>
        <v>0</v>
      </c>
      <c r="Z294" s="46"/>
      <c r="AA294" s="46">
        <f>CHOOSE($AU$4,'C_6_%'!R286,'C_5_%'!R286,'C_4_%'!R286,'C_3_%'!R286,'C_2_%'!R286,'C_1_%'!R286,'C_0_%'!R286)</f>
        <v>146417</v>
      </c>
      <c r="AB294" s="46"/>
      <c r="AC294" s="46">
        <f>CHOOSE($AU$4,'C_6_%'!S286,'C_5_%'!S286,'C_4_%'!S286,'C_3_%'!S286,'C_2_%'!S286,'C_1_%'!S286,'C_0_%'!S286)</f>
        <v>6365</v>
      </c>
      <c r="AW294" s="48"/>
      <c r="AX294" s="48"/>
      <c r="AY294" s="48"/>
    </row>
    <row r="295" spans="2:51" x14ac:dyDescent="0.2">
      <c r="B295" s="38">
        <f>CHOOSE($AU$4,'C_6_%'!B287,'C_5_%'!B287,'C_4_%'!B287,'C_3_%'!B287,'C_2_%'!B287,'C_1_%'!B287,'C_0_%'!B287,)</f>
        <v>6408</v>
      </c>
      <c r="C295" s="38" t="str">
        <f>CHOOSE($AU$4,'C_6_%'!A287,'C_5_%'!A287,'C_4_%'!A287,'C_3_%'!A287,'C_2_%'!A287,'C_1_%'!A287,'C_0_%'!A287,)</f>
        <v>Tipton</v>
      </c>
      <c r="E295" s="40">
        <f>CHOOSE($AU$4,'C_6_%'!E287,'C_5_%'!E287,'C_4_%'!E287,'C_3_%'!E287,'C_2_%'!E287,'C_1_%'!E287,'C_0_%'!E287)</f>
        <v>894.6</v>
      </c>
      <c r="G295" s="40">
        <f>CHOOSE($AU$4,'C_6_%'!F287,'C_5_%'!F287,'C_4_%'!F287,'C_3_%'!F287,'C_2_%'!F287,'C_1_%'!F287,'C_0_%'!F287)</f>
        <v>7.7</v>
      </c>
      <c r="H295" s="3"/>
      <c r="I295" s="6">
        <f>(CHOOSE($AU$4,'C_6_%'!G287,'C_5_%'!G287,'C_4_%'!G287,'C_3_%'!G287,'C_2_%'!G287,'C_1_%'!G287,'C_0_%'!G287,))-AA295</f>
        <v>4697050</v>
      </c>
      <c r="J295" s="6"/>
      <c r="K295" s="6">
        <f>CHOOSE($AU$4,'C_6_%'!H287,'C_5_%'!H287,'C_4_%'!H287,'C_3_%'!H287,'C_2_%'!H287,'C_1_%'!H287,'C_0_%'!H287)</f>
        <v>631056</v>
      </c>
      <c r="L295" s="6"/>
      <c r="M295" s="6">
        <f>CHOOSE($AU$4,'C_6_%'!I287,'C_5_%'!I287,'C_4_%'!I287,'C_3_%'!I287,'C_2_%'!I287,'C_1_%'!I287,'C_0_%'!I287)</f>
        <v>196368</v>
      </c>
      <c r="N295" s="6"/>
      <c r="O295" s="6">
        <f>CHOOSE($AU$4,'C_6_%'!J287,'C_5_%'!J287,'C_4_%'!J287,'C_3_%'!J287,'C_2_%'!J287,'C_1_%'!J287,'C_0_%'!J287)</f>
        <v>2429283</v>
      </c>
      <c r="P295" s="6"/>
      <c r="Q295" s="6">
        <f>CHOOSE($AU$4,'C_6_%'!K287,'C_5_%'!K287,'C_4_%'!K287,'C_3_%'!K287,'C_2_%'!K287,'C_1_%'!K287,'C_0_%'!K287)</f>
        <v>59532</v>
      </c>
      <c r="R295" s="6"/>
      <c r="S295" s="6">
        <f>CHOOSE($AU$4,'C_6_%'!L287,'C_5_%'!L287,'C_4_%'!L287,'C_3_%'!L287,'C_2_%'!L287,'C_1_%'!L287,'C_0_%'!L287,)</f>
        <v>7794136.6666999999</v>
      </c>
      <c r="T295" s="6"/>
      <c r="U295" s="6">
        <f>CHOOSE($AU$4,'C_6_%'!O287,'C_5_%'!O287,'C_4_%'!O287,'C_3_%'!O287,'C_2_%'!O287,'C_1_%'!O287,'C_0_%'!O287)</f>
        <v>273041.66667000001</v>
      </c>
      <c r="V295" s="6"/>
      <c r="W295" s="6">
        <f>CHOOSE($AU$4,'C_6_%'!Q287,'C_5_%'!Q287,'C_4_%'!Q287,'C_3_%'!Q287,'C_2_%'!Q287,'C_1_%'!Q287,'C_0_%'!Q287)</f>
        <v>0</v>
      </c>
      <c r="X295" s="6"/>
      <c r="Y295" s="6">
        <f>CHOOSE($AU$4,'C_6_%'!P287,'C_5_%'!P287,'C_4_%'!P287,'C_3_%'!P287,'C_2_%'!P287,'C_1_%'!P287,'C_0_%'!P287)</f>
        <v>0</v>
      </c>
      <c r="Z295" s="6"/>
      <c r="AA295" s="6">
        <f>CHOOSE($AU$4,'C_6_%'!R287,'C_5_%'!R287,'C_4_%'!R287,'C_3_%'!R287,'C_2_%'!R287,'C_1_%'!R287,'C_0_%'!R287)</f>
        <v>99830</v>
      </c>
      <c r="AB295" s="6"/>
      <c r="AC295" s="6">
        <f>CHOOSE($AU$4,'C_6_%'!S287,'C_5_%'!S287,'C_4_%'!S287,'C_3_%'!S287,'C_2_%'!S287,'C_1_%'!S287,'C_0_%'!S287)</f>
        <v>4340</v>
      </c>
      <c r="AW295" s="20"/>
      <c r="AX295" s="20"/>
      <c r="AY295" s="20"/>
    </row>
    <row r="296" spans="2:51" x14ac:dyDescent="0.2">
      <c r="B296" s="38">
        <f>CHOOSE($AU$4,'C_6_%'!B288,'C_5_%'!B288,'C_4_%'!B288,'C_3_%'!B288,'C_2_%'!B288,'C_1_%'!B288,'C_0_%'!B288,)</f>
        <v>6453</v>
      </c>
      <c r="C296" s="38" t="str">
        <f>CHOOSE($AU$4,'C_6_%'!A288,'C_5_%'!A288,'C_4_%'!A288,'C_3_%'!A288,'C_2_%'!A288,'C_1_%'!A288,'C_0_%'!A288,)</f>
        <v>Treynor</v>
      </c>
      <c r="E296" s="40">
        <f>CHOOSE($AU$4,'C_6_%'!E288,'C_5_%'!E288,'C_4_%'!E288,'C_3_%'!E288,'C_2_%'!E288,'C_1_%'!E288,'C_0_%'!E288)</f>
        <v>564.70000000000005</v>
      </c>
      <c r="G296" s="40">
        <f>CHOOSE($AU$4,'C_6_%'!F288,'C_5_%'!F288,'C_4_%'!F288,'C_3_%'!F288,'C_2_%'!F288,'C_1_%'!F288,'C_0_%'!F288)</f>
        <v>-15.5</v>
      </c>
      <c r="H296" s="3"/>
      <c r="I296" s="6">
        <f>(CHOOSE($AU$4,'C_6_%'!G288,'C_5_%'!G288,'C_4_%'!G288,'C_3_%'!G288,'C_2_%'!G288,'C_1_%'!G288,'C_0_%'!G288,))-AA296</f>
        <v>2427726</v>
      </c>
      <c r="J296" s="6"/>
      <c r="K296" s="6">
        <f>CHOOSE($AU$4,'C_6_%'!H288,'C_5_%'!H288,'C_4_%'!H288,'C_3_%'!H288,'C_2_%'!H288,'C_1_%'!H288,'C_0_%'!H288)</f>
        <v>410945</v>
      </c>
      <c r="L296" s="6"/>
      <c r="M296" s="6">
        <f>CHOOSE($AU$4,'C_6_%'!I288,'C_5_%'!I288,'C_4_%'!I288,'C_3_%'!I288,'C_2_%'!I288,'C_1_%'!I288,'C_0_%'!I288)</f>
        <v>-23279</v>
      </c>
      <c r="N296" s="6"/>
      <c r="O296" s="6">
        <f>CHOOSE($AU$4,'C_6_%'!J288,'C_5_%'!J288,'C_4_%'!J288,'C_3_%'!J288,'C_2_%'!J288,'C_1_%'!J288,'C_0_%'!J288)</f>
        <v>1851857</v>
      </c>
      <c r="P296" s="6"/>
      <c r="Q296" s="6">
        <f>CHOOSE($AU$4,'C_6_%'!K288,'C_5_%'!K288,'C_4_%'!K288,'C_3_%'!K288,'C_2_%'!K288,'C_1_%'!K288,'C_0_%'!K288)</f>
        <v>92579</v>
      </c>
      <c r="R296" s="6"/>
      <c r="S296" s="6">
        <f>CHOOSE($AU$4,'C_6_%'!L288,'C_5_%'!L288,'C_4_%'!L288,'C_3_%'!L288,'C_2_%'!L288,'C_1_%'!L288,'C_0_%'!L288,)</f>
        <v>4696637</v>
      </c>
      <c r="T296" s="6"/>
      <c r="U296" s="6">
        <f>CHOOSE($AU$4,'C_6_%'!O288,'C_5_%'!O288,'C_4_%'!O288,'C_3_%'!O288,'C_2_%'!O288,'C_1_%'!O288,'C_0_%'!O288)</f>
        <v>72880</v>
      </c>
      <c r="V296" s="6"/>
      <c r="W296" s="6">
        <f>CHOOSE($AU$4,'C_6_%'!Q288,'C_5_%'!Q288,'C_4_%'!Q288,'C_3_%'!Q288,'C_2_%'!Q288,'C_1_%'!Q288,'C_0_%'!Q288)</f>
        <v>0</v>
      </c>
      <c r="X296" s="6"/>
      <c r="Y296" s="6">
        <f>CHOOSE($AU$4,'C_6_%'!P288,'C_5_%'!P288,'C_4_%'!P288,'C_3_%'!P288,'C_2_%'!P288,'C_1_%'!P288,'C_0_%'!P288)</f>
        <v>63891</v>
      </c>
      <c r="Z296" s="6"/>
      <c r="AA296" s="6">
        <f>CHOOSE($AU$4,'C_6_%'!R288,'C_5_%'!R288,'C_4_%'!R288,'C_3_%'!R288,'C_2_%'!R288,'C_1_%'!R288,'C_0_%'!R288)</f>
        <v>0</v>
      </c>
      <c r="AB296" s="6"/>
      <c r="AC296" s="6">
        <f>CHOOSE($AU$4,'C_6_%'!S288,'C_5_%'!S288,'C_4_%'!S288,'C_3_%'!S288,'C_2_%'!S288,'C_1_%'!S288,'C_0_%'!S288)</f>
        <v>0</v>
      </c>
      <c r="AW296" s="20"/>
      <c r="AX296" s="20"/>
      <c r="AY296" s="20"/>
    </row>
    <row r="297" spans="2:51" x14ac:dyDescent="0.2">
      <c r="B297" s="38">
        <f>CHOOSE($AU$4,'C_6_%'!B289,'C_5_%'!B289,'C_4_%'!B289,'C_3_%'!B289,'C_2_%'!B289,'C_1_%'!B289,'C_0_%'!B289,)</f>
        <v>6460</v>
      </c>
      <c r="C297" s="38" t="str">
        <f>CHOOSE($AU$4,'C_6_%'!A289,'C_5_%'!A289,'C_4_%'!A289,'C_3_%'!A289,'C_2_%'!A289,'C_1_%'!A289,'C_0_%'!A289,)</f>
        <v>Tri-Center</v>
      </c>
      <c r="E297" s="40">
        <f>CHOOSE($AU$4,'C_6_%'!E289,'C_5_%'!E289,'C_4_%'!E289,'C_3_%'!E289,'C_2_%'!E289,'C_1_%'!E289,'C_0_%'!E289)</f>
        <v>664.7</v>
      </c>
      <c r="G297" s="40">
        <f>CHOOSE($AU$4,'C_6_%'!F289,'C_5_%'!F289,'C_4_%'!F289,'C_3_%'!F289,'C_2_%'!F289,'C_1_%'!F289,'C_0_%'!F289)</f>
        <v>-19.3</v>
      </c>
      <c r="H297" s="3"/>
      <c r="I297" s="6">
        <f>(CHOOSE($AU$4,'C_6_%'!G289,'C_5_%'!G289,'C_4_%'!G289,'C_3_%'!G289,'C_2_%'!G289,'C_1_%'!G289,'C_0_%'!G289,))-AA297</f>
        <v>3167865</v>
      </c>
      <c r="J297" s="6"/>
      <c r="K297" s="6">
        <f>CHOOSE($AU$4,'C_6_%'!H289,'C_5_%'!H289,'C_4_%'!H289,'C_3_%'!H289,'C_2_%'!H289,'C_1_%'!H289,'C_0_%'!H289)</f>
        <v>485637</v>
      </c>
      <c r="L297" s="6"/>
      <c r="M297" s="6">
        <f>CHOOSE($AU$4,'C_6_%'!I289,'C_5_%'!I289,'C_4_%'!I289,'C_3_%'!I289,'C_2_%'!I289,'C_1_%'!I289,'C_0_%'!I289)</f>
        <v>-34032</v>
      </c>
      <c r="N297" s="6"/>
      <c r="O297" s="6">
        <f>CHOOSE($AU$4,'C_6_%'!J289,'C_5_%'!J289,'C_4_%'!J289,'C_3_%'!J289,'C_2_%'!J289,'C_1_%'!J289,'C_0_%'!J289)</f>
        <v>2192656</v>
      </c>
      <c r="P297" s="6"/>
      <c r="Q297" s="6">
        <f>CHOOSE($AU$4,'C_6_%'!K289,'C_5_%'!K289,'C_4_%'!K289,'C_3_%'!K289,'C_2_%'!K289,'C_1_%'!K289,'C_0_%'!K289)</f>
        <v>106778</v>
      </c>
      <c r="R297" s="6"/>
      <c r="S297" s="6">
        <f>CHOOSE($AU$4,'C_6_%'!L289,'C_5_%'!L289,'C_4_%'!L289,'C_3_%'!L289,'C_2_%'!L289,'C_1_%'!L289,'C_0_%'!L289,)</f>
        <v>5855853.3333000001</v>
      </c>
      <c r="T297" s="6"/>
      <c r="U297" s="6">
        <f>CHOOSE($AU$4,'C_6_%'!O289,'C_5_%'!O289,'C_4_%'!O289,'C_3_%'!O289,'C_2_%'!O289,'C_1_%'!O289,'C_0_%'!O289)</f>
        <v>78062.333333000002</v>
      </c>
      <c r="V297" s="6"/>
      <c r="W297" s="6">
        <f>CHOOSE($AU$4,'C_6_%'!Q289,'C_5_%'!Q289,'C_4_%'!Q289,'C_3_%'!Q289,'C_2_%'!Q289,'C_1_%'!Q289,'C_0_%'!Q289)</f>
        <v>0</v>
      </c>
      <c r="X297" s="6"/>
      <c r="Y297" s="6">
        <f>CHOOSE($AU$4,'C_6_%'!P289,'C_5_%'!P289,'C_4_%'!P289,'C_3_%'!P289,'C_2_%'!P289,'C_1_%'!P289,'C_0_%'!P289)</f>
        <v>82827</v>
      </c>
      <c r="Z297" s="6"/>
      <c r="AA297" s="6">
        <f>CHOOSE($AU$4,'C_6_%'!R289,'C_5_%'!R289,'C_4_%'!R289,'C_3_%'!R289,'C_2_%'!R289,'C_1_%'!R289,'C_0_%'!R289)</f>
        <v>123124</v>
      </c>
      <c r="AB297" s="6"/>
      <c r="AC297" s="6">
        <f>CHOOSE($AU$4,'C_6_%'!S289,'C_5_%'!S289,'C_4_%'!S289,'C_3_%'!S289,'C_2_%'!S289,'C_1_%'!S289,'C_0_%'!S289)</f>
        <v>5353</v>
      </c>
      <c r="AW297" s="20"/>
      <c r="AX297" s="20"/>
      <c r="AY297" s="20"/>
    </row>
    <row r="298" spans="2:51" x14ac:dyDescent="0.2">
      <c r="B298" s="38">
        <f>CHOOSE($AU$4,'C_6_%'!B290,'C_5_%'!B290,'C_4_%'!B290,'C_3_%'!B290,'C_2_%'!B290,'C_1_%'!B290,'C_0_%'!B290,)</f>
        <v>6462</v>
      </c>
      <c r="C298" s="38" t="str">
        <f>CHOOSE($AU$4,'C_6_%'!A290,'C_5_%'!A290,'C_4_%'!A290,'C_3_%'!A290,'C_2_%'!A290,'C_1_%'!A290,'C_0_%'!A290,)</f>
        <v>Tri-County</v>
      </c>
      <c r="E298" s="40">
        <f>CHOOSE($AU$4,'C_6_%'!E290,'C_5_%'!E290,'C_4_%'!E290,'C_3_%'!E290,'C_2_%'!E290,'C_1_%'!E290,'C_0_%'!E290)</f>
        <v>228.9</v>
      </c>
      <c r="G298" s="40">
        <f>CHOOSE($AU$4,'C_6_%'!F290,'C_5_%'!F290,'C_4_%'!F290,'C_3_%'!F290,'C_2_%'!F290,'C_1_%'!F290,'C_0_%'!F290)</f>
        <v>-31.1</v>
      </c>
      <c r="H298" s="3"/>
      <c r="I298" s="6">
        <f>(CHOOSE($AU$4,'C_6_%'!G290,'C_5_%'!G290,'C_4_%'!G290,'C_3_%'!G290,'C_2_%'!G290,'C_1_%'!G290,'C_0_%'!G290,))-AA298</f>
        <v>1166999</v>
      </c>
      <c r="J298" s="6"/>
      <c r="K298" s="6">
        <f>CHOOSE($AU$4,'C_6_%'!H290,'C_5_%'!H290,'C_4_%'!H290,'C_3_%'!H290,'C_2_%'!H290,'C_1_%'!H290,'C_0_%'!H290)</f>
        <v>210166</v>
      </c>
      <c r="L298" s="6"/>
      <c r="M298" s="6">
        <f>CHOOSE($AU$4,'C_6_%'!I290,'C_5_%'!I290,'C_4_%'!I290,'C_3_%'!I290,'C_2_%'!I290,'C_1_%'!I290,'C_0_%'!I290)</f>
        <v>-119900</v>
      </c>
      <c r="N298" s="6"/>
      <c r="O298" s="6">
        <f>CHOOSE($AU$4,'C_6_%'!J290,'C_5_%'!J290,'C_4_%'!J290,'C_3_%'!J290,'C_2_%'!J290,'C_1_%'!J290,'C_0_%'!J290)</f>
        <v>1085792</v>
      </c>
      <c r="P298" s="6"/>
      <c r="Q298" s="6">
        <f>CHOOSE($AU$4,'C_6_%'!K290,'C_5_%'!K290,'C_4_%'!K290,'C_3_%'!K290,'C_2_%'!K290,'C_1_%'!K290,'C_0_%'!K290)</f>
        <v>161642</v>
      </c>
      <c r="R298" s="6"/>
      <c r="S298" s="6">
        <f>CHOOSE($AU$4,'C_6_%'!L290,'C_5_%'!L290,'C_4_%'!L290,'C_3_%'!L290,'C_2_%'!L290,'C_1_%'!L290,'C_0_%'!L290,)</f>
        <v>2468025</v>
      </c>
      <c r="T298" s="6"/>
      <c r="U298" s="6">
        <f>CHOOSE($AU$4,'C_6_%'!O290,'C_5_%'!O290,'C_4_%'!O290,'C_3_%'!O290,'C_2_%'!O290,'C_1_%'!O290,'C_0_%'!O290)</f>
        <v>43982</v>
      </c>
      <c r="V298" s="6"/>
      <c r="W298" s="6">
        <f>CHOOSE($AU$4,'C_6_%'!Q290,'C_5_%'!Q290,'C_4_%'!Q290,'C_3_%'!Q290,'C_2_%'!Q290,'C_1_%'!Q290,'C_0_%'!Q290)</f>
        <v>0</v>
      </c>
      <c r="X298" s="6"/>
      <c r="Y298" s="6">
        <f>CHOOSE($AU$4,'C_6_%'!P290,'C_5_%'!P290,'C_4_%'!P290,'C_3_%'!P290,'C_2_%'!P290,'C_1_%'!P290,'C_0_%'!P290)</f>
        <v>185464</v>
      </c>
      <c r="Z298" s="6"/>
      <c r="AA298" s="6">
        <f>CHOOSE($AU$4,'C_6_%'!R290,'C_5_%'!R290,'C_4_%'!R290,'C_3_%'!R290,'C_2_%'!R290,'C_1_%'!R290,'C_0_%'!R290)</f>
        <v>46587</v>
      </c>
      <c r="AB298" s="6"/>
      <c r="AC298" s="6">
        <f>CHOOSE($AU$4,'C_6_%'!S290,'C_5_%'!S290,'C_4_%'!S290,'C_3_%'!S290,'C_2_%'!S290,'C_1_%'!S290,'C_0_%'!S290)</f>
        <v>2025</v>
      </c>
      <c r="AW298" s="20"/>
      <c r="AX298" s="20"/>
      <c r="AY298" s="20"/>
    </row>
    <row r="299" spans="2:51" s="43" customFormat="1" x14ac:dyDescent="0.2">
      <c r="B299" s="42">
        <f>CHOOSE($AU$4,'C_6_%'!B291,'C_5_%'!B291,'C_4_%'!B291,'C_3_%'!B291,'C_2_%'!B291,'C_1_%'!B291,'C_0_%'!B291,)</f>
        <v>6471</v>
      </c>
      <c r="C299" s="42" t="str">
        <f>CHOOSE($AU$4,'C_6_%'!A291,'C_5_%'!A291,'C_4_%'!A291,'C_3_%'!A291,'C_2_%'!A291,'C_1_%'!A291,'C_0_%'!A291,)</f>
        <v>Tripoli</v>
      </c>
      <c r="E299" s="44">
        <f>CHOOSE($AU$4,'C_6_%'!E291,'C_5_%'!E291,'C_4_%'!E291,'C_3_%'!E291,'C_2_%'!E291,'C_1_%'!E291,'C_0_%'!E291)</f>
        <v>432.8</v>
      </c>
      <c r="G299" s="44">
        <f>CHOOSE($AU$4,'C_6_%'!F291,'C_5_%'!F291,'C_4_%'!F291,'C_3_%'!F291,'C_2_%'!F291,'C_1_%'!F291,'C_0_%'!F291)</f>
        <v>-2.2000000000000002</v>
      </c>
      <c r="H299" s="45"/>
      <c r="I299" s="46">
        <f>(CHOOSE($AU$4,'C_6_%'!G291,'C_5_%'!G291,'C_4_%'!G291,'C_3_%'!G291,'C_2_%'!G291,'C_1_%'!G291,'C_0_%'!G291,))-AA299</f>
        <v>2223474</v>
      </c>
      <c r="J299" s="46"/>
      <c r="K299" s="46">
        <f>CHOOSE($AU$4,'C_6_%'!H291,'C_5_%'!H291,'C_4_%'!H291,'C_3_%'!H291,'C_2_%'!H291,'C_1_%'!H291,'C_0_%'!H291)</f>
        <v>340135</v>
      </c>
      <c r="L299" s="46"/>
      <c r="M299" s="46">
        <f>CHOOSE($AU$4,'C_6_%'!I291,'C_5_%'!I291,'C_4_%'!I291,'C_3_%'!I291,'C_2_%'!I291,'C_1_%'!I291,'C_0_%'!I291)</f>
        <v>40863</v>
      </c>
      <c r="N299" s="46"/>
      <c r="O299" s="46">
        <f>CHOOSE($AU$4,'C_6_%'!J291,'C_5_%'!J291,'C_4_%'!J291,'C_3_%'!J291,'C_2_%'!J291,'C_1_%'!J291,'C_0_%'!J291)</f>
        <v>1234401</v>
      </c>
      <c r="P299" s="46"/>
      <c r="Q299" s="46">
        <f>CHOOSE($AU$4,'C_6_%'!K291,'C_5_%'!K291,'C_4_%'!K291,'C_3_%'!K291,'C_2_%'!K291,'C_1_%'!K291,'C_0_%'!K291)</f>
        <v>33841</v>
      </c>
      <c r="R299" s="46"/>
      <c r="S299" s="46">
        <f>CHOOSE($AU$4,'C_6_%'!L291,'C_5_%'!L291,'C_4_%'!L291,'C_3_%'!L291,'C_2_%'!L291,'C_1_%'!L291,'C_0_%'!L291,)</f>
        <v>3805663.6666999999</v>
      </c>
      <c r="T299" s="46"/>
      <c r="U299" s="46">
        <f>CHOOSE($AU$4,'C_6_%'!O291,'C_5_%'!O291,'C_4_%'!O291,'C_3_%'!O291,'C_2_%'!O291,'C_1_%'!O291,'C_0_%'!O291)</f>
        <v>78011.666666999998</v>
      </c>
      <c r="V299" s="46"/>
      <c r="W299" s="46">
        <f>CHOOSE($AU$4,'C_6_%'!Q291,'C_5_%'!Q291,'C_4_%'!Q291,'C_3_%'!Q291,'C_2_%'!Q291,'C_1_%'!Q291,'C_0_%'!Q291)</f>
        <v>0</v>
      </c>
      <c r="X299" s="46"/>
      <c r="Y299" s="46">
        <f>CHOOSE($AU$4,'C_6_%'!P291,'C_5_%'!P291,'C_4_%'!P291,'C_3_%'!P291,'C_2_%'!P291,'C_1_%'!P291,'C_0_%'!P291)</f>
        <v>0</v>
      </c>
      <c r="Z299" s="46"/>
      <c r="AA299" s="46">
        <f>CHOOSE($AU$4,'C_6_%'!R291,'C_5_%'!R291,'C_4_%'!R291,'C_3_%'!R291,'C_2_%'!R291,'C_1_%'!R291,'C_0_%'!R291)</f>
        <v>56570</v>
      </c>
      <c r="AB299" s="46"/>
      <c r="AC299" s="46">
        <f>CHOOSE($AU$4,'C_6_%'!S291,'C_5_%'!S291,'C_4_%'!S291,'C_3_%'!S291,'C_2_%'!S291,'C_1_%'!S291,'C_0_%'!S291)</f>
        <v>2459</v>
      </c>
      <c r="AW299" s="48"/>
      <c r="AX299" s="48"/>
      <c r="AY299" s="48"/>
    </row>
    <row r="300" spans="2:51" x14ac:dyDescent="0.2">
      <c r="B300" s="38">
        <f>CHOOSE($AU$4,'C_6_%'!B292,'C_5_%'!B292,'C_4_%'!B292,'C_3_%'!B292,'C_2_%'!B292,'C_1_%'!B292,'C_0_%'!B292,)</f>
        <v>6509</v>
      </c>
      <c r="C300" s="38" t="str">
        <f>CHOOSE($AU$4,'C_6_%'!A292,'C_5_%'!A292,'C_4_%'!A292,'C_3_%'!A292,'C_2_%'!A292,'C_1_%'!A292,'C_0_%'!A292,)</f>
        <v>Turkey Valley</v>
      </c>
      <c r="E300" s="40">
        <f>CHOOSE($AU$4,'C_6_%'!E292,'C_5_%'!E292,'C_4_%'!E292,'C_3_%'!E292,'C_2_%'!E292,'C_1_%'!E292,'C_0_%'!E292)</f>
        <v>374.8</v>
      </c>
      <c r="G300" s="40">
        <f>CHOOSE($AU$4,'C_6_%'!F292,'C_5_%'!F292,'C_4_%'!F292,'C_3_%'!F292,'C_2_%'!F292,'C_1_%'!F292,'C_0_%'!F292)</f>
        <v>19.600000000000001</v>
      </c>
      <c r="H300" s="3"/>
      <c r="I300" s="6">
        <f>(CHOOSE($AU$4,'C_6_%'!G292,'C_5_%'!G292,'C_4_%'!G292,'C_3_%'!G292,'C_2_%'!G292,'C_1_%'!G292,'C_0_%'!G292,))-AA300</f>
        <v>1655873</v>
      </c>
      <c r="J300" s="6"/>
      <c r="K300" s="6">
        <f>CHOOSE($AU$4,'C_6_%'!H292,'C_5_%'!H292,'C_4_%'!H292,'C_3_%'!H292,'C_2_%'!H292,'C_1_%'!H292,'C_0_%'!H292)</f>
        <v>285531</v>
      </c>
      <c r="L300" s="6"/>
      <c r="M300" s="6">
        <f>CHOOSE($AU$4,'C_6_%'!I292,'C_5_%'!I292,'C_4_%'!I292,'C_3_%'!I292,'C_2_%'!I292,'C_1_%'!I292,'C_0_%'!I292)</f>
        <v>188647</v>
      </c>
      <c r="N300" s="6"/>
      <c r="O300" s="6">
        <f>CHOOSE($AU$4,'C_6_%'!J292,'C_5_%'!J292,'C_4_%'!J292,'C_3_%'!J292,'C_2_%'!J292,'C_1_%'!J292,'C_0_%'!J292)</f>
        <v>1526268</v>
      </c>
      <c r="P300" s="6"/>
      <c r="Q300" s="6">
        <f>CHOOSE($AU$4,'C_6_%'!K292,'C_5_%'!K292,'C_4_%'!K292,'C_3_%'!K292,'C_2_%'!K292,'C_1_%'!K292,'C_0_%'!K292)</f>
        <v>-41877</v>
      </c>
      <c r="R300" s="6"/>
      <c r="S300" s="6">
        <f>CHOOSE($AU$4,'C_6_%'!L292,'C_5_%'!L292,'C_4_%'!L292,'C_3_%'!L292,'C_2_%'!L292,'C_1_%'!L292,'C_0_%'!L292,)</f>
        <v>3482218</v>
      </c>
      <c r="T300" s="6"/>
      <c r="U300" s="6">
        <f>CHOOSE($AU$4,'C_6_%'!O292,'C_5_%'!O292,'C_4_%'!O292,'C_3_%'!O292,'C_2_%'!O292,'C_1_%'!O292,'C_0_%'!O292)</f>
        <v>153255</v>
      </c>
      <c r="V300" s="6"/>
      <c r="W300" s="6">
        <f>CHOOSE($AU$4,'C_6_%'!Q292,'C_5_%'!Q292,'C_4_%'!Q292,'C_3_%'!Q292,'C_2_%'!Q292,'C_1_%'!Q292,'C_0_%'!Q292)</f>
        <v>0</v>
      </c>
      <c r="X300" s="6"/>
      <c r="Y300" s="6">
        <f>CHOOSE($AU$4,'C_6_%'!P292,'C_5_%'!P292,'C_4_%'!P292,'C_3_%'!P292,'C_2_%'!P292,'C_1_%'!P292,'C_0_%'!P292)</f>
        <v>0</v>
      </c>
      <c r="Z300" s="6"/>
      <c r="AA300" s="6">
        <f>CHOOSE($AU$4,'C_6_%'!R292,'C_5_%'!R292,'C_4_%'!R292,'C_3_%'!R292,'C_2_%'!R292,'C_1_%'!R292,'C_0_%'!R292)</f>
        <v>96502</v>
      </c>
      <c r="AB300" s="6"/>
      <c r="AC300" s="6">
        <f>CHOOSE($AU$4,'C_6_%'!S292,'C_5_%'!S292,'C_4_%'!S292,'C_3_%'!S292,'C_2_%'!S292,'C_1_%'!S292,'C_0_%'!S292)</f>
        <v>4195</v>
      </c>
      <c r="AW300" s="20"/>
      <c r="AX300" s="20"/>
      <c r="AY300" s="20"/>
    </row>
    <row r="301" spans="2:51" x14ac:dyDescent="0.2">
      <c r="B301" s="38">
        <f>CHOOSE($AU$4,'C_6_%'!B293,'C_5_%'!B293,'C_4_%'!B293,'C_3_%'!B293,'C_2_%'!B293,'C_1_%'!B293,'C_0_%'!B293,)</f>
        <v>6512</v>
      </c>
      <c r="C301" s="38" t="str">
        <f>CHOOSE($AU$4,'C_6_%'!A293,'C_5_%'!A293,'C_4_%'!A293,'C_3_%'!A293,'C_2_%'!A293,'C_1_%'!A293,'C_0_%'!A293,)</f>
        <v>Twin Cedars</v>
      </c>
      <c r="E301" s="40">
        <f>CHOOSE($AU$4,'C_6_%'!E293,'C_5_%'!E293,'C_4_%'!E293,'C_3_%'!E293,'C_2_%'!E293,'C_1_%'!E293,'C_0_%'!E293)</f>
        <v>372.8</v>
      </c>
      <c r="G301" s="40">
        <f>CHOOSE($AU$4,'C_6_%'!F293,'C_5_%'!F293,'C_4_%'!F293,'C_3_%'!F293,'C_2_%'!F293,'C_1_%'!F293,'C_0_%'!F293)</f>
        <v>-1.9</v>
      </c>
      <c r="H301" s="3"/>
      <c r="I301" s="6">
        <f>(CHOOSE($AU$4,'C_6_%'!G293,'C_5_%'!G293,'C_4_%'!G293,'C_3_%'!G293,'C_2_%'!G293,'C_1_%'!G293,'C_0_%'!G293,))-AA301</f>
        <v>1938763</v>
      </c>
      <c r="J301" s="6"/>
      <c r="K301" s="6">
        <f>CHOOSE($AU$4,'C_6_%'!H293,'C_5_%'!H293,'C_4_%'!H293,'C_3_%'!H293,'C_2_%'!H293,'C_1_%'!H293,'C_0_%'!H293)</f>
        <v>291929</v>
      </c>
      <c r="L301" s="6"/>
      <c r="M301" s="6">
        <f>CHOOSE($AU$4,'C_6_%'!I293,'C_5_%'!I293,'C_4_%'!I293,'C_3_%'!I293,'C_2_%'!I293,'C_1_%'!I293,'C_0_%'!I293)</f>
        <v>38955</v>
      </c>
      <c r="N301" s="6"/>
      <c r="O301" s="6">
        <f>CHOOSE($AU$4,'C_6_%'!J293,'C_5_%'!J293,'C_4_%'!J293,'C_3_%'!J293,'C_2_%'!J293,'C_1_%'!J293,'C_0_%'!J293)</f>
        <v>1072234</v>
      </c>
      <c r="P301" s="6"/>
      <c r="Q301" s="6">
        <f>CHOOSE($AU$4,'C_6_%'!K293,'C_5_%'!K293,'C_4_%'!K293,'C_3_%'!K293,'C_2_%'!K293,'C_1_%'!K293,'C_0_%'!K293)</f>
        <v>25868</v>
      </c>
      <c r="R301" s="6"/>
      <c r="S301" s="6">
        <f>CHOOSE($AU$4,'C_6_%'!L293,'C_5_%'!L293,'C_4_%'!L293,'C_3_%'!L293,'C_2_%'!L293,'C_1_%'!L293,'C_0_%'!L293,)</f>
        <v>3309022.6666999999</v>
      </c>
      <c r="T301" s="6"/>
      <c r="U301" s="6">
        <f>CHOOSE($AU$4,'C_6_%'!O293,'C_5_%'!O293,'C_4_%'!O293,'C_3_%'!O293,'C_2_%'!O293,'C_1_%'!O293,'C_0_%'!O293)</f>
        <v>68638.666666999998</v>
      </c>
      <c r="V301" s="6"/>
      <c r="W301" s="6">
        <f>CHOOSE($AU$4,'C_6_%'!Q293,'C_5_%'!Q293,'C_4_%'!Q293,'C_3_%'!Q293,'C_2_%'!Q293,'C_1_%'!Q293,'C_0_%'!Q293)</f>
        <v>0</v>
      </c>
      <c r="X301" s="6"/>
      <c r="Y301" s="6">
        <f>CHOOSE($AU$4,'C_6_%'!P293,'C_5_%'!P293,'C_4_%'!P293,'C_3_%'!P293,'C_2_%'!P293,'C_1_%'!P293,'C_0_%'!P293)</f>
        <v>0</v>
      </c>
      <c r="Z301" s="6"/>
      <c r="AA301" s="6">
        <f>CHOOSE($AU$4,'C_6_%'!R293,'C_5_%'!R293,'C_4_%'!R293,'C_3_%'!R293,'C_2_%'!R293,'C_1_%'!R293,'C_0_%'!R293)</f>
        <v>56570</v>
      </c>
      <c r="AB301" s="6"/>
      <c r="AC301" s="6">
        <f>CHOOSE($AU$4,'C_6_%'!S293,'C_5_%'!S293,'C_4_%'!S293,'C_3_%'!S293,'C_2_%'!S293,'C_1_%'!S293,'C_0_%'!S293)</f>
        <v>2459</v>
      </c>
      <c r="AW301" s="20"/>
      <c r="AX301" s="20"/>
      <c r="AY301" s="20"/>
    </row>
    <row r="302" spans="2:51" x14ac:dyDescent="0.2">
      <c r="B302" s="38">
        <f>CHOOSE($AU$4,'C_6_%'!B294,'C_5_%'!B294,'C_4_%'!B294,'C_3_%'!B294,'C_2_%'!B294,'C_1_%'!B294,'C_0_%'!B294,)</f>
        <v>6516</v>
      </c>
      <c r="C302" s="38" t="str">
        <f>CHOOSE($AU$4,'C_6_%'!A294,'C_5_%'!A294,'C_4_%'!A294,'C_3_%'!A294,'C_2_%'!A294,'C_1_%'!A294,'C_0_%'!A294,)</f>
        <v>Twin Rivers</v>
      </c>
      <c r="E302" s="40">
        <f>CHOOSE($AU$4,'C_6_%'!E294,'C_5_%'!E294,'C_4_%'!E294,'C_3_%'!E294,'C_2_%'!E294,'C_1_%'!E294,'C_0_%'!E294)</f>
        <v>172.4</v>
      </c>
      <c r="G302" s="40">
        <f>CHOOSE($AU$4,'C_6_%'!F294,'C_5_%'!F294,'C_4_%'!F294,'C_3_%'!F294,'C_2_%'!F294,'C_1_%'!F294,'C_0_%'!F294)</f>
        <v>-2.6</v>
      </c>
      <c r="H302" s="3"/>
      <c r="I302" s="6">
        <f>(CHOOSE($AU$4,'C_6_%'!G294,'C_5_%'!G294,'C_4_%'!G294,'C_3_%'!G294,'C_2_%'!G294,'C_1_%'!G294,'C_0_%'!G294,))-AA302</f>
        <v>751760</v>
      </c>
      <c r="J302" s="6"/>
      <c r="K302" s="6">
        <f>CHOOSE($AU$4,'C_6_%'!H294,'C_5_%'!H294,'C_4_%'!H294,'C_3_%'!H294,'C_2_%'!H294,'C_1_%'!H294,'C_0_%'!H294)</f>
        <v>192189</v>
      </c>
      <c r="L302" s="6"/>
      <c r="M302" s="6">
        <f>CHOOSE($AU$4,'C_6_%'!I294,'C_5_%'!I294,'C_4_%'!I294,'C_3_%'!I294,'C_2_%'!I294,'C_1_%'!I294,'C_0_%'!I294)</f>
        <v>100618</v>
      </c>
      <c r="N302" s="6"/>
      <c r="O302" s="6">
        <f>CHOOSE($AU$4,'C_6_%'!J294,'C_5_%'!J294,'C_4_%'!J294,'C_3_%'!J294,'C_2_%'!J294,'C_1_%'!J294,'C_0_%'!J294)</f>
        <v>848449</v>
      </c>
      <c r="P302" s="6"/>
      <c r="Q302" s="6">
        <f>CHOOSE($AU$4,'C_6_%'!K294,'C_5_%'!K294,'C_4_%'!K294,'C_3_%'!K294,'C_2_%'!K294,'C_1_%'!K294,'C_0_%'!K294)</f>
        <v>30868</v>
      </c>
      <c r="R302" s="6"/>
      <c r="S302" s="6">
        <f>CHOOSE($AU$4,'C_6_%'!L294,'C_5_%'!L294,'C_4_%'!L294,'C_3_%'!L294,'C_2_%'!L294,'C_1_%'!L294,'C_0_%'!L294,)</f>
        <v>1801666</v>
      </c>
      <c r="T302" s="6"/>
      <c r="U302" s="6">
        <f>CHOOSE($AU$4,'C_6_%'!O294,'C_5_%'!O294,'C_4_%'!O294,'C_3_%'!O294,'C_2_%'!O294,'C_1_%'!O294,'C_0_%'!O294)</f>
        <v>136257</v>
      </c>
      <c r="V302" s="6"/>
      <c r="W302" s="6">
        <f>CHOOSE($AU$4,'C_6_%'!Q294,'C_5_%'!Q294,'C_4_%'!Q294,'C_3_%'!Q294,'C_2_%'!Q294,'C_1_%'!Q294,'C_0_%'!Q294)</f>
        <v>0</v>
      </c>
      <c r="X302" s="6"/>
      <c r="Y302" s="6">
        <f>CHOOSE($AU$4,'C_6_%'!P294,'C_5_%'!P294,'C_4_%'!P294,'C_3_%'!P294,'C_2_%'!P294,'C_1_%'!P294,'C_0_%'!P294)</f>
        <v>6559</v>
      </c>
      <c r="Z302" s="6"/>
      <c r="AA302" s="6">
        <f>CHOOSE($AU$4,'C_6_%'!R294,'C_5_%'!R294,'C_4_%'!R294,'C_3_%'!R294,'C_2_%'!R294,'C_1_%'!R294,'C_0_%'!R294)</f>
        <v>39932</v>
      </c>
      <c r="AB302" s="6"/>
      <c r="AC302" s="6">
        <f>CHOOSE($AU$4,'C_6_%'!S294,'C_5_%'!S294,'C_4_%'!S294,'C_3_%'!S294,'C_2_%'!S294,'C_1_%'!S294,'C_0_%'!S294)</f>
        <v>1736</v>
      </c>
      <c r="AW302" s="20"/>
      <c r="AX302" s="20"/>
      <c r="AY302" s="20"/>
    </row>
    <row r="303" spans="2:51" x14ac:dyDescent="0.2">
      <c r="B303" s="38">
        <f>CHOOSE($AU$4,'C_6_%'!B295,'C_5_%'!B295,'C_4_%'!B295,'C_3_%'!B295,'C_2_%'!B295,'C_1_%'!B295,'C_0_%'!B295,)</f>
        <v>6534</v>
      </c>
      <c r="C303" s="38" t="str">
        <f>CHOOSE($AU$4,'C_6_%'!A295,'C_5_%'!A295,'C_4_%'!A295,'C_3_%'!A295,'C_2_%'!A295,'C_1_%'!A295,'C_0_%'!A295,)</f>
        <v>Underwood</v>
      </c>
      <c r="E303" s="40">
        <f>CHOOSE($AU$4,'C_6_%'!E295,'C_5_%'!E295,'C_4_%'!E295,'C_3_%'!E295,'C_2_%'!E295,'C_1_%'!E295,'C_0_%'!E295)</f>
        <v>696.7</v>
      </c>
      <c r="G303" s="40">
        <f>CHOOSE($AU$4,'C_6_%'!F295,'C_5_%'!F295,'C_4_%'!F295,'C_3_%'!F295,'C_2_%'!F295,'C_1_%'!F295,'C_0_%'!F295)</f>
        <v>2.8</v>
      </c>
      <c r="H303" s="3"/>
      <c r="I303" s="6">
        <f>(CHOOSE($AU$4,'C_6_%'!G295,'C_5_%'!G295,'C_4_%'!G295,'C_3_%'!G295,'C_2_%'!G295,'C_1_%'!G295,'C_0_%'!G295,))-AA303</f>
        <v>3168978</v>
      </c>
      <c r="J303" s="6"/>
      <c r="K303" s="6">
        <f>CHOOSE($AU$4,'C_6_%'!H295,'C_5_%'!H295,'C_4_%'!H295,'C_3_%'!H295,'C_2_%'!H295,'C_1_%'!H295,'C_0_%'!H295)</f>
        <v>475150</v>
      </c>
      <c r="L303" s="6"/>
      <c r="M303" s="6">
        <f>CHOOSE($AU$4,'C_6_%'!I295,'C_5_%'!I295,'C_4_%'!I295,'C_3_%'!I295,'C_2_%'!I295,'C_1_%'!I295,'C_0_%'!I295)</f>
        <v>110110</v>
      </c>
      <c r="N303" s="6"/>
      <c r="O303" s="6">
        <f>CHOOSE($AU$4,'C_6_%'!J295,'C_5_%'!J295,'C_4_%'!J295,'C_3_%'!J295,'C_2_%'!J295,'C_1_%'!J295,'C_0_%'!J295)</f>
        <v>2156171</v>
      </c>
      <c r="P303" s="6"/>
      <c r="Q303" s="6">
        <f>CHOOSE($AU$4,'C_6_%'!K295,'C_5_%'!K295,'C_4_%'!K295,'C_3_%'!K295,'C_2_%'!K295,'C_1_%'!K295,'C_0_%'!K295)</f>
        <v>5474</v>
      </c>
      <c r="R303" s="6"/>
      <c r="S303" s="6">
        <f>CHOOSE($AU$4,'C_6_%'!L295,'C_5_%'!L295,'C_4_%'!L295,'C_3_%'!L295,'C_2_%'!L295,'C_1_%'!L295,'C_0_%'!L295,)</f>
        <v>5810612.6666999999</v>
      </c>
      <c r="T303" s="6"/>
      <c r="U303" s="6">
        <f>CHOOSE($AU$4,'C_6_%'!O295,'C_5_%'!O295,'C_4_%'!O295,'C_3_%'!O295,'C_2_%'!O295,'C_1_%'!O295,'C_0_%'!O295)</f>
        <v>121396.66667000001</v>
      </c>
      <c r="V303" s="6"/>
      <c r="W303" s="6">
        <f>CHOOSE($AU$4,'C_6_%'!Q295,'C_5_%'!Q295,'C_4_%'!Q295,'C_3_%'!Q295,'C_2_%'!Q295,'C_1_%'!Q295,'C_0_%'!Q295)</f>
        <v>0</v>
      </c>
      <c r="X303" s="6"/>
      <c r="Y303" s="6">
        <f>CHOOSE($AU$4,'C_6_%'!P295,'C_5_%'!P295,'C_4_%'!P295,'C_3_%'!P295,'C_2_%'!P295,'C_1_%'!P295,'C_0_%'!P295)</f>
        <v>0</v>
      </c>
      <c r="Z303" s="6"/>
      <c r="AA303" s="6">
        <f>CHOOSE($AU$4,'C_6_%'!R295,'C_5_%'!R295,'C_4_%'!R295,'C_3_%'!R295,'C_2_%'!R295,'C_1_%'!R295,'C_0_%'!R295)</f>
        <v>83192</v>
      </c>
      <c r="AB303" s="6"/>
      <c r="AC303" s="6">
        <f>CHOOSE($AU$4,'C_6_%'!S295,'C_5_%'!S295,'C_4_%'!S295,'C_3_%'!S295,'C_2_%'!S295,'C_1_%'!S295,'C_0_%'!S295)</f>
        <v>3617</v>
      </c>
      <c r="AW303" s="20"/>
      <c r="AX303" s="20"/>
      <c r="AY303" s="20"/>
    </row>
    <row r="304" spans="2:51" s="43" customFormat="1" x14ac:dyDescent="0.2">
      <c r="B304" s="42">
        <f>CHOOSE($AU$4,'C_6_%'!B296,'C_5_%'!B296,'C_4_%'!B296,'C_3_%'!B296,'C_2_%'!B296,'C_1_%'!B296,'C_0_%'!B296,)</f>
        <v>1935</v>
      </c>
      <c r="C304" s="42" t="str">
        <f>CHOOSE($AU$4,'C_6_%'!A296,'C_5_%'!A296,'C_4_%'!A296,'C_3_%'!A296,'C_2_%'!A296,'C_1_%'!A296,'C_0_%'!A296,)</f>
        <v>Union</v>
      </c>
      <c r="E304" s="44">
        <f>CHOOSE($AU$4,'C_6_%'!E296,'C_5_%'!E296,'C_4_%'!E296,'C_3_%'!E296,'C_2_%'!E296,'C_1_%'!E296,'C_0_%'!E296)</f>
        <v>1207.4000000000001</v>
      </c>
      <c r="G304" s="44">
        <f>CHOOSE($AU$4,'C_6_%'!F296,'C_5_%'!F296,'C_4_%'!F296,'C_3_%'!F296,'C_2_%'!F296,'C_1_%'!F296,'C_0_%'!F296)</f>
        <v>-7</v>
      </c>
      <c r="H304" s="45"/>
      <c r="I304" s="46">
        <f>(CHOOSE($AU$4,'C_6_%'!G296,'C_5_%'!G296,'C_4_%'!G296,'C_3_%'!G296,'C_2_%'!G296,'C_1_%'!G296,'C_0_%'!G296,))-AA304</f>
        <v>6165843</v>
      </c>
      <c r="J304" s="46"/>
      <c r="K304" s="46">
        <f>CHOOSE($AU$4,'C_6_%'!H296,'C_5_%'!H296,'C_4_%'!H296,'C_3_%'!H296,'C_2_%'!H296,'C_1_%'!H296,'C_0_%'!H296)</f>
        <v>887966</v>
      </c>
      <c r="L304" s="46"/>
      <c r="M304" s="46">
        <f>CHOOSE($AU$4,'C_6_%'!I296,'C_5_%'!I296,'C_4_%'!I296,'C_3_%'!I296,'C_2_%'!I296,'C_1_%'!I296,'C_0_%'!I296)</f>
        <v>113520</v>
      </c>
      <c r="N304" s="46"/>
      <c r="O304" s="46">
        <f>CHOOSE($AU$4,'C_6_%'!J296,'C_5_%'!J296,'C_4_%'!J296,'C_3_%'!J296,'C_2_%'!J296,'C_1_%'!J296,'C_0_%'!J296)</f>
        <v>3671917</v>
      </c>
      <c r="P304" s="46"/>
      <c r="Q304" s="46">
        <f>CHOOSE($AU$4,'C_6_%'!K296,'C_5_%'!K296,'C_4_%'!K296,'C_3_%'!K296,'C_2_%'!K296,'C_1_%'!K296,'C_0_%'!K296)</f>
        <v>78152</v>
      </c>
      <c r="R304" s="46"/>
      <c r="S304" s="46">
        <f>CHOOSE($AU$4,'C_6_%'!L296,'C_5_%'!L296,'C_4_%'!L296,'C_3_%'!L296,'C_2_%'!L296,'C_1_%'!L296,'C_0_%'!L296,)</f>
        <v>10753381.666999999</v>
      </c>
      <c r="T304" s="46"/>
      <c r="U304" s="46">
        <f>CHOOSE($AU$4,'C_6_%'!O296,'C_5_%'!O296,'C_4_%'!O296,'C_3_%'!O296,'C_2_%'!O296,'C_1_%'!O296,'C_0_%'!O296)</f>
        <v>203889.66667000001</v>
      </c>
      <c r="V304" s="46"/>
      <c r="W304" s="46">
        <f>CHOOSE($AU$4,'C_6_%'!Q296,'C_5_%'!Q296,'C_4_%'!Q296,'C_3_%'!Q296,'C_2_%'!Q296,'C_1_%'!Q296,'C_0_%'!Q296)</f>
        <v>0</v>
      </c>
      <c r="X304" s="46"/>
      <c r="Y304" s="46">
        <f>CHOOSE($AU$4,'C_6_%'!P296,'C_5_%'!P296,'C_4_%'!P296,'C_3_%'!P296,'C_2_%'!P296,'C_1_%'!P296,'C_0_%'!P296)</f>
        <v>0</v>
      </c>
      <c r="Z304" s="46"/>
      <c r="AA304" s="46">
        <f>CHOOSE($AU$4,'C_6_%'!R296,'C_5_%'!R296,'C_4_%'!R296,'C_3_%'!R296,'C_2_%'!R296,'C_1_%'!R296,'C_0_%'!R296)</f>
        <v>0</v>
      </c>
      <c r="AB304" s="46"/>
      <c r="AC304" s="46">
        <f>CHOOSE($AU$4,'C_6_%'!S296,'C_5_%'!S296,'C_4_%'!S296,'C_3_%'!S296,'C_2_%'!S296,'C_1_%'!S296,'C_0_%'!S296)</f>
        <v>0</v>
      </c>
      <c r="AW304" s="48"/>
      <c r="AX304" s="48"/>
      <c r="AY304" s="48"/>
    </row>
    <row r="305" spans="2:51" x14ac:dyDescent="0.2">
      <c r="B305" s="38">
        <f>CHOOSE($AU$4,'C_6_%'!B297,'C_5_%'!B297,'C_4_%'!B297,'C_3_%'!B297,'C_2_%'!B297,'C_1_%'!B297,'C_0_%'!B297,)</f>
        <v>6561</v>
      </c>
      <c r="C305" s="38" t="str">
        <f>CHOOSE($AU$4,'C_6_%'!A297,'C_5_%'!A297,'C_4_%'!A297,'C_3_%'!A297,'C_2_%'!A297,'C_1_%'!A297,'C_0_%'!A297,)</f>
        <v>United</v>
      </c>
      <c r="E305" s="40">
        <f>CHOOSE($AU$4,'C_6_%'!E297,'C_5_%'!E297,'C_4_%'!E297,'C_3_%'!E297,'C_2_%'!E297,'C_1_%'!E297,'C_0_%'!E297)</f>
        <v>313.8</v>
      </c>
      <c r="G305" s="40">
        <f>CHOOSE($AU$4,'C_6_%'!F297,'C_5_%'!F297,'C_4_%'!F297,'C_3_%'!F297,'C_2_%'!F297,'C_1_%'!F297,'C_0_%'!F297)</f>
        <v>-25.8</v>
      </c>
      <c r="H305" s="3"/>
      <c r="I305" s="6">
        <f>(CHOOSE($AU$4,'C_6_%'!G297,'C_5_%'!G297,'C_4_%'!G297,'C_3_%'!G297,'C_2_%'!G297,'C_1_%'!G297,'C_0_%'!G297,))-AA305</f>
        <v>784825</v>
      </c>
      <c r="J305" s="6"/>
      <c r="K305" s="6">
        <f>CHOOSE($AU$4,'C_6_%'!H297,'C_5_%'!H297,'C_4_%'!H297,'C_3_%'!H297,'C_2_%'!H297,'C_1_%'!H297,'C_0_%'!H297)</f>
        <v>204800</v>
      </c>
      <c r="L305" s="6"/>
      <c r="M305" s="6">
        <f>CHOOSE($AU$4,'C_6_%'!I297,'C_5_%'!I297,'C_4_%'!I297,'C_3_%'!I297,'C_2_%'!I297,'C_1_%'!I297,'C_0_%'!I297)</f>
        <v>-139104</v>
      </c>
      <c r="N305" s="6"/>
      <c r="O305" s="6">
        <f>CHOOSE($AU$4,'C_6_%'!J297,'C_5_%'!J297,'C_4_%'!J297,'C_3_%'!J297,'C_2_%'!J297,'C_1_%'!J297,'C_0_%'!J297)</f>
        <v>1780577</v>
      </c>
      <c r="P305" s="6"/>
      <c r="Q305" s="6">
        <f>CHOOSE($AU$4,'C_6_%'!K297,'C_5_%'!K297,'C_4_%'!K297,'C_3_%'!K297,'C_2_%'!K297,'C_1_%'!K297,'C_0_%'!K297)</f>
        <v>155802</v>
      </c>
      <c r="R305" s="6"/>
      <c r="S305" s="6">
        <f>CHOOSE($AU$4,'C_6_%'!L297,'C_5_%'!L297,'C_4_%'!L297,'C_3_%'!L297,'C_2_%'!L297,'C_1_%'!L297,'C_0_%'!L297,)</f>
        <v>2820691.3333000001</v>
      </c>
      <c r="T305" s="6"/>
      <c r="U305" s="6">
        <f>CHOOSE($AU$4,'C_6_%'!O297,'C_5_%'!O297,'C_4_%'!O297,'C_3_%'!O297,'C_2_%'!O297,'C_1_%'!O297,'C_0_%'!O297)</f>
        <v>42693.333333000002</v>
      </c>
      <c r="V305" s="6"/>
      <c r="W305" s="6">
        <f>CHOOSE($AU$4,'C_6_%'!Q297,'C_5_%'!Q297,'C_4_%'!Q297,'C_3_%'!Q297,'C_2_%'!Q297,'C_1_%'!Q297,'C_0_%'!Q297)</f>
        <v>0</v>
      </c>
      <c r="X305" s="6"/>
      <c r="Y305" s="6">
        <f>CHOOSE($AU$4,'C_6_%'!P297,'C_5_%'!P297,'C_4_%'!P297,'C_3_%'!P297,'C_2_%'!P297,'C_1_%'!P297,'C_0_%'!P297)</f>
        <v>146010</v>
      </c>
      <c r="Z305" s="6"/>
      <c r="AA305" s="6">
        <f>CHOOSE($AU$4,'C_6_%'!R297,'C_5_%'!R297,'C_4_%'!R297,'C_3_%'!R297,'C_2_%'!R297,'C_1_%'!R297,'C_0_%'!R297)</f>
        <v>113141</v>
      </c>
      <c r="AB305" s="6"/>
      <c r="AC305" s="6">
        <f>CHOOSE($AU$4,'C_6_%'!S297,'C_5_%'!S297,'C_4_%'!S297,'C_3_%'!S297,'C_2_%'!S297,'C_1_%'!S297,'C_0_%'!S297)</f>
        <v>4919</v>
      </c>
      <c r="AW305" s="20"/>
      <c r="AX305" s="20"/>
      <c r="AY305" s="20"/>
    </row>
    <row r="306" spans="2:51" x14ac:dyDescent="0.2">
      <c r="B306" s="38">
        <f>CHOOSE($AU$4,'C_6_%'!B298,'C_5_%'!B298,'C_4_%'!B298,'C_3_%'!B298,'C_2_%'!B298,'C_1_%'!B298,'C_0_%'!B298,)</f>
        <v>6579</v>
      </c>
      <c r="C306" s="38" t="str">
        <f>CHOOSE($AU$4,'C_6_%'!A298,'C_5_%'!A298,'C_4_%'!A298,'C_3_%'!A298,'C_2_%'!A298,'C_1_%'!A298,'C_0_%'!A298,)</f>
        <v>Urbandale</v>
      </c>
      <c r="E306" s="40">
        <f>CHOOSE($AU$4,'C_6_%'!E298,'C_5_%'!E298,'C_4_%'!E298,'C_3_%'!E298,'C_2_%'!E298,'C_1_%'!E298,'C_0_%'!E298)</f>
        <v>3408.3</v>
      </c>
      <c r="G306" s="40">
        <f>CHOOSE($AU$4,'C_6_%'!F298,'C_5_%'!F298,'C_4_%'!F298,'C_3_%'!F298,'C_2_%'!F298,'C_1_%'!F298,'C_0_%'!F298)</f>
        <v>32.700000000000003</v>
      </c>
      <c r="H306" s="3"/>
      <c r="I306" s="6">
        <f>(CHOOSE($AU$4,'C_6_%'!G298,'C_5_%'!G298,'C_4_%'!G298,'C_3_%'!G298,'C_2_%'!G298,'C_1_%'!G298,'C_0_%'!G298,))-AA306</f>
        <v>16653068</v>
      </c>
      <c r="J306" s="6"/>
      <c r="K306" s="6">
        <f>CHOOSE($AU$4,'C_6_%'!H298,'C_5_%'!H298,'C_4_%'!H298,'C_3_%'!H298,'C_2_%'!H298,'C_1_%'!H298,'C_0_%'!H298)</f>
        <v>2476719</v>
      </c>
      <c r="L306" s="6"/>
      <c r="M306" s="6">
        <f>CHOOSE($AU$4,'C_6_%'!I298,'C_5_%'!I298,'C_4_%'!I298,'C_3_%'!I298,'C_2_%'!I298,'C_1_%'!I298,'C_0_%'!I298)</f>
        <v>660535</v>
      </c>
      <c r="N306" s="6"/>
      <c r="O306" s="6">
        <f>CHOOSE($AU$4,'C_6_%'!J298,'C_5_%'!J298,'C_4_%'!J298,'C_3_%'!J298,'C_2_%'!J298,'C_1_%'!J298,'C_0_%'!J298)</f>
        <v>10177317</v>
      </c>
      <c r="P306" s="6"/>
      <c r="Q306" s="6">
        <f>CHOOSE($AU$4,'C_6_%'!K298,'C_5_%'!K298,'C_4_%'!K298,'C_3_%'!K298,'C_2_%'!K298,'C_1_%'!K298,'C_0_%'!K298)</f>
        <v>231821</v>
      </c>
      <c r="R306" s="6"/>
      <c r="S306" s="6">
        <f>CHOOSE($AU$4,'C_6_%'!L298,'C_5_%'!L298,'C_4_%'!L298,'C_3_%'!L298,'C_2_%'!L298,'C_1_%'!L298,'C_0_%'!L298,)</f>
        <v>29609230.333000001</v>
      </c>
      <c r="T306" s="6"/>
      <c r="U306" s="6">
        <f>CHOOSE($AU$4,'C_6_%'!O298,'C_5_%'!O298,'C_4_%'!O298,'C_3_%'!O298,'C_2_%'!O298,'C_1_%'!O298,'C_0_%'!O298)</f>
        <v>1052815.3333000001</v>
      </c>
      <c r="V306" s="6"/>
      <c r="W306" s="6">
        <f>CHOOSE($AU$4,'C_6_%'!Q298,'C_5_%'!Q298,'C_4_%'!Q298,'C_3_%'!Q298,'C_2_%'!Q298,'C_1_%'!Q298,'C_0_%'!Q298)</f>
        <v>0</v>
      </c>
      <c r="X306" s="6"/>
      <c r="Y306" s="6">
        <f>CHOOSE($AU$4,'C_6_%'!P298,'C_5_%'!P298,'C_4_%'!P298,'C_3_%'!P298,'C_2_%'!P298,'C_1_%'!P298,'C_0_%'!P298)</f>
        <v>0</v>
      </c>
      <c r="Z306" s="6"/>
      <c r="AA306" s="6">
        <f>CHOOSE($AU$4,'C_6_%'!R298,'C_5_%'!R298,'C_4_%'!R298,'C_3_%'!R298,'C_2_%'!R298,'C_1_%'!R298,'C_0_%'!R298)</f>
        <v>479183</v>
      </c>
      <c r="AB306" s="6"/>
      <c r="AC306" s="6">
        <f>CHOOSE($AU$4,'C_6_%'!S298,'C_5_%'!S298,'C_4_%'!S298,'C_3_%'!S298,'C_2_%'!S298,'C_1_%'!S298,'C_0_%'!S298)</f>
        <v>26952</v>
      </c>
      <c r="AW306" s="20"/>
      <c r="AX306" s="20"/>
      <c r="AY306" s="20"/>
    </row>
    <row r="307" spans="2:51" x14ac:dyDescent="0.2">
      <c r="B307" s="38">
        <f>CHOOSE($AU$4,'C_6_%'!B299,'C_5_%'!B299,'C_4_%'!B299,'C_3_%'!B299,'C_2_%'!B299,'C_1_%'!B299,'C_0_%'!B299,)</f>
        <v>6591</v>
      </c>
      <c r="C307" s="38" t="str">
        <f>CHOOSE($AU$4,'C_6_%'!A299,'C_5_%'!A299,'C_4_%'!A299,'C_3_%'!A299,'C_2_%'!A299,'C_1_%'!A299,'C_0_%'!A299,)</f>
        <v>Valley</v>
      </c>
      <c r="E307" s="40">
        <f>CHOOSE($AU$4,'C_6_%'!E299,'C_5_%'!E299,'C_4_%'!E299,'C_3_%'!E299,'C_2_%'!E299,'C_1_%'!E299,'C_0_%'!E299)</f>
        <v>396.8</v>
      </c>
      <c r="G307" s="40">
        <f>CHOOSE($AU$4,'C_6_%'!F299,'C_5_%'!F299,'C_4_%'!F299,'C_3_%'!F299,'C_2_%'!F299,'C_1_%'!F299,'C_0_%'!F299)</f>
        <v>2.7</v>
      </c>
      <c r="H307" s="3"/>
      <c r="I307" s="6">
        <f>(CHOOSE($AU$4,'C_6_%'!G299,'C_5_%'!G299,'C_4_%'!G299,'C_3_%'!G299,'C_2_%'!G299,'C_1_%'!G299,'C_0_%'!G299,))-AA307</f>
        <v>2144911</v>
      </c>
      <c r="J307" s="6"/>
      <c r="K307" s="6">
        <f>CHOOSE($AU$4,'C_6_%'!H299,'C_5_%'!H299,'C_4_%'!H299,'C_3_%'!H299,'C_2_%'!H299,'C_1_%'!H299,'C_0_%'!H299)</f>
        <v>292893</v>
      </c>
      <c r="L307" s="6"/>
      <c r="M307" s="6">
        <f>CHOOSE($AU$4,'C_6_%'!I299,'C_5_%'!I299,'C_4_%'!I299,'C_3_%'!I299,'C_2_%'!I299,'C_1_%'!I299,'C_0_%'!I299)</f>
        <v>108209</v>
      </c>
      <c r="N307" s="6"/>
      <c r="O307" s="6">
        <f>CHOOSE($AU$4,'C_6_%'!J299,'C_5_%'!J299,'C_4_%'!J299,'C_3_%'!J299,'C_2_%'!J299,'C_1_%'!J299,'C_0_%'!J299)</f>
        <v>1180257</v>
      </c>
      <c r="P307" s="6"/>
      <c r="Q307" s="6">
        <f>CHOOSE($AU$4,'C_6_%'!K299,'C_5_%'!K299,'C_4_%'!K299,'C_3_%'!K299,'C_2_%'!K299,'C_1_%'!K299,'C_0_%'!K299)</f>
        <v>-7440</v>
      </c>
      <c r="R307" s="6"/>
      <c r="S307" s="6">
        <f>CHOOSE($AU$4,'C_6_%'!L299,'C_5_%'!L299,'C_4_%'!L299,'C_3_%'!L299,'C_2_%'!L299,'C_1_%'!L299,'C_0_%'!L299,)</f>
        <v>3626676</v>
      </c>
      <c r="T307" s="6"/>
      <c r="U307" s="6">
        <f>CHOOSE($AU$4,'C_6_%'!O299,'C_5_%'!O299,'C_4_%'!O299,'C_3_%'!O299,'C_2_%'!O299,'C_1_%'!O299,'C_0_%'!O299)</f>
        <v>104304</v>
      </c>
      <c r="V307" s="6"/>
      <c r="W307" s="6">
        <f>CHOOSE($AU$4,'C_6_%'!Q299,'C_5_%'!Q299,'C_4_%'!Q299,'C_3_%'!Q299,'C_2_%'!Q299,'C_1_%'!Q299,'C_0_%'!Q299)</f>
        <v>0</v>
      </c>
      <c r="X307" s="6"/>
      <c r="Y307" s="6">
        <f>CHOOSE($AU$4,'C_6_%'!P299,'C_5_%'!P299,'C_4_%'!P299,'C_3_%'!P299,'C_2_%'!P299,'C_1_%'!P299,'C_0_%'!P299)</f>
        <v>0</v>
      </c>
      <c r="Z307" s="6"/>
      <c r="AA307" s="6">
        <f>CHOOSE($AU$4,'C_6_%'!R299,'C_5_%'!R299,'C_4_%'!R299,'C_3_%'!R299,'C_2_%'!R299,'C_1_%'!R299,'C_0_%'!R299)</f>
        <v>76536</v>
      </c>
      <c r="AB307" s="6"/>
      <c r="AC307" s="6">
        <f>CHOOSE($AU$4,'C_6_%'!S299,'C_5_%'!S299,'C_4_%'!S299,'C_3_%'!S299,'C_2_%'!S299,'C_1_%'!S299,'C_0_%'!S299)</f>
        <v>3327</v>
      </c>
      <c r="AW307" s="20"/>
      <c r="AX307" s="20"/>
      <c r="AY307" s="20"/>
    </row>
    <row r="308" spans="2:51" x14ac:dyDescent="0.2">
      <c r="B308" s="38">
        <f>CHOOSE($AU$4,'C_6_%'!B300,'C_5_%'!B300,'C_4_%'!B300,'C_3_%'!B300,'C_2_%'!B300,'C_1_%'!B300,'C_0_%'!B300,)</f>
        <v>6592</v>
      </c>
      <c r="C308" s="38" t="str">
        <f>CHOOSE($AU$4,'C_6_%'!A300,'C_5_%'!A300,'C_4_%'!A300,'C_3_%'!A300,'C_2_%'!A300,'C_1_%'!A300,'C_0_%'!A300,)</f>
        <v>Van Buren</v>
      </c>
      <c r="E308" s="40">
        <f>CHOOSE($AU$4,'C_6_%'!E300,'C_5_%'!E300,'C_4_%'!E300,'C_3_%'!E300,'C_2_%'!E300,'C_1_%'!E300,'C_0_%'!E300)</f>
        <v>613.70000000000005</v>
      </c>
      <c r="G308" s="40">
        <f>CHOOSE($AU$4,'C_6_%'!F300,'C_5_%'!F300,'C_4_%'!F300,'C_3_%'!F300,'C_2_%'!F300,'C_1_%'!F300,'C_0_%'!F300)</f>
        <v>-18.100000000000001</v>
      </c>
      <c r="H308" s="3"/>
      <c r="I308" s="6">
        <f>(CHOOSE($AU$4,'C_6_%'!G300,'C_5_%'!G300,'C_4_%'!G300,'C_3_%'!G300,'C_2_%'!G300,'C_1_%'!G300,'C_0_%'!G300,))-AA308</f>
        <v>3088238</v>
      </c>
      <c r="J308" s="6"/>
      <c r="K308" s="6">
        <f>CHOOSE($AU$4,'C_6_%'!H300,'C_5_%'!H300,'C_4_%'!H300,'C_3_%'!H300,'C_2_%'!H300,'C_1_%'!H300,'C_0_%'!H300)</f>
        <v>447878</v>
      </c>
      <c r="L308" s="6"/>
      <c r="M308" s="6">
        <f>CHOOSE($AU$4,'C_6_%'!I300,'C_5_%'!I300,'C_4_%'!I300,'C_3_%'!I300,'C_2_%'!I300,'C_1_%'!I300,'C_0_%'!I300)</f>
        <v>-4588</v>
      </c>
      <c r="N308" s="6"/>
      <c r="O308" s="6">
        <f>CHOOSE($AU$4,'C_6_%'!J300,'C_5_%'!J300,'C_4_%'!J300,'C_3_%'!J300,'C_2_%'!J300,'C_1_%'!J300,'C_0_%'!J300)</f>
        <v>1973998</v>
      </c>
      <c r="P308" s="6"/>
      <c r="Q308" s="6">
        <f>CHOOSE($AU$4,'C_6_%'!K300,'C_5_%'!K300,'C_4_%'!K300,'C_3_%'!K300,'C_2_%'!K300,'C_1_%'!K300,'C_0_%'!K300)</f>
        <v>105108</v>
      </c>
      <c r="R308" s="6"/>
      <c r="S308" s="6">
        <f>CHOOSE($AU$4,'C_6_%'!L300,'C_5_%'!L300,'C_4_%'!L300,'C_3_%'!L300,'C_2_%'!L300,'C_1_%'!L300,'C_0_%'!L300,)</f>
        <v>5529105.3333000001</v>
      </c>
      <c r="T308" s="6"/>
      <c r="U308" s="6">
        <f>CHOOSE($AU$4,'C_6_%'!O300,'C_5_%'!O300,'C_4_%'!O300,'C_3_%'!O300,'C_2_%'!O300,'C_1_%'!O300,'C_0_%'!O300)</f>
        <v>109806.33332999999</v>
      </c>
      <c r="V308" s="6"/>
      <c r="W308" s="6">
        <f>CHOOSE($AU$4,'C_6_%'!Q300,'C_5_%'!Q300,'C_4_%'!Q300,'C_3_%'!Q300,'C_2_%'!Q300,'C_1_%'!Q300,'C_0_%'!Q300)</f>
        <v>0</v>
      </c>
      <c r="X308" s="6"/>
      <c r="Y308" s="6">
        <f>CHOOSE($AU$4,'C_6_%'!P300,'C_5_%'!P300,'C_4_%'!P300,'C_3_%'!P300,'C_2_%'!P300,'C_1_%'!P300,'C_0_%'!P300)</f>
        <v>77530</v>
      </c>
      <c r="Z308" s="6"/>
      <c r="AA308" s="6">
        <f>CHOOSE($AU$4,'C_6_%'!R300,'C_5_%'!R300,'C_4_%'!R300,'C_3_%'!R300,'C_2_%'!R300,'C_1_%'!R300,'C_0_%'!R300)</f>
        <v>93175</v>
      </c>
      <c r="AB308" s="6"/>
      <c r="AC308" s="6">
        <f>CHOOSE($AU$4,'C_6_%'!S300,'C_5_%'!S300,'C_4_%'!S300,'C_3_%'!S300,'C_2_%'!S300,'C_1_%'!S300,'C_0_%'!S300)</f>
        <v>4051</v>
      </c>
      <c r="AW308" s="20"/>
      <c r="AX308" s="20"/>
      <c r="AY308" s="20"/>
    </row>
    <row r="309" spans="2:51" s="43" customFormat="1" x14ac:dyDescent="0.2">
      <c r="B309" s="42">
        <f>CHOOSE($AU$4,'C_6_%'!B301,'C_5_%'!B301,'C_4_%'!B301,'C_3_%'!B301,'C_2_%'!B301,'C_1_%'!B301,'C_0_%'!B301,)</f>
        <v>6615</v>
      </c>
      <c r="C309" s="42" t="str">
        <f>CHOOSE($AU$4,'C_6_%'!A301,'C_5_%'!A301,'C_4_%'!A301,'C_3_%'!A301,'C_2_%'!A301,'C_1_%'!A301,'C_0_%'!A301,)</f>
        <v>Van Meter</v>
      </c>
      <c r="E309" s="44">
        <f>CHOOSE($AU$4,'C_6_%'!E301,'C_5_%'!E301,'C_4_%'!E301,'C_3_%'!E301,'C_2_%'!E301,'C_1_%'!E301,'C_0_%'!E301)</f>
        <v>587.70000000000005</v>
      </c>
      <c r="G309" s="44">
        <f>CHOOSE($AU$4,'C_6_%'!F301,'C_5_%'!F301,'C_4_%'!F301,'C_3_%'!F301,'C_2_%'!F301,'C_1_%'!F301,'C_0_%'!F301)</f>
        <v>9.6999999999999993</v>
      </c>
      <c r="H309" s="45"/>
      <c r="I309" s="46">
        <f>(CHOOSE($AU$4,'C_6_%'!G301,'C_5_%'!G301,'C_4_%'!G301,'C_3_%'!G301,'C_2_%'!G301,'C_1_%'!G301,'C_0_%'!G301,))-AA309</f>
        <v>2751479</v>
      </c>
      <c r="J309" s="46"/>
      <c r="K309" s="46">
        <f>CHOOSE($AU$4,'C_6_%'!H301,'C_5_%'!H301,'C_4_%'!H301,'C_3_%'!H301,'C_2_%'!H301,'C_1_%'!H301,'C_0_%'!H301)</f>
        <v>612377</v>
      </c>
      <c r="L309" s="46"/>
      <c r="M309" s="46">
        <f>CHOOSE($AU$4,'C_6_%'!I301,'C_5_%'!I301,'C_4_%'!I301,'C_3_%'!I301,'C_2_%'!I301,'C_1_%'!I301,'C_0_%'!I301)</f>
        <v>326742</v>
      </c>
      <c r="N309" s="46"/>
      <c r="O309" s="46">
        <f>CHOOSE($AU$4,'C_6_%'!J301,'C_5_%'!J301,'C_4_%'!J301,'C_3_%'!J301,'C_2_%'!J301,'C_1_%'!J301,'C_0_%'!J301)</f>
        <v>1655008</v>
      </c>
      <c r="P309" s="46"/>
      <c r="Q309" s="46">
        <f>CHOOSE($AU$4,'C_6_%'!K301,'C_5_%'!K301,'C_4_%'!K301,'C_3_%'!K301,'C_2_%'!K301,'C_1_%'!K301,'C_0_%'!K301)</f>
        <v>48426</v>
      </c>
      <c r="R309" s="46"/>
      <c r="S309" s="46">
        <f>CHOOSE($AU$4,'C_6_%'!L301,'C_5_%'!L301,'C_4_%'!L301,'C_3_%'!L301,'C_2_%'!L301,'C_1_%'!L301,'C_0_%'!L301,)</f>
        <v>5028434</v>
      </c>
      <c r="T309" s="46"/>
      <c r="U309" s="46">
        <f>CHOOSE($AU$4,'C_6_%'!O301,'C_5_%'!O301,'C_4_%'!O301,'C_3_%'!O301,'C_2_%'!O301,'C_1_%'!O301,'C_0_%'!O301)</f>
        <v>380944</v>
      </c>
      <c r="V309" s="46"/>
      <c r="W309" s="46">
        <f>CHOOSE($AU$4,'C_6_%'!Q301,'C_5_%'!Q301,'C_4_%'!Q301,'C_3_%'!Q301,'C_2_%'!Q301,'C_1_%'!Q301,'C_0_%'!Q301)</f>
        <v>0</v>
      </c>
      <c r="X309" s="46"/>
      <c r="Y309" s="46">
        <f>CHOOSE($AU$4,'C_6_%'!P301,'C_5_%'!P301,'C_4_%'!P301,'C_3_%'!P301,'C_2_%'!P301,'C_1_%'!P301,'C_0_%'!P301)</f>
        <v>0</v>
      </c>
      <c r="Z309" s="46"/>
      <c r="AA309" s="46">
        <f>CHOOSE($AU$4,'C_6_%'!R301,'C_5_%'!R301,'C_4_%'!R301,'C_3_%'!R301,'C_2_%'!R301,'C_1_%'!R301,'C_0_%'!R301)</f>
        <v>0</v>
      </c>
      <c r="AB309" s="46"/>
      <c r="AC309" s="46">
        <f>CHOOSE($AU$4,'C_6_%'!S301,'C_5_%'!S301,'C_4_%'!S301,'C_3_%'!S301,'C_2_%'!S301,'C_1_%'!S301,'C_0_%'!S301)</f>
        <v>0</v>
      </c>
      <c r="AW309" s="48"/>
      <c r="AX309" s="48"/>
      <c r="AY309" s="48"/>
    </row>
    <row r="310" spans="2:51" x14ac:dyDescent="0.2">
      <c r="B310" s="38">
        <f>CHOOSE($AU$4,'C_6_%'!B302,'C_5_%'!B302,'C_4_%'!B302,'C_3_%'!B302,'C_2_%'!B302,'C_1_%'!B302,'C_0_%'!B302,)</f>
        <v>6633</v>
      </c>
      <c r="C310" s="38" t="str">
        <f>CHOOSE($AU$4,'C_6_%'!A302,'C_5_%'!A302,'C_4_%'!A302,'C_3_%'!A302,'C_2_%'!A302,'C_1_%'!A302,'C_0_%'!A302,)</f>
        <v>Ventura</v>
      </c>
      <c r="E310" s="40">
        <f>CHOOSE($AU$4,'C_6_%'!E302,'C_5_%'!E302,'C_4_%'!E302,'C_3_%'!E302,'C_2_%'!E302,'C_1_%'!E302,'C_0_%'!E302)</f>
        <v>167.9</v>
      </c>
      <c r="G310" s="40">
        <f>CHOOSE($AU$4,'C_6_%'!F302,'C_5_%'!F302,'C_4_%'!F302,'C_3_%'!F302,'C_2_%'!F302,'C_1_%'!F302,'C_0_%'!F302)</f>
        <v>-45.6</v>
      </c>
      <c r="H310" s="3"/>
      <c r="I310" s="6">
        <f>(CHOOSE($AU$4,'C_6_%'!G302,'C_5_%'!G302,'C_4_%'!G302,'C_3_%'!G302,'C_2_%'!G302,'C_1_%'!G302,'C_0_%'!G302,))-AA310</f>
        <v>0</v>
      </c>
      <c r="J310" s="6"/>
      <c r="K310" s="6">
        <f>CHOOSE($AU$4,'C_6_%'!H302,'C_5_%'!H302,'C_4_%'!H302,'C_3_%'!H302,'C_2_%'!H302,'C_1_%'!H302,'C_0_%'!H302)</f>
        <v>168455</v>
      </c>
      <c r="L310" s="6"/>
      <c r="M310" s="6">
        <f>CHOOSE($AU$4,'C_6_%'!I302,'C_5_%'!I302,'C_4_%'!I302,'C_3_%'!I302,'C_2_%'!I302,'C_1_%'!I302,'C_0_%'!I302)</f>
        <v>-216271</v>
      </c>
      <c r="N310" s="6"/>
      <c r="O310" s="6">
        <f>CHOOSE($AU$4,'C_6_%'!J302,'C_5_%'!J302,'C_4_%'!J302,'C_3_%'!J302,'C_2_%'!J302,'C_1_%'!J302,'C_0_%'!J302)</f>
        <v>1945986</v>
      </c>
      <c r="P310" s="6"/>
      <c r="Q310" s="6">
        <f>CHOOSE($AU$4,'C_6_%'!K302,'C_5_%'!K302,'C_4_%'!K302,'C_3_%'!K302,'C_2_%'!K302,'C_1_%'!K302,'C_0_%'!K302)</f>
        <v>232661</v>
      </c>
      <c r="R310" s="6"/>
      <c r="S310" s="6">
        <f>CHOOSE($AU$4,'C_6_%'!L302,'C_5_%'!L302,'C_4_%'!L302,'C_3_%'!L302,'C_2_%'!L302,'C_1_%'!L302,'C_0_%'!L302,)</f>
        <v>2037702</v>
      </c>
      <c r="T310" s="6"/>
      <c r="U310" s="6">
        <f>CHOOSE($AU$4,'C_6_%'!O302,'C_5_%'!O302,'C_4_%'!O302,'C_3_%'!O302,'C_2_%'!O302,'C_1_%'!O302,'C_0_%'!O302)</f>
        <v>25198</v>
      </c>
      <c r="V310" s="6"/>
      <c r="W310" s="6">
        <f>CHOOSE($AU$4,'C_6_%'!Q302,'C_5_%'!Q302,'C_4_%'!Q302,'C_3_%'!Q302,'C_2_%'!Q302,'C_1_%'!Q302,'C_0_%'!Q302)</f>
        <v>0</v>
      </c>
      <c r="X310" s="6"/>
      <c r="Y310" s="6">
        <f>CHOOSE($AU$4,'C_6_%'!P302,'C_5_%'!P302,'C_4_%'!P302,'C_3_%'!P302,'C_2_%'!P302,'C_1_%'!P302,'C_0_%'!P302)</f>
        <v>288716</v>
      </c>
      <c r="Z310" s="6"/>
      <c r="AA310" s="6">
        <f>CHOOSE($AU$4,'C_6_%'!R302,'C_5_%'!R302,'C_4_%'!R302,'C_3_%'!R302,'C_2_%'!R302,'C_1_%'!R302,'C_0_%'!R302)</f>
        <v>0</v>
      </c>
      <c r="AB310" s="6"/>
      <c r="AC310" s="6">
        <f>CHOOSE($AU$4,'C_6_%'!S302,'C_5_%'!S302,'C_4_%'!S302,'C_3_%'!S302,'C_2_%'!S302,'C_1_%'!S302,'C_0_%'!S302)</f>
        <v>0</v>
      </c>
      <c r="AW310" s="20"/>
      <c r="AX310" s="20"/>
      <c r="AY310" s="20"/>
    </row>
    <row r="311" spans="2:51" x14ac:dyDescent="0.2">
      <c r="B311" s="38">
        <f>CHOOSE($AU$4,'C_6_%'!B303,'C_5_%'!B303,'C_4_%'!B303,'C_3_%'!B303,'C_2_%'!B303,'C_1_%'!B303,'C_0_%'!B303,)</f>
        <v>6651</v>
      </c>
      <c r="C311" s="38" t="str">
        <f>CHOOSE($AU$4,'C_6_%'!A303,'C_5_%'!A303,'C_4_%'!A303,'C_3_%'!A303,'C_2_%'!A303,'C_1_%'!A303,'C_0_%'!A303,)</f>
        <v>Villisca</v>
      </c>
      <c r="E311" s="40">
        <f>CHOOSE($AU$4,'C_6_%'!E303,'C_5_%'!E303,'C_4_%'!E303,'C_3_%'!E303,'C_2_%'!E303,'C_1_%'!E303,'C_0_%'!E303)</f>
        <v>323.8</v>
      </c>
      <c r="G311" s="40">
        <f>CHOOSE($AU$4,'C_6_%'!F303,'C_5_%'!F303,'C_4_%'!F303,'C_3_%'!F303,'C_2_%'!F303,'C_1_%'!F303,'C_0_%'!F303)</f>
        <v>-5.2</v>
      </c>
      <c r="H311" s="3"/>
      <c r="I311" s="6">
        <f>(CHOOSE($AU$4,'C_6_%'!G303,'C_5_%'!G303,'C_4_%'!G303,'C_3_%'!G303,'C_2_%'!G303,'C_1_%'!G303,'C_0_%'!G303,))-AA311</f>
        <v>1561139</v>
      </c>
      <c r="J311" s="6"/>
      <c r="K311" s="6">
        <f>CHOOSE($AU$4,'C_6_%'!H303,'C_5_%'!H303,'C_4_%'!H303,'C_3_%'!H303,'C_2_%'!H303,'C_1_%'!H303,'C_0_%'!H303)</f>
        <v>240170</v>
      </c>
      <c r="L311" s="6"/>
      <c r="M311" s="6">
        <f>CHOOSE($AU$4,'C_6_%'!I303,'C_5_%'!I303,'C_4_%'!I303,'C_3_%'!I303,'C_2_%'!I303,'C_1_%'!I303,'C_0_%'!I303)</f>
        <v>41823</v>
      </c>
      <c r="N311" s="6"/>
      <c r="O311" s="6">
        <f>CHOOSE($AU$4,'C_6_%'!J303,'C_5_%'!J303,'C_4_%'!J303,'C_3_%'!J303,'C_2_%'!J303,'C_1_%'!J303,'C_0_%'!J303)</f>
        <v>1131961</v>
      </c>
      <c r="P311" s="6"/>
      <c r="Q311" s="6">
        <f>CHOOSE($AU$4,'C_6_%'!K303,'C_5_%'!K303,'C_4_%'!K303,'C_3_%'!K303,'C_2_%'!K303,'C_1_%'!K303,'C_0_%'!K303)</f>
        <v>23510</v>
      </c>
      <c r="R311" s="6"/>
      <c r="S311" s="6">
        <f>CHOOSE($AU$4,'C_6_%'!L303,'C_5_%'!L303,'C_4_%'!L303,'C_3_%'!L303,'C_2_%'!L303,'C_1_%'!L303,'C_0_%'!L303,)</f>
        <v>2939388</v>
      </c>
      <c r="T311" s="6"/>
      <c r="U311" s="6">
        <f>CHOOSE($AU$4,'C_6_%'!O303,'C_5_%'!O303,'C_4_%'!O303,'C_3_%'!O303,'C_2_%'!O303,'C_1_%'!O303,'C_0_%'!O303)</f>
        <v>67754</v>
      </c>
      <c r="V311" s="6"/>
      <c r="W311" s="6">
        <f>CHOOSE($AU$4,'C_6_%'!Q303,'C_5_%'!Q303,'C_4_%'!Q303,'C_3_%'!Q303,'C_2_%'!Q303,'C_1_%'!Q303,'C_0_%'!Q303)</f>
        <v>0</v>
      </c>
      <c r="X311" s="6"/>
      <c r="Y311" s="6">
        <f>CHOOSE($AU$4,'C_6_%'!P303,'C_5_%'!P303,'C_4_%'!P303,'C_3_%'!P303,'C_2_%'!P303,'C_1_%'!P303,'C_0_%'!P303)</f>
        <v>12925</v>
      </c>
      <c r="Z311" s="6"/>
      <c r="AA311" s="6">
        <f>CHOOSE($AU$4,'C_6_%'!R303,'C_5_%'!R303,'C_4_%'!R303,'C_3_%'!R303,'C_2_%'!R303,'C_1_%'!R303,'C_0_%'!R303)</f>
        <v>63226</v>
      </c>
      <c r="AB311" s="6"/>
      <c r="AC311" s="6">
        <f>CHOOSE($AU$4,'C_6_%'!S303,'C_5_%'!S303,'C_4_%'!S303,'C_3_%'!S303,'C_2_%'!S303,'C_1_%'!S303,'C_0_%'!S303)</f>
        <v>2749</v>
      </c>
      <c r="AW311" s="20"/>
      <c r="AX311" s="20"/>
      <c r="AY311" s="20"/>
    </row>
    <row r="312" spans="2:51" x14ac:dyDescent="0.2">
      <c r="B312" s="38">
        <f>CHOOSE($AU$4,'C_6_%'!B304,'C_5_%'!B304,'C_4_%'!B304,'C_3_%'!B304,'C_2_%'!B304,'C_1_%'!B304,'C_0_%'!B304,)</f>
        <v>6660</v>
      </c>
      <c r="C312" s="38" t="str">
        <f>CHOOSE($AU$4,'C_6_%'!A304,'C_5_%'!A304,'C_4_%'!A304,'C_3_%'!A304,'C_2_%'!A304,'C_1_%'!A304,'C_0_%'!A304,)</f>
        <v>Vinton-Shellsburg</v>
      </c>
      <c r="E312" s="40">
        <f>CHOOSE($AU$4,'C_6_%'!E304,'C_5_%'!E304,'C_4_%'!E304,'C_3_%'!E304,'C_2_%'!E304,'C_1_%'!E304,'C_0_%'!E304)</f>
        <v>1557.2</v>
      </c>
      <c r="G312" s="40">
        <f>CHOOSE($AU$4,'C_6_%'!F304,'C_5_%'!F304,'C_4_%'!F304,'C_3_%'!F304,'C_2_%'!F304,'C_1_%'!F304,'C_0_%'!F304)</f>
        <v>-27.2</v>
      </c>
      <c r="H312" s="3"/>
      <c r="I312" s="6">
        <f>(CHOOSE($AU$4,'C_6_%'!G304,'C_5_%'!G304,'C_4_%'!G304,'C_3_%'!G304,'C_2_%'!G304,'C_1_%'!G304,'C_0_%'!G304,))-AA312</f>
        <v>8068025</v>
      </c>
      <c r="J312" s="6"/>
      <c r="K312" s="6">
        <f>CHOOSE($AU$4,'C_6_%'!H304,'C_5_%'!H304,'C_4_%'!H304,'C_3_%'!H304,'C_2_%'!H304,'C_1_%'!H304,'C_0_%'!H304)</f>
        <v>1157687</v>
      </c>
      <c r="L312" s="6"/>
      <c r="M312" s="6">
        <f>CHOOSE($AU$4,'C_6_%'!I304,'C_5_%'!I304,'C_4_%'!I304,'C_3_%'!I304,'C_2_%'!I304,'C_1_%'!I304,'C_0_%'!I304)</f>
        <v>37194</v>
      </c>
      <c r="N312" s="6"/>
      <c r="O312" s="6">
        <f>CHOOSE($AU$4,'C_6_%'!J304,'C_5_%'!J304,'C_4_%'!J304,'C_3_%'!J304,'C_2_%'!J304,'C_1_%'!J304,'C_0_%'!J304)</f>
        <v>4586306</v>
      </c>
      <c r="P312" s="6"/>
      <c r="Q312" s="6">
        <f>CHOOSE($AU$4,'C_6_%'!K304,'C_5_%'!K304,'C_4_%'!K304,'C_3_%'!K304,'C_2_%'!K304,'C_1_%'!K304,'C_0_%'!K304)</f>
        <v>53593</v>
      </c>
      <c r="R312" s="6"/>
      <c r="S312" s="6">
        <f>CHOOSE($AU$4,'C_6_%'!L304,'C_5_%'!L304,'C_4_%'!L304,'C_3_%'!L304,'C_2_%'!L304,'C_1_%'!L304,'C_0_%'!L304,)</f>
        <v>13870773</v>
      </c>
      <c r="T312" s="6"/>
      <c r="U312" s="6">
        <f>CHOOSE($AU$4,'C_6_%'!O304,'C_5_%'!O304,'C_4_%'!O304,'C_3_%'!O304,'C_2_%'!O304,'C_1_%'!O304,'C_0_%'!O304)</f>
        <v>117920</v>
      </c>
      <c r="V312" s="6"/>
      <c r="W312" s="6">
        <f>CHOOSE($AU$4,'C_6_%'!Q304,'C_5_%'!Q304,'C_4_%'!Q304,'C_3_%'!Q304,'C_2_%'!Q304,'C_1_%'!Q304,'C_0_%'!Q304)</f>
        <v>0</v>
      </c>
      <c r="X312" s="6"/>
      <c r="Y312" s="6">
        <f>CHOOSE($AU$4,'C_6_%'!P304,'C_5_%'!P304,'C_4_%'!P304,'C_3_%'!P304,'C_2_%'!P304,'C_1_%'!P304,'C_0_%'!P304)</f>
        <v>76253</v>
      </c>
      <c r="Z312" s="6"/>
      <c r="AA312" s="6">
        <f>CHOOSE($AU$4,'C_6_%'!R304,'C_5_%'!R304,'C_4_%'!R304,'C_3_%'!R304,'C_2_%'!R304,'C_1_%'!R304,'C_0_%'!R304)</f>
        <v>229609</v>
      </c>
      <c r="AB312" s="6"/>
      <c r="AC312" s="6">
        <f>CHOOSE($AU$4,'C_6_%'!S304,'C_5_%'!S304,'C_4_%'!S304,'C_3_%'!S304,'C_2_%'!S304,'C_1_%'!S304,'C_0_%'!S304)</f>
        <v>9982</v>
      </c>
      <c r="AW312" s="20"/>
      <c r="AX312" s="20"/>
      <c r="AY312" s="20"/>
    </row>
    <row r="313" spans="2:51" x14ac:dyDescent="0.2">
      <c r="B313" s="38">
        <f>CHOOSE($AU$4,'C_6_%'!B305,'C_5_%'!B305,'C_4_%'!B305,'C_3_%'!B305,'C_2_%'!B305,'C_1_%'!B305,'C_0_%'!B305,)</f>
        <v>6700</v>
      </c>
      <c r="C313" s="38" t="str">
        <f>CHOOSE($AU$4,'C_6_%'!A305,'C_5_%'!A305,'C_4_%'!A305,'C_3_%'!A305,'C_2_%'!A305,'C_1_%'!A305,'C_0_%'!A305,)</f>
        <v>Waco</v>
      </c>
      <c r="E313" s="40">
        <f>CHOOSE($AU$4,'C_6_%'!E305,'C_5_%'!E305,'C_4_%'!E305,'C_3_%'!E305,'C_2_%'!E305,'C_1_%'!E305,'C_0_%'!E305)</f>
        <v>469.8</v>
      </c>
      <c r="G313" s="40">
        <f>CHOOSE($AU$4,'C_6_%'!F305,'C_5_%'!F305,'C_4_%'!F305,'C_3_%'!F305,'C_2_%'!F305,'C_1_%'!F305,'C_0_%'!F305)</f>
        <v>-11.7</v>
      </c>
      <c r="H313" s="3"/>
      <c r="I313" s="6">
        <f>(CHOOSE($AU$4,'C_6_%'!G305,'C_5_%'!G305,'C_4_%'!G305,'C_3_%'!G305,'C_2_%'!G305,'C_1_%'!G305,'C_0_%'!G305,))-AA313</f>
        <v>2610866</v>
      </c>
      <c r="J313" s="6"/>
      <c r="K313" s="6">
        <f>CHOOSE($AU$4,'C_6_%'!H305,'C_5_%'!H305,'C_4_%'!H305,'C_3_%'!H305,'C_2_%'!H305,'C_1_%'!H305,'C_0_%'!H305)</f>
        <v>380390</v>
      </c>
      <c r="L313" s="6"/>
      <c r="M313" s="6">
        <f>CHOOSE($AU$4,'C_6_%'!I305,'C_5_%'!I305,'C_4_%'!I305,'C_3_%'!I305,'C_2_%'!I305,'C_1_%'!I305,'C_0_%'!I305)</f>
        <v>23717</v>
      </c>
      <c r="N313" s="6"/>
      <c r="O313" s="6">
        <f>CHOOSE($AU$4,'C_6_%'!J305,'C_5_%'!J305,'C_4_%'!J305,'C_3_%'!J305,'C_2_%'!J305,'C_1_%'!J305,'C_0_%'!J305)</f>
        <v>1396229</v>
      </c>
      <c r="P313" s="6"/>
      <c r="Q313" s="6">
        <f>CHOOSE($AU$4,'C_6_%'!K305,'C_5_%'!K305,'C_4_%'!K305,'C_3_%'!K305,'C_2_%'!K305,'C_1_%'!K305,'C_0_%'!K305)</f>
        <v>51153</v>
      </c>
      <c r="R313" s="6"/>
      <c r="S313" s="6">
        <f>CHOOSE($AU$4,'C_6_%'!L305,'C_5_%'!L305,'C_4_%'!L305,'C_3_%'!L305,'C_2_%'!L305,'C_1_%'!L305,'C_0_%'!L305,)</f>
        <v>4403214.6666999999</v>
      </c>
      <c r="T313" s="6"/>
      <c r="U313" s="6">
        <f>CHOOSE($AU$4,'C_6_%'!O305,'C_5_%'!O305,'C_4_%'!O305,'C_3_%'!O305,'C_2_%'!O305,'C_1_%'!O305,'C_0_%'!O305)</f>
        <v>82443.666666999998</v>
      </c>
      <c r="V313" s="6"/>
      <c r="W313" s="6">
        <f>CHOOSE($AU$4,'C_6_%'!Q305,'C_5_%'!Q305,'C_4_%'!Q305,'C_3_%'!Q305,'C_2_%'!Q305,'C_1_%'!Q305,'C_0_%'!Q305)</f>
        <v>0</v>
      </c>
      <c r="X313" s="6"/>
      <c r="Y313" s="6">
        <f>CHOOSE($AU$4,'C_6_%'!P305,'C_5_%'!P305,'C_4_%'!P305,'C_3_%'!P305,'C_2_%'!P305,'C_1_%'!P305,'C_0_%'!P305)</f>
        <v>47518</v>
      </c>
      <c r="Z313" s="6"/>
      <c r="AA313" s="6">
        <f>CHOOSE($AU$4,'C_6_%'!R305,'C_5_%'!R305,'C_4_%'!R305,'C_3_%'!R305,'C_2_%'!R305,'C_1_%'!R305,'C_0_%'!R305)</f>
        <v>109813</v>
      </c>
      <c r="AB313" s="6"/>
      <c r="AC313" s="6">
        <f>CHOOSE($AU$4,'C_6_%'!S305,'C_5_%'!S305,'C_4_%'!S305,'C_3_%'!S305,'C_2_%'!S305,'C_1_%'!S305,'C_0_%'!S305)</f>
        <v>4774</v>
      </c>
      <c r="AW313" s="20"/>
      <c r="AX313" s="20"/>
      <c r="AY313" s="20"/>
    </row>
    <row r="314" spans="2:51" s="43" customFormat="1" x14ac:dyDescent="0.2">
      <c r="B314" s="42">
        <f>CHOOSE($AU$4,'C_6_%'!B306,'C_5_%'!B306,'C_4_%'!B306,'C_3_%'!B306,'C_2_%'!B306,'C_1_%'!B306,'C_0_%'!B306,)</f>
        <v>6750</v>
      </c>
      <c r="C314" s="42" t="str">
        <f>CHOOSE($AU$4,'C_6_%'!A306,'C_5_%'!A306,'C_4_%'!A306,'C_3_%'!A306,'C_2_%'!A306,'C_1_%'!A306,'C_0_%'!A306,)</f>
        <v>Walnut</v>
      </c>
      <c r="E314" s="44">
        <f>CHOOSE($AU$4,'C_6_%'!E306,'C_5_%'!E306,'C_4_%'!E306,'C_3_%'!E306,'C_2_%'!E306,'C_1_%'!E306,'C_0_%'!E306)</f>
        <v>159.80000000000001</v>
      </c>
      <c r="G314" s="44">
        <f>CHOOSE($AU$4,'C_6_%'!F306,'C_5_%'!F306,'C_4_%'!F306,'C_3_%'!F306,'C_2_%'!F306,'C_1_%'!F306,'C_0_%'!F306)</f>
        <v>-2.4</v>
      </c>
      <c r="H314" s="45"/>
      <c r="I314" s="46">
        <f>(CHOOSE($AU$4,'C_6_%'!G306,'C_5_%'!G306,'C_4_%'!G306,'C_3_%'!G306,'C_2_%'!G306,'C_1_%'!G306,'C_0_%'!G306,))-AA314</f>
        <v>228500</v>
      </c>
      <c r="J314" s="46"/>
      <c r="K314" s="46">
        <f>CHOOSE($AU$4,'C_6_%'!H306,'C_5_%'!H306,'C_4_%'!H306,'C_3_%'!H306,'C_2_%'!H306,'C_1_%'!H306,'C_0_%'!H306)</f>
        <v>117283</v>
      </c>
      <c r="L314" s="46"/>
      <c r="M314" s="46">
        <f>CHOOSE($AU$4,'C_6_%'!I306,'C_5_%'!I306,'C_4_%'!I306,'C_3_%'!I306,'C_2_%'!I306,'C_1_%'!I306,'C_0_%'!I306)</f>
        <v>-14778</v>
      </c>
      <c r="N314" s="46"/>
      <c r="O314" s="46">
        <f>CHOOSE($AU$4,'C_6_%'!J306,'C_5_%'!J306,'C_4_%'!J306,'C_3_%'!J306,'C_2_%'!J306,'C_1_%'!J306,'C_0_%'!J306)</f>
        <v>1073272</v>
      </c>
      <c r="P314" s="46"/>
      <c r="Q314" s="46">
        <f>CHOOSE($AU$4,'C_6_%'!K306,'C_5_%'!K306,'C_4_%'!K306,'C_3_%'!K306,'C_2_%'!K306,'C_1_%'!K306,'C_0_%'!K306)</f>
        <v>-112279</v>
      </c>
      <c r="R314" s="46"/>
      <c r="S314" s="46">
        <f>CHOOSE($AU$4,'C_6_%'!L306,'C_5_%'!L306,'C_4_%'!L306,'C_3_%'!L306,'C_2_%'!L306,'C_1_%'!L306,'C_0_%'!L306,)</f>
        <v>1462358.3333000001</v>
      </c>
      <c r="T314" s="46"/>
      <c r="U314" s="46">
        <f>CHOOSE($AU$4,'C_6_%'!O306,'C_5_%'!O306,'C_4_%'!O306,'C_3_%'!O306,'C_2_%'!O306,'C_1_%'!O306,'C_0_%'!O306)</f>
        <v>-107401.6667</v>
      </c>
      <c r="V314" s="46"/>
      <c r="W314" s="46">
        <f>CHOOSE($AU$4,'C_6_%'!Q306,'C_5_%'!Q306,'C_4_%'!Q306,'C_3_%'!Q306,'C_2_%'!Q306,'C_1_%'!Q306,'C_0_%'!Q306)</f>
        <v>0</v>
      </c>
      <c r="X314" s="46"/>
      <c r="Y314" s="46">
        <f>CHOOSE($AU$4,'C_6_%'!P306,'C_5_%'!P306,'C_4_%'!P306,'C_3_%'!P306,'C_2_%'!P306,'C_1_%'!P306,'C_0_%'!P306)</f>
        <v>5309</v>
      </c>
      <c r="Z314" s="46"/>
      <c r="AA314" s="46">
        <f>CHOOSE($AU$4,'C_6_%'!R306,'C_5_%'!R306,'C_4_%'!R306,'C_3_%'!R306,'C_2_%'!R306,'C_1_%'!R306,'C_0_%'!R306)</f>
        <v>36604</v>
      </c>
      <c r="AB314" s="46"/>
      <c r="AC314" s="46">
        <f>CHOOSE($AU$4,'C_6_%'!S306,'C_5_%'!S306,'C_4_%'!S306,'C_3_%'!S306,'C_2_%'!S306,'C_1_%'!S306,'C_0_%'!S306)</f>
        <v>1591</v>
      </c>
      <c r="AW314" s="48"/>
      <c r="AX314" s="48"/>
      <c r="AY314" s="48"/>
    </row>
    <row r="315" spans="2:51" x14ac:dyDescent="0.2">
      <c r="B315" s="38">
        <f>CHOOSE($AU$4,'C_6_%'!B307,'C_5_%'!B307,'C_4_%'!B307,'C_3_%'!B307,'C_2_%'!B307,'C_1_%'!B307,'C_0_%'!B307,)</f>
        <v>6759</v>
      </c>
      <c r="C315" s="38" t="str">
        <f>CHOOSE($AU$4,'C_6_%'!A307,'C_5_%'!A307,'C_4_%'!A307,'C_3_%'!A307,'C_2_%'!A307,'C_1_%'!A307,'C_0_%'!A307,)</f>
        <v>Wapello</v>
      </c>
      <c r="E315" s="40">
        <f>CHOOSE($AU$4,'C_6_%'!E307,'C_5_%'!E307,'C_4_%'!E307,'C_3_%'!E307,'C_2_%'!E307,'C_1_%'!E307,'C_0_%'!E307)</f>
        <v>628.70000000000005</v>
      </c>
      <c r="G315" s="40">
        <f>CHOOSE($AU$4,'C_6_%'!F307,'C_5_%'!F307,'C_4_%'!F307,'C_3_%'!F307,'C_2_%'!F307,'C_1_%'!F307,'C_0_%'!F307)</f>
        <v>-58.3</v>
      </c>
      <c r="H315" s="3"/>
      <c r="I315" s="6">
        <f>(CHOOSE($AU$4,'C_6_%'!G307,'C_5_%'!G307,'C_4_%'!G307,'C_3_%'!G307,'C_2_%'!G307,'C_1_%'!G307,'C_0_%'!G307,))-AA315</f>
        <v>3576683</v>
      </c>
      <c r="J315" s="6"/>
      <c r="K315" s="6">
        <f>CHOOSE($AU$4,'C_6_%'!H307,'C_5_%'!H307,'C_4_%'!H307,'C_3_%'!H307,'C_2_%'!H307,'C_1_%'!H307,'C_0_%'!H307)</f>
        <v>517059</v>
      </c>
      <c r="L315" s="6"/>
      <c r="M315" s="6">
        <f>CHOOSE($AU$4,'C_6_%'!I307,'C_5_%'!I307,'C_4_%'!I307,'C_3_%'!I307,'C_2_%'!I307,'C_1_%'!I307,'C_0_%'!I307)</f>
        <v>-251304</v>
      </c>
      <c r="N315" s="6"/>
      <c r="O315" s="6">
        <f>CHOOSE($AU$4,'C_6_%'!J307,'C_5_%'!J307,'C_4_%'!J307,'C_3_%'!J307,'C_2_%'!J307,'C_1_%'!J307,'C_0_%'!J307)</f>
        <v>2119594</v>
      </c>
      <c r="P315" s="6"/>
      <c r="Q315" s="6">
        <f>CHOOSE($AU$4,'C_6_%'!K307,'C_5_%'!K307,'C_4_%'!K307,'C_3_%'!K307,'C_2_%'!K307,'C_1_%'!K307,'C_0_%'!K307)</f>
        <v>218078</v>
      </c>
      <c r="R315" s="6"/>
      <c r="S315" s="6">
        <f>CHOOSE($AU$4,'C_6_%'!L307,'C_5_%'!L307,'C_4_%'!L307,'C_3_%'!L307,'C_2_%'!L307,'C_1_%'!L307,'C_0_%'!L307,)</f>
        <v>6233538.3333000001</v>
      </c>
      <c r="T315" s="6"/>
      <c r="U315" s="6">
        <f>CHOOSE($AU$4,'C_6_%'!O307,'C_5_%'!O307,'C_4_%'!O307,'C_3_%'!O307,'C_2_%'!O307,'C_1_%'!O307,'C_0_%'!O307)</f>
        <v>-22582.666669999999</v>
      </c>
      <c r="V315" s="6"/>
      <c r="W315" s="6">
        <f>CHOOSE($AU$4,'C_6_%'!Q307,'C_5_%'!Q307,'C_4_%'!Q307,'C_3_%'!Q307,'C_2_%'!Q307,'C_1_%'!Q307,'C_0_%'!Q307)</f>
        <v>0</v>
      </c>
      <c r="X315" s="6"/>
      <c r="Y315" s="6">
        <f>CHOOSE($AU$4,'C_6_%'!P307,'C_5_%'!P307,'C_4_%'!P307,'C_3_%'!P307,'C_2_%'!P307,'C_1_%'!P307,'C_0_%'!P307)</f>
        <v>336526</v>
      </c>
      <c r="Z315" s="6"/>
      <c r="AA315" s="6">
        <f>CHOOSE($AU$4,'C_6_%'!R307,'C_5_%'!R307,'C_4_%'!R307,'C_3_%'!R307,'C_2_%'!R307,'C_1_%'!R307,'C_0_%'!R307)</f>
        <v>49915</v>
      </c>
      <c r="AB315" s="6"/>
      <c r="AC315" s="6">
        <f>CHOOSE($AU$4,'C_6_%'!S307,'C_5_%'!S307,'C_4_%'!S307,'C_3_%'!S307,'C_2_%'!S307,'C_1_%'!S307,'C_0_%'!S307)</f>
        <v>2170</v>
      </c>
      <c r="AW315" s="20"/>
      <c r="AX315" s="20"/>
      <c r="AY315" s="20"/>
    </row>
    <row r="316" spans="2:51" x14ac:dyDescent="0.2">
      <c r="B316" s="38">
        <f>CHOOSE($AU$4,'C_6_%'!B308,'C_5_%'!B308,'C_4_%'!B308,'C_3_%'!B308,'C_2_%'!B308,'C_1_%'!B308,'C_0_%'!B308,)</f>
        <v>6762</v>
      </c>
      <c r="C316" s="38" t="str">
        <f>CHOOSE($AU$4,'C_6_%'!A308,'C_5_%'!A308,'C_4_%'!A308,'C_3_%'!A308,'C_2_%'!A308,'C_1_%'!A308,'C_0_%'!A308,)</f>
        <v>Wapsie Valley</v>
      </c>
      <c r="E316" s="40">
        <f>CHOOSE($AU$4,'C_6_%'!E308,'C_5_%'!E308,'C_4_%'!E308,'C_3_%'!E308,'C_2_%'!E308,'C_1_%'!E308,'C_0_%'!E308)</f>
        <v>702.7</v>
      </c>
      <c r="G316" s="40">
        <f>CHOOSE($AU$4,'C_6_%'!F308,'C_5_%'!F308,'C_4_%'!F308,'C_3_%'!F308,'C_2_%'!F308,'C_1_%'!F308,'C_0_%'!F308)</f>
        <v>-14.7</v>
      </c>
      <c r="H316" s="3"/>
      <c r="I316" s="6">
        <f>(CHOOSE($AU$4,'C_6_%'!G308,'C_5_%'!G308,'C_4_%'!G308,'C_3_%'!G308,'C_2_%'!G308,'C_1_%'!G308,'C_0_%'!G308,))-AA316</f>
        <v>3693200</v>
      </c>
      <c r="J316" s="6"/>
      <c r="K316" s="6">
        <f>CHOOSE($AU$4,'C_6_%'!H308,'C_5_%'!H308,'C_4_%'!H308,'C_3_%'!H308,'C_2_%'!H308,'C_1_%'!H308,'C_0_%'!H308)</f>
        <v>551955</v>
      </c>
      <c r="L316" s="6"/>
      <c r="M316" s="6">
        <f>CHOOSE($AU$4,'C_6_%'!I308,'C_5_%'!I308,'C_4_%'!I308,'C_3_%'!I308,'C_2_%'!I308,'C_1_%'!I308,'C_0_%'!I308)</f>
        <v>11237</v>
      </c>
      <c r="N316" s="6"/>
      <c r="O316" s="6">
        <f>CHOOSE($AU$4,'C_6_%'!J308,'C_5_%'!J308,'C_4_%'!J308,'C_3_%'!J308,'C_2_%'!J308,'C_1_%'!J308,'C_0_%'!J308)</f>
        <v>1824609</v>
      </c>
      <c r="P316" s="6"/>
      <c r="Q316" s="6">
        <f>CHOOSE($AU$4,'C_6_%'!K308,'C_5_%'!K308,'C_4_%'!K308,'C_3_%'!K308,'C_2_%'!K308,'C_1_%'!K308,'C_0_%'!K308)</f>
        <v>79148</v>
      </c>
      <c r="R316" s="6"/>
      <c r="S316" s="6">
        <f>CHOOSE($AU$4,'C_6_%'!L308,'C_5_%'!L308,'C_4_%'!L308,'C_3_%'!L308,'C_2_%'!L308,'C_1_%'!L308,'C_0_%'!L308,)</f>
        <v>6084335.6666999999</v>
      </c>
      <c r="T316" s="6"/>
      <c r="U316" s="6">
        <f>CHOOSE($AU$4,'C_6_%'!O308,'C_5_%'!O308,'C_4_%'!O308,'C_3_%'!O308,'C_2_%'!O308,'C_1_%'!O308,'C_0_%'!O308)</f>
        <v>97430.666666999998</v>
      </c>
      <c r="V316" s="6"/>
      <c r="W316" s="6">
        <f>CHOOSE($AU$4,'C_6_%'!Q308,'C_5_%'!Q308,'C_4_%'!Q308,'C_3_%'!Q308,'C_2_%'!Q308,'C_1_%'!Q308,'C_0_%'!Q308)</f>
        <v>0</v>
      </c>
      <c r="X316" s="6"/>
      <c r="Y316" s="6">
        <f>CHOOSE($AU$4,'C_6_%'!P308,'C_5_%'!P308,'C_4_%'!P308,'C_3_%'!P308,'C_2_%'!P308,'C_1_%'!P308,'C_0_%'!P308)</f>
        <v>51013</v>
      </c>
      <c r="Z316" s="6"/>
      <c r="AA316" s="6">
        <f>CHOOSE($AU$4,'C_6_%'!R308,'C_5_%'!R308,'C_4_%'!R308,'C_3_%'!R308,'C_2_%'!R308,'C_1_%'!R308,'C_0_%'!R308)</f>
        <v>156400</v>
      </c>
      <c r="AB316" s="6"/>
      <c r="AC316" s="6">
        <f>CHOOSE($AU$4,'C_6_%'!S308,'C_5_%'!S308,'C_4_%'!S308,'C_3_%'!S308,'C_2_%'!S308,'C_1_%'!S308,'C_0_%'!S308)</f>
        <v>6799</v>
      </c>
      <c r="AW316" s="20"/>
      <c r="AX316" s="20"/>
      <c r="AY316" s="20"/>
    </row>
    <row r="317" spans="2:51" x14ac:dyDescent="0.2">
      <c r="B317" s="38">
        <f>CHOOSE($AU$4,'C_6_%'!B309,'C_5_%'!B309,'C_4_%'!B309,'C_3_%'!B309,'C_2_%'!B309,'C_1_%'!B309,'C_0_%'!B309,)</f>
        <v>6768</v>
      </c>
      <c r="C317" s="38" t="str">
        <f>CHOOSE($AU$4,'C_6_%'!A309,'C_5_%'!A309,'C_4_%'!A309,'C_3_%'!A309,'C_2_%'!A309,'C_1_%'!A309,'C_0_%'!A309,)</f>
        <v>Washington</v>
      </c>
      <c r="E317" s="40">
        <f>CHOOSE($AU$4,'C_6_%'!E309,'C_5_%'!E309,'C_4_%'!E309,'C_3_%'!E309,'C_2_%'!E309,'C_1_%'!E309,'C_0_%'!E309)</f>
        <v>1766.1</v>
      </c>
      <c r="G317" s="40">
        <f>CHOOSE($AU$4,'C_6_%'!F309,'C_5_%'!F309,'C_4_%'!F309,'C_3_%'!F309,'C_2_%'!F309,'C_1_%'!F309,'C_0_%'!F309)</f>
        <v>-18.5</v>
      </c>
      <c r="H317" s="3"/>
      <c r="I317" s="6">
        <f>(CHOOSE($AU$4,'C_6_%'!G309,'C_5_%'!G309,'C_4_%'!G309,'C_3_%'!G309,'C_2_%'!G309,'C_1_%'!G309,'C_0_%'!G309,))-AA317</f>
        <v>10650989</v>
      </c>
      <c r="J317" s="6"/>
      <c r="K317" s="6">
        <f>CHOOSE($AU$4,'C_6_%'!H309,'C_5_%'!H309,'C_4_%'!H309,'C_3_%'!H309,'C_2_%'!H309,'C_1_%'!H309,'C_0_%'!H309)</f>
        <v>1285542</v>
      </c>
      <c r="L317" s="6"/>
      <c r="M317" s="6">
        <f>CHOOSE($AU$4,'C_6_%'!I309,'C_5_%'!I309,'C_4_%'!I309,'C_3_%'!I309,'C_2_%'!I309,'C_1_%'!I309,'C_0_%'!I309)</f>
        <v>199878</v>
      </c>
      <c r="N317" s="6"/>
      <c r="O317" s="6">
        <f>CHOOSE($AU$4,'C_6_%'!J309,'C_5_%'!J309,'C_4_%'!J309,'C_3_%'!J309,'C_2_%'!J309,'C_1_%'!J309,'C_0_%'!J309)</f>
        <v>4253245</v>
      </c>
      <c r="P317" s="6"/>
      <c r="Q317" s="6">
        <f>CHOOSE($AU$4,'C_6_%'!K309,'C_5_%'!K309,'C_4_%'!K309,'C_3_%'!K309,'C_2_%'!K309,'C_1_%'!K309,'C_0_%'!K309)</f>
        <v>111312</v>
      </c>
      <c r="R317" s="6"/>
      <c r="S317" s="6">
        <f>CHOOSE($AU$4,'C_6_%'!L309,'C_5_%'!L309,'C_4_%'!L309,'C_3_%'!L309,'C_2_%'!L309,'C_1_%'!L309,'C_0_%'!L309,)</f>
        <v>16272968.666999999</v>
      </c>
      <c r="T317" s="6"/>
      <c r="U317" s="6">
        <f>CHOOSE($AU$4,'C_6_%'!O309,'C_5_%'!O309,'C_4_%'!O309,'C_3_%'!O309,'C_2_%'!O309,'C_1_%'!O309,'C_0_%'!O309)</f>
        <v>351487.66667000001</v>
      </c>
      <c r="V317" s="6"/>
      <c r="W317" s="6">
        <f>CHOOSE($AU$4,'C_6_%'!Q309,'C_5_%'!Q309,'C_4_%'!Q309,'C_3_%'!Q309,'C_2_%'!Q309,'C_1_%'!Q309,'C_0_%'!Q309)</f>
        <v>211099.73431</v>
      </c>
      <c r="X317" s="6"/>
      <c r="Y317" s="6">
        <f>CHOOSE($AU$4,'C_6_%'!P309,'C_5_%'!P309,'C_4_%'!P309,'C_3_%'!P309,'C_2_%'!P309,'C_1_%'!P309,'C_0_%'!P309)</f>
        <v>7084</v>
      </c>
      <c r="Z317" s="6"/>
      <c r="AA317" s="6">
        <f>CHOOSE($AU$4,'C_6_%'!R309,'C_5_%'!R309,'C_4_%'!R309,'C_3_%'!R309,'C_2_%'!R309,'C_1_%'!R309,'C_0_%'!R309)</f>
        <v>319456</v>
      </c>
      <c r="AB317" s="6"/>
      <c r="AC317" s="6">
        <f>CHOOSE($AU$4,'C_6_%'!S309,'C_5_%'!S309,'C_4_%'!S309,'C_3_%'!S309,'C_2_%'!S309,'C_1_%'!S309,'C_0_%'!S309)</f>
        <v>13888</v>
      </c>
      <c r="AW317" s="20"/>
      <c r="AX317" s="20"/>
      <c r="AY317" s="20"/>
    </row>
    <row r="318" spans="2:51" x14ac:dyDescent="0.2">
      <c r="B318" s="38">
        <f>CHOOSE($AU$4,'C_6_%'!B310,'C_5_%'!B310,'C_4_%'!B310,'C_3_%'!B310,'C_2_%'!B310,'C_1_%'!B310,'C_0_%'!B310,)</f>
        <v>6795</v>
      </c>
      <c r="C318" s="38" t="str">
        <f>CHOOSE($AU$4,'C_6_%'!A310,'C_5_%'!A310,'C_4_%'!A310,'C_3_%'!A310,'C_2_%'!A310,'C_1_%'!A310,'C_0_%'!A310,)</f>
        <v>Waterloo</v>
      </c>
      <c r="E318" s="40">
        <f>CHOOSE($AU$4,'C_6_%'!E310,'C_5_%'!E310,'C_4_%'!E310,'C_3_%'!E310,'C_2_%'!E310,'C_1_%'!E310,'C_0_%'!E310)</f>
        <v>11089.6</v>
      </c>
      <c r="G318" s="40">
        <f>CHOOSE($AU$4,'C_6_%'!F310,'C_5_%'!F310,'C_4_%'!F310,'C_3_%'!F310,'C_2_%'!F310,'C_1_%'!F310,'C_0_%'!F310)</f>
        <v>97.3</v>
      </c>
      <c r="H318" s="3"/>
      <c r="I318" s="6">
        <f>(CHOOSE($AU$4,'C_6_%'!G310,'C_5_%'!G310,'C_4_%'!G310,'C_3_%'!G310,'C_2_%'!G310,'C_1_%'!G310,'C_0_%'!G310,))-AA318</f>
        <v>68044862</v>
      </c>
      <c r="J318" s="6"/>
      <c r="K318" s="6">
        <f>CHOOSE($AU$4,'C_6_%'!H310,'C_5_%'!H310,'C_4_%'!H310,'C_3_%'!H310,'C_2_%'!H310,'C_1_%'!H310,'C_0_%'!H310)</f>
        <v>11656291</v>
      </c>
      <c r="L318" s="6"/>
      <c r="M318" s="6">
        <f>CHOOSE($AU$4,'C_6_%'!I310,'C_5_%'!I310,'C_4_%'!I310,'C_3_%'!I310,'C_2_%'!I310,'C_1_%'!I310,'C_0_%'!I310)</f>
        <v>5816544</v>
      </c>
      <c r="N318" s="6"/>
      <c r="O318" s="6">
        <f>CHOOSE($AU$4,'C_6_%'!J310,'C_5_%'!J310,'C_4_%'!J310,'C_3_%'!J310,'C_2_%'!J310,'C_1_%'!J310,'C_0_%'!J310)</f>
        <v>28701324</v>
      </c>
      <c r="P318" s="6"/>
      <c r="Q318" s="6">
        <f>CHOOSE($AU$4,'C_6_%'!K310,'C_5_%'!K310,'C_4_%'!K310,'C_3_%'!K310,'C_2_%'!K310,'C_1_%'!K310,'C_0_%'!K310)</f>
        <v>602523</v>
      </c>
      <c r="R318" s="6"/>
      <c r="S318" s="6">
        <f>CHOOSE($AU$4,'C_6_%'!L310,'C_5_%'!L310,'C_4_%'!L310,'C_3_%'!L310,'C_2_%'!L310,'C_1_%'!L310,'C_0_%'!L310,)</f>
        <v>109438208.33</v>
      </c>
      <c r="T318" s="6"/>
      <c r="U318" s="6">
        <f>CHOOSE($AU$4,'C_6_%'!O310,'C_5_%'!O310,'C_4_%'!O310,'C_3_%'!O310,'C_2_%'!O310,'C_1_%'!O310,'C_0_%'!O310)</f>
        <v>6962339.3333000001</v>
      </c>
      <c r="V318" s="6"/>
      <c r="W318" s="6">
        <f>CHOOSE($AU$4,'C_6_%'!Q310,'C_5_%'!Q310,'C_4_%'!Q310,'C_3_%'!Q310,'C_2_%'!Q310,'C_1_%'!Q310,'C_0_%'!Q310)</f>
        <v>1339539.8881000001</v>
      </c>
      <c r="X318" s="6"/>
      <c r="Y318" s="6">
        <f>CHOOSE($AU$4,'C_6_%'!P310,'C_5_%'!P310,'C_4_%'!P310,'C_3_%'!P310,'C_2_%'!P310,'C_1_%'!P310,'C_0_%'!P310)</f>
        <v>0</v>
      </c>
      <c r="Z318" s="6"/>
      <c r="AA318" s="6">
        <f>CHOOSE($AU$4,'C_6_%'!R310,'C_5_%'!R310,'C_4_%'!R310,'C_3_%'!R310,'C_2_%'!R310,'C_1_%'!R310,'C_0_%'!R310)</f>
        <v>1687125</v>
      </c>
      <c r="AB318" s="6"/>
      <c r="AC318" s="6">
        <f>CHOOSE($AU$4,'C_6_%'!S310,'C_5_%'!S310,'C_4_%'!S310,'C_3_%'!S310,'C_2_%'!S310,'C_1_%'!S310,'C_0_%'!S310)</f>
        <v>73344</v>
      </c>
      <c r="AW318" s="20"/>
      <c r="AX318" s="20"/>
      <c r="AY318" s="20"/>
    </row>
    <row r="319" spans="2:51" s="43" customFormat="1" x14ac:dyDescent="0.2">
      <c r="B319" s="42">
        <f>CHOOSE($AU$4,'C_6_%'!B311,'C_5_%'!B311,'C_4_%'!B311,'C_3_%'!B311,'C_2_%'!B311,'C_1_%'!B311,'C_0_%'!B311,)</f>
        <v>6822</v>
      </c>
      <c r="C319" s="42" t="str">
        <f>CHOOSE($AU$4,'C_6_%'!A311,'C_5_%'!A311,'C_4_%'!A311,'C_3_%'!A311,'C_2_%'!A311,'C_1_%'!A311,'C_0_%'!A311,)</f>
        <v>Waukee</v>
      </c>
      <c r="E319" s="44">
        <f>CHOOSE($AU$4,'C_6_%'!E311,'C_5_%'!E311,'C_4_%'!E311,'C_3_%'!E311,'C_2_%'!E311,'C_1_%'!E311,'C_0_%'!E311)</f>
        <v>8708.7000000000007</v>
      </c>
      <c r="G319" s="44">
        <f>CHOOSE($AU$4,'C_6_%'!F311,'C_5_%'!F311,'C_4_%'!F311,'C_3_%'!F311,'C_2_%'!F311,'C_1_%'!F311,'C_0_%'!F311)</f>
        <v>420.1</v>
      </c>
      <c r="H319" s="45"/>
      <c r="I319" s="46">
        <f>(CHOOSE($AU$4,'C_6_%'!G311,'C_5_%'!G311,'C_4_%'!G311,'C_3_%'!G311,'C_2_%'!G311,'C_1_%'!G311,'C_0_%'!G311,))-AA319</f>
        <v>40793456</v>
      </c>
      <c r="J319" s="46"/>
      <c r="K319" s="46">
        <f>CHOOSE($AU$4,'C_6_%'!H311,'C_5_%'!H311,'C_4_%'!H311,'C_3_%'!H311,'C_2_%'!H311,'C_1_%'!H311,'C_0_%'!H311)</f>
        <v>5525266</v>
      </c>
      <c r="L319" s="46"/>
      <c r="M319" s="46">
        <f>CHOOSE($AU$4,'C_6_%'!I311,'C_5_%'!I311,'C_4_%'!I311,'C_3_%'!I311,'C_2_%'!I311,'C_1_%'!I311,'C_0_%'!I311)</f>
        <v>3548544</v>
      </c>
      <c r="N319" s="46"/>
      <c r="O319" s="46">
        <f>CHOOSE($AU$4,'C_6_%'!J311,'C_5_%'!J311,'C_4_%'!J311,'C_3_%'!J311,'C_2_%'!J311,'C_1_%'!J311,'C_0_%'!J311)</f>
        <v>24601493</v>
      </c>
      <c r="P319" s="46"/>
      <c r="Q319" s="46">
        <f>CHOOSE($AU$4,'C_6_%'!K311,'C_5_%'!K311,'C_4_%'!K311,'C_3_%'!K311,'C_2_%'!K311,'C_1_%'!K311,'C_0_%'!K311)</f>
        <v>904791</v>
      </c>
      <c r="R319" s="46"/>
      <c r="S319" s="46">
        <f>CHOOSE($AU$4,'C_6_%'!L311,'C_5_%'!L311,'C_4_%'!L311,'C_3_%'!L311,'C_2_%'!L311,'C_1_%'!L311,'C_0_%'!L311,)</f>
        <v>71712834.333000004</v>
      </c>
      <c r="T319" s="46"/>
      <c r="U319" s="46">
        <f>CHOOSE($AU$4,'C_6_%'!O311,'C_5_%'!O311,'C_4_%'!O311,'C_3_%'!O311,'C_2_%'!O311,'C_1_%'!O311,'C_0_%'!O311)</f>
        <v>4867385.3333000001</v>
      </c>
      <c r="V319" s="46"/>
      <c r="W319" s="46">
        <f>CHOOSE($AU$4,'C_6_%'!Q311,'C_5_%'!Q311,'C_4_%'!Q311,'C_3_%'!Q311,'C_2_%'!Q311,'C_1_%'!Q311,'C_0_%'!Q311)</f>
        <v>0</v>
      </c>
      <c r="X319" s="46"/>
      <c r="Y319" s="46">
        <f>CHOOSE($AU$4,'C_6_%'!P311,'C_5_%'!P311,'C_4_%'!P311,'C_3_%'!P311,'C_2_%'!P311,'C_1_%'!P311,'C_0_%'!P311)</f>
        <v>0</v>
      </c>
      <c r="Z319" s="46"/>
      <c r="AA319" s="46">
        <f>CHOOSE($AU$4,'C_6_%'!R311,'C_5_%'!R311,'C_4_%'!R311,'C_3_%'!R311,'C_2_%'!R311,'C_1_%'!R311,'C_0_%'!R311)</f>
        <v>0</v>
      </c>
      <c r="AB319" s="46"/>
      <c r="AC319" s="46">
        <f>CHOOSE($AU$4,'C_6_%'!S311,'C_5_%'!S311,'C_4_%'!S311,'C_3_%'!S311,'C_2_%'!S311,'C_1_%'!S311,'C_0_%'!S311)</f>
        <v>0</v>
      </c>
      <c r="AW319" s="48"/>
      <c r="AX319" s="48"/>
      <c r="AY319" s="48"/>
    </row>
    <row r="320" spans="2:51" x14ac:dyDescent="0.2">
      <c r="B320" s="38">
        <f>CHOOSE($AU$4,'C_6_%'!B312,'C_5_%'!B312,'C_4_%'!B312,'C_3_%'!B312,'C_2_%'!B312,'C_1_%'!B312,'C_0_%'!B312,)</f>
        <v>6840</v>
      </c>
      <c r="C320" s="38" t="str">
        <f>CHOOSE($AU$4,'C_6_%'!A312,'C_5_%'!A312,'C_4_%'!A312,'C_3_%'!A312,'C_2_%'!A312,'C_1_%'!A312,'C_0_%'!A312,)</f>
        <v>Waverly-Shell Rock</v>
      </c>
      <c r="E320" s="40">
        <f>CHOOSE($AU$4,'C_6_%'!E312,'C_5_%'!E312,'C_4_%'!E312,'C_3_%'!E312,'C_2_%'!E312,'C_1_%'!E312,'C_0_%'!E312)</f>
        <v>2009</v>
      </c>
      <c r="G320" s="40">
        <f>CHOOSE($AU$4,'C_6_%'!F312,'C_5_%'!F312,'C_4_%'!F312,'C_3_%'!F312,'C_2_%'!F312,'C_1_%'!F312,'C_0_%'!F312)</f>
        <v>24.7</v>
      </c>
      <c r="H320" s="3"/>
      <c r="I320" s="6">
        <f>(CHOOSE($AU$4,'C_6_%'!G312,'C_5_%'!G312,'C_4_%'!G312,'C_3_%'!G312,'C_2_%'!G312,'C_1_%'!G312,'C_0_%'!G312,))-AA320</f>
        <v>9923973</v>
      </c>
      <c r="J320" s="6"/>
      <c r="K320" s="6">
        <f>CHOOSE($AU$4,'C_6_%'!H312,'C_5_%'!H312,'C_4_%'!H312,'C_3_%'!H312,'C_2_%'!H312,'C_1_%'!H312,'C_0_%'!H312)</f>
        <v>1546083</v>
      </c>
      <c r="L320" s="6"/>
      <c r="M320" s="6">
        <f>CHOOSE($AU$4,'C_6_%'!I312,'C_5_%'!I312,'C_4_%'!I312,'C_3_%'!I312,'C_2_%'!I312,'C_1_%'!I312,'C_0_%'!I312)</f>
        <v>423308</v>
      </c>
      <c r="N320" s="6"/>
      <c r="O320" s="6">
        <f>CHOOSE($AU$4,'C_6_%'!J312,'C_5_%'!J312,'C_4_%'!J312,'C_3_%'!J312,'C_2_%'!J312,'C_1_%'!J312,'C_0_%'!J312)</f>
        <v>5580135</v>
      </c>
      <c r="P320" s="6"/>
      <c r="Q320" s="6">
        <f>CHOOSE($AU$4,'C_6_%'!K312,'C_5_%'!K312,'C_4_%'!K312,'C_3_%'!K312,'C_2_%'!K312,'C_1_%'!K312,'C_0_%'!K312)</f>
        <v>139296</v>
      </c>
      <c r="R320" s="6"/>
      <c r="S320" s="6">
        <f>CHOOSE($AU$4,'C_6_%'!L312,'C_5_%'!L312,'C_4_%'!L312,'C_3_%'!L312,'C_2_%'!L312,'C_1_%'!L312,'C_0_%'!L312,)</f>
        <v>17159258.666999999</v>
      </c>
      <c r="T320" s="6"/>
      <c r="U320" s="6">
        <f>CHOOSE($AU$4,'C_6_%'!O312,'C_5_%'!O312,'C_4_%'!O312,'C_3_%'!O312,'C_2_%'!O312,'C_1_%'!O312,'C_0_%'!O312)</f>
        <v>621389.66666999995</v>
      </c>
      <c r="V320" s="6"/>
      <c r="W320" s="6">
        <f>CHOOSE($AU$4,'C_6_%'!Q312,'C_5_%'!Q312,'C_4_%'!Q312,'C_3_%'!Q312,'C_2_%'!Q312,'C_1_%'!Q312,'C_0_%'!Q312)</f>
        <v>0</v>
      </c>
      <c r="X320" s="6"/>
      <c r="Y320" s="6">
        <f>CHOOSE($AU$4,'C_6_%'!P312,'C_5_%'!P312,'C_4_%'!P312,'C_3_%'!P312,'C_2_%'!P312,'C_1_%'!P312,'C_0_%'!P312)</f>
        <v>0</v>
      </c>
      <c r="Z320" s="6"/>
      <c r="AA320" s="6">
        <f>CHOOSE($AU$4,'C_6_%'!R312,'C_5_%'!R312,'C_4_%'!R312,'C_3_%'!R312,'C_2_%'!R312,'C_1_%'!R312,'C_0_%'!R312)</f>
        <v>232936</v>
      </c>
      <c r="AB320" s="6"/>
      <c r="AC320" s="6">
        <f>CHOOSE($AU$4,'C_6_%'!S312,'C_5_%'!S312,'C_4_%'!S312,'C_3_%'!S312,'C_2_%'!S312,'C_1_%'!S312,'C_0_%'!S312)</f>
        <v>10126</v>
      </c>
      <c r="AW320" s="20"/>
      <c r="AX320" s="20"/>
      <c r="AY320" s="20"/>
    </row>
    <row r="321" spans="2:51" x14ac:dyDescent="0.2">
      <c r="B321" s="38">
        <f>CHOOSE($AU$4,'C_6_%'!B313,'C_5_%'!B313,'C_4_%'!B313,'C_3_%'!B313,'C_2_%'!B313,'C_1_%'!B313,'C_0_%'!B313,)</f>
        <v>6854</v>
      </c>
      <c r="C321" s="38" t="str">
        <f>CHOOSE($AU$4,'C_6_%'!A313,'C_5_%'!A313,'C_4_%'!A313,'C_3_%'!A313,'C_2_%'!A313,'C_1_%'!A313,'C_0_%'!A313,)</f>
        <v>Wayne</v>
      </c>
      <c r="E321" s="40">
        <f>CHOOSE($AU$4,'C_6_%'!E313,'C_5_%'!E313,'C_4_%'!E313,'C_3_%'!E313,'C_2_%'!E313,'C_1_%'!E313,'C_0_%'!E313)</f>
        <v>515.70000000000005</v>
      </c>
      <c r="G321" s="40">
        <f>CHOOSE($AU$4,'C_6_%'!F313,'C_5_%'!F313,'C_4_%'!F313,'C_3_%'!F313,'C_2_%'!F313,'C_1_%'!F313,'C_0_%'!F313)</f>
        <v>-19.2</v>
      </c>
      <c r="H321" s="3"/>
      <c r="I321" s="6">
        <f>(CHOOSE($AU$4,'C_6_%'!G313,'C_5_%'!G313,'C_4_%'!G313,'C_3_%'!G313,'C_2_%'!G313,'C_1_%'!G313,'C_0_%'!G313,))-AA321</f>
        <v>2478313</v>
      </c>
      <c r="J321" s="6"/>
      <c r="K321" s="6">
        <f>CHOOSE($AU$4,'C_6_%'!H313,'C_5_%'!H313,'C_4_%'!H313,'C_3_%'!H313,'C_2_%'!H313,'C_1_%'!H313,'C_0_%'!H313)</f>
        <v>444386</v>
      </c>
      <c r="L321" s="6"/>
      <c r="M321" s="6">
        <f>CHOOSE($AU$4,'C_6_%'!I313,'C_5_%'!I313,'C_4_%'!I313,'C_3_%'!I313,'C_2_%'!I313,'C_1_%'!I313,'C_0_%'!I313)</f>
        <v>-40778</v>
      </c>
      <c r="N321" s="6"/>
      <c r="O321" s="6">
        <f>CHOOSE($AU$4,'C_6_%'!J313,'C_5_%'!J313,'C_4_%'!J313,'C_3_%'!J313,'C_2_%'!J313,'C_1_%'!J313,'C_0_%'!J313)</f>
        <v>1843746</v>
      </c>
      <c r="P321" s="6"/>
      <c r="Q321" s="6">
        <f>CHOOSE($AU$4,'C_6_%'!K313,'C_5_%'!K313,'C_4_%'!K313,'C_3_%'!K313,'C_2_%'!K313,'C_1_%'!K313,'C_0_%'!K313)</f>
        <v>59192</v>
      </c>
      <c r="R321" s="6"/>
      <c r="S321" s="6">
        <f>CHOOSE($AU$4,'C_6_%'!L313,'C_5_%'!L313,'C_4_%'!L313,'C_3_%'!L313,'C_2_%'!L313,'C_1_%'!L313,'C_0_%'!L313,)</f>
        <v>4782847</v>
      </c>
      <c r="T321" s="6"/>
      <c r="U321" s="6">
        <f>CHOOSE($AU$4,'C_6_%'!O313,'C_5_%'!O313,'C_4_%'!O313,'C_3_%'!O313,'C_2_%'!O313,'C_1_%'!O313,'C_0_%'!O313)</f>
        <v>25984</v>
      </c>
      <c r="V321" s="6"/>
      <c r="W321" s="6">
        <f>CHOOSE($AU$4,'C_6_%'!Q313,'C_5_%'!Q313,'C_4_%'!Q313,'C_3_%'!Q313,'C_2_%'!Q313,'C_1_%'!Q313,'C_0_%'!Q313)</f>
        <v>0</v>
      </c>
      <c r="X321" s="6"/>
      <c r="Y321" s="6">
        <f>CHOOSE($AU$4,'C_6_%'!P313,'C_5_%'!P313,'C_4_%'!P313,'C_3_%'!P313,'C_2_%'!P313,'C_1_%'!P313,'C_0_%'!P313)</f>
        <v>91350</v>
      </c>
      <c r="Z321" s="6"/>
      <c r="AA321" s="6">
        <f>CHOOSE($AU$4,'C_6_%'!R313,'C_5_%'!R313,'C_4_%'!R313,'C_3_%'!R313,'C_2_%'!R313,'C_1_%'!R313,'C_0_%'!R313)</f>
        <v>119796</v>
      </c>
      <c r="AB321" s="6"/>
      <c r="AC321" s="6">
        <f>CHOOSE($AU$4,'C_6_%'!S313,'C_5_%'!S313,'C_4_%'!S313,'C_3_%'!S313,'C_2_%'!S313,'C_1_%'!S313,'C_0_%'!S313)</f>
        <v>5208</v>
      </c>
      <c r="AW321" s="20"/>
      <c r="AX321" s="20"/>
      <c r="AY321" s="20"/>
    </row>
    <row r="322" spans="2:51" x14ac:dyDescent="0.2">
      <c r="B322" s="38">
        <f>CHOOSE($AU$4,'C_6_%'!B314,'C_5_%'!B314,'C_4_%'!B314,'C_3_%'!B314,'C_2_%'!B314,'C_1_%'!B314,'C_0_%'!B314,)</f>
        <v>6867</v>
      </c>
      <c r="C322" s="38" t="str">
        <f>CHOOSE($AU$4,'C_6_%'!A314,'C_5_%'!A314,'C_4_%'!A314,'C_3_%'!A314,'C_2_%'!A314,'C_1_%'!A314,'C_0_%'!A314,)</f>
        <v>Webster City</v>
      </c>
      <c r="E322" s="40">
        <f>CHOOSE($AU$4,'C_6_%'!E314,'C_5_%'!E314,'C_4_%'!E314,'C_3_%'!E314,'C_2_%'!E314,'C_1_%'!E314,'C_0_%'!E314)</f>
        <v>1516.3</v>
      </c>
      <c r="G322" s="40">
        <f>CHOOSE($AU$4,'C_6_%'!F314,'C_5_%'!F314,'C_4_%'!F314,'C_3_%'!F314,'C_2_%'!F314,'C_1_%'!F314,'C_0_%'!F314)</f>
        <v>-33.1</v>
      </c>
      <c r="H322" s="3"/>
      <c r="I322" s="6">
        <f>(CHOOSE($AU$4,'C_6_%'!G314,'C_5_%'!G314,'C_4_%'!G314,'C_3_%'!G314,'C_2_%'!G314,'C_1_%'!G314,'C_0_%'!G314,))-AA322</f>
        <v>8223890</v>
      </c>
      <c r="J322" s="6"/>
      <c r="K322" s="6">
        <f>CHOOSE($AU$4,'C_6_%'!H314,'C_5_%'!H314,'C_4_%'!H314,'C_3_%'!H314,'C_2_%'!H314,'C_1_%'!H314,'C_0_%'!H314)</f>
        <v>1125747</v>
      </c>
      <c r="L322" s="6"/>
      <c r="M322" s="6">
        <f>CHOOSE($AU$4,'C_6_%'!I314,'C_5_%'!I314,'C_4_%'!I314,'C_3_%'!I314,'C_2_%'!I314,'C_1_%'!I314,'C_0_%'!I314)</f>
        <v>33728</v>
      </c>
      <c r="N322" s="6"/>
      <c r="O322" s="6">
        <f>CHOOSE($AU$4,'C_6_%'!J314,'C_5_%'!J314,'C_4_%'!J314,'C_3_%'!J314,'C_2_%'!J314,'C_1_%'!J314,'C_0_%'!J314)</f>
        <v>4339416</v>
      </c>
      <c r="P322" s="6"/>
      <c r="Q322" s="6">
        <f>CHOOSE($AU$4,'C_6_%'!K314,'C_5_%'!K314,'C_4_%'!K314,'C_3_%'!K314,'C_2_%'!K314,'C_1_%'!K314,'C_0_%'!K314)</f>
        <v>159857</v>
      </c>
      <c r="R322" s="6"/>
      <c r="S322" s="6">
        <f>CHOOSE($AU$4,'C_6_%'!L314,'C_5_%'!L314,'C_4_%'!L314,'C_3_%'!L314,'C_2_%'!L314,'C_1_%'!L314,'C_0_%'!L314,)</f>
        <v>13803683</v>
      </c>
      <c r="T322" s="6"/>
      <c r="U322" s="6">
        <f>CHOOSE($AU$4,'C_6_%'!O314,'C_5_%'!O314,'C_4_%'!O314,'C_3_%'!O314,'C_2_%'!O314,'C_1_%'!O314,'C_0_%'!O314)</f>
        <v>251110</v>
      </c>
      <c r="V322" s="6"/>
      <c r="W322" s="6">
        <f>CHOOSE($AU$4,'C_6_%'!Q314,'C_5_%'!Q314,'C_4_%'!Q314,'C_3_%'!Q314,'C_2_%'!Q314,'C_1_%'!Q314,'C_0_%'!Q314)</f>
        <v>0</v>
      </c>
      <c r="X322" s="6"/>
      <c r="Y322" s="6">
        <f>CHOOSE($AU$4,'C_6_%'!P314,'C_5_%'!P314,'C_4_%'!P314,'C_3_%'!P314,'C_2_%'!P314,'C_1_%'!P314,'C_0_%'!P314)</f>
        <v>116779</v>
      </c>
      <c r="Z322" s="6"/>
      <c r="AA322" s="6">
        <f>CHOOSE($AU$4,'C_6_%'!R314,'C_5_%'!R314,'C_4_%'!R314,'C_3_%'!R314,'C_2_%'!R314,'C_1_%'!R314,'C_0_%'!R314)</f>
        <v>349405</v>
      </c>
      <c r="AB322" s="6"/>
      <c r="AC322" s="6">
        <f>CHOOSE($AU$4,'C_6_%'!S314,'C_5_%'!S314,'C_4_%'!S314,'C_3_%'!S314,'C_2_%'!S314,'C_1_%'!S314,'C_0_%'!S314)</f>
        <v>15190</v>
      </c>
      <c r="AW322" s="20"/>
      <c r="AX322" s="20"/>
      <c r="AY322" s="20"/>
    </row>
    <row r="323" spans="2:51" x14ac:dyDescent="0.2">
      <c r="B323" s="38">
        <f>CHOOSE($AU$4,'C_6_%'!B315,'C_5_%'!B315,'C_4_%'!B315,'C_3_%'!B315,'C_2_%'!B315,'C_1_%'!B315,'C_0_%'!B315,)</f>
        <v>6921</v>
      </c>
      <c r="C323" s="38" t="str">
        <f>CHOOSE($AU$4,'C_6_%'!A315,'C_5_%'!A315,'C_4_%'!A315,'C_3_%'!A315,'C_2_%'!A315,'C_1_%'!A315,'C_0_%'!A315,)</f>
        <v>West Bend-Mallard</v>
      </c>
      <c r="E323" s="40">
        <f>CHOOSE($AU$4,'C_6_%'!E315,'C_5_%'!E315,'C_4_%'!E315,'C_3_%'!E315,'C_2_%'!E315,'C_1_%'!E315,'C_0_%'!E315)</f>
        <v>311.8</v>
      </c>
      <c r="G323" s="40">
        <f>CHOOSE($AU$4,'C_6_%'!F315,'C_5_%'!F315,'C_4_%'!F315,'C_3_%'!F315,'C_2_%'!F315,'C_1_%'!F315,'C_0_%'!F315)</f>
        <v>-13.2</v>
      </c>
      <c r="H323" s="3"/>
      <c r="I323" s="6">
        <f>(CHOOSE($AU$4,'C_6_%'!G315,'C_5_%'!G315,'C_4_%'!G315,'C_3_%'!G315,'C_2_%'!G315,'C_1_%'!G315,'C_0_%'!G315,))-AA323</f>
        <v>1174105</v>
      </c>
      <c r="J323" s="6"/>
      <c r="K323" s="6">
        <f>CHOOSE($AU$4,'C_6_%'!H315,'C_5_%'!H315,'C_4_%'!H315,'C_3_%'!H315,'C_2_%'!H315,'C_1_%'!H315,'C_0_%'!H315)</f>
        <v>257307</v>
      </c>
      <c r="L323" s="6"/>
      <c r="M323" s="6">
        <f>CHOOSE($AU$4,'C_6_%'!I315,'C_5_%'!I315,'C_4_%'!I315,'C_3_%'!I315,'C_2_%'!I315,'C_1_%'!I315,'C_0_%'!I315)</f>
        <v>-36746</v>
      </c>
      <c r="N323" s="6"/>
      <c r="O323" s="6">
        <f>CHOOSE($AU$4,'C_6_%'!J315,'C_5_%'!J315,'C_4_%'!J315,'C_3_%'!J315,'C_2_%'!J315,'C_1_%'!J315,'C_0_%'!J315)</f>
        <v>1501506</v>
      </c>
      <c r="P323" s="6"/>
      <c r="Q323" s="6">
        <f>CHOOSE($AU$4,'C_6_%'!K315,'C_5_%'!K315,'C_4_%'!K315,'C_3_%'!K315,'C_2_%'!K315,'C_1_%'!K315,'C_0_%'!K315)</f>
        <v>87544</v>
      </c>
      <c r="R323" s="6"/>
      <c r="S323" s="6">
        <f>CHOOSE($AU$4,'C_6_%'!L315,'C_5_%'!L315,'C_4_%'!L315,'C_3_%'!L315,'C_2_%'!L315,'C_1_%'!L315,'C_0_%'!L315,)</f>
        <v>2949817.3333000001</v>
      </c>
      <c r="T323" s="6"/>
      <c r="U323" s="6">
        <f>CHOOSE($AU$4,'C_6_%'!O315,'C_5_%'!O315,'C_4_%'!O315,'C_3_%'!O315,'C_2_%'!O315,'C_1_%'!O315,'C_0_%'!O315)</f>
        <v>59458.333333000002</v>
      </c>
      <c r="V323" s="6"/>
      <c r="W323" s="6">
        <f>CHOOSE($AU$4,'C_6_%'!Q315,'C_5_%'!Q315,'C_4_%'!Q315,'C_3_%'!Q315,'C_2_%'!Q315,'C_1_%'!Q315,'C_0_%'!Q315)</f>
        <v>0</v>
      </c>
      <c r="X323" s="6"/>
      <c r="Y323" s="6">
        <f>CHOOSE($AU$4,'C_6_%'!P315,'C_5_%'!P315,'C_4_%'!P315,'C_3_%'!P315,'C_2_%'!P315,'C_1_%'!P315,'C_0_%'!P315)</f>
        <v>65978</v>
      </c>
      <c r="Z323" s="6"/>
      <c r="AA323" s="6">
        <f>CHOOSE($AU$4,'C_6_%'!R315,'C_5_%'!R315,'C_4_%'!R315,'C_3_%'!R315,'C_2_%'!R315,'C_1_%'!R315,'C_0_%'!R315)</f>
        <v>59898</v>
      </c>
      <c r="AB323" s="6"/>
      <c r="AC323" s="6">
        <f>CHOOSE($AU$4,'C_6_%'!S315,'C_5_%'!S315,'C_4_%'!S315,'C_3_%'!S315,'C_2_%'!S315,'C_1_%'!S315,'C_0_%'!S315)</f>
        <v>2604</v>
      </c>
      <c r="AW323" s="20"/>
      <c r="AX323" s="20"/>
      <c r="AY323" s="20"/>
    </row>
    <row r="324" spans="2:51" s="43" customFormat="1" x14ac:dyDescent="0.2">
      <c r="B324" s="42">
        <f>CHOOSE($AU$4,'C_6_%'!B316,'C_5_%'!B316,'C_4_%'!B316,'C_3_%'!B316,'C_2_%'!B316,'C_1_%'!B316,'C_0_%'!B316,)</f>
        <v>6930</v>
      </c>
      <c r="C324" s="42" t="str">
        <f>CHOOSE($AU$4,'C_6_%'!A316,'C_5_%'!A316,'C_4_%'!A316,'C_3_%'!A316,'C_2_%'!A316,'C_1_%'!A316,'C_0_%'!A316,)</f>
        <v>West Branch</v>
      </c>
      <c r="E324" s="44">
        <f>CHOOSE($AU$4,'C_6_%'!E316,'C_5_%'!E316,'C_4_%'!E316,'C_3_%'!E316,'C_2_%'!E316,'C_1_%'!E316,'C_0_%'!E316)</f>
        <v>806.6</v>
      </c>
      <c r="G324" s="44">
        <f>CHOOSE($AU$4,'C_6_%'!F316,'C_5_%'!F316,'C_4_%'!F316,'C_3_%'!F316,'C_2_%'!F316,'C_1_%'!F316,'C_0_%'!F316)</f>
        <v>-6.7</v>
      </c>
      <c r="H324" s="45"/>
      <c r="I324" s="46">
        <f>(CHOOSE($AU$4,'C_6_%'!G316,'C_5_%'!G316,'C_4_%'!G316,'C_3_%'!G316,'C_2_%'!G316,'C_1_%'!G316,'C_0_%'!G316,))-AA324</f>
        <v>3553160</v>
      </c>
      <c r="J324" s="46"/>
      <c r="K324" s="46">
        <f>CHOOSE($AU$4,'C_6_%'!H316,'C_5_%'!H316,'C_4_%'!H316,'C_3_%'!H316,'C_2_%'!H316,'C_1_%'!H316,'C_0_%'!H316)</f>
        <v>569628</v>
      </c>
      <c r="L324" s="46"/>
      <c r="M324" s="46">
        <f>CHOOSE($AU$4,'C_6_%'!I316,'C_5_%'!I316,'C_4_%'!I316,'C_3_%'!I316,'C_2_%'!I316,'C_1_%'!I316,'C_0_%'!I316)</f>
        <v>36577</v>
      </c>
      <c r="N324" s="46"/>
      <c r="O324" s="46">
        <f>CHOOSE($AU$4,'C_6_%'!J316,'C_5_%'!J316,'C_4_%'!J316,'C_3_%'!J316,'C_2_%'!J316,'C_1_%'!J316,'C_0_%'!J316)</f>
        <v>2857088</v>
      </c>
      <c r="P324" s="46"/>
      <c r="Q324" s="46">
        <f>CHOOSE($AU$4,'C_6_%'!K316,'C_5_%'!K316,'C_4_%'!K316,'C_3_%'!K316,'C_2_%'!K316,'C_1_%'!K316,'C_0_%'!K316)</f>
        <v>43712</v>
      </c>
      <c r="R324" s="46"/>
      <c r="S324" s="46">
        <f>CHOOSE($AU$4,'C_6_%'!L316,'C_5_%'!L316,'C_4_%'!L316,'C_3_%'!L316,'C_2_%'!L316,'C_1_%'!L316,'C_0_%'!L316,)</f>
        <v>7076997.3333000001</v>
      </c>
      <c r="T324" s="46"/>
      <c r="U324" s="46">
        <f>CHOOSE($AU$4,'C_6_%'!O316,'C_5_%'!O316,'C_4_%'!O316,'C_3_%'!O316,'C_2_%'!O316,'C_1_%'!O316,'C_0_%'!O316)</f>
        <v>128659.33332999999</v>
      </c>
      <c r="V324" s="46"/>
      <c r="W324" s="46">
        <f>CHOOSE($AU$4,'C_6_%'!Q316,'C_5_%'!Q316,'C_4_%'!Q316,'C_3_%'!Q316,'C_2_%'!Q316,'C_1_%'!Q316,'C_0_%'!Q316)</f>
        <v>0</v>
      </c>
      <c r="X324" s="46"/>
      <c r="Y324" s="46">
        <f>CHOOSE($AU$4,'C_6_%'!P316,'C_5_%'!P316,'C_4_%'!P316,'C_3_%'!P316,'C_2_%'!P316,'C_1_%'!P316,'C_0_%'!P316)</f>
        <v>0</v>
      </c>
      <c r="Z324" s="46"/>
      <c r="AA324" s="46">
        <f>CHOOSE($AU$4,'C_6_%'!R316,'C_5_%'!R316,'C_4_%'!R316,'C_3_%'!R316,'C_2_%'!R316,'C_1_%'!R316,'C_0_%'!R316)</f>
        <v>173038</v>
      </c>
      <c r="AB324" s="46"/>
      <c r="AC324" s="46">
        <f>CHOOSE($AU$4,'C_6_%'!S316,'C_5_%'!S316,'C_4_%'!S316,'C_3_%'!S316,'C_2_%'!S316,'C_1_%'!S316,'C_0_%'!S316)</f>
        <v>7522</v>
      </c>
      <c r="AW324" s="48"/>
      <c r="AX324" s="48"/>
      <c r="AY324" s="48"/>
    </row>
    <row r="325" spans="2:51" x14ac:dyDescent="0.2">
      <c r="B325" s="38">
        <f>CHOOSE($AU$4,'C_6_%'!B317,'C_5_%'!B317,'C_4_%'!B317,'C_3_%'!B317,'C_2_%'!B317,'C_1_%'!B317,'C_0_%'!B317,)</f>
        <v>6937</v>
      </c>
      <c r="C325" s="38" t="str">
        <f>CHOOSE($AU$4,'C_6_%'!A317,'C_5_%'!A317,'C_4_%'!A317,'C_3_%'!A317,'C_2_%'!A317,'C_1_%'!A317,'C_0_%'!A317,)</f>
        <v>West Burlington Ind</v>
      </c>
      <c r="E325" s="40">
        <f>CHOOSE($AU$4,'C_6_%'!E317,'C_5_%'!E317,'C_4_%'!E317,'C_3_%'!E317,'C_2_%'!E317,'C_1_%'!E317,'C_0_%'!E317)</f>
        <v>518.70000000000005</v>
      </c>
      <c r="G325" s="40">
        <f>CHOOSE($AU$4,'C_6_%'!F317,'C_5_%'!F317,'C_4_%'!F317,'C_3_%'!F317,'C_2_%'!F317,'C_1_%'!F317,'C_0_%'!F317)</f>
        <v>37.6</v>
      </c>
      <c r="H325" s="3"/>
      <c r="I325" s="6">
        <f>(CHOOSE($AU$4,'C_6_%'!G317,'C_5_%'!G317,'C_4_%'!G317,'C_3_%'!G317,'C_2_%'!G317,'C_1_%'!G317,'C_0_%'!G317,))-AA325</f>
        <v>2736530</v>
      </c>
      <c r="J325" s="6"/>
      <c r="K325" s="6">
        <f>CHOOSE($AU$4,'C_6_%'!H317,'C_5_%'!H317,'C_4_%'!H317,'C_3_%'!H317,'C_2_%'!H317,'C_1_%'!H317,'C_0_%'!H317)</f>
        <v>480169</v>
      </c>
      <c r="L325" s="6"/>
      <c r="M325" s="6">
        <f>CHOOSE($AU$4,'C_6_%'!I317,'C_5_%'!I317,'C_4_%'!I317,'C_3_%'!I317,'C_2_%'!I317,'C_1_%'!I317,'C_0_%'!I317)</f>
        <v>316542</v>
      </c>
      <c r="N325" s="6"/>
      <c r="O325" s="6">
        <f>CHOOSE($AU$4,'C_6_%'!J317,'C_5_%'!J317,'C_4_%'!J317,'C_3_%'!J317,'C_2_%'!J317,'C_1_%'!J317,'C_0_%'!J317)</f>
        <v>1291996</v>
      </c>
      <c r="P325" s="6"/>
      <c r="Q325" s="6">
        <f>CHOOSE($AU$4,'C_6_%'!K317,'C_5_%'!K317,'C_4_%'!K317,'C_3_%'!K317,'C_2_%'!K317,'C_1_%'!K317,'C_0_%'!K317)</f>
        <v>51134</v>
      </c>
      <c r="R325" s="6"/>
      <c r="S325" s="6">
        <f>CHOOSE($AU$4,'C_6_%'!L317,'C_5_%'!L317,'C_4_%'!L317,'C_3_%'!L317,'C_2_%'!L317,'C_1_%'!L317,'C_0_%'!L317,)</f>
        <v>4590089.6666999999</v>
      </c>
      <c r="T325" s="6"/>
      <c r="U325" s="6">
        <f>CHOOSE($AU$4,'C_6_%'!O317,'C_5_%'!O317,'C_4_%'!O317,'C_3_%'!O317,'C_2_%'!O317,'C_1_%'!O317,'C_0_%'!O317)</f>
        <v>409132.66667000001</v>
      </c>
      <c r="V325" s="6"/>
      <c r="W325" s="6">
        <f>CHOOSE($AU$4,'C_6_%'!Q317,'C_5_%'!Q317,'C_4_%'!Q317,'C_3_%'!Q317,'C_2_%'!Q317,'C_1_%'!Q317,'C_0_%'!Q317)</f>
        <v>5597.5368423999998</v>
      </c>
      <c r="X325" s="6"/>
      <c r="Y325" s="6">
        <f>CHOOSE($AU$4,'C_6_%'!P317,'C_5_%'!P317,'C_4_%'!P317,'C_3_%'!P317,'C_2_%'!P317,'C_1_%'!P317,'C_0_%'!P317)</f>
        <v>0</v>
      </c>
      <c r="Z325" s="6"/>
      <c r="AA325" s="6">
        <f>CHOOSE($AU$4,'C_6_%'!R317,'C_5_%'!R317,'C_4_%'!R317,'C_3_%'!R317,'C_2_%'!R317,'C_1_%'!R317,'C_0_%'!R317)</f>
        <v>176366</v>
      </c>
      <c r="AB325" s="6"/>
      <c r="AC325" s="6">
        <f>CHOOSE($AU$4,'C_6_%'!S317,'C_5_%'!S317,'C_4_%'!S317,'C_3_%'!S317,'C_2_%'!S317,'C_1_%'!S317,'C_0_%'!S317)</f>
        <v>7667</v>
      </c>
      <c r="AW325" s="20"/>
      <c r="AX325" s="20"/>
      <c r="AY325" s="20"/>
    </row>
    <row r="326" spans="2:51" x14ac:dyDescent="0.2">
      <c r="B326" s="38">
        <f>CHOOSE($AU$4,'C_6_%'!B318,'C_5_%'!B318,'C_4_%'!B318,'C_3_%'!B318,'C_2_%'!B318,'C_1_%'!B318,'C_0_%'!B318,)</f>
        <v>6943</v>
      </c>
      <c r="C326" s="38" t="str">
        <f>CHOOSE($AU$4,'C_6_%'!A318,'C_5_%'!A318,'C_4_%'!A318,'C_3_%'!A318,'C_2_%'!A318,'C_1_%'!A318,'C_0_%'!A318,)</f>
        <v>West Central</v>
      </c>
      <c r="E326" s="40">
        <f>CHOOSE($AU$4,'C_6_%'!E318,'C_5_%'!E318,'C_4_%'!E318,'C_3_%'!E318,'C_2_%'!E318,'C_1_%'!E318,'C_0_%'!E318)</f>
        <v>277.89999999999998</v>
      </c>
      <c r="G326" s="40">
        <f>CHOOSE($AU$4,'C_6_%'!F318,'C_5_%'!F318,'C_4_%'!F318,'C_3_%'!F318,'C_2_%'!F318,'C_1_%'!F318,'C_0_%'!F318)</f>
        <v>-1</v>
      </c>
      <c r="H326" s="3"/>
      <c r="I326" s="6">
        <f>(CHOOSE($AU$4,'C_6_%'!G318,'C_5_%'!G318,'C_4_%'!G318,'C_3_%'!G318,'C_2_%'!G318,'C_1_%'!G318,'C_0_%'!G318,))-AA326</f>
        <v>1171282</v>
      </c>
      <c r="J326" s="6"/>
      <c r="K326" s="6">
        <f>CHOOSE($AU$4,'C_6_%'!H318,'C_5_%'!H318,'C_4_%'!H318,'C_3_%'!H318,'C_2_%'!H318,'C_1_%'!H318,'C_0_%'!H318)</f>
        <v>210145</v>
      </c>
      <c r="L326" s="6"/>
      <c r="M326" s="6">
        <f>CHOOSE($AU$4,'C_6_%'!I318,'C_5_%'!I318,'C_4_%'!I318,'C_3_%'!I318,'C_2_%'!I318,'C_1_%'!I318,'C_0_%'!I318)</f>
        <v>34429</v>
      </c>
      <c r="N326" s="6"/>
      <c r="O326" s="6">
        <f>CHOOSE($AU$4,'C_6_%'!J318,'C_5_%'!J318,'C_4_%'!J318,'C_3_%'!J318,'C_2_%'!J318,'C_1_%'!J318,'C_0_%'!J318)</f>
        <v>1086279</v>
      </c>
      <c r="P326" s="6"/>
      <c r="Q326" s="6">
        <f>CHOOSE($AU$4,'C_6_%'!K318,'C_5_%'!K318,'C_4_%'!K318,'C_3_%'!K318,'C_2_%'!K318,'C_1_%'!K318,'C_0_%'!K318)</f>
        <v>-31012</v>
      </c>
      <c r="R326" s="6"/>
      <c r="S326" s="6">
        <f>CHOOSE($AU$4,'C_6_%'!L318,'C_5_%'!L318,'C_4_%'!L318,'C_3_%'!L318,'C_2_%'!L318,'C_1_%'!L318,'C_0_%'!L318,)</f>
        <v>2471856</v>
      </c>
      <c r="T326" s="6"/>
      <c r="U326" s="6">
        <f>CHOOSE($AU$4,'C_6_%'!O318,'C_5_%'!O318,'C_4_%'!O318,'C_3_%'!O318,'C_2_%'!O318,'C_1_%'!O318,'C_0_%'!O318)</f>
        <v>4847</v>
      </c>
      <c r="V326" s="6"/>
      <c r="W326" s="6">
        <f>CHOOSE($AU$4,'C_6_%'!Q318,'C_5_%'!Q318,'C_4_%'!Q318,'C_3_%'!Q318,'C_2_%'!Q318,'C_1_%'!Q318,'C_0_%'!Q318)</f>
        <v>0</v>
      </c>
      <c r="X326" s="6"/>
      <c r="Y326" s="6">
        <f>CHOOSE($AU$4,'C_6_%'!P318,'C_5_%'!P318,'C_4_%'!P318,'C_3_%'!P318,'C_2_%'!P318,'C_1_%'!P318,'C_0_%'!P318)</f>
        <v>0</v>
      </c>
      <c r="Z326" s="6"/>
      <c r="AA326" s="6">
        <f>CHOOSE($AU$4,'C_6_%'!R318,'C_5_%'!R318,'C_4_%'!R318,'C_3_%'!R318,'C_2_%'!R318,'C_1_%'!R318,'C_0_%'!R318)</f>
        <v>63226</v>
      </c>
      <c r="AB326" s="6"/>
      <c r="AC326" s="6">
        <f>CHOOSE($AU$4,'C_6_%'!S318,'C_5_%'!S318,'C_4_%'!S318,'C_3_%'!S318,'C_2_%'!S318,'C_1_%'!S318,'C_0_%'!S318)</f>
        <v>2749</v>
      </c>
      <c r="AW326" s="20"/>
      <c r="AX326" s="20"/>
      <c r="AY326" s="20"/>
    </row>
    <row r="327" spans="2:51" x14ac:dyDescent="0.2">
      <c r="B327" s="38">
        <f>CHOOSE($AU$4,'C_6_%'!B319,'C_5_%'!B319,'C_4_%'!B319,'C_3_%'!B319,'C_2_%'!B319,'C_1_%'!B319,'C_0_%'!B319,)</f>
        <v>6264</v>
      </c>
      <c r="C327" s="38" t="str">
        <f>CHOOSE($AU$4,'C_6_%'!A319,'C_5_%'!A319,'C_4_%'!A319,'C_3_%'!A319,'C_2_%'!A319,'C_1_%'!A319,'C_0_%'!A319,)</f>
        <v>West Central Valley</v>
      </c>
      <c r="E327" s="40">
        <f>CHOOSE($AU$4,'C_6_%'!E319,'C_5_%'!E319,'C_4_%'!E319,'C_3_%'!E319,'C_2_%'!E319,'C_1_%'!E319,'C_0_%'!E319)</f>
        <v>914.6</v>
      </c>
      <c r="G327" s="40">
        <f>CHOOSE($AU$4,'C_6_%'!F319,'C_5_%'!F319,'C_4_%'!F319,'C_3_%'!F319,'C_2_%'!F319,'C_1_%'!F319,'C_0_%'!F319)</f>
        <v>-17.3</v>
      </c>
      <c r="H327" s="3"/>
      <c r="I327" s="6">
        <f>(CHOOSE($AU$4,'C_6_%'!G319,'C_5_%'!G319,'C_4_%'!G319,'C_3_%'!G319,'C_2_%'!G319,'C_1_%'!G319,'C_0_%'!G319,))-AA327</f>
        <v>4129916</v>
      </c>
      <c r="J327" s="6"/>
      <c r="K327" s="6">
        <f>CHOOSE($AU$4,'C_6_%'!H319,'C_5_%'!H319,'C_4_%'!H319,'C_3_%'!H319,'C_2_%'!H319,'C_1_%'!H319,'C_0_%'!H319)</f>
        <v>659500</v>
      </c>
      <c r="L327" s="6"/>
      <c r="M327" s="6">
        <f>CHOOSE($AU$4,'C_6_%'!I319,'C_5_%'!I319,'C_4_%'!I319,'C_3_%'!I319,'C_2_%'!I319,'C_1_%'!I319,'C_0_%'!I319)</f>
        <v>5888</v>
      </c>
      <c r="N327" s="6"/>
      <c r="O327" s="6">
        <f>CHOOSE($AU$4,'C_6_%'!J319,'C_5_%'!J319,'C_4_%'!J319,'C_3_%'!J319,'C_2_%'!J319,'C_1_%'!J319,'C_0_%'!J319)</f>
        <v>3277638</v>
      </c>
      <c r="P327" s="6"/>
      <c r="Q327" s="6">
        <f>CHOOSE($AU$4,'C_6_%'!K319,'C_5_%'!K319,'C_4_%'!K319,'C_3_%'!K319,'C_2_%'!K319,'C_1_%'!K319,'C_0_%'!K319)</f>
        <v>120735</v>
      </c>
      <c r="R327" s="6"/>
      <c r="S327" s="6">
        <f>CHOOSE($AU$4,'C_6_%'!L319,'C_5_%'!L319,'C_4_%'!L319,'C_3_%'!L319,'C_2_%'!L319,'C_1_%'!L319,'C_0_%'!L319,)</f>
        <v>8091153</v>
      </c>
      <c r="T327" s="6"/>
      <c r="U327" s="6">
        <f>CHOOSE($AU$4,'C_6_%'!O319,'C_5_%'!O319,'C_4_%'!O319,'C_3_%'!O319,'C_2_%'!O319,'C_1_%'!O319,'C_0_%'!O319)</f>
        <v>132993</v>
      </c>
      <c r="V327" s="6"/>
      <c r="W327" s="6">
        <f>CHOOSE($AU$4,'C_6_%'!Q319,'C_5_%'!Q319,'C_4_%'!Q319,'C_3_%'!Q319,'C_2_%'!Q319,'C_1_%'!Q319,'C_0_%'!Q319)</f>
        <v>0</v>
      </c>
      <c r="X327" s="6"/>
      <c r="Y327" s="6">
        <f>CHOOSE($AU$4,'C_6_%'!P319,'C_5_%'!P319,'C_4_%'!P319,'C_3_%'!P319,'C_2_%'!P319,'C_1_%'!P319,'C_0_%'!P319)</f>
        <v>55059</v>
      </c>
      <c r="Z327" s="6"/>
      <c r="AA327" s="6">
        <f>CHOOSE($AU$4,'C_6_%'!R319,'C_5_%'!R319,'C_4_%'!R319,'C_3_%'!R319,'C_2_%'!R319,'C_1_%'!R319,'C_0_%'!R319)</f>
        <v>179694</v>
      </c>
      <c r="AB327" s="6"/>
      <c r="AC327" s="6">
        <f>CHOOSE($AU$4,'C_6_%'!S319,'C_5_%'!S319,'C_4_%'!S319,'C_3_%'!S319,'C_2_%'!S319,'C_1_%'!S319,'C_0_%'!S319)</f>
        <v>7812</v>
      </c>
      <c r="AW327" s="20"/>
      <c r="AX327" s="20"/>
      <c r="AY327" s="20"/>
    </row>
    <row r="328" spans="2:51" x14ac:dyDescent="0.2">
      <c r="B328" s="38">
        <f>CHOOSE($AU$4,'C_6_%'!B320,'C_5_%'!B320,'C_4_%'!B320,'C_3_%'!B320,'C_2_%'!B320,'C_1_%'!B320,'C_0_%'!B320,)</f>
        <v>6950</v>
      </c>
      <c r="C328" s="38" t="str">
        <f>CHOOSE($AU$4,'C_6_%'!A320,'C_5_%'!A320,'C_4_%'!A320,'C_3_%'!A320,'C_2_%'!A320,'C_1_%'!A320,'C_0_%'!A320,)</f>
        <v>West Delaware County</v>
      </c>
      <c r="E328" s="40">
        <f>CHOOSE($AU$4,'C_6_%'!E320,'C_5_%'!E320,'C_4_%'!E320,'C_3_%'!E320,'C_2_%'!E320,'C_1_%'!E320,'C_0_%'!E320)</f>
        <v>1540.2</v>
      </c>
      <c r="G328" s="40">
        <f>CHOOSE($AU$4,'C_6_%'!F320,'C_5_%'!F320,'C_4_%'!F320,'C_3_%'!F320,'C_2_%'!F320,'C_1_%'!F320,'C_0_%'!F320)</f>
        <v>-5.2</v>
      </c>
      <c r="H328" s="3"/>
      <c r="I328" s="6">
        <f>(CHOOSE($AU$4,'C_6_%'!G320,'C_5_%'!G320,'C_4_%'!G320,'C_3_%'!G320,'C_2_%'!G320,'C_1_%'!G320,'C_0_%'!G320,))-AA328</f>
        <v>7781933</v>
      </c>
      <c r="J328" s="6"/>
      <c r="K328" s="6">
        <f>CHOOSE($AU$4,'C_6_%'!H320,'C_5_%'!H320,'C_4_%'!H320,'C_3_%'!H320,'C_2_%'!H320,'C_1_%'!H320,'C_0_%'!H320)</f>
        <v>1107144</v>
      </c>
      <c r="L328" s="6"/>
      <c r="M328" s="6">
        <f>CHOOSE($AU$4,'C_6_%'!I320,'C_5_%'!I320,'C_4_%'!I320,'C_3_%'!I320,'C_2_%'!I320,'C_1_%'!I320,'C_0_%'!I320)</f>
        <v>229346</v>
      </c>
      <c r="N328" s="6"/>
      <c r="O328" s="6">
        <f>CHOOSE($AU$4,'C_6_%'!J320,'C_5_%'!J320,'C_4_%'!J320,'C_3_%'!J320,'C_2_%'!J320,'C_1_%'!J320,'C_0_%'!J320)</f>
        <v>4462142</v>
      </c>
      <c r="P328" s="6"/>
      <c r="Q328" s="6">
        <f>CHOOSE($AU$4,'C_6_%'!K320,'C_5_%'!K320,'C_4_%'!K320,'C_3_%'!K320,'C_2_%'!K320,'C_1_%'!K320,'C_0_%'!K320)</f>
        <v>93105</v>
      </c>
      <c r="R328" s="6"/>
      <c r="S328" s="6">
        <f>CHOOSE($AU$4,'C_6_%'!L320,'C_5_%'!L320,'C_4_%'!L320,'C_3_%'!L320,'C_2_%'!L320,'C_1_%'!L320,'C_0_%'!L320,)</f>
        <v>13412244.666999999</v>
      </c>
      <c r="T328" s="6"/>
      <c r="U328" s="6">
        <f>CHOOSE($AU$4,'C_6_%'!O320,'C_5_%'!O320,'C_4_%'!O320,'C_3_%'!O320,'C_2_%'!O320,'C_1_%'!O320,'C_0_%'!O320)</f>
        <v>350644.66667000001</v>
      </c>
      <c r="V328" s="6"/>
      <c r="W328" s="6">
        <f>CHOOSE($AU$4,'C_6_%'!Q320,'C_5_%'!Q320,'C_4_%'!Q320,'C_3_%'!Q320,'C_2_%'!Q320,'C_1_%'!Q320,'C_0_%'!Q320)</f>
        <v>0</v>
      </c>
      <c r="X328" s="6"/>
      <c r="Y328" s="6">
        <f>CHOOSE($AU$4,'C_6_%'!P320,'C_5_%'!P320,'C_4_%'!P320,'C_3_%'!P320,'C_2_%'!P320,'C_1_%'!P320,'C_0_%'!P320)</f>
        <v>0</v>
      </c>
      <c r="Z328" s="6"/>
      <c r="AA328" s="6">
        <f>CHOOSE($AU$4,'C_6_%'!R320,'C_5_%'!R320,'C_4_%'!R320,'C_3_%'!R320,'C_2_%'!R320,'C_1_%'!R320,'C_0_%'!R320)</f>
        <v>0</v>
      </c>
      <c r="AB328" s="6"/>
      <c r="AC328" s="6">
        <f>CHOOSE($AU$4,'C_6_%'!S320,'C_5_%'!S320,'C_4_%'!S320,'C_3_%'!S320,'C_2_%'!S320,'C_1_%'!S320,'C_0_%'!S320)</f>
        <v>0</v>
      </c>
      <c r="AW328" s="20"/>
      <c r="AX328" s="20"/>
      <c r="AY328" s="20"/>
    </row>
    <row r="329" spans="2:51" s="43" customFormat="1" x14ac:dyDescent="0.2">
      <c r="B329" s="42">
        <f>CHOOSE($AU$4,'C_6_%'!B321,'C_5_%'!B321,'C_4_%'!B321,'C_3_%'!B321,'C_2_%'!B321,'C_1_%'!B321,'C_0_%'!B321,)</f>
        <v>6957</v>
      </c>
      <c r="C329" s="42" t="str">
        <f>CHOOSE($AU$4,'C_6_%'!A321,'C_5_%'!A321,'C_4_%'!A321,'C_3_%'!A321,'C_2_%'!A321,'C_1_%'!A321,'C_0_%'!A321,)</f>
        <v>West Des Moines</v>
      </c>
      <c r="E329" s="44">
        <f>CHOOSE($AU$4,'C_6_%'!E321,'C_5_%'!E321,'C_4_%'!E321,'C_3_%'!E321,'C_2_%'!E321,'C_1_%'!E321,'C_0_%'!E321)</f>
        <v>9016.6</v>
      </c>
      <c r="G329" s="44">
        <f>CHOOSE($AU$4,'C_6_%'!F321,'C_5_%'!F321,'C_4_%'!F321,'C_3_%'!F321,'C_2_%'!F321,'C_1_%'!F321,'C_0_%'!F321)</f>
        <v>-37.799999999999997</v>
      </c>
      <c r="H329" s="45"/>
      <c r="I329" s="46">
        <f>(CHOOSE($AU$4,'C_6_%'!G321,'C_5_%'!G321,'C_4_%'!G321,'C_3_%'!G321,'C_2_%'!G321,'C_1_%'!G321,'C_0_%'!G321,))-AA329</f>
        <v>36752585</v>
      </c>
      <c r="J329" s="46"/>
      <c r="K329" s="46">
        <f>CHOOSE($AU$4,'C_6_%'!H321,'C_5_%'!H321,'C_4_%'!H321,'C_3_%'!H321,'C_2_%'!H321,'C_1_%'!H321,'C_0_%'!H321)</f>
        <v>8981548</v>
      </c>
      <c r="L329" s="46"/>
      <c r="M329" s="46">
        <f>CHOOSE($AU$4,'C_6_%'!I321,'C_5_%'!I321,'C_4_%'!I321,'C_3_%'!I321,'C_2_%'!I321,'C_1_%'!I321,'C_0_%'!I321)</f>
        <v>3241195</v>
      </c>
      <c r="N329" s="46"/>
      <c r="O329" s="46">
        <f>CHOOSE($AU$4,'C_6_%'!J321,'C_5_%'!J321,'C_4_%'!J321,'C_3_%'!J321,'C_2_%'!J321,'C_1_%'!J321,'C_0_%'!J321)</f>
        <v>34662651</v>
      </c>
      <c r="P329" s="46"/>
      <c r="Q329" s="46">
        <f>CHOOSE($AU$4,'C_6_%'!K321,'C_5_%'!K321,'C_4_%'!K321,'C_3_%'!K321,'C_2_%'!K321,'C_1_%'!K321,'C_0_%'!K321)</f>
        <v>549610</v>
      </c>
      <c r="R329" s="46"/>
      <c r="S329" s="46">
        <f>CHOOSE($AU$4,'C_6_%'!L321,'C_5_%'!L321,'C_4_%'!L321,'C_3_%'!L321,'C_2_%'!L321,'C_1_%'!L321,'C_0_%'!L321,)</f>
        <v>81995009.333000004</v>
      </c>
      <c r="T329" s="46"/>
      <c r="U329" s="46">
        <f>CHOOSE($AU$4,'C_6_%'!O321,'C_5_%'!O321,'C_4_%'!O321,'C_3_%'!O321,'C_2_%'!O321,'C_1_%'!O321,'C_0_%'!O321)</f>
        <v>4704456.3333000001</v>
      </c>
      <c r="V329" s="46"/>
      <c r="W329" s="46">
        <f>CHOOSE($AU$4,'C_6_%'!Q321,'C_5_%'!Q321,'C_4_%'!Q321,'C_3_%'!Q321,'C_2_%'!Q321,'C_1_%'!Q321,'C_0_%'!Q321)</f>
        <v>0</v>
      </c>
      <c r="X329" s="46"/>
      <c r="Y329" s="46">
        <f>CHOOSE($AU$4,'C_6_%'!P321,'C_5_%'!P321,'C_4_%'!P321,'C_3_%'!P321,'C_2_%'!P321,'C_1_%'!P321,'C_0_%'!P321)</f>
        <v>0</v>
      </c>
      <c r="Z329" s="46"/>
      <c r="AA329" s="46">
        <f>CHOOSE($AU$4,'C_6_%'!R321,'C_5_%'!R321,'C_4_%'!R321,'C_3_%'!R321,'C_2_%'!R321,'C_1_%'!R321,'C_0_%'!R321)</f>
        <v>1018265</v>
      </c>
      <c r="AB329" s="46"/>
      <c r="AC329" s="46">
        <f>CHOOSE($AU$4,'C_6_%'!S321,'C_5_%'!S321,'C_4_%'!S321,'C_3_%'!S321,'C_2_%'!S321,'C_1_%'!S321,'C_0_%'!S321)</f>
        <v>44267</v>
      </c>
      <c r="AW329" s="48"/>
      <c r="AX329" s="48"/>
      <c r="AY329" s="48"/>
    </row>
    <row r="330" spans="2:51" x14ac:dyDescent="0.2">
      <c r="B330" s="38">
        <f>CHOOSE($AU$4,'C_6_%'!B322,'C_5_%'!B322,'C_4_%'!B322,'C_3_%'!B322,'C_2_%'!B322,'C_1_%'!B322,'C_0_%'!B322,)</f>
        <v>5922</v>
      </c>
      <c r="C330" s="38" t="str">
        <f>CHOOSE($AU$4,'C_6_%'!A322,'C_5_%'!A322,'C_4_%'!A322,'C_3_%'!A322,'C_2_%'!A322,'C_1_%'!A322,'C_0_%'!A322,)</f>
        <v>West Fork CSD</v>
      </c>
      <c r="E330" s="40">
        <f>CHOOSE($AU$4,'C_6_%'!E322,'C_5_%'!E322,'C_4_%'!E322,'C_3_%'!E322,'C_2_%'!E322,'C_1_%'!E322,'C_0_%'!E322)</f>
        <v>662.7</v>
      </c>
      <c r="G330" s="40">
        <f>CHOOSE($AU$4,'C_6_%'!F322,'C_5_%'!F322,'C_4_%'!F322,'C_3_%'!F322,'C_2_%'!F322,'C_1_%'!F322,'C_0_%'!F322)</f>
        <v>-17.399999999999999</v>
      </c>
      <c r="H330" s="3"/>
      <c r="I330" s="6">
        <f>(CHOOSE($AU$4,'C_6_%'!G322,'C_5_%'!G322,'C_4_%'!G322,'C_3_%'!G322,'C_2_%'!G322,'C_1_%'!G322,'C_0_%'!G322,))-AA330</f>
        <v>2835609</v>
      </c>
      <c r="J330" s="6"/>
      <c r="K330" s="6">
        <f>CHOOSE($AU$4,'C_6_%'!H322,'C_5_%'!H322,'C_4_%'!H322,'C_3_%'!H322,'C_2_%'!H322,'C_1_%'!H322,'C_0_%'!H322)</f>
        <v>531161</v>
      </c>
      <c r="L330" s="6"/>
      <c r="M330" s="6">
        <f>CHOOSE($AU$4,'C_6_%'!I322,'C_5_%'!I322,'C_4_%'!I322,'C_3_%'!I322,'C_2_%'!I322,'C_1_%'!I322,'C_0_%'!I322)</f>
        <v>-28665</v>
      </c>
      <c r="N330" s="6"/>
      <c r="O330" s="6">
        <f>CHOOSE($AU$4,'C_6_%'!J322,'C_5_%'!J322,'C_4_%'!J322,'C_3_%'!J322,'C_2_%'!J322,'C_1_%'!J322,'C_0_%'!J322)</f>
        <v>2865676</v>
      </c>
      <c r="P330" s="6"/>
      <c r="Q330" s="6">
        <f>CHOOSE($AU$4,'C_6_%'!K322,'C_5_%'!K322,'C_4_%'!K322,'C_3_%'!K322,'C_2_%'!K322,'C_1_%'!K322,'C_0_%'!K322)</f>
        <v>66730</v>
      </c>
      <c r="R330" s="6"/>
      <c r="S330" s="6">
        <f>CHOOSE($AU$4,'C_6_%'!L322,'C_5_%'!L322,'C_4_%'!L322,'C_3_%'!L322,'C_2_%'!L322,'C_1_%'!L322,'C_0_%'!L322,)</f>
        <v>6256912.6666999999</v>
      </c>
      <c r="T330" s="6"/>
      <c r="U330" s="6">
        <f>CHOOSE($AU$4,'C_6_%'!O322,'C_5_%'!O322,'C_4_%'!O322,'C_3_%'!O322,'C_2_%'!O322,'C_1_%'!O322,'C_0_%'!O322)</f>
        <v>49767.666666999998</v>
      </c>
      <c r="V330" s="6"/>
      <c r="W330" s="6">
        <f>CHOOSE($AU$4,'C_6_%'!Q322,'C_5_%'!Q322,'C_4_%'!Q322,'C_3_%'!Q322,'C_2_%'!Q322,'C_1_%'!Q322,'C_0_%'!Q322)</f>
        <v>0</v>
      </c>
      <c r="X330" s="6"/>
      <c r="Y330" s="6">
        <f>CHOOSE($AU$4,'C_6_%'!P322,'C_5_%'!P322,'C_4_%'!P322,'C_3_%'!P322,'C_2_%'!P322,'C_1_%'!P322,'C_0_%'!P322)</f>
        <v>71256</v>
      </c>
      <c r="Z330" s="6"/>
      <c r="AA330" s="6">
        <f>CHOOSE($AU$4,'C_6_%'!R322,'C_5_%'!R322,'C_4_%'!R322,'C_3_%'!R322,'C_2_%'!R322,'C_1_%'!R322,'C_0_%'!R322)</f>
        <v>129779</v>
      </c>
      <c r="AB330" s="6"/>
      <c r="AC330" s="6">
        <f>CHOOSE($AU$4,'C_6_%'!S322,'C_5_%'!S322,'C_4_%'!S322,'C_3_%'!S322,'C_2_%'!S322,'C_1_%'!S322,'C_0_%'!S322)</f>
        <v>5642</v>
      </c>
      <c r="AW330" s="20"/>
      <c r="AX330" s="20"/>
      <c r="AY330" s="20"/>
    </row>
    <row r="331" spans="2:51" x14ac:dyDescent="0.2">
      <c r="B331" s="38">
        <f>CHOOSE($AU$4,'C_6_%'!B323,'C_5_%'!B323,'C_4_%'!B323,'C_3_%'!B323,'C_2_%'!B323,'C_1_%'!B323,'C_0_%'!B323,)</f>
        <v>819</v>
      </c>
      <c r="C331" s="38" t="str">
        <f>CHOOSE($AU$4,'C_6_%'!A323,'C_5_%'!A323,'C_4_%'!A323,'C_3_%'!A323,'C_2_%'!A323,'C_1_%'!A323,'C_0_%'!A323,)</f>
        <v>West Hancock</v>
      </c>
      <c r="E331" s="40">
        <f>CHOOSE($AU$4,'C_6_%'!E323,'C_5_%'!E323,'C_4_%'!E323,'C_3_%'!E323,'C_2_%'!E323,'C_1_%'!E323,'C_0_%'!E323)</f>
        <v>564.70000000000005</v>
      </c>
      <c r="G331" s="40">
        <f>CHOOSE($AU$4,'C_6_%'!F323,'C_5_%'!F323,'C_4_%'!F323,'C_3_%'!F323,'C_2_%'!F323,'C_1_%'!F323,'C_0_%'!F323)</f>
        <v>-27.4</v>
      </c>
      <c r="H331" s="3"/>
      <c r="I331" s="6">
        <f>(CHOOSE($AU$4,'C_6_%'!G323,'C_5_%'!G323,'C_4_%'!G323,'C_3_%'!G323,'C_2_%'!G323,'C_1_%'!G323,'C_0_%'!G323,))-AA331</f>
        <v>2299173</v>
      </c>
      <c r="J331" s="6"/>
      <c r="K331" s="6">
        <f>CHOOSE($AU$4,'C_6_%'!H323,'C_5_%'!H323,'C_4_%'!H323,'C_3_%'!H323,'C_2_%'!H323,'C_1_%'!H323,'C_0_%'!H323)</f>
        <v>424887</v>
      </c>
      <c r="L331" s="6"/>
      <c r="M331" s="6">
        <f>CHOOSE($AU$4,'C_6_%'!I323,'C_5_%'!I323,'C_4_%'!I323,'C_3_%'!I323,'C_2_%'!I323,'C_1_%'!I323,'C_0_%'!I323)</f>
        <v>-90412</v>
      </c>
      <c r="N331" s="6"/>
      <c r="O331" s="6">
        <f>CHOOSE($AU$4,'C_6_%'!J323,'C_5_%'!J323,'C_4_%'!J323,'C_3_%'!J323,'C_2_%'!J323,'C_1_%'!J323,'C_0_%'!J323)</f>
        <v>2256018</v>
      </c>
      <c r="P331" s="6"/>
      <c r="Q331" s="6">
        <f>CHOOSE($AU$4,'C_6_%'!K323,'C_5_%'!K323,'C_4_%'!K323,'C_3_%'!K323,'C_2_%'!K323,'C_1_%'!K323,'C_0_%'!K323)</f>
        <v>142289</v>
      </c>
      <c r="R331" s="6"/>
      <c r="S331" s="6">
        <f>CHOOSE($AU$4,'C_6_%'!L323,'C_5_%'!L323,'C_4_%'!L323,'C_3_%'!L323,'C_2_%'!L323,'C_1_%'!L323,'C_0_%'!L323,)</f>
        <v>5025404.6666999999</v>
      </c>
      <c r="T331" s="6"/>
      <c r="U331" s="6">
        <f>CHOOSE($AU$4,'C_6_%'!O323,'C_5_%'!O323,'C_4_%'!O323,'C_3_%'!O323,'C_2_%'!O323,'C_1_%'!O323,'C_0_%'!O323)</f>
        <v>74502.666666999998</v>
      </c>
      <c r="V331" s="6"/>
      <c r="W331" s="6">
        <f>CHOOSE($AU$4,'C_6_%'!Q323,'C_5_%'!Q323,'C_4_%'!Q323,'C_3_%'!Q323,'C_2_%'!Q323,'C_1_%'!Q323,'C_0_%'!Q323)</f>
        <v>0</v>
      </c>
      <c r="X331" s="6"/>
      <c r="Y331" s="6">
        <f>CHOOSE($AU$4,'C_6_%'!P323,'C_5_%'!P323,'C_4_%'!P323,'C_3_%'!P323,'C_2_%'!P323,'C_1_%'!P323,'C_0_%'!P323)</f>
        <v>141004</v>
      </c>
      <c r="Z331" s="6"/>
      <c r="AA331" s="6">
        <f>CHOOSE($AU$4,'C_6_%'!R323,'C_5_%'!R323,'C_4_%'!R323,'C_3_%'!R323,'C_2_%'!R323,'C_1_%'!R323,'C_0_%'!R323)</f>
        <v>156400</v>
      </c>
      <c r="AB331" s="6"/>
      <c r="AC331" s="6">
        <f>CHOOSE($AU$4,'C_6_%'!S323,'C_5_%'!S323,'C_4_%'!S323,'C_3_%'!S323,'C_2_%'!S323,'C_1_%'!S323,'C_0_%'!S323)</f>
        <v>6799</v>
      </c>
      <c r="AW331" s="20"/>
      <c r="AX331" s="20"/>
      <c r="AY331" s="20"/>
    </row>
    <row r="332" spans="2:51" x14ac:dyDescent="0.2">
      <c r="B332" s="38">
        <f>CHOOSE($AU$4,'C_6_%'!B324,'C_5_%'!B324,'C_4_%'!B324,'C_3_%'!B324,'C_2_%'!B324,'C_1_%'!B324,'C_0_%'!B324,)</f>
        <v>6969</v>
      </c>
      <c r="C332" s="38" t="str">
        <f>CHOOSE($AU$4,'C_6_%'!A324,'C_5_%'!A324,'C_4_%'!A324,'C_3_%'!A324,'C_2_%'!A324,'C_1_%'!A324,'C_0_%'!A324,)</f>
        <v>West Harrison</v>
      </c>
      <c r="E332" s="40">
        <f>CHOOSE($AU$4,'C_6_%'!E324,'C_5_%'!E324,'C_4_%'!E324,'C_3_%'!E324,'C_2_%'!E324,'C_1_%'!E324,'C_0_%'!E324)</f>
        <v>363.8</v>
      </c>
      <c r="G332" s="40">
        <f>CHOOSE($AU$4,'C_6_%'!F324,'C_5_%'!F324,'C_4_%'!F324,'C_3_%'!F324,'C_2_%'!F324,'C_1_%'!F324,'C_0_%'!F324)</f>
        <v>-17.7</v>
      </c>
      <c r="H332" s="3"/>
      <c r="I332" s="6">
        <f>(CHOOSE($AU$4,'C_6_%'!G324,'C_5_%'!G324,'C_4_%'!G324,'C_3_%'!G324,'C_2_%'!G324,'C_1_%'!G324,'C_0_%'!G324,))-AA332</f>
        <v>1498082</v>
      </c>
      <c r="J332" s="6"/>
      <c r="K332" s="6">
        <f>CHOOSE($AU$4,'C_6_%'!H324,'C_5_%'!H324,'C_4_%'!H324,'C_3_%'!H324,'C_2_%'!H324,'C_1_%'!H324,'C_0_%'!H324)</f>
        <v>273084</v>
      </c>
      <c r="L332" s="6"/>
      <c r="M332" s="6">
        <f>CHOOSE($AU$4,'C_6_%'!I324,'C_5_%'!I324,'C_4_%'!I324,'C_3_%'!I324,'C_2_%'!I324,'C_1_%'!I324,'C_0_%'!I324)</f>
        <v>-54571</v>
      </c>
      <c r="N332" s="6"/>
      <c r="O332" s="6">
        <f>CHOOSE($AU$4,'C_6_%'!J324,'C_5_%'!J324,'C_4_%'!J324,'C_3_%'!J324,'C_2_%'!J324,'C_1_%'!J324,'C_0_%'!J324)</f>
        <v>1885565</v>
      </c>
      <c r="P332" s="6"/>
      <c r="Q332" s="6">
        <f>CHOOSE($AU$4,'C_6_%'!K324,'C_5_%'!K324,'C_4_%'!K324,'C_3_%'!K324,'C_2_%'!K324,'C_1_%'!K324,'C_0_%'!K324)</f>
        <v>-23731</v>
      </c>
      <c r="R332" s="6"/>
      <c r="S332" s="6">
        <f>CHOOSE($AU$4,'C_6_%'!L324,'C_5_%'!L324,'C_4_%'!L324,'C_3_%'!L324,'C_2_%'!L324,'C_1_%'!L324,'C_0_%'!L324,)</f>
        <v>3661977</v>
      </c>
      <c r="T332" s="6"/>
      <c r="U332" s="6">
        <f>CHOOSE($AU$4,'C_6_%'!O324,'C_5_%'!O324,'C_4_%'!O324,'C_3_%'!O324,'C_2_%'!O324,'C_1_%'!O324,'C_0_%'!O324)</f>
        <v>-75701</v>
      </c>
      <c r="V332" s="6"/>
      <c r="W332" s="6">
        <f>CHOOSE($AU$4,'C_6_%'!Q324,'C_5_%'!Q324,'C_4_%'!Q324,'C_3_%'!Q324,'C_2_%'!Q324,'C_1_%'!Q324,'C_0_%'!Q324)</f>
        <v>0</v>
      </c>
      <c r="X332" s="6"/>
      <c r="Y332" s="6">
        <f>CHOOSE($AU$4,'C_6_%'!P324,'C_5_%'!P324,'C_4_%'!P324,'C_3_%'!P324,'C_2_%'!P324,'C_1_%'!P324,'C_0_%'!P324)</f>
        <v>94419</v>
      </c>
      <c r="Z332" s="6"/>
      <c r="AA332" s="6">
        <f>CHOOSE($AU$4,'C_6_%'!R324,'C_5_%'!R324,'C_4_%'!R324,'C_3_%'!R324,'C_2_%'!R324,'C_1_%'!R324,'C_0_%'!R324)</f>
        <v>59898</v>
      </c>
      <c r="AB332" s="6"/>
      <c r="AC332" s="6">
        <f>CHOOSE($AU$4,'C_6_%'!S324,'C_5_%'!S324,'C_4_%'!S324,'C_3_%'!S324,'C_2_%'!S324,'C_1_%'!S324,'C_0_%'!S324)</f>
        <v>2604</v>
      </c>
      <c r="AW332" s="20"/>
      <c r="AX332" s="20"/>
      <c r="AY332" s="20"/>
    </row>
    <row r="333" spans="2:51" x14ac:dyDescent="0.2">
      <c r="B333" s="38">
        <f>CHOOSE($AU$4,'C_6_%'!B325,'C_5_%'!B325,'C_4_%'!B325,'C_3_%'!B325,'C_2_%'!B325,'C_1_%'!B325,'C_0_%'!B325,)</f>
        <v>6975</v>
      </c>
      <c r="C333" s="38" t="str">
        <f>CHOOSE($AU$4,'C_6_%'!A325,'C_5_%'!A325,'C_4_%'!A325,'C_3_%'!A325,'C_2_%'!A325,'C_1_%'!A325,'C_0_%'!A325,)</f>
        <v>West Liberty</v>
      </c>
      <c r="E333" s="40">
        <f>CHOOSE($AU$4,'C_6_%'!E325,'C_5_%'!E325,'C_4_%'!E325,'C_3_%'!E325,'C_2_%'!E325,'C_1_%'!E325,'C_0_%'!E325)</f>
        <v>1206.4000000000001</v>
      </c>
      <c r="G333" s="40">
        <f>CHOOSE($AU$4,'C_6_%'!F325,'C_5_%'!F325,'C_4_%'!F325,'C_3_%'!F325,'C_2_%'!F325,'C_1_%'!F325,'C_0_%'!F325)</f>
        <v>2.5</v>
      </c>
      <c r="H333" s="3"/>
      <c r="I333" s="6">
        <f>(CHOOSE($AU$4,'C_6_%'!G325,'C_5_%'!G325,'C_4_%'!G325,'C_3_%'!G325,'C_2_%'!G325,'C_1_%'!G325,'C_0_%'!G325,))-AA333</f>
        <v>6870126</v>
      </c>
      <c r="J333" s="6"/>
      <c r="K333" s="6">
        <f>CHOOSE($AU$4,'C_6_%'!H325,'C_5_%'!H325,'C_4_%'!H325,'C_3_%'!H325,'C_2_%'!H325,'C_1_%'!H325,'C_0_%'!H325)</f>
        <v>887235</v>
      </c>
      <c r="L333" s="6"/>
      <c r="M333" s="6">
        <f>CHOOSE($AU$4,'C_6_%'!I325,'C_5_%'!I325,'C_4_%'!I325,'C_3_%'!I325,'C_2_%'!I325,'C_1_%'!I325,'C_0_%'!I325)</f>
        <v>205439</v>
      </c>
      <c r="N333" s="6"/>
      <c r="O333" s="6">
        <f>CHOOSE($AU$4,'C_6_%'!J325,'C_5_%'!J325,'C_4_%'!J325,'C_3_%'!J325,'C_2_%'!J325,'C_1_%'!J325,'C_0_%'!J325)</f>
        <v>2788397</v>
      </c>
      <c r="P333" s="6"/>
      <c r="Q333" s="6">
        <f>CHOOSE($AU$4,'C_6_%'!K325,'C_5_%'!K325,'C_4_%'!K325,'C_3_%'!K325,'C_2_%'!K325,'C_1_%'!K325,'C_0_%'!K325)</f>
        <v>76987</v>
      </c>
      <c r="R333" s="6"/>
      <c r="S333" s="6">
        <f>CHOOSE($AU$4,'C_6_%'!L325,'C_5_%'!L325,'C_4_%'!L325,'C_3_%'!L325,'C_2_%'!L325,'C_1_%'!L325,'C_0_%'!L325,)</f>
        <v>10579034.333000001</v>
      </c>
      <c r="T333" s="6"/>
      <c r="U333" s="6">
        <f>CHOOSE($AU$4,'C_6_%'!O325,'C_5_%'!O325,'C_4_%'!O325,'C_3_%'!O325,'C_2_%'!O325,'C_1_%'!O325,'C_0_%'!O325)</f>
        <v>299093.33332999999</v>
      </c>
      <c r="V333" s="6"/>
      <c r="W333" s="6">
        <f>CHOOSE($AU$4,'C_6_%'!Q325,'C_5_%'!Q325,'C_4_%'!Q325,'C_3_%'!Q325,'C_2_%'!Q325,'C_1_%'!Q325,'C_0_%'!Q325)</f>
        <v>124661.52333</v>
      </c>
      <c r="X333" s="6"/>
      <c r="Y333" s="6">
        <f>CHOOSE($AU$4,'C_6_%'!P325,'C_5_%'!P325,'C_4_%'!P325,'C_3_%'!P325,'C_2_%'!P325,'C_1_%'!P325,'C_0_%'!P325)</f>
        <v>0</v>
      </c>
      <c r="Z333" s="6"/>
      <c r="AA333" s="6">
        <f>CHOOSE($AU$4,'C_6_%'!R325,'C_5_%'!R325,'C_4_%'!R325,'C_3_%'!R325,'C_2_%'!R325,'C_1_%'!R325,'C_0_%'!R325)</f>
        <v>312800</v>
      </c>
      <c r="AB333" s="6"/>
      <c r="AC333" s="6">
        <f>CHOOSE($AU$4,'C_6_%'!S325,'C_5_%'!S325,'C_4_%'!S325,'C_3_%'!S325,'C_2_%'!S325,'C_1_%'!S325,'C_0_%'!S325)</f>
        <v>13598</v>
      </c>
      <c r="AW333" s="20"/>
      <c r="AX333" s="20"/>
      <c r="AY333" s="20"/>
    </row>
    <row r="334" spans="2:51" s="43" customFormat="1" x14ac:dyDescent="0.2">
      <c r="B334" s="42">
        <f>CHOOSE($AU$4,'C_6_%'!B326,'C_5_%'!B326,'C_4_%'!B326,'C_3_%'!B326,'C_2_%'!B326,'C_1_%'!B326,'C_0_%'!B326,)</f>
        <v>6983</v>
      </c>
      <c r="C334" s="42" t="str">
        <f>CHOOSE($AU$4,'C_6_%'!A326,'C_5_%'!A326,'C_4_%'!A326,'C_3_%'!A326,'C_2_%'!A326,'C_1_%'!A326,'C_0_%'!A326,)</f>
        <v>West Lyon</v>
      </c>
      <c r="E334" s="44">
        <f>CHOOSE($AU$4,'C_6_%'!E326,'C_5_%'!E326,'C_4_%'!E326,'C_3_%'!E326,'C_2_%'!E326,'C_1_%'!E326,'C_0_%'!E326)</f>
        <v>925.5</v>
      </c>
      <c r="G334" s="44">
        <f>CHOOSE($AU$4,'C_6_%'!F326,'C_5_%'!F326,'C_4_%'!F326,'C_3_%'!F326,'C_2_%'!F326,'C_1_%'!F326,'C_0_%'!F326)</f>
        <v>37.5</v>
      </c>
      <c r="H334" s="45"/>
      <c r="I334" s="46">
        <f>(CHOOSE($AU$4,'C_6_%'!G326,'C_5_%'!G326,'C_4_%'!G326,'C_3_%'!G326,'C_2_%'!G326,'C_1_%'!G326,'C_0_%'!G326,))-AA334</f>
        <v>4070603</v>
      </c>
      <c r="J334" s="46"/>
      <c r="K334" s="46">
        <f>CHOOSE($AU$4,'C_6_%'!H326,'C_5_%'!H326,'C_4_%'!H326,'C_3_%'!H326,'C_2_%'!H326,'C_1_%'!H326,'C_0_%'!H326)</f>
        <v>629861</v>
      </c>
      <c r="L334" s="46"/>
      <c r="M334" s="46">
        <f>CHOOSE($AU$4,'C_6_%'!I326,'C_5_%'!I326,'C_4_%'!I326,'C_3_%'!I326,'C_2_%'!I326,'C_1_%'!I326,'C_0_%'!I326)</f>
        <v>339984</v>
      </c>
      <c r="N334" s="46"/>
      <c r="O334" s="46">
        <f>CHOOSE($AU$4,'C_6_%'!J326,'C_5_%'!J326,'C_4_%'!J326,'C_3_%'!J326,'C_2_%'!J326,'C_1_%'!J326,'C_0_%'!J326)</f>
        <v>2978129</v>
      </c>
      <c r="P334" s="46"/>
      <c r="Q334" s="46">
        <f>CHOOSE($AU$4,'C_6_%'!K326,'C_5_%'!K326,'C_4_%'!K326,'C_3_%'!K326,'C_2_%'!K326,'C_1_%'!K326,'C_0_%'!K326)</f>
        <v>103893</v>
      </c>
      <c r="R334" s="46"/>
      <c r="S334" s="46">
        <f>CHOOSE($AU$4,'C_6_%'!L326,'C_5_%'!L326,'C_4_%'!L326,'C_3_%'!L326,'C_2_%'!L326,'C_1_%'!L326,'C_0_%'!L326,)</f>
        <v>7730895.6666999999</v>
      </c>
      <c r="T334" s="46"/>
      <c r="U334" s="46">
        <f>CHOOSE($AU$4,'C_6_%'!O326,'C_5_%'!O326,'C_4_%'!O326,'C_3_%'!O326,'C_2_%'!O326,'C_1_%'!O326,'C_0_%'!O326)</f>
        <v>470672.66667000001</v>
      </c>
      <c r="V334" s="46"/>
      <c r="W334" s="46">
        <f>CHOOSE($AU$4,'C_6_%'!Q326,'C_5_%'!Q326,'C_4_%'!Q326,'C_3_%'!Q326,'C_2_%'!Q326,'C_1_%'!Q326,'C_0_%'!Q326)</f>
        <v>0</v>
      </c>
      <c r="X334" s="46"/>
      <c r="Y334" s="46">
        <f>CHOOSE($AU$4,'C_6_%'!P326,'C_5_%'!P326,'C_4_%'!P326,'C_3_%'!P326,'C_2_%'!P326,'C_1_%'!P326,'C_0_%'!P326)</f>
        <v>0</v>
      </c>
      <c r="Z334" s="46"/>
      <c r="AA334" s="46">
        <f>CHOOSE($AU$4,'C_6_%'!R326,'C_5_%'!R326,'C_4_%'!R326,'C_3_%'!R326,'C_2_%'!R326,'C_1_%'!R326,'C_0_%'!R326)</f>
        <v>126451</v>
      </c>
      <c r="AB334" s="46"/>
      <c r="AC334" s="46">
        <f>CHOOSE($AU$4,'C_6_%'!S326,'C_5_%'!S326,'C_4_%'!S326,'C_3_%'!S326,'C_2_%'!S326,'C_1_%'!S326,'C_0_%'!S326)</f>
        <v>5497</v>
      </c>
      <c r="AW334" s="48"/>
      <c r="AX334" s="48"/>
      <c r="AY334" s="48"/>
    </row>
    <row r="335" spans="2:51" x14ac:dyDescent="0.2">
      <c r="B335" s="38">
        <f>CHOOSE($AU$4,'C_6_%'!B327,'C_5_%'!B327,'C_4_%'!B327,'C_3_%'!B327,'C_2_%'!B327,'C_1_%'!B327,'C_0_%'!B327,)</f>
        <v>6985</v>
      </c>
      <c r="C335" s="38" t="str">
        <f>CHOOSE($AU$4,'C_6_%'!A327,'C_5_%'!A327,'C_4_%'!A327,'C_3_%'!A327,'C_2_%'!A327,'C_1_%'!A327,'C_0_%'!A327,)</f>
        <v>West Marshall</v>
      </c>
      <c r="E335" s="40">
        <f>CHOOSE($AU$4,'C_6_%'!E327,'C_5_%'!E327,'C_4_%'!E327,'C_3_%'!E327,'C_2_%'!E327,'C_1_%'!E327,'C_0_%'!E327)</f>
        <v>913.6</v>
      </c>
      <c r="G335" s="40">
        <f>CHOOSE($AU$4,'C_6_%'!F327,'C_5_%'!F327,'C_4_%'!F327,'C_3_%'!F327,'C_2_%'!F327,'C_1_%'!F327,'C_0_%'!F327)</f>
        <v>50.1</v>
      </c>
      <c r="H335" s="3"/>
      <c r="I335" s="6">
        <f>(CHOOSE($AU$4,'C_6_%'!G327,'C_5_%'!G327,'C_4_%'!G327,'C_3_%'!G327,'C_2_%'!G327,'C_1_%'!G327,'C_0_%'!G327,))-AA335</f>
        <v>4780699</v>
      </c>
      <c r="J335" s="6"/>
      <c r="K335" s="6">
        <f>CHOOSE($AU$4,'C_6_%'!H327,'C_5_%'!H327,'C_4_%'!H327,'C_3_%'!H327,'C_2_%'!H327,'C_1_%'!H327,'C_0_%'!H327)</f>
        <v>664395</v>
      </c>
      <c r="L335" s="6"/>
      <c r="M335" s="6">
        <f>CHOOSE($AU$4,'C_6_%'!I327,'C_5_%'!I327,'C_4_%'!I327,'C_3_%'!I327,'C_2_%'!I327,'C_1_%'!I327,'C_0_%'!I327)</f>
        <v>464412</v>
      </c>
      <c r="N335" s="6"/>
      <c r="O335" s="6">
        <f>CHOOSE($AU$4,'C_6_%'!J327,'C_5_%'!J327,'C_4_%'!J327,'C_3_%'!J327,'C_2_%'!J327,'C_1_%'!J327,'C_0_%'!J327)</f>
        <v>2296053</v>
      </c>
      <c r="P335" s="6"/>
      <c r="Q335" s="6">
        <f>CHOOSE($AU$4,'C_6_%'!K327,'C_5_%'!K327,'C_4_%'!K327,'C_3_%'!K327,'C_2_%'!K327,'C_1_%'!K327,'C_0_%'!K327)</f>
        <v>103727</v>
      </c>
      <c r="R335" s="6"/>
      <c r="S335" s="6">
        <f>CHOOSE($AU$4,'C_6_%'!L327,'C_5_%'!L327,'C_4_%'!L327,'C_3_%'!L327,'C_2_%'!L327,'C_1_%'!L327,'C_0_%'!L327,)</f>
        <v>7754819.6666999999</v>
      </c>
      <c r="T335" s="6"/>
      <c r="U335" s="6">
        <f>CHOOSE($AU$4,'C_6_%'!O327,'C_5_%'!O327,'C_4_%'!O327,'C_3_%'!O327,'C_2_%'!O327,'C_1_%'!O327,'C_0_%'!O327)</f>
        <v>573797.66666999995</v>
      </c>
      <c r="V335" s="6"/>
      <c r="W335" s="6">
        <f>CHOOSE($AU$4,'C_6_%'!Q327,'C_5_%'!Q327,'C_4_%'!Q327,'C_3_%'!Q327,'C_2_%'!Q327,'C_1_%'!Q327,'C_0_%'!Q327)</f>
        <v>0</v>
      </c>
      <c r="X335" s="6"/>
      <c r="Y335" s="6">
        <f>CHOOSE($AU$4,'C_6_%'!P327,'C_5_%'!P327,'C_4_%'!P327,'C_3_%'!P327,'C_2_%'!P327,'C_1_%'!P327,'C_0_%'!P327)</f>
        <v>0</v>
      </c>
      <c r="Z335" s="6"/>
      <c r="AA335" s="6">
        <f>CHOOSE($AU$4,'C_6_%'!R327,'C_5_%'!R327,'C_4_%'!R327,'C_3_%'!R327,'C_2_%'!R327,'C_1_%'!R327,'C_0_%'!R327)</f>
        <v>0</v>
      </c>
      <c r="AB335" s="6"/>
      <c r="AC335" s="6">
        <f>CHOOSE($AU$4,'C_6_%'!S327,'C_5_%'!S327,'C_4_%'!S327,'C_3_%'!S327,'C_2_%'!S327,'C_1_%'!S327,'C_0_%'!S327)</f>
        <v>0</v>
      </c>
      <c r="AW335" s="20"/>
      <c r="AX335" s="20"/>
      <c r="AY335" s="20"/>
    </row>
    <row r="336" spans="2:51" x14ac:dyDescent="0.2">
      <c r="B336" s="38">
        <f>CHOOSE($AU$4,'C_6_%'!B328,'C_5_%'!B328,'C_4_%'!B328,'C_3_%'!B328,'C_2_%'!B328,'C_1_%'!B328,'C_0_%'!B328,)</f>
        <v>6987</v>
      </c>
      <c r="C336" s="38" t="str">
        <f>CHOOSE($AU$4,'C_6_%'!A328,'C_5_%'!A328,'C_4_%'!A328,'C_3_%'!A328,'C_2_%'!A328,'C_1_%'!A328,'C_0_%'!A328,)</f>
        <v>West Monona</v>
      </c>
      <c r="E336" s="40">
        <f>CHOOSE($AU$4,'C_6_%'!E328,'C_5_%'!E328,'C_4_%'!E328,'C_3_%'!E328,'C_2_%'!E328,'C_1_%'!E328,'C_0_%'!E328)</f>
        <v>650.70000000000005</v>
      </c>
      <c r="G336" s="40">
        <f>CHOOSE($AU$4,'C_6_%'!F328,'C_5_%'!F328,'C_4_%'!F328,'C_3_%'!F328,'C_2_%'!F328,'C_1_%'!F328,'C_0_%'!F328)</f>
        <v>-31.6</v>
      </c>
      <c r="H336" s="3"/>
      <c r="I336" s="6">
        <f>(CHOOSE($AU$4,'C_6_%'!G328,'C_5_%'!G328,'C_4_%'!G328,'C_3_%'!G328,'C_2_%'!G328,'C_1_%'!G328,'C_0_%'!G328,))-AA336</f>
        <v>3357630</v>
      </c>
      <c r="J336" s="6"/>
      <c r="K336" s="6">
        <f>CHOOSE($AU$4,'C_6_%'!H328,'C_5_%'!H328,'C_4_%'!H328,'C_3_%'!H328,'C_2_%'!H328,'C_1_%'!H328,'C_0_%'!H328)</f>
        <v>500104</v>
      </c>
      <c r="L336" s="6"/>
      <c r="M336" s="6">
        <f>CHOOSE($AU$4,'C_6_%'!I328,'C_5_%'!I328,'C_4_%'!I328,'C_3_%'!I328,'C_2_%'!I328,'C_1_%'!I328,'C_0_%'!I328)</f>
        <v>-107985</v>
      </c>
      <c r="N336" s="6"/>
      <c r="O336" s="6">
        <f>CHOOSE($AU$4,'C_6_%'!J328,'C_5_%'!J328,'C_4_%'!J328,'C_3_%'!J328,'C_2_%'!J328,'C_1_%'!J328,'C_0_%'!J328)</f>
        <v>2192926</v>
      </c>
      <c r="P336" s="6"/>
      <c r="Q336" s="6">
        <f>CHOOSE($AU$4,'C_6_%'!K328,'C_5_%'!K328,'C_4_%'!K328,'C_3_%'!K328,'C_2_%'!K328,'C_1_%'!K328,'C_0_%'!K328)</f>
        <v>188266</v>
      </c>
      <c r="R336" s="6"/>
      <c r="S336" s="6">
        <f>CHOOSE($AU$4,'C_6_%'!L328,'C_5_%'!L328,'C_4_%'!L328,'C_3_%'!L328,'C_2_%'!L328,'C_1_%'!L328,'C_0_%'!L328,)</f>
        <v>6079076.6666999999</v>
      </c>
      <c r="T336" s="6"/>
      <c r="U336" s="6">
        <f>CHOOSE($AU$4,'C_6_%'!O328,'C_5_%'!O328,'C_4_%'!O328,'C_3_%'!O328,'C_2_%'!O328,'C_1_%'!O328,'C_0_%'!O328)</f>
        <v>95424.666666999998</v>
      </c>
      <c r="V336" s="6"/>
      <c r="W336" s="6">
        <f>CHOOSE($AU$4,'C_6_%'!Q328,'C_5_%'!Q328,'C_4_%'!Q328,'C_3_%'!Q328,'C_2_%'!Q328,'C_1_%'!Q328,'C_0_%'!Q328)</f>
        <v>0</v>
      </c>
      <c r="X336" s="6"/>
      <c r="Y336" s="6">
        <f>CHOOSE($AU$4,'C_6_%'!P328,'C_5_%'!P328,'C_4_%'!P328,'C_3_%'!P328,'C_2_%'!P328,'C_1_%'!P328,'C_0_%'!P328)</f>
        <v>162308</v>
      </c>
      <c r="Z336" s="6"/>
      <c r="AA336" s="6">
        <f>CHOOSE($AU$4,'C_6_%'!R328,'C_5_%'!R328,'C_4_%'!R328,'C_3_%'!R328,'C_2_%'!R328,'C_1_%'!R328,'C_0_%'!R328)</f>
        <v>56570</v>
      </c>
      <c r="AB336" s="6"/>
      <c r="AC336" s="6">
        <f>CHOOSE($AU$4,'C_6_%'!S328,'C_5_%'!S328,'C_4_%'!S328,'C_3_%'!S328,'C_2_%'!S328,'C_1_%'!S328,'C_0_%'!S328)</f>
        <v>2459</v>
      </c>
      <c r="AW336" s="20"/>
      <c r="AX336" s="20"/>
      <c r="AY336" s="20"/>
    </row>
    <row r="337" spans="1:51" x14ac:dyDescent="0.2">
      <c r="B337" s="38">
        <f>CHOOSE($AU$4,'C_6_%'!B329,'C_5_%'!B329,'C_4_%'!B329,'C_3_%'!B329,'C_2_%'!B329,'C_1_%'!B329,'C_0_%'!B329,)</f>
        <v>6990</v>
      </c>
      <c r="C337" s="38" t="str">
        <f>CHOOSE($AU$4,'C_6_%'!A329,'C_5_%'!A329,'C_4_%'!A329,'C_3_%'!A329,'C_2_%'!A329,'C_1_%'!A329,'C_0_%'!A329,)</f>
        <v>West Sioux</v>
      </c>
      <c r="E337" s="40">
        <f>CHOOSE($AU$4,'C_6_%'!E329,'C_5_%'!E329,'C_4_%'!E329,'C_3_%'!E329,'C_2_%'!E329,'C_1_%'!E329,'C_0_%'!E329)</f>
        <v>807.6</v>
      </c>
      <c r="G337" s="40">
        <f>CHOOSE($AU$4,'C_6_%'!F329,'C_5_%'!F329,'C_4_%'!F329,'C_3_%'!F329,'C_2_%'!F329,'C_1_%'!F329,'C_0_%'!F329)</f>
        <v>52.5</v>
      </c>
      <c r="H337" s="3"/>
      <c r="I337" s="6">
        <f>(CHOOSE($AU$4,'C_6_%'!G329,'C_5_%'!G329,'C_4_%'!G329,'C_3_%'!G329,'C_2_%'!G329,'C_1_%'!G329,'C_0_%'!G329,))-AA337</f>
        <v>4912539</v>
      </c>
      <c r="J337" s="6"/>
      <c r="K337" s="6">
        <f>CHOOSE($AU$4,'C_6_%'!H329,'C_5_%'!H329,'C_4_%'!H329,'C_3_%'!H329,'C_2_%'!H329,'C_1_%'!H329,'C_0_%'!H329)</f>
        <v>619618</v>
      </c>
      <c r="L337" s="6"/>
      <c r="M337" s="6">
        <f>CHOOSE($AU$4,'C_6_%'!I329,'C_5_%'!I329,'C_4_%'!I329,'C_3_%'!I329,'C_2_%'!I329,'C_1_%'!I329,'C_0_%'!I329)</f>
        <v>563640</v>
      </c>
      <c r="N337" s="6"/>
      <c r="O337" s="6">
        <f>CHOOSE($AU$4,'C_6_%'!J329,'C_5_%'!J329,'C_4_%'!J329,'C_3_%'!J329,'C_2_%'!J329,'C_1_%'!J329,'C_0_%'!J329)</f>
        <v>2032433</v>
      </c>
      <c r="P337" s="6"/>
      <c r="Q337" s="6">
        <f>CHOOSE($AU$4,'C_6_%'!K329,'C_5_%'!K329,'C_4_%'!K329,'C_3_%'!K329,'C_2_%'!K329,'C_1_%'!K329,'C_0_%'!K329)</f>
        <v>79766</v>
      </c>
      <c r="R337" s="6"/>
      <c r="S337" s="6">
        <f>CHOOSE($AU$4,'C_6_%'!L329,'C_5_%'!L329,'C_4_%'!L329,'C_3_%'!L329,'C_2_%'!L329,'C_1_%'!L329,'C_0_%'!L329,)</f>
        <v>7587749.3333000001</v>
      </c>
      <c r="T337" s="6"/>
      <c r="U337" s="6">
        <f>CHOOSE($AU$4,'C_6_%'!O329,'C_5_%'!O329,'C_4_%'!O329,'C_3_%'!O329,'C_2_%'!O329,'C_1_%'!O329,'C_0_%'!O329)</f>
        <v>655405.33333000005</v>
      </c>
      <c r="V337" s="6"/>
      <c r="W337" s="6">
        <f>CHOOSE($AU$4,'C_6_%'!Q329,'C_5_%'!Q329,'C_4_%'!Q329,'C_3_%'!Q329,'C_2_%'!Q329,'C_1_%'!Q329,'C_0_%'!Q329)</f>
        <v>114693.06925</v>
      </c>
      <c r="X337" s="6"/>
      <c r="Y337" s="6">
        <f>CHOOSE($AU$4,'C_6_%'!P329,'C_5_%'!P329,'C_4_%'!P329,'C_3_%'!P329,'C_2_%'!P329,'C_1_%'!P329,'C_0_%'!P329)</f>
        <v>0</v>
      </c>
      <c r="Z337" s="6"/>
      <c r="AA337" s="6">
        <f>CHOOSE($AU$4,'C_6_%'!R329,'C_5_%'!R329,'C_4_%'!R329,'C_3_%'!R329,'C_2_%'!R329,'C_1_%'!R329,'C_0_%'!R329)</f>
        <v>166383</v>
      </c>
      <c r="AB337" s="6"/>
      <c r="AC337" s="6">
        <f>CHOOSE($AU$4,'C_6_%'!S329,'C_5_%'!S329,'C_4_%'!S329,'C_3_%'!S329,'C_2_%'!S329,'C_1_%'!S329,'C_0_%'!S329)</f>
        <v>7233</v>
      </c>
      <c r="AW337" s="20"/>
      <c r="AX337" s="20"/>
      <c r="AY337" s="20"/>
    </row>
    <row r="338" spans="1:51" x14ac:dyDescent="0.2">
      <c r="B338" s="38">
        <f>CHOOSE($AU$4,'C_6_%'!B330,'C_5_%'!B330,'C_4_%'!B330,'C_3_%'!B330,'C_2_%'!B330,'C_1_%'!B330,'C_0_%'!B330,)</f>
        <v>6961</v>
      </c>
      <c r="C338" s="38" t="str">
        <f>CHOOSE($AU$4,'C_6_%'!A330,'C_5_%'!A330,'C_4_%'!A330,'C_3_%'!A330,'C_2_%'!A330,'C_1_%'!A330,'C_0_%'!A330,)</f>
        <v>Western Dubuque</v>
      </c>
      <c r="E338" s="40">
        <f>CHOOSE($AU$4,'C_6_%'!E330,'C_5_%'!E330,'C_4_%'!E330,'C_3_%'!E330,'C_2_%'!E330,'C_1_%'!E330,'C_0_%'!E330)</f>
        <v>2973.5</v>
      </c>
      <c r="G338" s="40">
        <f>CHOOSE($AU$4,'C_6_%'!F330,'C_5_%'!F330,'C_4_%'!F330,'C_3_%'!F330,'C_2_%'!F330,'C_1_%'!F330,'C_0_%'!F330)</f>
        <v>23.9</v>
      </c>
      <c r="H338" s="3"/>
      <c r="I338" s="6">
        <f>(CHOOSE($AU$4,'C_6_%'!G330,'C_5_%'!G330,'C_4_%'!G330,'C_3_%'!G330,'C_2_%'!G330,'C_1_%'!G330,'C_0_%'!G330,))-AA338</f>
        <v>14050176</v>
      </c>
      <c r="J338" s="6"/>
      <c r="K338" s="6">
        <f>CHOOSE($AU$4,'C_6_%'!H330,'C_5_%'!H330,'C_4_%'!H330,'C_3_%'!H330,'C_2_%'!H330,'C_1_%'!H330,'C_0_%'!H330)</f>
        <v>3069161</v>
      </c>
      <c r="L338" s="6"/>
      <c r="M338" s="6">
        <f>CHOOSE($AU$4,'C_6_%'!I330,'C_5_%'!I330,'C_4_%'!I330,'C_3_%'!I330,'C_2_%'!I330,'C_1_%'!I330,'C_0_%'!I330)</f>
        <v>1494960</v>
      </c>
      <c r="N338" s="6"/>
      <c r="O338" s="6">
        <f>CHOOSE($AU$4,'C_6_%'!J330,'C_5_%'!J330,'C_4_%'!J330,'C_3_%'!J330,'C_2_%'!J330,'C_1_%'!J330,'C_0_%'!J330)</f>
        <v>10675835</v>
      </c>
      <c r="P338" s="6"/>
      <c r="Q338" s="6">
        <f>CHOOSE($AU$4,'C_6_%'!K330,'C_5_%'!K330,'C_4_%'!K330,'C_3_%'!K330,'C_2_%'!K330,'C_1_%'!K330,'C_0_%'!K330)</f>
        <v>252223</v>
      </c>
      <c r="R338" s="6"/>
      <c r="S338" s="6">
        <f>CHOOSE($AU$4,'C_6_%'!L330,'C_5_%'!L330,'C_4_%'!L330,'C_3_%'!L330,'C_2_%'!L330,'C_1_%'!L330,'C_0_%'!L330,)</f>
        <v>28024480.333000001</v>
      </c>
      <c r="T338" s="6"/>
      <c r="U338" s="6">
        <f>CHOOSE($AU$4,'C_6_%'!O330,'C_5_%'!O330,'C_4_%'!O330,'C_3_%'!O330,'C_2_%'!O330,'C_1_%'!O330,'C_0_%'!O330)</f>
        <v>1860295.3333000001</v>
      </c>
      <c r="V338" s="6"/>
      <c r="W338" s="6">
        <f>CHOOSE($AU$4,'C_6_%'!Q330,'C_5_%'!Q330,'C_4_%'!Q330,'C_3_%'!Q330,'C_2_%'!Q330,'C_1_%'!Q330,'C_0_%'!Q330)</f>
        <v>0</v>
      </c>
      <c r="X338" s="6"/>
      <c r="Y338" s="6">
        <f>CHOOSE($AU$4,'C_6_%'!P330,'C_5_%'!P330,'C_4_%'!P330,'C_3_%'!P330,'C_2_%'!P330,'C_1_%'!P330,'C_0_%'!P330)</f>
        <v>0</v>
      </c>
      <c r="Z338" s="6"/>
      <c r="AA338" s="6">
        <f>CHOOSE($AU$4,'C_6_%'!R330,'C_5_%'!R330,'C_4_%'!R330,'C_3_%'!R330,'C_2_%'!R330,'C_1_%'!R330,'C_0_%'!R330)</f>
        <v>931746</v>
      </c>
      <c r="AB338" s="6"/>
      <c r="AC338" s="6">
        <f>CHOOSE($AU$4,'C_6_%'!S330,'C_5_%'!S330,'C_4_%'!S330,'C_3_%'!S330,'C_2_%'!S330,'C_1_%'!S330,'C_0_%'!S330)</f>
        <v>40506</v>
      </c>
      <c r="AW338" s="20"/>
      <c r="AX338" s="20"/>
      <c r="AY338" s="20"/>
    </row>
    <row r="339" spans="1:51" s="43" customFormat="1" x14ac:dyDescent="0.2">
      <c r="B339" s="42">
        <f>CHOOSE($AU$4,'C_6_%'!B331,'C_5_%'!B331,'C_4_%'!B331,'C_3_%'!B331,'C_2_%'!B331,'C_1_%'!B331,'C_0_%'!B331,)</f>
        <v>6992</v>
      </c>
      <c r="C339" s="42" t="str">
        <f>CHOOSE($AU$4,'C_6_%'!A331,'C_5_%'!A331,'C_4_%'!A331,'C_3_%'!A331,'C_2_%'!A331,'C_1_%'!A331,'C_0_%'!A331,)</f>
        <v>Westwood</v>
      </c>
      <c r="E339" s="44">
        <f>CHOOSE($AU$4,'C_6_%'!E331,'C_5_%'!E331,'C_4_%'!E331,'C_3_%'!E331,'C_2_%'!E331,'C_1_%'!E331,'C_0_%'!E331)</f>
        <v>531.70000000000005</v>
      </c>
      <c r="G339" s="44">
        <f>CHOOSE($AU$4,'C_6_%'!F331,'C_5_%'!F331,'C_4_%'!F331,'C_3_%'!F331,'C_2_%'!F331,'C_1_%'!F331,'C_0_%'!F331)</f>
        <v>10.7</v>
      </c>
      <c r="H339" s="45"/>
      <c r="I339" s="46">
        <f>(CHOOSE($AU$4,'C_6_%'!G331,'C_5_%'!G331,'C_4_%'!G331,'C_3_%'!G331,'C_2_%'!G331,'C_1_%'!G331,'C_0_%'!G331,))-AA339</f>
        <v>2033799</v>
      </c>
      <c r="J339" s="46"/>
      <c r="K339" s="46">
        <f>CHOOSE($AU$4,'C_6_%'!H331,'C_5_%'!H331,'C_4_%'!H331,'C_3_%'!H331,'C_2_%'!H331,'C_1_%'!H331,'C_0_%'!H331)</f>
        <v>409177</v>
      </c>
      <c r="L339" s="46"/>
      <c r="M339" s="46">
        <f>CHOOSE($AU$4,'C_6_%'!I331,'C_5_%'!I331,'C_4_%'!I331,'C_3_%'!I331,'C_2_%'!I331,'C_1_%'!I331,'C_0_%'!I331)</f>
        <v>115283</v>
      </c>
      <c r="N339" s="46"/>
      <c r="O339" s="46">
        <f>CHOOSE($AU$4,'C_6_%'!J331,'C_5_%'!J331,'C_4_%'!J331,'C_3_%'!J331,'C_2_%'!J331,'C_1_%'!J331,'C_0_%'!J331)</f>
        <v>2424862</v>
      </c>
      <c r="P339" s="46"/>
      <c r="Q339" s="46">
        <f>CHOOSE($AU$4,'C_6_%'!K331,'C_5_%'!K331,'C_4_%'!K331,'C_3_%'!K331,'C_2_%'!K331,'C_1_%'!K331,'C_0_%'!K331)</f>
        <v>12487</v>
      </c>
      <c r="R339" s="46"/>
      <c r="S339" s="46">
        <f>CHOOSE($AU$4,'C_6_%'!L331,'C_5_%'!L331,'C_4_%'!L331,'C_3_%'!L331,'C_2_%'!L331,'C_1_%'!L331,'C_0_%'!L331,)</f>
        <v>4898011.6666999999</v>
      </c>
      <c r="T339" s="46"/>
      <c r="U339" s="46">
        <f>CHOOSE($AU$4,'C_6_%'!O331,'C_5_%'!O331,'C_4_%'!O331,'C_3_%'!O331,'C_2_%'!O331,'C_1_%'!O331,'C_0_%'!O331)</f>
        <v>153740.66667000001</v>
      </c>
      <c r="V339" s="46"/>
      <c r="W339" s="46">
        <f>CHOOSE($AU$4,'C_6_%'!Q331,'C_5_%'!Q331,'C_4_%'!Q331,'C_3_%'!Q331,'C_2_%'!Q331,'C_1_%'!Q331,'C_0_%'!Q331)</f>
        <v>0</v>
      </c>
      <c r="X339" s="46"/>
      <c r="Y339" s="46">
        <f>CHOOSE($AU$4,'C_6_%'!P331,'C_5_%'!P331,'C_4_%'!P331,'C_3_%'!P331,'C_2_%'!P331,'C_1_%'!P331,'C_0_%'!P331)</f>
        <v>0</v>
      </c>
      <c r="Z339" s="46"/>
      <c r="AA339" s="46">
        <f>CHOOSE($AU$4,'C_6_%'!R331,'C_5_%'!R331,'C_4_%'!R331,'C_3_%'!R331,'C_2_%'!R331,'C_1_%'!R331,'C_0_%'!R331)</f>
        <v>59898</v>
      </c>
      <c r="AB339" s="46"/>
      <c r="AC339" s="46">
        <f>CHOOSE($AU$4,'C_6_%'!S331,'C_5_%'!S331,'C_4_%'!S331,'C_3_%'!S331,'C_2_%'!S331,'C_1_%'!S331,'C_0_%'!S331)</f>
        <v>2604</v>
      </c>
      <c r="AW339" s="48"/>
      <c r="AX339" s="48"/>
      <c r="AY339" s="48"/>
    </row>
    <row r="340" spans="1:51" x14ac:dyDescent="0.2">
      <c r="B340" s="38">
        <f>CHOOSE($AU$4,'C_6_%'!B332,'C_5_%'!B332,'C_4_%'!B332,'C_3_%'!B332,'C_2_%'!B332,'C_1_%'!B332,'C_0_%'!B332,)</f>
        <v>7002</v>
      </c>
      <c r="C340" s="38" t="str">
        <f>CHOOSE($AU$4,'C_6_%'!A332,'C_5_%'!A332,'C_4_%'!A332,'C_3_%'!A332,'C_2_%'!A332,'C_1_%'!A332,'C_0_%'!A332,)</f>
        <v>Whiting</v>
      </c>
      <c r="E340" s="40">
        <f>CHOOSE($AU$4,'C_6_%'!E332,'C_5_%'!E332,'C_4_%'!E332,'C_3_%'!E332,'C_2_%'!E332,'C_1_%'!E332,'C_0_%'!E332)</f>
        <v>168.8</v>
      </c>
      <c r="G340" s="40">
        <f>CHOOSE($AU$4,'C_6_%'!F332,'C_5_%'!F332,'C_4_%'!F332,'C_3_%'!F332,'C_2_%'!F332,'C_1_%'!F332,'C_0_%'!F332)</f>
        <v>-2.5</v>
      </c>
      <c r="H340" s="3"/>
      <c r="I340" s="6">
        <f>(CHOOSE($AU$4,'C_6_%'!G332,'C_5_%'!G332,'C_4_%'!G332,'C_3_%'!G332,'C_2_%'!G332,'C_1_%'!G332,'C_0_%'!G332,))-AA340</f>
        <v>614608</v>
      </c>
      <c r="J340" s="6"/>
      <c r="K340" s="6">
        <f>CHOOSE($AU$4,'C_6_%'!H332,'C_5_%'!H332,'C_4_%'!H332,'C_3_%'!H332,'C_2_%'!H332,'C_1_%'!H332,'C_0_%'!H332)</f>
        <v>151629</v>
      </c>
      <c r="L340" s="6"/>
      <c r="M340" s="6">
        <f>CHOOSE($AU$4,'C_6_%'!I332,'C_5_%'!I332,'C_4_%'!I332,'C_3_%'!I332,'C_2_%'!I332,'C_1_%'!I332,'C_0_%'!I332)</f>
        <v>-14007</v>
      </c>
      <c r="N340" s="6"/>
      <c r="O340" s="6">
        <f>CHOOSE($AU$4,'C_6_%'!J332,'C_5_%'!J332,'C_4_%'!J332,'C_3_%'!J332,'C_2_%'!J332,'C_1_%'!J332,'C_0_%'!J332)</f>
        <v>802031</v>
      </c>
      <c r="P340" s="6"/>
      <c r="Q340" s="6">
        <f>CHOOSE($AU$4,'C_6_%'!K332,'C_5_%'!K332,'C_4_%'!K332,'C_3_%'!K332,'C_2_%'!K332,'C_1_%'!K332,'C_0_%'!K332)</f>
        <v>-101128</v>
      </c>
      <c r="R340" s="6"/>
      <c r="S340" s="6">
        <f>CHOOSE($AU$4,'C_6_%'!L332,'C_5_%'!L332,'C_4_%'!L332,'C_3_%'!L332,'C_2_%'!L332,'C_1_%'!L332,'C_0_%'!L332,)</f>
        <v>1575452.3333000001</v>
      </c>
      <c r="T340" s="6"/>
      <c r="U340" s="6">
        <f>CHOOSE($AU$4,'C_6_%'!O332,'C_5_%'!O332,'C_4_%'!O332,'C_3_%'!O332,'C_2_%'!O332,'C_1_%'!O332,'C_0_%'!O332)</f>
        <v>-112013.6667</v>
      </c>
      <c r="V340" s="6"/>
      <c r="W340" s="6">
        <f>CHOOSE($AU$4,'C_6_%'!Q332,'C_5_%'!Q332,'C_4_%'!Q332,'C_3_%'!Q332,'C_2_%'!Q332,'C_1_%'!Q332,'C_0_%'!Q332)</f>
        <v>0</v>
      </c>
      <c r="X340" s="6"/>
      <c r="Y340" s="6">
        <f>CHOOSE($AU$4,'C_6_%'!P332,'C_5_%'!P332,'C_4_%'!P332,'C_3_%'!P332,'C_2_%'!P332,'C_1_%'!P332,'C_0_%'!P332)</f>
        <v>5383</v>
      </c>
      <c r="Z340" s="6"/>
      <c r="AA340" s="6">
        <f>CHOOSE($AU$4,'C_6_%'!R332,'C_5_%'!R332,'C_4_%'!R332,'C_3_%'!R332,'C_2_%'!R332,'C_1_%'!R332,'C_0_%'!R332)</f>
        <v>39932</v>
      </c>
      <c r="AB340" s="6"/>
      <c r="AC340" s="6">
        <f>CHOOSE($AU$4,'C_6_%'!S332,'C_5_%'!S332,'C_4_%'!S332,'C_3_%'!S332,'C_2_%'!S332,'C_1_%'!S332,'C_0_%'!S332)</f>
        <v>1736</v>
      </c>
      <c r="AW340" s="20"/>
      <c r="AX340" s="20"/>
      <c r="AY340" s="20"/>
    </row>
    <row r="341" spans="1:51" x14ac:dyDescent="0.2">
      <c r="B341" s="38">
        <f>CHOOSE($AU$4,'C_6_%'!B333,'C_5_%'!B333,'C_4_%'!B333,'C_3_%'!B333,'C_2_%'!B333,'C_1_%'!B333,'C_0_%'!B333,)</f>
        <v>7029</v>
      </c>
      <c r="C341" s="38" t="str">
        <f>CHOOSE($AU$4,'C_6_%'!A333,'C_5_%'!A333,'C_4_%'!A333,'C_3_%'!A333,'C_2_%'!A333,'C_1_%'!A333,'C_0_%'!A333,)</f>
        <v>Williamsburg</v>
      </c>
      <c r="E341" s="40">
        <f>CHOOSE($AU$4,'C_6_%'!E333,'C_5_%'!E333,'C_4_%'!E333,'C_3_%'!E333,'C_2_%'!E333,'C_1_%'!E333,'C_0_%'!E333)</f>
        <v>1167.4000000000001</v>
      </c>
      <c r="G341" s="40">
        <f>CHOOSE($AU$4,'C_6_%'!F333,'C_5_%'!F333,'C_4_%'!F333,'C_3_%'!F333,'C_2_%'!F333,'C_1_%'!F333,'C_0_%'!F333)</f>
        <v>23.8</v>
      </c>
      <c r="H341" s="3"/>
      <c r="I341" s="6">
        <f>(CHOOSE($AU$4,'C_6_%'!G333,'C_5_%'!G333,'C_4_%'!G333,'C_3_%'!G333,'C_2_%'!G333,'C_1_%'!G333,'C_0_%'!G333,))-AA341</f>
        <v>5827332</v>
      </c>
      <c r="J341" s="6"/>
      <c r="K341" s="6">
        <f>CHOOSE($AU$4,'C_6_%'!H333,'C_5_%'!H333,'C_4_%'!H333,'C_3_%'!H333,'C_2_%'!H333,'C_1_%'!H333,'C_0_%'!H333)</f>
        <v>825189</v>
      </c>
      <c r="L341" s="6"/>
      <c r="M341" s="6">
        <f>CHOOSE($AU$4,'C_6_%'!I333,'C_5_%'!I333,'C_4_%'!I333,'C_3_%'!I333,'C_2_%'!I333,'C_1_%'!I333,'C_0_%'!I333)</f>
        <v>326752</v>
      </c>
      <c r="N341" s="6"/>
      <c r="O341" s="6">
        <f>CHOOSE($AU$4,'C_6_%'!J333,'C_5_%'!J333,'C_4_%'!J333,'C_3_%'!J333,'C_2_%'!J333,'C_1_%'!J333,'C_0_%'!J333)</f>
        <v>3301846</v>
      </c>
      <c r="P341" s="6"/>
      <c r="Q341" s="6">
        <f>CHOOSE($AU$4,'C_6_%'!K333,'C_5_%'!K333,'C_4_%'!K333,'C_3_%'!K333,'C_2_%'!K333,'C_1_%'!K333,'C_0_%'!K333)</f>
        <v>95804</v>
      </c>
      <c r="R341" s="6"/>
      <c r="S341" s="6">
        <f>CHOOSE($AU$4,'C_6_%'!L333,'C_5_%'!L333,'C_4_%'!L333,'C_3_%'!L333,'C_2_%'!L333,'C_1_%'!L333,'C_0_%'!L333,)</f>
        <v>10011880</v>
      </c>
      <c r="T341" s="6"/>
      <c r="U341" s="6">
        <f>CHOOSE($AU$4,'C_6_%'!O333,'C_5_%'!O333,'C_4_%'!O333,'C_3_%'!O333,'C_2_%'!O333,'C_1_%'!O333,'C_0_%'!O333)</f>
        <v>450295</v>
      </c>
      <c r="V341" s="6"/>
      <c r="W341" s="6">
        <f>CHOOSE($AU$4,'C_6_%'!Q333,'C_5_%'!Q333,'C_4_%'!Q333,'C_3_%'!Q333,'C_2_%'!Q333,'C_1_%'!Q333,'C_0_%'!Q333)</f>
        <v>0</v>
      </c>
      <c r="X341" s="6"/>
      <c r="Y341" s="6">
        <f>CHOOSE($AU$4,'C_6_%'!P333,'C_5_%'!P333,'C_4_%'!P333,'C_3_%'!P333,'C_2_%'!P333,'C_1_%'!P333,'C_0_%'!P333)</f>
        <v>0</v>
      </c>
      <c r="Z341" s="6"/>
      <c r="AA341" s="6">
        <f>CHOOSE($AU$4,'C_6_%'!R333,'C_5_%'!R333,'C_4_%'!R333,'C_3_%'!R333,'C_2_%'!R333,'C_1_%'!R333,'C_0_%'!R333)</f>
        <v>212970</v>
      </c>
      <c r="AB341" s="6"/>
      <c r="AC341" s="6">
        <f>CHOOSE($AU$4,'C_6_%'!S333,'C_5_%'!S333,'C_4_%'!S333,'C_3_%'!S333,'C_2_%'!S333,'C_1_%'!S333,'C_0_%'!S333)</f>
        <v>9258</v>
      </c>
      <c r="AW341" s="20"/>
      <c r="AX341" s="20"/>
      <c r="AY341" s="20"/>
    </row>
    <row r="342" spans="1:51" x14ac:dyDescent="0.2">
      <c r="B342" s="38">
        <f>CHOOSE($AU$4,'C_6_%'!B334,'C_5_%'!B334,'C_4_%'!B334,'C_3_%'!B334,'C_2_%'!B334,'C_1_%'!B334,'C_0_%'!B334,)</f>
        <v>7038</v>
      </c>
      <c r="C342" s="38" t="str">
        <f>CHOOSE($AU$4,'C_6_%'!A334,'C_5_%'!A334,'C_4_%'!A334,'C_3_%'!A334,'C_2_%'!A334,'C_1_%'!A334,'C_0_%'!A334,)</f>
        <v>Wilton</v>
      </c>
      <c r="E342" s="40">
        <f>CHOOSE($AU$4,'C_6_%'!E334,'C_5_%'!E334,'C_4_%'!E334,'C_3_%'!E334,'C_2_%'!E334,'C_1_%'!E334,'C_0_%'!E334)</f>
        <v>747.6</v>
      </c>
      <c r="G342" s="40">
        <f>CHOOSE($AU$4,'C_6_%'!F334,'C_5_%'!F334,'C_4_%'!F334,'C_3_%'!F334,'C_2_%'!F334,'C_1_%'!F334,'C_0_%'!F334)</f>
        <v>-14.4</v>
      </c>
      <c r="H342" s="3"/>
      <c r="I342" s="6">
        <f>(CHOOSE($AU$4,'C_6_%'!G334,'C_5_%'!G334,'C_4_%'!G334,'C_3_%'!G334,'C_2_%'!G334,'C_1_%'!G334,'C_0_%'!G334,))-AA342</f>
        <v>3783265</v>
      </c>
      <c r="J342" s="6"/>
      <c r="K342" s="6">
        <f>CHOOSE($AU$4,'C_6_%'!H334,'C_5_%'!H334,'C_4_%'!H334,'C_3_%'!H334,'C_2_%'!H334,'C_1_%'!H334,'C_0_%'!H334)</f>
        <v>550355</v>
      </c>
      <c r="L342" s="6"/>
      <c r="M342" s="6">
        <f>CHOOSE($AU$4,'C_6_%'!I334,'C_5_%'!I334,'C_4_%'!I334,'C_3_%'!I334,'C_2_%'!I334,'C_1_%'!I334,'C_0_%'!I334)</f>
        <v>15557</v>
      </c>
      <c r="N342" s="6"/>
      <c r="O342" s="6">
        <f>CHOOSE($AU$4,'C_6_%'!J334,'C_5_%'!J334,'C_4_%'!J334,'C_3_%'!J334,'C_2_%'!J334,'C_1_%'!J334,'C_0_%'!J334)</f>
        <v>2288342</v>
      </c>
      <c r="P342" s="6"/>
      <c r="Q342" s="6">
        <f>CHOOSE($AU$4,'C_6_%'!K334,'C_5_%'!K334,'C_4_%'!K334,'C_3_%'!K334,'C_2_%'!K334,'C_1_%'!K334,'C_0_%'!K334)</f>
        <v>72321</v>
      </c>
      <c r="R342" s="6"/>
      <c r="S342" s="6">
        <f>CHOOSE($AU$4,'C_6_%'!L334,'C_5_%'!L334,'C_4_%'!L334,'C_3_%'!L334,'C_2_%'!L334,'C_1_%'!L334,'C_0_%'!L334,)</f>
        <v>6661651.3333000001</v>
      </c>
      <c r="T342" s="6"/>
      <c r="U342" s="6">
        <f>CHOOSE($AU$4,'C_6_%'!O334,'C_5_%'!O334,'C_4_%'!O334,'C_3_%'!O334,'C_2_%'!O334,'C_1_%'!O334,'C_0_%'!O334)</f>
        <v>108134.33332999999</v>
      </c>
      <c r="V342" s="6"/>
      <c r="W342" s="6">
        <f>CHOOSE($AU$4,'C_6_%'!Q334,'C_5_%'!Q334,'C_4_%'!Q334,'C_3_%'!Q334,'C_2_%'!Q334,'C_1_%'!Q334,'C_0_%'!Q334)</f>
        <v>0</v>
      </c>
      <c r="X342" s="6"/>
      <c r="Y342" s="6">
        <f>CHOOSE($AU$4,'C_6_%'!P334,'C_5_%'!P334,'C_4_%'!P334,'C_3_%'!P334,'C_2_%'!P334,'C_1_%'!P334,'C_0_%'!P334)</f>
        <v>45234</v>
      </c>
      <c r="Z342" s="6"/>
      <c r="AA342" s="6">
        <f>CHOOSE($AU$4,'C_6_%'!R334,'C_5_%'!R334,'C_4_%'!R334,'C_3_%'!R334,'C_2_%'!R334,'C_1_%'!R334,'C_0_%'!R334)</f>
        <v>156400</v>
      </c>
      <c r="AB342" s="6"/>
      <c r="AC342" s="6">
        <f>CHOOSE($AU$4,'C_6_%'!S334,'C_5_%'!S334,'C_4_%'!S334,'C_3_%'!S334,'C_2_%'!S334,'C_1_%'!S334,'C_0_%'!S334)</f>
        <v>6799</v>
      </c>
      <c r="AW342" s="20"/>
      <c r="AX342" s="20"/>
      <c r="AY342" s="20"/>
    </row>
    <row r="343" spans="1:51" x14ac:dyDescent="0.2">
      <c r="B343" s="38">
        <f>CHOOSE($AU$4,'C_6_%'!B335,'C_5_%'!B335,'C_4_%'!B335,'C_3_%'!B335,'C_2_%'!B335,'C_1_%'!B335,'C_0_%'!B335,)</f>
        <v>7047</v>
      </c>
      <c r="C343" s="38" t="str">
        <f>CHOOSE($AU$4,'C_6_%'!A335,'C_5_%'!A335,'C_4_%'!A335,'C_3_%'!A335,'C_2_%'!A335,'C_1_%'!A335,'C_0_%'!A335,)</f>
        <v>Winfield-Mt Union</v>
      </c>
      <c r="E343" s="40">
        <f>CHOOSE($AU$4,'C_6_%'!E335,'C_5_%'!E335,'C_4_%'!E335,'C_3_%'!E335,'C_2_%'!E335,'C_1_%'!E335,'C_0_%'!E335)</f>
        <v>362.8</v>
      </c>
      <c r="G343" s="40">
        <f>CHOOSE($AU$4,'C_6_%'!F335,'C_5_%'!F335,'C_4_%'!F335,'C_3_%'!F335,'C_2_%'!F335,'C_1_%'!F335,'C_0_%'!F335)</f>
        <v>-14.9</v>
      </c>
      <c r="H343" s="3"/>
      <c r="I343" s="6">
        <f>(CHOOSE($AU$4,'C_6_%'!G335,'C_5_%'!G335,'C_4_%'!G335,'C_3_%'!G335,'C_2_%'!G335,'C_1_%'!G335,'C_0_%'!G335,))-AA343</f>
        <v>1807459</v>
      </c>
      <c r="J343" s="6"/>
      <c r="K343" s="6">
        <f>CHOOSE($AU$4,'C_6_%'!H335,'C_5_%'!H335,'C_4_%'!H335,'C_3_%'!H335,'C_2_%'!H335,'C_1_%'!H335,'C_0_%'!H335)</f>
        <v>281036</v>
      </c>
      <c r="L343" s="6"/>
      <c r="M343" s="6">
        <f>CHOOSE($AU$4,'C_6_%'!I335,'C_5_%'!I335,'C_4_%'!I335,'C_3_%'!I335,'C_2_%'!I335,'C_1_%'!I335,'C_0_%'!I335)</f>
        <v>-38846</v>
      </c>
      <c r="N343" s="6"/>
      <c r="O343" s="6">
        <f>CHOOSE($AU$4,'C_6_%'!J335,'C_5_%'!J335,'C_4_%'!J335,'C_3_%'!J335,'C_2_%'!J335,'C_1_%'!J335,'C_0_%'!J335)</f>
        <v>1159440</v>
      </c>
      <c r="P343" s="6"/>
      <c r="Q343" s="6">
        <f>CHOOSE($AU$4,'C_6_%'!K335,'C_5_%'!K335,'C_4_%'!K335,'C_3_%'!K335,'C_2_%'!K335,'C_1_%'!K335,'C_0_%'!K335)</f>
        <v>80139</v>
      </c>
      <c r="R343" s="6"/>
      <c r="S343" s="6">
        <f>CHOOSE($AU$4,'C_6_%'!L335,'C_5_%'!L335,'C_4_%'!L335,'C_3_%'!L335,'C_2_%'!L335,'C_1_%'!L335,'C_0_%'!L335,)</f>
        <v>3259598</v>
      </c>
      <c r="T343" s="6"/>
      <c r="U343" s="6">
        <f>CHOOSE($AU$4,'C_6_%'!O335,'C_5_%'!O335,'C_4_%'!O335,'C_3_%'!O335,'C_2_%'!O335,'C_1_%'!O335,'C_0_%'!O335)</f>
        <v>46966</v>
      </c>
      <c r="V343" s="6"/>
      <c r="W343" s="6">
        <f>CHOOSE($AU$4,'C_6_%'!Q335,'C_5_%'!Q335,'C_4_%'!Q335,'C_3_%'!Q335,'C_2_%'!Q335,'C_1_%'!Q335,'C_0_%'!Q335)</f>
        <v>0</v>
      </c>
      <c r="X343" s="6"/>
      <c r="Y343" s="6">
        <f>CHOOSE($AU$4,'C_6_%'!P335,'C_5_%'!P335,'C_4_%'!P335,'C_3_%'!P335,'C_2_%'!P335,'C_1_%'!P335,'C_0_%'!P335)</f>
        <v>73382</v>
      </c>
      <c r="Z343" s="6"/>
      <c r="AA343" s="6">
        <f>CHOOSE($AU$4,'C_6_%'!R335,'C_5_%'!R335,'C_4_%'!R335,'C_3_%'!R335,'C_2_%'!R335,'C_1_%'!R335,'C_0_%'!R335)</f>
        <v>53243</v>
      </c>
      <c r="AB343" s="6"/>
      <c r="AC343" s="6">
        <f>CHOOSE($AU$4,'C_6_%'!S335,'C_5_%'!S335,'C_4_%'!S335,'C_3_%'!S335,'C_2_%'!S335,'C_1_%'!S335,'C_0_%'!S335)</f>
        <v>2315</v>
      </c>
      <c r="AW343" s="20"/>
      <c r="AX343" s="20"/>
      <c r="AY343" s="20"/>
    </row>
    <row r="344" spans="1:51" s="43" customFormat="1" x14ac:dyDescent="0.2">
      <c r="B344" s="42">
        <f>CHOOSE($AU$4,'C_6_%'!B336,'C_5_%'!B336,'C_4_%'!B336,'C_3_%'!B336,'C_2_%'!B336,'C_1_%'!B336,'C_0_%'!B336,)</f>
        <v>7056</v>
      </c>
      <c r="C344" s="42" t="str">
        <f>CHOOSE($AU$4,'C_6_%'!A336,'C_5_%'!A336,'C_4_%'!A336,'C_3_%'!A336,'C_2_%'!A336,'C_1_%'!A336,'C_0_%'!A336,)</f>
        <v>Winterset</v>
      </c>
      <c r="E344" s="44">
        <f>CHOOSE($AU$4,'C_6_%'!E336,'C_5_%'!E336,'C_4_%'!E336,'C_3_%'!E336,'C_2_%'!E336,'C_1_%'!E336,'C_0_%'!E336)</f>
        <v>1711.2</v>
      </c>
      <c r="G344" s="44">
        <f>CHOOSE($AU$4,'C_6_%'!F336,'C_5_%'!F336,'C_4_%'!F336,'C_3_%'!F336,'C_2_%'!F336,'C_1_%'!F336,'C_0_%'!F336)</f>
        <v>-3.7</v>
      </c>
      <c r="H344" s="45"/>
      <c r="I344" s="46">
        <f>(CHOOSE($AU$4,'C_6_%'!G336,'C_5_%'!G336,'C_4_%'!G336,'C_3_%'!G336,'C_2_%'!G336,'C_1_%'!G336,'C_0_%'!G336,))-AA344</f>
        <v>9378629</v>
      </c>
      <c r="J344" s="46"/>
      <c r="K344" s="46">
        <f>CHOOSE($AU$4,'C_6_%'!H336,'C_5_%'!H336,'C_4_%'!H336,'C_3_%'!H336,'C_2_%'!H336,'C_1_%'!H336,'C_0_%'!H336)</f>
        <v>1735384</v>
      </c>
      <c r="L344" s="46"/>
      <c r="M344" s="46">
        <f>CHOOSE($AU$4,'C_6_%'!I336,'C_5_%'!I336,'C_4_%'!I336,'C_3_%'!I336,'C_2_%'!I336,'C_1_%'!I336,'C_0_%'!I336)</f>
        <v>786599</v>
      </c>
      <c r="N344" s="46"/>
      <c r="O344" s="46">
        <f>CHOOSE($AU$4,'C_6_%'!J336,'C_5_%'!J336,'C_4_%'!J336,'C_3_%'!J336,'C_2_%'!J336,'C_1_%'!J336,'C_0_%'!J336)</f>
        <v>4292204</v>
      </c>
      <c r="P344" s="46"/>
      <c r="Q344" s="46">
        <f>CHOOSE($AU$4,'C_6_%'!K336,'C_5_%'!K336,'C_4_%'!K336,'C_3_%'!K336,'C_2_%'!K336,'C_1_%'!K336,'C_0_%'!K336)</f>
        <v>112997</v>
      </c>
      <c r="R344" s="46"/>
      <c r="S344" s="46">
        <f>CHOOSE($AU$4,'C_6_%'!L336,'C_5_%'!L336,'C_4_%'!L336,'C_3_%'!L336,'C_2_%'!L336,'C_1_%'!L336,'C_0_%'!L336,)</f>
        <v>15456899</v>
      </c>
      <c r="T344" s="46"/>
      <c r="U344" s="46">
        <f>CHOOSE($AU$4,'C_6_%'!O336,'C_5_%'!O336,'C_4_%'!O336,'C_3_%'!O336,'C_2_%'!O336,'C_1_%'!O336,'C_0_%'!O336)</f>
        <v>925442</v>
      </c>
      <c r="V344" s="46"/>
      <c r="W344" s="46">
        <f>CHOOSE($AU$4,'C_6_%'!Q336,'C_5_%'!Q336,'C_4_%'!Q336,'C_3_%'!Q336,'C_2_%'!Q336,'C_1_%'!Q336,'C_0_%'!Q336)</f>
        <v>68068.717074999993</v>
      </c>
      <c r="X344" s="46"/>
      <c r="Y344" s="46">
        <f>CHOOSE($AU$4,'C_6_%'!P336,'C_5_%'!P336,'C_4_%'!P336,'C_3_%'!P336,'C_2_%'!P336,'C_1_%'!P336,'C_0_%'!P336)</f>
        <v>0</v>
      </c>
      <c r="Z344" s="46"/>
      <c r="AA344" s="46">
        <f>CHOOSE($AU$4,'C_6_%'!R336,'C_5_%'!R336,'C_4_%'!R336,'C_3_%'!R336,'C_2_%'!R336,'C_1_%'!R336,'C_0_%'!R336)</f>
        <v>316128</v>
      </c>
      <c r="AB344" s="46"/>
      <c r="AC344" s="46">
        <f>CHOOSE($AU$4,'C_6_%'!S336,'C_5_%'!S336,'C_4_%'!S336,'C_3_%'!S336,'C_2_%'!S336,'C_1_%'!S336,'C_0_%'!S336)</f>
        <v>13743</v>
      </c>
      <c r="AW344" s="48"/>
      <c r="AX344" s="48"/>
      <c r="AY344" s="48"/>
    </row>
    <row r="345" spans="1:51" x14ac:dyDescent="0.2">
      <c r="B345" s="38">
        <f>CHOOSE($AU$4,'C_6_%'!B337,'C_5_%'!B337,'C_4_%'!B337,'C_3_%'!B337,'C_2_%'!B337,'C_1_%'!B337,'C_0_%'!B337,)</f>
        <v>7092</v>
      </c>
      <c r="C345" s="38" t="str">
        <f>CHOOSE($AU$4,'C_6_%'!A337,'C_5_%'!A337,'C_4_%'!A337,'C_3_%'!A337,'C_2_%'!A337,'C_1_%'!A337,'C_0_%'!A337,)</f>
        <v>Woodbine</v>
      </c>
      <c r="E345" s="40">
        <f>CHOOSE($AU$4,'C_6_%'!E337,'C_5_%'!E337,'C_4_%'!E337,'C_3_%'!E337,'C_2_%'!E337,'C_1_%'!E337,'C_0_%'!E337)</f>
        <v>450.8</v>
      </c>
      <c r="G345" s="40">
        <f>CHOOSE($AU$4,'C_6_%'!F337,'C_5_%'!F337,'C_4_%'!F337,'C_3_%'!F337,'C_2_%'!F337,'C_1_%'!F337,'C_0_%'!F337)</f>
        <v>7</v>
      </c>
      <c r="H345" s="3"/>
      <c r="I345" s="6">
        <f>(CHOOSE($AU$4,'C_6_%'!G337,'C_5_%'!G337,'C_4_%'!G337,'C_3_%'!G337,'C_2_%'!G337,'C_1_%'!G337,'C_0_%'!G337,))-AA345</f>
        <v>2235641</v>
      </c>
      <c r="J345" s="6"/>
      <c r="K345" s="6">
        <f>CHOOSE($AU$4,'C_6_%'!H337,'C_5_%'!H337,'C_4_%'!H337,'C_3_%'!H337,'C_2_%'!H337,'C_1_%'!H337,'C_0_%'!H337)</f>
        <v>354775</v>
      </c>
      <c r="L345" s="6"/>
      <c r="M345" s="6">
        <f>CHOOSE($AU$4,'C_6_%'!I337,'C_5_%'!I337,'C_4_%'!I337,'C_3_%'!I337,'C_2_%'!I337,'C_1_%'!I337,'C_0_%'!I337)</f>
        <v>127577</v>
      </c>
      <c r="N345" s="6"/>
      <c r="O345" s="6">
        <f>CHOOSE($AU$4,'C_6_%'!J337,'C_5_%'!J337,'C_4_%'!J337,'C_3_%'!J337,'C_2_%'!J337,'C_1_%'!J337,'C_0_%'!J337)</f>
        <v>1284768</v>
      </c>
      <c r="P345" s="6"/>
      <c r="Q345" s="6">
        <f>CHOOSE($AU$4,'C_6_%'!K337,'C_5_%'!K337,'C_4_%'!K337,'C_3_%'!K337,'C_2_%'!K337,'C_1_%'!K337,'C_0_%'!K337)</f>
        <v>38351</v>
      </c>
      <c r="R345" s="6"/>
      <c r="S345" s="6">
        <f>CHOOSE($AU$4,'C_6_%'!L337,'C_5_%'!L337,'C_4_%'!L337,'C_3_%'!L337,'C_2_%'!L337,'C_1_%'!L337,'C_0_%'!L337,)</f>
        <v>3884514</v>
      </c>
      <c r="T345" s="6"/>
      <c r="U345" s="6">
        <f>CHOOSE($AU$4,'C_6_%'!O337,'C_5_%'!O337,'C_4_%'!O337,'C_3_%'!O337,'C_2_%'!O337,'C_1_%'!O337,'C_0_%'!O337)</f>
        <v>170489</v>
      </c>
      <c r="V345" s="6"/>
      <c r="W345" s="6">
        <f>CHOOSE($AU$4,'C_6_%'!Q337,'C_5_%'!Q337,'C_4_%'!Q337,'C_3_%'!Q337,'C_2_%'!Q337,'C_1_%'!Q337,'C_0_%'!Q337)</f>
        <v>0</v>
      </c>
      <c r="X345" s="6"/>
      <c r="Y345" s="6">
        <f>CHOOSE($AU$4,'C_6_%'!P337,'C_5_%'!P337,'C_4_%'!P337,'C_3_%'!P337,'C_2_%'!P337,'C_1_%'!P337,'C_0_%'!P337)</f>
        <v>0</v>
      </c>
      <c r="Z345" s="6"/>
      <c r="AA345" s="6">
        <f>CHOOSE($AU$4,'C_6_%'!R337,'C_5_%'!R337,'C_4_%'!R337,'C_3_%'!R337,'C_2_%'!R337,'C_1_%'!R337,'C_0_%'!R337)</f>
        <v>76536</v>
      </c>
      <c r="AB345" s="6"/>
      <c r="AC345" s="6">
        <f>CHOOSE($AU$4,'C_6_%'!S337,'C_5_%'!S337,'C_4_%'!S337,'C_3_%'!S337,'C_2_%'!S337,'C_1_%'!S337,'C_0_%'!S337)</f>
        <v>3327</v>
      </c>
      <c r="AW345" s="20"/>
      <c r="AX345" s="20"/>
      <c r="AY345" s="20"/>
    </row>
    <row r="346" spans="1:51" x14ac:dyDescent="0.2">
      <c r="B346" s="38">
        <f>CHOOSE($AU$4,'C_6_%'!B338,'C_5_%'!B338,'C_4_%'!B338,'C_3_%'!B338,'C_2_%'!B338,'C_1_%'!B338,'C_0_%'!B338,)</f>
        <v>7098</v>
      </c>
      <c r="C346" s="38" t="str">
        <f>CHOOSE($AU$4,'C_6_%'!A338,'C_5_%'!A338,'C_4_%'!A338,'C_3_%'!A338,'C_2_%'!A338,'C_1_%'!A338,'C_0_%'!A338,)</f>
        <v>Woodbury Central</v>
      </c>
      <c r="E346" s="40">
        <f>CHOOSE($AU$4,'C_6_%'!E338,'C_5_%'!E338,'C_4_%'!E338,'C_3_%'!E338,'C_2_%'!E338,'C_1_%'!E338,'C_0_%'!E338)</f>
        <v>530.70000000000005</v>
      </c>
      <c r="G346" s="40">
        <f>CHOOSE($AU$4,'C_6_%'!F338,'C_5_%'!F338,'C_4_%'!F338,'C_3_%'!F338,'C_2_%'!F338,'C_1_%'!F338,'C_0_%'!F338)</f>
        <v>-34.799999999999997</v>
      </c>
      <c r="H346" s="3"/>
      <c r="I346" s="6">
        <f>(CHOOSE($AU$4,'C_6_%'!G338,'C_5_%'!G338,'C_4_%'!G338,'C_3_%'!G338,'C_2_%'!G338,'C_1_%'!G338,'C_0_%'!G338,))-AA346</f>
        <v>2749787</v>
      </c>
      <c r="J346" s="6"/>
      <c r="K346" s="6">
        <f>CHOOSE($AU$4,'C_6_%'!H338,'C_5_%'!H338,'C_4_%'!H338,'C_3_%'!H338,'C_2_%'!H338,'C_1_%'!H338,'C_0_%'!H338)</f>
        <v>401855</v>
      </c>
      <c r="L346" s="6"/>
      <c r="M346" s="6">
        <f>CHOOSE($AU$4,'C_6_%'!I338,'C_5_%'!I338,'C_4_%'!I338,'C_3_%'!I338,'C_2_%'!I338,'C_1_%'!I338,'C_0_%'!I338)</f>
        <v>-126219</v>
      </c>
      <c r="N346" s="6"/>
      <c r="O346" s="6">
        <f>CHOOSE($AU$4,'C_6_%'!J338,'C_5_%'!J338,'C_4_%'!J338,'C_3_%'!J338,'C_2_%'!J338,'C_1_%'!J338,'C_0_%'!J338)</f>
        <v>1696595</v>
      </c>
      <c r="P346" s="6"/>
      <c r="Q346" s="6">
        <f>CHOOSE($AU$4,'C_6_%'!K338,'C_5_%'!K338,'C_4_%'!K338,'C_3_%'!K338,'C_2_%'!K338,'C_1_%'!K338,'C_0_%'!K338)</f>
        <v>155047</v>
      </c>
      <c r="R346" s="6"/>
      <c r="S346" s="6">
        <f>CHOOSE($AU$4,'C_6_%'!L338,'C_5_%'!L338,'C_4_%'!L338,'C_3_%'!L338,'C_2_%'!L338,'C_1_%'!L338,'C_0_%'!L338,)</f>
        <v>4857000</v>
      </c>
      <c r="T346" s="6"/>
      <c r="U346" s="6">
        <f>CHOOSE($AU$4,'C_6_%'!O338,'C_5_%'!O338,'C_4_%'!O338,'C_3_%'!O338,'C_2_%'!O338,'C_1_%'!O338,'C_0_%'!O338)</f>
        <v>33906</v>
      </c>
      <c r="V346" s="6"/>
      <c r="W346" s="6">
        <f>CHOOSE($AU$4,'C_6_%'!Q338,'C_5_%'!Q338,'C_4_%'!Q338,'C_3_%'!Q338,'C_2_%'!Q338,'C_1_%'!Q338,'C_0_%'!Q338)</f>
        <v>0</v>
      </c>
      <c r="X346" s="6"/>
      <c r="Y346" s="6">
        <f>CHOOSE($AU$4,'C_6_%'!P338,'C_5_%'!P338,'C_4_%'!P338,'C_3_%'!P338,'C_2_%'!P338,'C_1_%'!P338,'C_0_%'!P338)</f>
        <v>190138</v>
      </c>
      <c r="Z346" s="6"/>
      <c r="AA346" s="6">
        <f>CHOOSE($AU$4,'C_6_%'!R338,'C_5_%'!R338,'C_4_%'!R338,'C_3_%'!R338,'C_2_%'!R338,'C_1_%'!R338,'C_0_%'!R338)</f>
        <v>69881</v>
      </c>
      <c r="AB346" s="6"/>
      <c r="AC346" s="6">
        <f>CHOOSE($AU$4,'C_6_%'!S338,'C_5_%'!S338,'C_4_%'!S338,'C_3_%'!S338,'C_2_%'!S338,'C_1_%'!S338,'C_0_%'!S338)</f>
        <v>3038</v>
      </c>
      <c r="AW346" s="20"/>
      <c r="AX346" s="20"/>
      <c r="AY346" s="20"/>
    </row>
    <row r="347" spans="1:51" ht="13.5" customHeight="1" x14ac:dyDescent="0.2">
      <c r="B347" s="38">
        <f>CHOOSE($AU$4,'C_6_%'!B339,'C_5_%'!B339,'C_4_%'!B339,'C_3_%'!B339,'C_2_%'!B339,'C_1_%'!B339,'C_0_%'!B339,)</f>
        <v>7110</v>
      </c>
      <c r="C347" s="38" t="str">
        <f>CHOOSE($AU$4,'C_6_%'!A339,'C_5_%'!A339,'C_4_%'!A339,'C_3_%'!A339,'C_2_%'!A339,'C_1_%'!A339,'C_0_%'!A339,)</f>
        <v>Woodward-Granger</v>
      </c>
      <c r="E347" s="109">
        <f>CHOOSE($AU$4,'C_6_%'!E339,'C_5_%'!E339,'C_4_%'!E339,'C_3_%'!E339,'C_2_%'!E339,'C_1_%'!E339,'C_0_%'!E339)</f>
        <v>925.5</v>
      </c>
      <c r="G347" s="109">
        <f>CHOOSE($AU$4,'C_6_%'!F339,'C_5_%'!F339,'C_4_%'!F339,'C_3_%'!F339,'C_2_%'!F339,'C_1_%'!F339,'C_0_%'!F339)</f>
        <v>13.2</v>
      </c>
      <c r="H347" s="3"/>
      <c r="I347" s="99">
        <f>(CHOOSE($AU$4,'C_6_%'!G339,'C_5_%'!G339,'C_4_%'!G339,'C_3_%'!G339,'C_2_%'!G339,'C_1_%'!G339,'C_0_%'!G339,))-AA347</f>
        <v>4812257</v>
      </c>
      <c r="J347" s="6"/>
      <c r="K347" s="99">
        <f>CHOOSE($AU$4,'C_6_%'!H339,'C_5_%'!H339,'C_4_%'!H339,'C_3_%'!H339,'C_2_%'!H339,'C_1_%'!H339,'C_0_%'!H339)</f>
        <v>650977</v>
      </c>
      <c r="L347" s="6"/>
      <c r="M347" s="99">
        <f>CHOOSE($AU$4,'C_6_%'!I339,'C_5_%'!I339,'C_4_%'!I339,'C_3_%'!I339,'C_2_%'!I339,'C_1_%'!I339,'C_0_%'!I339)</f>
        <v>209415</v>
      </c>
      <c r="N347" s="6"/>
      <c r="O347" s="99">
        <f>CHOOSE($AU$4,'C_6_%'!J339,'C_5_%'!J339,'C_4_%'!J339,'C_3_%'!J339,'C_2_%'!J339,'C_1_%'!J339,'C_0_%'!J339)</f>
        <v>2344231</v>
      </c>
      <c r="P347" s="6"/>
      <c r="Q347" s="99">
        <f>CHOOSE($AU$4,'C_6_%'!K339,'C_5_%'!K339,'C_4_%'!K339,'C_3_%'!K339,'C_2_%'!K339,'C_1_%'!K339,'C_0_%'!K339)</f>
        <v>63881</v>
      </c>
      <c r="R347" s="6"/>
      <c r="S347" s="99">
        <f>CHOOSE($AU$4,'C_6_%'!L339,'C_5_%'!L339,'C_4_%'!L339,'C_3_%'!L339,'C_2_%'!L339,'C_1_%'!L339,'C_0_%'!L339,)</f>
        <v>7830254.6666999999</v>
      </c>
      <c r="T347" s="6"/>
      <c r="U347" s="99">
        <f>CHOOSE($AU$4,'C_6_%'!O339,'C_5_%'!O339,'C_4_%'!O339,'C_3_%'!O339,'C_2_%'!O339,'C_1_%'!O339,'C_0_%'!O339)</f>
        <v>284325.66667000001</v>
      </c>
      <c r="V347" s="6"/>
      <c r="W347" s="99">
        <f>CHOOSE($AU$4,'C_6_%'!Q339,'C_5_%'!Q339,'C_4_%'!Q339,'C_3_%'!Q339,'C_2_%'!Q339,'C_1_%'!Q339,'C_0_%'!Q339)</f>
        <v>0</v>
      </c>
      <c r="X347" s="6"/>
      <c r="Y347" s="99">
        <f>CHOOSE($AU$4,'C_6_%'!P339,'C_5_%'!P339,'C_4_%'!P339,'C_3_%'!P339,'C_2_%'!P339,'C_1_%'!P339,'C_0_%'!P339)</f>
        <v>0</v>
      </c>
      <c r="Z347" s="6"/>
      <c r="AA347" s="99">
        <f>CHOOSE($AU$4,'C_6_%'!R339,'C_5_%'!R339,'C_4_%'!R339,'C_3_%'!R339,'C_2_%'!R339,'C_1_%'!R339,'C_0_%'!R339)</f>
        <v>202987</v>
      </c>
      <c r="AB347" s="6"/>
      <c r="AC347" s="99">
        <f>CHOOSE($AU$4,'C_6_%'!S339,'C_5_%'!S339,'C_4_%'!S339,'C_3_%'!S339,'C_2_%'!S339,'C_1_%'!S339,'C_0_%'!S339)</f>
        <v>8824</v>
      </c>
      <c r="AW347" s="20"/>
      <c r="AX347" s="20"/>
      <c r="AY347" s="20"/>
    </row>
    <row r="348" spans="1:51" ht="8.25" customHeight="1" x14ac:dyDescent="0.2">
      <c r="A348" s="24"/>
      <c r="B348" s="24"/>
      <c r="C348" s="3"/>
      <c r="D348" s="3"/>
      <c r="E348" s="4"/>
      <c r="F348" s="3"/>
      <c r="G348" s="4"/>
      <c r="H348" s="3"/>
      <c r="I348" s="3"/>
      <c r="J348" s="3"/>
      <c r="K348" s="3"/>
      <c r="L348" s="3"/>
      <c r="M348" s="3"/>
      <c r="N348" s="3"/>
      <c r="O348" s="3"/>
      <c r="P348" s="3"/>
      <c r="Q348" s="3"/>
      <c r="R348" s="3"/>
      <c r="S348" s="3"/>
      <c r="T348" s="3"/>
      <c r="U348" s="3"/>
      <c r="V348" s="3"/>
      <c r="W348" s="3"/>
      <c r="X348" s="3"/>
      <c r="Y348" s="3"/>
      <c r="Z348" s="3"/>
    </row>
    <row r="349" spans="1:51" ht="13.5" thickBot="1" x14ac:dyDescent="0.25">
      <c r="A349" s="24" t="s">
        <v>21</v>
      </c>
      <c r="B349" s="24">
        <v>359</v>
      </c>
      <c r="C349" s="58" t="s">
        <v>475</v>
      </c>
      <c r="D349" s="3"/>
      <c r="E349" s="8">
        <f>SUM(E10:E347)</f>
        <v>480720.4000000002</v>
      </c>
      <c r="F349" s="9"/>
      <c r="G349" s="8">
        <f>SUM(G10:G347)</f>
        <v>1799.4999999999998</v>
      </c>
      <c r="H349" s="9"/>
      <c r="I349" s="10">
        <f>SUM(I10:I347)</f>
        <v>2536658142</v>
      </c>
      <c r="J349" s="9"/>
      <c r="K349" s="10">
        <f>SUM(K10:K347)</f>
        <v>400788627</v>
      </c>
      <c r="L349" s="9"/>
      <c r="M349" s="10">
        <f>SUM(M10:M347)</f>
        <v>133549596</v>
      </c>
      <c r="N349" s="9"/>
      <c r="O349" s="10">
        <f>SUM(O10:O348)</f>
        <v>1387640653</v>
      </c>
      <c r="P349" s="9"/>
      <c r="Q349" s="10">
        <f>SUM(Q10:Q348)</f>
        <v>38300646</v>
      </c>
      <c r="R349" s="9"/>
      <c r="S349" s="10">
        <f>SUM(S10:S348)</f>
        <v>4359241171.9949274</v>
      </c>
      <c r="T349" s="9"/>
      <c r="U349" s="10">
        <f>SUM(U10:U348)</f>
        <v>189869954.99947196</v>
      </c>
      <c r="V349" s="9"/>
      <c r="W349" s="10">
        <f>SUM(W10:W348)</f>
        <v>32247347.327146802</v>
      </c>
      <c r="X349" s="9"/>
      <c r="Y349" s="10">
        <f>SUM(Y10:Y348)</f>
        <v>11062523</v>
      </c>
      <c r="Z349" s="9"/>
      <c r="AA349" s="10">
        <f>SUM(AA10:AA348)</f>
        <v>72962337</v>
      </c>
      <c r="AC349" s="10">
        <f>SUM(AC10:AC348)</f>
        <v>3006612</v>
      </c>
      <c r="AW349" s="20"/>
      <c r="AX349" s="20"/>
      <c r="AY349" s="20"/>
    </row>
    <row r="350" spans="1:51" ht="13.5" thickTop="1" x14ac:dyDescent="0.2">
      <c r="A350" s="24"/>
      <c r="B350" s="24"/>
      <c r="C350" s="3"/>
      <c r="D350" s="3"/>
      <c r="E350" s="3"/>
      <c r="F350" s="3"/>
      <c r="G350" s="3"/>
      <c r="H350" s="3"/>
      <c r="I350" s="3"/>
      <c r="J350" s="3"/>
      <c r="K350" s="3"/>
      <c r="L350" s="3"/>
      <c r="M350" s="3"/>
      <c r="N350" s="3"/>
      <c r="O350" s="3"/>
      <c r="P350" s="3"/>
      <c r="Q350" s="3"/>
      <c r="R350" s="3"/>
      <c r="S350" s="3"/>
      <c r="U350" s="3"/>
    </row>
    <row r="351" spans="1:51" ht="21" customHeight="1" x14ac:dyDescent="0.2">
      <c r="A351" s="24"/>
      <c r="B351" s="24"/>
      <c r="C351" s="7" t="s">
        <v>2</v>
      </c>
      <c r="D351" s="7"/>
      <c r="E351" s="11">
        <f>MAX(E10:E347)</f>
        <v>32686.9</v>
      </c>
      <c r="F351" s="7"/>
      <c r="G351" s="11">
        <f>MAX(G10:G347)</f>
        <v>420.1</v>
      </c>
      <c r="H351" s="7"/>
      <c r="I351" s="12">
        <f>MAX(I10:I347)</f>
        <v>214615462</v>
      </c>
      <c r="J351" s="7"/>
      <c r="K351" s="12">
        <f>MAX(K10:K347)</f>
        <v>25518353</v>
      </c>
      <c r="L351" s="12"/>
      <c r="M351" s="12">
        <f>MAX(M10:M347)</f>
        <v>8268006</v>
      </c>
      <c r="N351" s="7"/>
      <c r="O351" s="12">
        <f>MAX(O10:O347)</f>
        <v>75150023</v>
      </c>
      <c r="P351" s="7"/>
      <c r="Q351" s="12">
        <f>MAX(Q10:Q347)</f>
        <v>1455343</v>
      </c>
      <c r="R351" s="7"/>
      <c r="S351" s="12">
        <f>MAX(S10:S347)</f>
        <v>318185084</v>
      </c>
      <c r="U351" s="12">
        <f>MAX(U10:U347)</f>
        <v>10771372</v>
      </c>
      <c r="W351" s="12">
        <f>MAX(W10:W347)</f>
        <v>8443141.5756000001</v>
      </c>
      <c r="Y351" s="12">
        <f>MAX(Y10:Y347)</f>
        <v>336526</v>
      </c>
      <c r="AA351" s="12">
        <f>MAX(AA10:AA347)</f>
        <v>4499000</v>
      </c>
      <c r="AC351" s="12">
        <f>MAX(AC10:AC347)</f>
        <v>195584</v>
      </c>
    </row>
    <row r="352" spans="1:51" ht="7.5" customHeight="1" x14ac:dyDescent="0.2">
      <c r="A352" s="24"/>
      <c r="B352" s="24"/>
      <c r="C352" s="7"/>
      <c r="D352" s="7"/>
      <c r="E352" s="7"/>
      <c r="F352" s="7"/>
      <c r="G352" s="7"/>
      <c r="H352" s="7"/>
      <c r="I352" s="12"/>
      <c r="J352" s="7"/>
      <c r="K352" s="12"/>
      <c r="L352" s="12"/>
      <c r="M352" s="12"/>
      <c r="N352" s="7"/>
      <c r="O352" s="12"/>
      <c r="P352" s="7"/>
      <c r="Q352" s="12"/>
      <c r="R352" s="7"/>
      <c r="S352" s="12"/>
      <c r="U352" s="12"/>
      <c r="W352" s="12"/>
      <c r="Y352" s="12"/>
      <c r="AA352" s="12"/>
      <c r="AC352" s="12"/>
    </row>
    <row r="353" spans="1:29" x14ac:dyDescent="0.2">
      <c r="A353" s="24"/>
      <c r="B353" s="24"/>
      <c r="C353" s="7" t="s">
        <v>3</v>
      </c>
      <c r="D353" s="7"/>
      <c r="E353" s="11">
        <f>MIN(E10:E347)</f>
        <v>74.900000000000006</v>
      </c>
      <c r="F353" s="7"/>
      <c r="G353" s="11">
        <f>MIN(G10:G347)</f>
        <v>-69.900000000000006</v>
      </c>
      <c r="H353" s="7"/>
      <c r="I353" s="12">
        <f>MIN(I10:I347)</f>
        <v>0</v>
      </c>
      <c r="J353" s="7"/>
      <c r="K353" s="12">
        <f>MIN(K10:K347)</f>
        <v>56679</v>
      </c>
      <c r="L353" s="12"/>
      <c r="M353" s="12">
        <f>MIN(M10:M347)</f>
        <v>-267766</v>
      </c>
      <c r="N353" s="7"/>
      <c r="O353" s="12">
        <f>MIN(O10:O347)</f>
        <v>327599</v>
      </c>
      <c r="P353" s="7"/>
      <c r="Q353" s="12">
        <f>MIN(Q10:Q347)</f>
        <v>-142727</v>
      </c>
      <c r="R353" s="7"/>
      <c r="S353" s="12">
        <f>MIN(S10:S347)</f>
        <v>741190.66666999995</v>
      </c>
      <c r="U353" s="12">
        <f>MIN(U10:U347)</f>
        <v>-112013.6667</v>
      </c>
      <c r="W353" s="12">
        <f>MIN(W10:W347)</f>
        <v>0</v>
      </c>
      <c r="Y353" s="12">
        <f>MIN(Y10:Y347)</f>
        <v>0</v>
      </c>
      <c r="AA353" s="12">
        <f>MIN(AA10:AA347)</f>
        <v>0</v>
      </c>
      <c r="AC353" s="12">
        <f>MIN(AC10:AC347)</f>
        <v>-65541</v>
      </c>
    </row>
    <row r="354" spans="1:29" ht="7.5" customHeight="1" x14ac:dyDescent="0.2">
      <c r="A354" s="24"/>
      <c r="B354" s="24"/>
      <c r="C354" s="7"/>
      <c r="D354" s="7"/>
      <c r="E354" s="7"/>
      <c r="F354" s="7"/>
      <c r="G354" s="7"/>
      <c r="H354" s="7"/>
      <c r="I354" s="12"/>
      <c r="J354" s="7"/>
      <c r="K354" s="12"/>
      <c r="L354" s="12"/>
      <c r="M354" s="12"/>
      <c r="N354" s="7"/>
      <c r="O354" s="12"/>
      <c r="P354" s="7"/>
      <c r="Q354" s="12"/>
      <c r="R354" s="7"/>
      <c r="S354" s="12"/>
      <c r="U354" s="12"/>
      <c r="W354" s="12"/>
      <c r="Y354" s="12"/>
      <c r="AA354" s="12"/>
      <c r="AC354" s="12"/>
    </row>
    <row r="355" spans="1:29" x14ac:dyDescent="0.2">
      <c r="A355" s="24"/>
      <c r="B355" s="24"/>
      <c r="C355" s="7" t="s">
        <v>4</v>
      </c>
      <c r="D355" s="7"/>
      <c r="E355" s="13">
        <f>E351-E353</f>
        <v>32612</v>
      </c>
      <c r="F355" s="7"/>
      <c r="G355" s="13">
        <f>G351-G353</f>
        <v>490</v>
      </c>
      <c r="H355" s="7"/>
      <c r="I355" s="12">
        <f>I351-I353</f>
        <v>214615462</v>
      </c>
      <c r="J355" s="7"/>
      <c r="K355" s="12">
        <f>K351-K353</f>
        <v>25461674</v>
      </c>
      <c r="L355" s="12"/>
      <c r="M355" s="12">
        <f>M351-M353</f>
        <v>8535772</v>
      </c>
      <c r="N355" s="7"/>
      <c r="O355" s="12">
        <f>O351-O353</f>
        <v>74822424</v>
      </c>
      <c r="P355" s="7"/>
      <c r="Q355" s="12">
        <f>Q351-Q353</f>
        <v>1598070</v>
      </c>
      <c r="R355" s="7"/>
      <c r="S355" s="12">
        <f>S351-S353</f>
        <v>317443893.33332998</v>
      </c>
      <c r="U355" s="12">
        <f>U351-U353</f>
        <v>10883385.6667</v>
      </c>
      <c r="W355" s="12">
        <f>W351-W353</f>
        <v>8443141.5756000001</v>
      </c>
      <c r="Y355" s="12">
        <f>Y351-Y353</f>
        <v>336526</v>
      </c>
      <c r="AA355" s="12">
        <f>AA351-AA353</f>
        <v>4499000</v>
      </c>
      <c r="AC355" s="12">
        <f>AC351-AC353</f>
        <v>261125</v>
      </c>
    </row>
    <row r="356" spans="1:29" ht="7.5" customHeight="1" x14ac:dyDescent="0.2">
      <c r="A356" s="24"/>
      <c r="B356" s="24"/>
      <c r="C356" s="7"/>
      <c r="D356" s="7"/>
      <c r="E356" s="7"/>
      <c r="F356" s="7"/>
      <c r="G356" s="7"/>
      <c r="H356" s="7"/>
      <c r="I356" s="12"/>
      <c r="J356" s="7"/>
      <c r="K356" s="12"/>
      <c r="L356" s="12"/>
      <c r="M356" s="12"/>
      <c r="N356" s="7"/>
      <c r="O356" s="12"/>
      <c r="P356" s="7"/>
      <c r="Q356" s="12"/>
      <c r="R356" s="7"/>
      <c r="S356" s="12"/>
      <c r="U356" s="12"/>
      <c r="W356" s="12"/>
      <c r="Y356" s="12"/>
      <c r="AA356" s="12"/>
      <c r="AC356" s="12"/>
    </row>
    <row r="357" spans="1:29" x14ac:dyDescent="0.2">
      <c r="A357" s="24"/>
      <c r="B357" s="24"/>
      <c r="C357" s="7" t="s">
        <v>5</v>
      </c>
      <c r="D357" s="7"/>
      <c r="E357" s="11">
        <f>MEDIAN(E10:E347)</f>
        <v>662.2</v>
      </c>
      <c r="F357" s="7"/>
      <c r="G357" s="11">
        <f>MEDIAN(G10:G347)</f>
        <v>-2.0499999999999998</v>
      </c>
      <c r="H357" s="7"/>
      <c r="I357" s="12">
        <f>MEDIAN(I10:I347)</f>
        <v>3200955</v>
      </c>
      <c r="J357" s="7"/>
      <c r="K357" s="12">
        <f>MEDIAN(K10:K347)</f>
        <v>507808</v>
      </c>
      <c r="L357" s="12"/>
      <c r="M357" s="12">
        <f>MEDIAN(M10:M347)</f>
        <v>109867</v>
      </c>
      <c r="N357" s="7"/>
      <c r="O357" s="12">
        <f>MEDIAN(O10:O347)</f>
        <v>2192791</v>
      </c>
      <c r="P357" s="7"/>
      <c r="Q357" s="12">
        <f>MEDIAN(Q10:Q347)</f>
        <v>73800.5</v>
      </c>
      <c r="R357" s="7"/>
      <c r="S357" s="12">
        <f>MEDIAN(S10:S347)</f>
        <v>5873978.6666999999</v>
      </c>
      <c r="U357" s="12">
        <f>MEDIAN(U10:U347)</f>
        <v>190004.166665</v>
      </c>
      <c r="W357" s="12">
        <f>MEDIAN(W10:W347)</f>
        <v>0</v>
      </c>
      <c r="Y357" s="12">
        <f>MEDIAN(Y10:Y347)</f>
        <v>0</v>
      </c>
      <c r="AA357" s="12">
        <f>MEDIAN(AA10:AA347)</f>
        <v>113141</v>
      </c>
      <c r="AC357" s="12">
        <f>MEDIAN(AC10:AC347)</f>
        <v>4774</v>
      </c>
    </row>
    <row r="358" spans="1:29" ht="7.5" customHeight="1" x14ac:dyDescent="0.2">
      <c r="A358" s="24"/>
      <c r="B358" s="24"/>
      <c r="C358" s="7"/>
      <c r="D358" s="7"/>
      <c r="E358" s="7"/>
      <c r="F358" s="7"/>
      <c r="G358" s="7"/>
      <c r="H358" s="7"/>
      <c r="I358" s="12"/>
      <c r="J358" s="7"/>
      <c r="K358" s="12"/>
      <c r="L358" s="12"/>
      <c r="M358" s="12"/>
      <c r="N358" s="7"/>
      <c r="O358" s="12"/>
      <c r="P358" s="7"/>
      <c r="Q358" s="12"/>
      <c r="R358" s="7"/>
      <c r="S358" s="12"/>
      <c r="U358" s="12"/>
      <c r="W358" s="12"/>
      <c r="Y358" s="12"/>
      <c r="AC358" s="12"/>
    </row>
    <row r="359" spans="1:29" x14ac:dyDescent="0.2">
      <c r="A359" s="24"/>
      <c r="B359" s="24"/>
      <c r="C359" s="7" t="s">
        <v>6</v>
      </c>
      <c r="D359" s="7"/>
      <c r="E359" s="11">
        <f>E349/$B$349</f>
        <v>1339.054038997215</v>
      </c>
      <c r="F359" s="7"/>
      <c r="G359" s="11">
        <f>G349/$B$349</f>
        <v>5.0125348189415035</v>
      </c>
      <c r="H359" s="7"/>
      <c r="I359" s="11">
        <f>I349/$B$349</f>
        <v>7065900.1169916438</v>
      </c>
      <c r="J359" s="7"/>
      <c r="K359" s="11">
        <f>K349/$B$349</f>
        <v>1116402.860724234</v>
      </c>
      <c r="L359" s="12"/>
      <c r="M359" s="11">
        <f>M349/$B$349</f>
        <v>372004.44568245125</v>
      </c>
      <c r="N359" s="7"/>
      <c r="O359" s="11">
        <f>O349/$B$349</f>
        <v>3865294.2980501391</v>
      </c>
      <c r="P359" s="7"/>
      <c r="Q359" s="11">
        <f>Q349/$B$349</f>
        <v>106687.03621169916</v>
      </c>
      <c r="R359" s="7"/>
      <c r="S359" s="11">
        <f>S349/$B$349</f>
        <v>12142733.069623753</v>
      </c>
      <c r="U359" s="11">
        <f>U349/$B$349</f>
        <v>528885.66852220602</v>
      </c>
      <c r="W359" s="11">
        <f>W349/$B$349</f>
        <v>89825.480019907525</v>
      </c>
      <c r="Y359" s="11">
        <f>Y349/$B$349</f>
        <v>30814.827298050139</v>
      </c>
      <c r="AA359" s="11">
        <f>AA349/$B$349</f>
        <v>203237.70752089136</v>
      </c>
      <c r="AC359" s="11">
        <f>AC349/$B$349</f>
        <v>8374.9637883008363</v>
      </c>
    </row>
    <row r="360" spans="1:29" ht="7.5" customHeight="1" x14ac:dyDescent="0.2">
      <c r="A360" s="24"/>
      <c r="B360" s="24"/>
      <c r="C360" s="7"/>
      <c r="D360" s="7"/>
      <c r="E360" s="7"/>
      <c r="F360" s="7"/>
      <c r="G360" s="7"/>
      <c r="H360" s="7"/>
      <c r="I360" s="7"/>
      <c r="J360" s="7"/>
      <c r="K360" s="7"/>
      <c r="L360" s="7"/>
      <c r="M360" s="7"/>
      <c r="N360" s="7"/>
      <c r="O360" s="7"/>
      <c r="P360" s="7"/>
      <c r="Q360" s="7"/>
      <c r="R360" s="7"/>
      <c r="S360" s="7"/>
      <c r="U360" s="7"/>
    </row>
    <row r="361" spans="1:29" x14ac:dyDescent="0.2">
      <c r="A361" s="24"/>
      <c r="B361" s="24"/>
      <c r="C361" s="7" t="s">
        <v>7</v>
      </c>
      <c r="D361" s="7"/>
      <c r="E361" s="7"/>
      <c r="F361" s="7"/>
      <c r="G361" s="7">
        <f>COUNTIF(G10:G347,"&gt;0")</f>
        <v>150</v>
      </c>
      <c r="H361" s="7"/>
      <c r="I361" s="7"/>
      <c r="J361" s="1"/>
      <c r="K361" s="7"/>
      <c r="L361" s="7"/>
      <c r="M361" s="7">
        <f>COUNTIF(M10:M347,"&gt;0")</f>
        <v>259</v>
      </c>
      <c r="N361" s="1"/>
      <c r="O361" s="1"/>
      <c r="P361" s="1"/>
      <c r="Q361" s="1">
        <f>COUNTIF(Q10:Q347,"&gt;0")</f>
        <v>322</v>
      </c>
      <c r="R361" s="1"/>
      <c r="S361" s="1"/>
      <c r="U361" s="1">
        <f>COUNTIF(U10:U347,"&gt;0")</f>
        <v>327</v>
      </c>
      <c r="Y361" s="1"/>
    </row>
    <row r="362" spans="1:29" ht="6" customHeight="1" x14ac:dyDescent="0.2">
      <c r="A362" s="24"/>
      <c r="B362" s="24"/>
      <c r="C362" s="7"/>
      <c r="D362" s="7"/>
      <c r="E362" s="7"/>
      <c r="F362" s="7"/>
      <c r="G362" s="7"/>
      <c r="H362" s="7"/>
      <c r="I362" s="7"/>
      <c r="J362" s="1"/>
      <c r="K362" s="7"/>
      <c r="L362" s="7"/>
      <c r="M362" s="7"/>
      <c r="N362" s="1"/>
      <c r="O362" s="1"/>
      <c r="P362" s="1"/>
      <c r="Q362" s="1"/>
      <c r="R362" s="1"/>
      <c r="S362" s="1"/>
      <c r="U362" s="1"/>
      <c r="Y362" s="1"/>
    </row>
    <row r="363" spans="1:29" x14ac:dyDescent="0.2">
      <c r="A363" s="24"/>
      <c r="B363" s="24"/>
      <c r="C363" s="7" t="s">
        <v>8</v>
      </c>
      <c r="D363" s="7"/>
      <c r="E363" s="7"/>
      <c r="F363" s="7"/>
      <c r="G363" s="7">
        <f>COUNTIF(G10:G347,"&lt;0")</f>
        <v>187</v>
      </c>
      <c r="H363" s="7"/>
      <c r="I363" s="7"/>
      <c r="J363" s="1"/>
      <c r="K363" s="7"/>
      <c r="L363" s="7"/>
      <c r="M363" s="7">
        <f>COUNTIF(M10:M347,"&lt;0")</f>
        <v>79</v>
      </c>
      <c r="N363" s="1"/>
      <c r="O363" s="1"/>
      <c r="P363" s="1"/>
      <c r="Q363" s="1">
        <f>COUNTIF(Q10:Q347,"&lt;0")</f>
        <v>16</v>
      </c>
      <c r="R363" s="1"/>
      <c r="S363" s="1"/>
      <c r="U363" s="1">
        <f>COUNTIF(U10:U347,"&lt;0")</f>
        <v>11</v>
      </c>
      <c r="Y363" s="1"/>
    </row>
    <row r="364" spans="1:29" ht="6.75" customHeight="1" x14ac:dyDescent="0.2">
      <c r="A364" s="24"/>
      <c r="B364" s="24"/>
      <c r="C364" s="3"/>
      <c r="D364" s="3"/>
      <c r="E364" s="3"/>
      <c r="F364" s="3"/>
      <c r="G364" s="3"/>
      <c r="H364" s="3"/>
      <c r="I364" s="3"/>
      <c r="J364" s="3"/>
      <c r="K364" s="3"/>
      <c r="L364" s="3"/>
      <c r="M364" s="3"/>
      <c r="N364" s="3"/>
      <c r="O364" s="3"/>
      <c r="P364" s="3"/>
      <c r="Q364" s="3"/>
      <c r="R364" s="3"/>
      <c r="S364" s="3"/>
    </row>
    <row r="365" spans="1:29" s="28" customFormat="1" x14ac:dyDescent="0.2">
      <c r="A365" s="26"/>
      <c r="B365" s="26"/>
      <c r="C365" s="27"/>
      <c r="D365" s="27"/>
      <c r="E365" s="27"/>
      <c r="F365" s="27"/>
      <c r="G365" s="27"/>
      <c r="H365" s="27"/>
      <c r="I365" s="50"/>
      <c r="J365" s="27"/>
      <c r="Q365" s="41" t="s">
        <v>11</v>
      </c>
      <c r="S365" s="12"/>
      <c r="U365" s="12"/>
      <c r="W365" s="12">
        <f>COUNTIF(W10:W347,"&gt;0")</f>
        <v>63</v>
      </c>
      <c r="Y365" s="12">
        <f>COUNTIF(Y10:Y347,"&gt;0")</f>
        <v>139</v>
      </c>
      <c r="AA365" s="12">
        <f>COUNTIF(AA10:AA347,"&gt;0")</f>
        <v>310</v>
      </c>
    </row>
    <row r="366" spans="1:29" s="28" customFormat="1" ht="6.75" customHeight="1" x14ac:dyDescent="0.2">
      <c r="A366" s="26"/>
      <c r="B366" s="26"/>
      <c r="C366" s="27"/>
      <c r="D366" s="27"/>
      <c r="E366" s="27"/>
      <c r="F366" s="27"/>
      <c r="G366" s="27"/>
      <c r="H366" s="27"/>
      <c r="I366" s="27"/>
      <c r="J366" s="27"/>
      <c r="K366" s="27"/>
      <c r="L366" s="27"/>
      <c r="M366" s="27"/>
      <c r="N366" s="27"/>
      <c r="O366" s="27"/>
      <c r="P366" s="27"/>
      <c r="Q366" s="27"/>
      <c r="R366" s="27"/>
      <c r="S366" s="27"/>
    </row>
    <row r="367" spans="1:29" s="28" customFormat="1" x14ac:dyDescent="0.2">
      <c r="A367" s="26"/>
      <c r="B367" s="26"/>
      <c r="C367" s="27"/>
      <c r="D367" s="27"/>
      <c r="E367" s="27"/>
      <c r="F367" s="27"/>
      <c r="G367" s="27"/>
      <c r="H367" s="27"/>
      <c r="I367" s="27"/>
      <c r="J367" s="27"/>
      <c r="K367" s="27"/>
      <c r="L367" s="27"/>
      <c r="M367" s="27"/>
      <c r="N367" s="27"/>
      <c r="O367" s="27"/>
      <c r="P367" s="27"/>
      <c r="Q367" s="27"/>
      <c r="R367" s="27"/>
      <c r="S367" s="6"/>
      <c r="Y367" s="108"/>
    </row>
    <row r="368" spans="1:29" s="28" customFormat="1" ht="6.75" customHeight="1" x14ac:dyDescent="0.2">
      <c r="A368" s="29"/>
      <c r="B368" s="29"/>
    </row>
    <row r="369" spans="1:29" s="28" customFormat="1" x14ac:dyDescent="0.2">
      <c r="A369" s="29"/>
      <c r="B369" s="29"/>
      <c r="W369" s="41" t="s">
        <v>29</v>
      </c>
      <c r="Y369" s="57">
        <f>AA349+K349+I349</f>
        <v>3010409106</v>
      </c>
    </row>
    <row r="370" spans="1:29" s="28" customFormat="1" x14ac:dyDescent="0.2">
      <c r="A370" s="29"/>
      <c r="B370" s="29"/>
      <c r="W370" s="41" t="s">
        <v>31</v>
      </c>
      <c r="Y370" s="57">
        <f>AC349+M349</f>
        <v>136556208</v>
      </c>
      <c r="AC370" s="57"/>
    </row>
    <row r="371" spans="1:29" s="28" customFormat="1" x14ac:dyDescent="0.2">
      <c r="A371" s="29"/>
      <c r="B371" s="29"/>
      <c r="W371" s="41" t="s">
        <v>26</v>
      </c>
      <c r="Y371" s="57">
        <f>I349+K349+AA349-(W349-24000000)</f>
        <v>3002161758.672853</v>
      </c>
    </row>
    <row r="372" spans="1:29" x14ac:dyDescent="0.2">
      <c r="C372" s="16" t="s">
        <v>9</v>
      </c>
      <c r="D372" s="16"/>
      <c r="E372" s="16"/>
      <c r="F372" s="16"/>
      <c r="G372" s="16"/>
      <c r="H372" s="16"/>
      <c r="I372" s="16"/>
      <c r="J372" s="16"/>
      <c r="K372" s="16"/>
      <c r="L372" s="16"/>
      <c r="S372" s="35"/>
      <c r="Y372" s="31"/>
    </row>
    <row r="373" spans="1:29" x14ac:dyDescent="0.2">
      <c r="C373" s="16" t="s">
        <v>28</v>
      </c>
      <c r="D373" s="16"/>
      <c r="E373" s="16"/>
      <c r="F373" s="16"/>
      <c r="G373" s="16"/>
      <c r="H373" s="16"/>
      <c r="I373" s="16"/>
      <c r="J373" s="16"/>
      <c r="K373" s="16"/>
      <c r="L373" s="16"/>
      <c r="S373" s="35"/>
    </row>
    <row r="374" spans="1:29" x14ac:dyDescent="0.2">
      <c r="C374" s="49" t="s">
        <v>473</v>
      </c>
      <c r="D374" s="16"/>
      <c r="E374" s="16"/>
      <c r="F374" s="16"/>
      <c r="G374" s="16"/>
      <c r="H374" s="16"/>
      <c r="I374" s="16"/>
      <c r="J374" s="16"/>
      <c r="K374" s="16"/>
      <c r="L374" s="16"/>
      <c r="S374" s="35"/>
    </row>
    <row r="375" spans="1:29" x14ac:dyDescent="0.2">
      <c r="C375" s="16" t="s">
        <v>404</v>
      </c>
      <c r="D375" s="16"/>
      <c r="E375" s="16"/>
      <c r="F375" s="16"/>
      <c r="G375" s="16"/>
      <c r="H375" s="16"/>
      <c r="I375" s="16"/>
      <c r="J375" s="16"/>
      <c r="K375" s="16"/>
      <c r="L375" s="16"/>
      <c r="S375" s="35"/>
    </row>
    <row r="376" spans="1:29" ht="24.75" customHeight="1" x14ac:dyDescent="0.2">
      <c r="C376" s="110" t="s">
        <v>30</v>
      </c>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row>
    <row r="377" spans="1:29" ht="12.75" customHeight="1" x14ac:dyDescent="0.2">
      <c r="C377" s="110" t="s">
        <v>405</v>
      </c>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row>
    <row r="378" spans="1:29" x14ac:dyDescent="0.2">
      <c r="C378" s="18" t="s">
        <v>12</v>
      </c>
      <c r="D378" s="16"/>
      <c r="E378" s="17" t="s">
        <v>407</v>
      </c>
      <c r="F378" s="16"/>
      <c r="G378" s="36"/>
      <c r="H378" s="16"/>
      <c r="I378" s="36"/>
      <c r="J378" s="16"/>
      <c r="K378" s="16"/>
      <c r="L378" s="16"/>
    </row>
    <row r="379" spans="1:29" x14ac:dyDescent="0.2">
      <c r="C379" s="18" t="s">
        <v>13</v>
      </c>
      <c r="D379" s="16"/>
      <c r="E379" s="51">
        <v>2.5999999999999999E-2</v>
      </c>
      <c r="F379" s="52"/>
      <c r="G379" s="51"/>
      <c r="H379" s="16"/>
      <c r="I379" s="36"/>
      <c r="J379" s="16"/>
      <c r="K379" s="16"/>
      <c r="L379" s="16"/>
    </row>
    <row r="380" spans="1:29" x14ac:dyDescent="0.2">
      <c r="C380" s="18" t="s">
        <v>14</v>
      </c>
      <c r="D380" s="16"/>
      <c r="E380" s="52" t="s">
        <v>408</v>
      </c>
      <c r="F380" s="52"/>
      <c r="G380" s="52"/>
      <c r="H380" s="16"/>
      <c r="I380" s="36"/>
      <c r="J380" s="16"/>
      <c r="K380" s="16"/>
      <c r="L380" s="16"/>
    </row>
    <row r="381" spans="1:29" x14ac:dyDescent="0.2">
      <c r="C381" s="18" t="s">
        <v>15</v>
      </c>
      <c r="D381" s="16"/>
      <c r="E381" s="53">
        <v>0.01</v>
      </c>
      <c r="F381" s="52"/>
      <c r="G381" s="53"/>
      <c r="H381" s="16"/>
      <c r="I381" s="36"/>
      <c r="J381" s="16"/>
      <c r="K381" s="16"/>
      <c r="L381" s="16"/>
    </row>
    <row r="382" spans="1:29" x14ac:dyDescent="0.2">
      <c r="C382" s="18" t="s">
        <v>16</v>
      </c>
      <c r="D382" s="16"/>
      <c r="E382" s="53">
        <v>0.36099999999999999</v>
      </c>
      <c r="F382" s="52"/>
      <c r="G382" s="53"/>
      <c r="H382" s="16"/>
      <c r="I382" s="37"/>
      <c r="J382" s="16"/>
      <c r="K382" s="16"/>
      <c r="L382" s="16"/>
    </row>
    <row r="383" spans="1:29" x14ac:dyDescent="0.2">
      <c r="C383" s="18" t="s">
        <v>17</v>
      </c>
      <c r="D383" s="16"/>
      <c r="E383" s="53">
        <v>7.0000000000000007E-2</v>
      </c>
      <c r="F383" s="52"/>
      <c r="G383" s="53"/>
      <c r="H383" s="16"/>
      <c r="I383" s="37"/>
      <c r="J383" s="16"/>
      <c r="K383" s="16"/>
      <c r="L383" s="16"/>
    </row>
    <row r="384" spans="1:29" x14ac:dyDescent="0.2">
      <c r="C384" s="18" t="s">
        <v>18</v>
      </c>
      <c r="D384" s="16"/>
      <c r="E384" s="53">
        <v>0.01</v>
      </c>
      <c r="F384" s="52"/>
      <c r="G384" s="53"/>
      <c r="H384" s="16"/>
      <c r="I384" s="37"/>
      <c r="J384" s="16"/>
      <c r="K384" s="16"/>
      <c r="L384" s="16"/>
    </row>
    <row r="385" spans="1:25" x14ac:dyDescent="0.2">
      <c r="C385" s="18" t="s">
        <v>23</v>
      </c>
      <c r="D385" s="16"/>
      <c r="E385" s="53">
        <v>2.5000000000000001E-2</v>
      </c>
      <c r="F385" s="52"/>
      <c r="G385" s="53"/>
      <c r="H385" s="16"/>
      <c r="I385" s="37"/>
      <c r="J385" s="16"/>
      <c r="K385" s="16"/>
      <c r="L385" s="16"/>
    </row>
    <row r="386" spans="1:25" x14ac:dyDescent="0.2">
      <c r="A386" s="23" t="s">
        <v>24</v>
      </c>
      <c r="C386" s="16" t="s">
        <v>476</v>
      </c>
      <c r="D386" s="16"/>
      <c r="E386" s="19"/>
      <c r="F386" s="16"/>
      <c r="G386" s="19"/>
      <c r="H386" s="16"/>
      <c r="I386" s="37"/>
      <c r="J386" s="16"/>
      <c r="K386" s="16"/>
      <c r="L386" s="16"/>
    </row>
    <row r="387" spans="1:25" x14ac:dyDescent="0.2">
      <c r="C387" s="16" t="s">
        <v>10</v>
      </c>
    </row>
    <row r="388" spans="1:25" x14ac:dyDescent="0.2">
      <c r="C388" s="16" t="s">
        <v>406</v>
      </c>
    </row>
    <row r="389" spans="1:25" x14ac:dyDescent="0.2">
      <c r="C389" s="49" t="s">
        <v>477</v>
      </c>
      <c r="Y389" s="31"/>
    </row>
  </sheetData>
  <protectedRanges>
    <protectedRange sqref="K3" name="Allowable Growth Rate Selection"/>
  </protectedRanges>
  <mergeCells count="4">
    <mergeCell ref="C376:Y376"/>
    <mergeCell ref="C377:Y377"/>
    <mergeCell ref="I6:U6"/>
    <mergeCell ref="C1:S1"/>
  </mergeCells>
  <phoneticPr fontId="0" type="noConversion"/>
  <dataValidations count="1">
    <dataValidation type="list" allowBlank="1" showInputMessage="1" showErrorMessage="1" sqref="K3">
      <formula1>$AU$13:$AU$19</formula1>
    </dataValidation>
  </dataValidations>
  <hyperlinks>
    <hyperlink ref="K9" location="FY16_StateCats_Detail!A1" display="Est. FY 2016 Total State Categorical Supplements"/>
  </hyperlinks>
  <pageMargins left="0.19" right="0.24" top="0.56000000000000005" bottom="0.61" header="0.27" footer="0.17"/>
  <pageSetup scale="61" fitToHeight="0" orientation="landscape" r:id="rId1"/>
  <headerFooter alignWithMargins="0">
    <oddHeader>&amp;C&amp;"Arial,Bold"&amp;14Legislative Services Agency:  Estimated School Foundation Aid by District</oddHeader>
    <oddFooter>&amp;LLSA:  &amp;F&amp;C&amp;P</oddFooter>
  </headerFooter>
  <rowBreaks count="1" manualBreakCount="1">
    <brk id="35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2"/>
  <sheetViews>
    <sheetView workbookViewId="0">
      <pane ySplit="3090" activePane="bottomLeft"/>
      <selection sqref="A1:XFD1048576"/>
      <selection pane="bottomLeft" sqref="A1:XFD1048576"/>
    </sheetView>
  </sheetViews>
  <sheetFormatPr defaultRowHeight="12.75" x14ac:dyDescent="0.2"/>
  <cols>
    <col min="2" max="2" width="14.5703125" customWidth="1"/>
    <col min="3" max="3" width="23.85546875" customWidth="1"/>
    <col min="21" max="21" width="10" bestFit="1" customWidth="1"/>
    <col min="23" max="23" width="10" bestFit="1" customWidth="1"/>
    <col min="24" max="24" width="1.5703125" customWidth="1"/>
    <col min="25" max="25" width="13.140625" customWidth="1"/>
    <col min="29" max="29" width="1.42578125" customWidth="1"/>
    <col min="34" max="34" width="2" customWidth="1"/>
  </cols>
  <sheetData>
    <row r="1" spans="1:49"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row>
    <row r="2" spans="1:49" ht="13.5" thickBot="1" x14ac:dyDescent="0.25"/>
    <row r="3" spans="1:49" x14ac:dyDescent="0.2">
      <c r="B3" s="66" t="s">
        <v>423</v>
      </c>
      <c r="C3" s="68" t="s">
        <v>424</v>
      </c>
    </row>
    <row r="4" spans="1:49" x14ac:dyDescent="0.2">
      <c r="B4" s="77" t="s">
        <v>425</v>
      </c>
      <c r="C4" s="78">
        <v>548.61</v>
      </c>
    </row>
    <row r="5" spans="1:49" x14ac:dyDescent="0.2">
      <c r="B5" s="77" t="s">
        <v>426</v>
      </c>
      <c r="C5" s="78">
        <v>62.18</v>
      </c>
      <c r="O5" s="75" t="s">
        <v>422</v>
      </c>
      <c r="P5" s="76">
        <f>Summary!K3</f>
        <v>0.02</v>
      </c>
    </row>
    <row r="6" spans="1:49" x14ac:dyDescent="0.2">
      <c r="B6" s="77" t="s">
        <v>427</v>
      </c>
      <c r="C6" s="78">
        <v>67.680000000000007</v>
      </c>
      <c r="O6" s="75"/>
      <c r="P6" s="76"/>
    </row>
    <row r="7" spans="1:49" x14ac:dyDescent="0.2">
      <c r="B7" s="77" t="s">
        <v>411</v>
      </c>
      <c r="C7" s="78">
        <v>308.82</v>
      </c>
      <c r="O7" s="75"/>
      <c r="P7" s="76"/>
    </row>
    <row r="8" spans="1:49" x14ac:dyDescent="0.2">
      <c r="B8" s="77" t="s">
        <v>428</v>
      </c>
      <c r="C8" s="78">
        <v>28.71</v>
      </c>
      <c r="O8" s="75"/>
      <c r="P8" s="76"/>
    </row>
    <row r="9" spans="1:49" ht="13.5" thickBot="1" x14ac:dyDescent="0.25">
      <c r="B9" s="79" t="s">
        <v>429</v>
      </c>
      <c r="C9" s="80">
        <v>3.35</v>
      </c>
      <c r="O9" s="75"/>
      <c r="P9" s="76"/>
      <c r="T9" s="74" t="s">
        <v>434</v>
      </c>
      <c r="Y9" s="74" t="s">
        <v>438</v>
      </c>
      <c r="AD9" s="74" t="s">
        <v>439</v>
      </c>
      <c r="AI9" s="74" t="s">
        <v>443</v>
      </c>
      <c r="AN9" s="74" t="s">
        <v>447</v>
      </c>
      <c r="AS9" s="74" t="s">
        <v>450</v>
      </c>
    </row>
    <row r="10" spans="1:49" x14ac:dyDescent="0.2">
      <c r="E10" t="str">
        <f>B8</f>
        <v>ts_aea_a</v>
      </c>
      <c r="F10" t="str">
        <f>B9</f>
        <v>pd_aea_a</v>
      </c>
      <c r="G10" s="74" t="s">
        <v>411</v>
      </c>
      <c r="H10" t="str">
        <f>B4</f>
        <v>ts_scpp_a</v>
      </c>
      <c r="I10" t="str">
        <f>B5</f>
        <v>pd_scpp_a</v>
      </c>
      <c r="J10" t="str">
        <f>B6</f>
        <v>ei_scpp_a</v>
      </c>
      <c r="O10" s="75"/>
      <c r="P10" s="76"/>
      <c r="T10" s="81">
        <f>ROUND($P$5*H11,2)</f>
        <v>10.97</v>
      </c>
      <c r="Y10" s="81">
        <f>ROUND($P$5*I11,2)</f>
        <v>1.24</v>
      </c>
      <c r="AD10" s="81">
        <f>ROUND($P$5*J11,2)</f>
        <v>1.35</v>
      </c>
      <c r="AI10" s="81">
        <f>ROUND($P$5*G11,2)</f>
        <v>6.18</v>
      </c>
      <c r="AN10" s="81">
        <f>ROUND($P$5*E11,2)</f>
        <v>0.56999999999999995</v>
      </c>
      <c r="AS10" s="81">
        <f>ROUND($P$5*F11,2)</f>
        <v>7.0000000000000007E-2</v>
      </c>
    </row>
    <row r="11" spans="1:49" ht="13.5" thickBot="1" x14ac:dyDescent="0.25">
      <c r="E11">
        <f>C8</f>
        <v>28.71</v>
      </c>
      <c r="F11">
        <f>C9</f>
        <v>3.35</v>
      </c>
      <c r="G11">
        <f>G13</f>
        <v>308.82</v>
      </c>
      <c r="H11">
        <f>C4</f>
        <v>548.61</v>
      </c>
      <c r="I11">
        <f>C5</f>
        <v>62.18</v>
      </c>
      <c r="J11">
        <f>C6</f>
        <v>67.680000000000007</v>
      </c>
      <c r="T11">
        <f>T10+H11</f>
        <v>559.58000000000004</v>
      </c>
      <c r="Y11" s="81">
        <f>I11+Y10</f>
        <v>63.42</v>
      </c>
      <c r="AD11" s="81">
        <f>J11+AD10</f>
        <v>69.03</v>
      </c>
      <c r="AI11" s="81">
        <f>G11+AI10</f>
        <v>315</v>
      </c>
      <c r="AN11" s="81">
        <f>E11+AN10</f>
        <v>29.28</v>
      </c>
      <c r="AS11" s="81">
        <f>F11+AS10</f>
        <v>3.42</v>
      </c>
    </row>
    <row r="12" spans="1:49" ht="25.5" x14ac:dyDescent="0.2">
      <c r="A12" s="66" t="s">
        <v>409</v>
      </c>
      <c r="B12" s="67" t="s">
        <v>33</v>
      </c>
      <c r="C12" s="67" t="s">
        <v>32</v>
      </c>
      <c r="D12" s="67" t="s">
        <v>410</v>
      </c>
      <c r="E12" s="67" t="s">
        <v>451</v>
      </c>
      <c r="F12" s="67" t="s">
        <v>452</v>
      </c>
      <c r="G12" s="67" t="s">
        <v>411</v>
      </c>
      <c r="H12" s="67" t="s">
        <v>412</v>
      </c>
      <c r="I12" s="67" t="s">
        <v>413</v>
      </c>
      <c r="J12" s="67" t="s">
        <v>414</v>
      </c>
      <c r="K12" s="67" t="s">
        <v>415</v>
      </c>
      <c r="L12" s="67" t="s">
        <v>416</v>
      </c>
      <c r="M12" s="67" t="s">
        <v>417</v>
      </c>
      <c r="N12" s="67" t="s">
        <v>418</v>
      </c>
      <c r="O12" s="67" t="s">
        <v>419</v>
      </c>
      <c r="P12" s="67" t="s">
        <v>36</v>
      </c>
      <c r="Q12" s="67" t="s">
        <v>420</v>
      </c>
      <c r="R12" s="68" t="s">
        <v>421</v>
      </c>
      <c r="T12" s="82" t="s">
        <v>431</v>
      </c>
      <c r="V12" s="82" t="s">
        <v>432</v>
      </c>
      <c r="W12" s="74" t="s">
        <v>433</v>
      </c>
      <c r="Y12" s="74" t="s">
        <v>437</v>
      </c>
      <c r="AA12" s="74" t="s">
        <v>435</v>
      </c>
      <c r="AB12" s="74" t="s">
        <v>436</v>
      </c>
      <c r="AD12" s="74" t="s">
        <v>440</v>
      </c>
      <c r="AF12" s="74" t="s">
        <v>441</v>
      </c>
      <c r="AG12" s="74" t="s">
        <v>442</v>
      </c>
      <c r="AI12" s="74" t="s">
        <v>444</v>
      </c>
      <c r="AK12" s="74" t="s">
        <v>445</v>
      </c>
      <c r="AL12" s="74" t="s">
        <v>446</v>
      </c>
      <c r="AN12" s="67" t="s">
        <v>448</v>
      </c>
      <c r="AO12" s="67" t="s">
        <v>430</v>
      </c>
      <c r="AP12" s="74" t="s">
        <v>445</v>
      </c>
      <c r="AQ12" s="74" t="s">
        <v>449</v>
      </c>
      <c r="AS12" s="67" t="s">
        <v>448</v>
      </c>
      <c r="AT12" s="67" t="s">
        <v>430</v>
      </c>
      <c r="AU12" s="74" t="s">
        <v>445</v>
      </c>
      <c r="AV12" s="74" t="s">
        <v>449</v>
      </c>
    </row>
    <row r="13" spans="1:49" x14ac:dyDescent="0.2">
      <c r="A13" s="69">
        <v>1</v>
      </c>
      <c r="B13" s="65">
        <v>441</v>
      </c>
      <c r="C13" s="65" t="s">
        <v>54</v>
      </c>
      <c r="D13" s="65">
        <v>441</v>
      </c>
      <c r="E13" s="65">
        <v>28.74</v>
      </c>
      <c r="F13" s="65">
        <v>3.05</v>
      </c>
      <c r="G13" s="65">
        <v>308.82</v>
      </c>
      <c r="H13" s="65">
        <v>499.11</v>
      </c>
      <c r="I13" s="65">
        <v>51.12</v>
      </c>
      <c r="J13" s="65">
        <v>54.09</v>
      </c>
      <c r="K13" s="65">
        <v>297769</v>
      </c>
      <c r="L13" s="65">
        <v>30498</v>
      </c>
      <c r="M13" s="65">
        <v>32270</v>
      </c>
      <c r="N13" s="65">
        <v>18480</v>
      </c>
      <c r="O13" s="65">
        <v>1961</v>
      </c>
      <c r="P13" s="65">
        <v>579.70000000000005</v>
      </c>
      <c r="Q13" s="65">
        <v>626.55999999999995</v>
      </c>
      <c r="R13" s="70">
        <v>0</v>
      </c>
      <c r="T13" s="81">
        <f>T$10+H13</f>
        <v>510.08000000000004</v>
      </c>
      <c r="U13">
        <f>ROUND(T13*P13,0)</f>
        <v>295693</v>
      </c>
      <c r="V13">
        <f>IF(U13&lt;K13,K13-U13,0)</f>
        <v>2076</v>
      </c>
      <c r="W13">
        <f>V13+U13</f>
        <v>297769</v>
      </c>
      <c r="Y13" s="81">
        <f>Y$10+I13</f>
        <v>52.36</v>
      </c>
      <c r="Z13">
        <f>ROUND(Y13*$P13,0)</f>
        <v>30353</v>
      </c>
      <c r="AA13">
        <f>IF(Z13&lt;L13,L13-Z13,0)</f>
        <v>145</v>
      </c>
      <c r="AB13">
        <f>AA13+Z13</f>
        <v>30498</v>
      </c>
      <c r="AD13" s="81">
        <f>AD$10+J13</f>
        <v>55.440000000000005</v>
      </c>
      <c r="AE13">
        <f>ROUND(AD13*$P13,0)</f>
        <v>32139</v>
      </c>
      <c r="AF13">
        <f>IF(AE13&lt;M13,M13-AE13,0)</f>
        <v>131</v>
      </c>
      <c r="AG13">
        <f>AF13+AE13</f>
        <v>32270</v>
      </c>
      <c r="AI13" s="81">
        <f>IF(R13&gt;0,$AI$11,0)</f>
        <v>0</v>
      </c>
      <c r="AJ13">
        <f>ROUND(AI13*$P13,0)</f>
        <v>0</v>
      </c>
      <c r="AK13">
        <f>IF(AJ13&lt;R13,R13-AJ13,0)</f>
        <v>0</v>
      </c>
      <c r="AL13">
        <f>AK13+AJ13</f>
        <v>0</v>
      </c>
      <c r="AN13" s="81">
        <f>AN$10+E13</f>
        <v>29.31</v>
      </c>
      <c r="AO13">
        <f>ROUND(AN13*$Q13,0)</f>
        <v>18364</v>
      </c>
      <c r="AP13">
        <f>IF(AO13&lt;N13,N13-AO13,0)</f>
        <v>116</v>
      </c>
      <c r="AQ13">
        <f>AP13+AO13</f>
        <v>18480</v>
      </c>
      <c r="AS13" s="81">
        <f>AS$10+F13</f>
        <v>3.1199999999999997</v>
      </c>
      <c r="AT13">
        <f>ROUND(AS13*$Q13,0)</f>
        <v>1955</v>
      </c>
      <c r="AU13">
        <f>IF(AT13&lt;O13,O13-AT13,0)</f>
        <v>6</v>
      </c>
      <c r="AV13">
        <f>AU13+AT13</f>
        <v>1961</v>
      </c>
    </row>
    <row r="14" spans="1:49" x14ac:dyDescent="0.2">
      <c r="A14" s="69">
        <v>2</v>
      </c>
      <c r="B14" s="65">
        <v>9</v>
      </c>
      <c r="C14" s="65" t="s">
        <v>55</v>
      </c>
      <c r="D14" s="65">
        <v>9</v>
      </c>
      <c r="E14" s="65">
        <v>36.15</v>
      </c>
      <c r="F14" s="65">
        <v>4.1500000000000004</v>
      </c>
      <c r="G14" s="65">
        <v>308.82</v>
      </c>
      <c r="H14" s="65">
        <v>576.38</v>
      </c>
      <c r="I14" s="65">
        <v>62.01</v>
      </c>
      <c r="J14" s="65">
        <v>53.51</v>
      </c>
      <c r="K14" s="65">
        <v>343638</v>
      </c>
      <c r="L14" s="65">
        <v>36970</v>
      </c>
      <c r="M14" s="65">
        <v>31903</v>
      </c>
      <c r="N14" s="65">
        <v>24259</v>
      </c>
      <c r="O14" s="65">
        <v>2785</v>
      </c>
      <c r="P14" s="65">
        <v>604.70000000000005</v>
      </c>
      <c r="Q14" s="65">
        <v>680.31</v>
      </c>
      <c r="R14" s="70">
        <v>0</v>
      </c>
      <c r="T14" s="81">
        <f t="shared" ref="T14:T77" si="0">T$10+H14</f>
        <v>587.35</v>
      </c>
      <c r="U14">
        <f t="shared" ref="U14:U77" si="1">ROUND(T14*P14,0)</f>
        <v>355171</v>
      </c>
      <c r="V14">
        <f t="shared" ref="V14:V77" si="2">IF(U14&lt;K14,K14-U14,0)</f>
        <v>0</v>
      </c>
      <c r="W14">
        <f t="shared" ref="W14:W77" si="3">V14+U14</f>
        <v>355171</v>
      </c>
      <c r="Y14" s="81">
        <f t="shared" ref="Y14:Y77" si="4">Y$10+I14</f>
        <v>63.25</v>
      </c>
      <c r="Z14">
        <f t="shared" ref="Z14:Z77" si="5">ROUND(Y14*$P14,0)</f>
        <v>38247</v>
      </c>
      <c r="AA14">
        <f t="shared" ref="AA14:AA77" si="6">IF(Z14&lt;L14,L14-Z14,0)</f>
        <v>0</v>
      </c>
      <c r="AB14">
        <f t="shared" ref="AB14:AB77" si="7">AA14+Z14</f>
        <v>38247</v>
      </c>
      <c r="AD14" s="81">
        <f t="shared" ref="AD14:AD77" si="8">AD$10+J14</f>
        <v>54.86</v>
      </c>
      <c r="AE14">
        <f t="shared" ref="AE14:AE77" si="9">ROUND(AD14*$P14,0)</f>
        <v>33174</v>
      </c>
      <c r="AF14">
        <f t="shared" ref="AF14:AF77" si="10">IF(AE14&lt;M14,M14-AE14,0)</f>
        <v>0</v>
      </c>
      <c r="AG14">
        <f t="shared" ref="AG14:AG77" si="11">AF14+AE14</f>
        <v>33174</v>
      </c>
      <c r="AI14" s="81">
        <f t="shared" ref="AI14:AI77" si="12">IF(R14&gt;0,$AI$11,0)</f>
        <v>0</v>
      </c>
      <c r="AJ14">
        <f t="shared" ref="AJ14:AJ77" si="13">ROUND(AI14*$P14,0)</f>
        <v>0</v>
      </c>
      <c r="AK14">
        <f t="shared" ref="AK14:AK77" si="14">IF(AJ14&lt;R14,R14-AJ14,0)</f>
        <v>0</v>
      </c>
      <c r="AL14">
        <f t="shared" ref="AL14:AL77" si="15">AK14+AJ14</f>
        <v>0</v>
      </c>
      <c r="AN14" s="81">
        <f t="shared" ref="AN14:AN77" si="16">AN$10+E14</f>
        <v>36.72</v>
      </c>
      <c r="AO14">
        <f t="shared" ref="AO14:AO77" si="17">ROUND(AN14*$Q14,0)</f>
        <v>24981</v>
      </c>
      <c r="AP14">
        <f t="shared" ref="AP14:AP77" si="18">IF(AO14&lt;N14,N14-AO14,0)</f>
        <v>0</v>
      </c>
      <c r="AQ14">
        <f t="shared" ref="AQ14:AQ77" si="19">AP14+AO14</f>
        <v>24981</v>
      </c>
      <c r="AS14" s="81">
        <f t="shared" ref="AS14:AS77" si="20">AS$10+F14</f>
        <v>4.2200000000000006</v>
      </c>
      <c r="AT14">
        <f t="shared" ref="AT14:AT77" si="21">ROUND(AS14*$Q14,0)</f>
        <v>2871</v>
      </c>
      <c r="AU14">
        <f t="shared" ref="AU14:AU77" si="22">IF(AT14&lt;O14,O14-AT14,0)</f>
        <v>0</v>
      </c>
      <c r="AV14">
        <f t="shared" ref="AV14:AV77" si="23">AU14+AT14</f>
        <v>2871</v>
      </c>
    </row>
    <row r="15" spans="1:49" x14ac:dyDescent="0.2">
      <c r="A15" s="69">
        <v>3</v>
      </c>
      <c r="B15" s="65">
        <v>18</v>
      </c>
      <c r="C15" s="65" t="s">
        <v>56</v>
      </c>
      <c r="D15" s="65">
        <v>18</v>
      </c>
      <c r="E15" s="65">
        <v>22.2</v>
      </c>
      <c r="F15" s="65">
        <v>2.83</v>
      </c>
      <c r="G15" s="65">
        <v>308.82</v>
      </c>
      <c r="H15" s="65">
        <v>601.22</v>
      </c>
      <c r="I15" s="65">
        <v>59.5</v>
      </c>
      <c r="J15" s="65">
        <v>65.78</v>
      </c>
      <c r="K15" s="65">
        <v>197441</v>
      </c>
      <c r="L15" s="65">
        <v>19540</v>
      </c>
      <c r="M15" s="65">
        <v>21602</v>
      </c>
      <c r="N15" s="65">
        <v>8301</v>
      </c>
      <c r="O15" s="65">
        <v>1058</v>
      </c>
      <c r="P15" s="65">
        <v>324.8</v>
      </c>
      <c r="Q15" s="65">
        <v>370.77</v>
      </c>
      <c r="R15" s="70">
        <v>0</v>
      </c>
      <c r="T15" s="81">
        <f t="shared" si="0"/>
        <v>612.19000000000005</v>
      </c>
      <c r="U15">
        <f t="shared" si="1"/>
        <v>198839</v>
      </c>
      <c r="V15">
        <f t="shared" si="2"/>
        <v>0</v>
      </c>
      <c r="W15">
        <f t="shared" si="3"/>
        <v>198839</v>
      </c>
      <c r="Y15" s="81">
        <f t="shared" si="4"/>
        <v>60.74</v>
      </c>
      <c r="Z15">
        <f t="shared" si="5"/>
        <v>19728</v>
      </c>
      <c r="AA15">
        <f t="shared" si="6"/>
        <v>0</v>
      </c>
      <c r="AB15">
        <f t="shared" si="7"/>
        <v>19728</v>
      </c>
      <c r="AD15" s="81">
        <f t="shared" si="8"/>
        <v>67.13</v>
      </c>
      <c r="AE15">
        <f t="shared" si="9"/>
        <v>21804</v>
      </c>
      <c r="AF15">
        <f t="shared" si="10"/>
        <v>0</v>
      </c>
      <c r="AG15">
        <f t="shared" si="11"/>
        <v>21804</v>
      </c>
      <c r="AI15" s="81">
        <f t="shared" si="12"/>
        <v>0</v>
      </c>
      <c r="AJ15">
        <f t="shared" si="13"/>
        <v>0</v>
      </c>
      <c r="AK15">
        <f t="shared" si="14"/>
        <v>0</v>
      </c>
      <c r="AL15">
        <f t="shared" si="15"/>
        <v>0</v>
      </c>
      <c r="AN15" s="81">
        <f t="shared" si="16"/>
        <v>22.77</v>
      </c>
      <c r="AO15">
        <f t="shared" si="17"/>
        <v>8442</v>
      </c>
      <c r="AP15">
        <f t="shared" si="18"/>
        <v>0</v>
      </c>
      <c r="AQ15">
        <f t="shared" si="19"/>
        <v>8442</v>
      </c>
      <c r="AS15" s="81">
        <f t="shared" si="20"/>
        <v>2.9</v>
      </c>
      <c r="AT15">
        <f t="shared" si="21"/>
        <v>1075</v>
      </c>
      <c r="AU15">
        <f t="shared" si="22"/>
        <v>0</v>
      </c>
      <c r="AV15">
        <f t="shared" si="23"/>
        <v>1075</v>
      </c>
    </row>
    <row r="16" spans="1:49" x14ac:dyDescent="0.2">
      <c r="A16" s="69">
        <v>4</v>
      </c>
      <c r="B16" s="65">
        <v>27</v>
      </c>
      <c r="C16" s="65" t="s">
        <v>57</v>
      </c>
      <c r="D16" s="65">
        <v>27</v>
      </c>
      <c r="E16" s="65">
        <v>22.2</v>
      </c>
      <c r="F16" s="65">
        <v>2.83</v>
      </c>
      <c r="G16" s="65">
        <v>308.82</v>
      </c>
      <c r="H16" s="65">
        <v>559.89</v>
      </c>
      <c r="I16" s="65">
        <v>60.42</v>
      </c>
      <c r="J16" s="65">
        <v>62.66</v>
      </c>
      <c r="K16" s="65">
        <v>829197</v>
      </c>
      <c r="L16" s="65">
        <v>89482</v>
      </c>
      <c r="M16" s="65">
        <v>92799</v>
      </c>
      <c r="N16" s="65">
        <v>36604</v>
      </c>
      <c r="O16" s="65">
        <v>4666</v>
      </c>
      <c r="P16" s="65">
        <v>1517.3</v>
      </c>
      <c r="Q16" s="65">
        <v>1686.83</v>
      </c>
      <c r="R16" s="70">
        <v>0</v>
      </c>
      <c r="T16" s="81">
        <f t="shared" si="0"/>
        <v>570.86</v>
      </c>
      <c r="U16">
        <f t="shared" si="1"/>
        <v>866166</v>
      </c>
      <c r="V16">
        <f t="shared" si="2"/>
        <v>0</v>
      </c>
      <c r="W16">
        <f t="shared" si="3"/>
        <v>866166</v>
      </c>
      <c r="Y16" s="81">
        <f t="shared" si="4"/>
        <v>61.660000000000004</v>
      </c>
      <c r="Z16">
        <f t="shared" si="5"/>
        <v>93557</v>
      </c>
      <c r="AA16">
        <f t="shared" si="6"/>
        <v>0</v>
      </c>
      <c r="AB16">
        <f t="shared" si="7"/>
        <v>93557</v>
      </c>
      <c r="AD16" s="81">
        <f t="shared" si="8"/>
        <v>64.009999999999991</v>
      </c>
      <c r="AE16">
        <f t="shared" si="9"/>
        <v>97122</v>
      </c>
      <c r="AF16">
        <f t="shared" si="10"/>
        <v>0</v>
      </c>
      <c r="AG16">
        <f t="shared" si="11"/>
        <v>97122</v>
      </c>
      <c r="AI16" s="81">
        <f t="shared" si="12"/>
        <v>0</v>
      </c>
      <c r="AJ16">
        <f t="shared" si="13"/>
        <v>0</v>
      </c>
      <c r="AK16">
        <f t="shared" si="14"/>
        <v>0</v>
      </c>
      <c r="AL16">
        <f t="shared" si="15"/>
        <v>0</v>
      </c>
      <c r="AN16" s="81">
        <f t="shared" si="16"/>
        <v>22.77</v>
      </c>
      <c r="AO16">
        <f t="shared" si="17"/>
        <v>38409</v>
      </c>
      <c r="AP16">
        <f t="shared" si="18"/>
        <v>0</v>
      </c>
      <c r="AQ16">
        <f t="shared" si="19"/>
        <v>38409</v>
      </c>
      <c r="AS16" s="81">
        <f t="shared" si="20"/>
        <v>2.9</v>
      </c>
      <c r="AT16">
        <f t="shared" si="21"/>
        <v>4892</v>
      </c>
      <c r="AU16">
        <f t="shared" si="22"/>
        <v>0</v>
      </c>
      <c r="AV16">
        <f t="shared" si="23"/>
        <v>4892</v>
      </c>
    </row>
    <row r="17" spans="1:48" x14ac:dyDescent="0.2">
      <c r="A17" s="69">
        <v>5</v>
      </c>
      <c r="B17" s="65">
        <v>63</v>
      </c>
      <c r="C17" s="65" t="s">
        <v>58</v>
      </c>
      <c r="D17" s="65">
        <v>63</v>
      </c>
      <c r="E17" s="65">
        <v>28.76</v>
      </c>
      <c r="F17" s="65">
        <v>3.44</v>
      </c>
      <c r="G17" s="65">
        <v>308.82</v>
      </c>
      <c r="H17" s="65">
        <v>590.34</v>
      </c>
      <c r="I17" s="65">
        <v>67.64</v>
      </c>
      <c r="J17" s="65">
        <v>64.81</v>
      </c>
      <c r="K17" s="65">
        <v>306977</v>
      </c>
      <c r="L17" s="65">
        <v>35173</v>
      </c>
      <c r="M17" s="65">
        <v>33701</v>
      </c>
      <c r="N17" s="65">
        <v>16601</v>
      </c>
      <c r="O17" s="65">
        <v>1986</v>
      </c>
      <c r="P17" s="65">
        <v>519.70000000000005</v>
      </c>
      <c r="Q17" s="65">
        <v>577.49</v>
      </c>
      <c r="R17" s="70">
        <v>0</v>
      </c>
      <c r="T17" s="81">
        <f t="shared" si="0"/>
        <v>601.31000000000006</v>
      </c>
      <c r="U17">
        <f t="shared" si="1"/>
        <v>312501</v>
      </c>
      <c r="V17">
        <f t="shared" si="2"/>
        <v>0</v>
      </c>
      <c r="W17">
        <f t="shared" si="3"/>
        <v>312501</v>
      </c>
      <c r="Y17" s="81">
        <f t="shared" si="4"/>
        <v>68.88</v>
      </c>
      <c r="Z17">
        <f t="shared" si="5"/>
        <v>35797</v>
      </c>
      <c r="AA17">
        <f t="shared" si="6"/>
        <v>0</v>
      </c>
      <c r="AB17">
        <f t="shared" si="7"/>
        <v>35797</v>
      </c>
      <c r="AD17" s="81">
        <f t="shared" si="8"/>
        <v>66.16</v>
      </c>
      <c r="AE17">
        <f t="shared" si="9"/>
        <v>34383</v>
      </c>
      <c r="AF17">
        <f t="shared" si="10"/>
        <v>0</v>
      </c>
      <c r="AG17">
        <f t="shared" si="11"/>
        <v>34383</v>
      </c>
      <c r="AI17" s="81">
        <f t="shared" si="12"/>
        <v>0</v>
      </c>
      <c r="AJ17">
        <f t="shared" si="13"/>
        <v>0</v>
      </c>
      <c r="AK17">
        <f t="shared" si="14"/>
        <v>0</v>
      </c>
      <c r="AL17">
        <f t="shared" si="15"/>
        <v>0</v>
      </c>
      <c r="AN17" s="81">
        <f t="shared" si="16"/>
        <v>29.330000000000002</v>
      </c>
      <c r="AO17">
        <f t="shared" si="17"/>
        <v>16938</v>
      </c>
      <c r="AP17">
        <f t="shared" si="18"/>
        <v>0</v>
      </c>
      <c r="AQ17">
        <f t="shared" si="19"/>
        <v>16938</v>
      </c>
      <c r="AS17" s="81">
        <f t="shared" si="20"/>
        <v>3.51</v>
      </c>
      <c r="AT17">
        <f t="shared" si="21"/>
        <v>2027</v>
      </c>
      <c r="AU17">
        <f t="shared" si="22"/>
        <v>0</v>
      </c>
      <c r="AV17">
        <f t="shared" si="23"/>
        <v>2027</v>
      </c>
    </row>
    <row r="18" spans="1:48" x14ac:dyDescent="0.2">
      <c r="A18" s="69">
        <v>6</v>
      </c>
      <c r="B18" s="65">
        <v>72</v>
      </c>
      <c r="C18" s="65" t="s">
        <v>59</v>
      </c>
      <c r="D18" s="65">
        <v>72</v>
      </c>
      <c r="E18" s="65">
        <v>30.88</v>
      </c>
      <c r="F18" s="65">
        <v>3.68</v>
      </c>
      <c r="G18" s="65">
        <v>308.82</v>
      </c>
      <c r="H18" s="65">
        <v>468.27</v>
      </c>
      <c r="I18" s="65">
        <v>38.799999999999997</v>
      </c>
      <c r="J18" s="65">
        <v>40.08</v>
      </c>
      <c r="K18" s="65">
        <v>94591</v>
      </c>
      <c r="L18" s="65">
        <v>7838</v>
      </c>
      <c r="M18" s="65">
        <v>8096</v>
      </c>
      <c r="N18" s="65">
        <v>6931</v>
      </c>
      <c r="O18" s="65">
        <v>826</v>
      </c>
      <c r="P18" s="65">
        <v>192.9</v>
      </c>
      <c r="Q18" s="65">
        <v>215.57</v>
      </c>
      <c r="R18" s="70">
        <v>0</v>
      </c>
      <c r="T18" s="81">
        <f t="shared" si="0"/>
        <v>479.24</v>
      </c>
      <c r="U18">
        <f t="shared" si="1"/>
        <v>92445</v>
      </c>
      <c r="V18">
        <f t="shared" si="2"/>
        <v>2146</v>
      </c>
      <c r="W18">
        <f t="shared" si="3"/>
        <v>94591</v>
      </c>
      <c r="Y18" s="81">
        <f t="shared" si="4"/>
        <v>40.04</v>
      </c>
      <c r="Z18">
        <f t="shared" si="5"/>
        <v>7724</v>
      </c>
      <c r="AA18">
        <f t="shared" si="6"/>
        <v>114</v>
      </c>
      <c r="AB18">
        <f t="shared" si="7"/>
        <v>7838</v>
      </c>
      <c r="AD18" s="81">
        <f t="shared" si="8"/>
        <v>41.43</v>
      </c>
      <c r="AE18">
        <f t="shared" si="9"/>
        <v>7992</v>
      </c>
      <c r="AF18">
        <f t="shared" si="10"/>
        <v>104</v>
      </c>
      <c r="AG18">
        <f t="shared" si="11"/>
        <v>8096</v>
      </c>
      <c r="AI18" s="81">
        <f t="shared" si="12"/>
        <v>0</v>
      </c>
      <c r="AJ18">
        <f t="shared" si="13"/>
        <v>0</v>
      </c>
      <c r="AK18">
        <f t="shared" si="14"/>
        <v>0</v>
      </c>
      <c r="AL18">
        <f t="shared" si="15"/>
        <v>0</v>
      </c>
      <c r="AN18" s="81">
        <f t="shared" si="16"/>
        <v>31.45</v>
      </c>
      <c r="AO18">
        <f t="shared" si="17"/>
        <v>6780</v>
      </c>
      <c r="AP18">
        <f t="shared" si="18"/>
        <v>151</v>
      </c>
      <c r="AQ18">
        <f t="shared" si="19"/>
        <v>6931</v>
      </c>
      <c r="AS18" s="81">
        <f t="shared" si="20"/>
        <v>3.75</v>
      </c>
      <c r="AT18">
        <f t="shared" si="21"/>
        <v>808</v>
      </c>
      <c r="AU18">
        <f t="shared" si="22"/>
        <v>18</v>
      </c>
      <c r="AV18">
        <f t="shared" si="23"/>
        <v>826</v>
      </c>
    </row>
    <row r="19" spans="1:48" x14ac:dyDescent="0.2">
      <c r="A19" s="69">
        <v>7</v>
      </c>
      <c r="B19" s="65">
        <v>81</v>
      </c>
      <c r="C19" s="65" t="s">
        <v>60</v>
      </c>
      <c r="D19" s="65">
        <v>81</v>
      </c>
      <c r="E19" s="65">
        <v>27.75</v>
      </c>
      <c r="F19" s="65">
        <v>3</v>
      </c>
      <c r="G19" s="65">
        <v>308.82</v>
      </c>
      <c r="H19" s="65">
        <v>534.72</v>
      </c>
      <c r="I19" s="65">
        <v>61.99</v>
      </c>
      <c r="J19" s="65">
        <v>59.62</v>
      </c>
      <c r="K19" s="65">
        <v>632360</v>
      </c>
      <c r="L19" s="65">
        <v>73309</v>
      </c>
      <c r="M19" s="65">
        <v>70507</v>
      </c>
      <c r="N19" s="65">
        <v>35829</v>
      </c>
      <c r="O19" s="65">
        <v>3873</v>
      </c>
      <c r="P19" s="65">
        <v>1168.4000000000001</v>
      </c>
      <c r="Q19" s="65">
        <v>1278.02</v>
      </c>
      <c r="R19" s="70">
        <v>0</v>
      </c>
      <c r="T19" s="81">
        <f t="shared" si="0"/>
        <v>545.69000000000005</v>
      </c>
      <c r="U19">
        <f t="shared" si="1"/>
        <v>637584</v>
      </c>
      <c r="V19">
        <f t="shared" si="2"/>
        <v>0</v>
      </c>
      <c r="W19">
        <f t="shared" si="3"/>
        <v>637584</v>
      </c>
      <c r="Y19" s="81">
        <f t="shared" si="4"/>
        <v>63.230000000000004</v>
      </c>
      <c r="Z19">
        <f t="shared" si="5"/>
        <v>73878</v>
      </c>
      <c r="AA19">
        <f t="shared" si="6"/>
        <v>0</v>
      </c>
      <c r="AB19">
        <f t="shared" si="7"/>
        <v>73878</v>
      </c>
      <c r="AD19" s="81">
        <f t="shared" si="8"/>
        <v>60.97</v>
      </c>
      <c r="AE19">
        <f t="shared" si="9"/>
        <v>71237</v>
      </c>
      <c r="AF19">
        <f t="shared" si="10"/>
        <v>0</v>
      </c>
      <c r="AG19">
        <f t="shared" si="11"/>
        <v>71237</v>
      </c>
      <c r="AI19" s="81">
        <f t="shared" si="12"/>
        <v>0</v>
      </c>
      <c r="AJ19">
        <f t="shared" si="13"/>
        <v>0</v>
      </c>
      <c r="AK19">
        <f t="shared" si="14"/>
        <v>0</v>
      </c>
      <c r="AL19">
        <f t="shared" si="15"/>
        <v>0</v>
      </c>
      <c r="AN19" s="81">
        <f t="shared" si="16"/>
        <v>28.32</v>
      </c>
      <c r="AO19">
        <f t="shared" si="17"/>
        <v>36194</v>
      </c>
      <c r="AP19">
        <f t="shared" si="18"/>
        <v>0</v>
      </c>
      <c r="AQ19">
        <f t="shared" si="19"/>
        <v>36194</v>
      </c>
      <c r="AS19" s="81">
        <f t="shared" si="20"/>
        <v>3.07</v>
      </c>
      <c r="AT19">
        <f t="shared" si="21"/>
        <v>3924</v>
      </c>
      <c r="AU19">
        <f t="shared" si="22"/>
        <v>0</v>
      </c>
      <c r="AV19">
        <f t="shared" si="23"/>
        <v>3924</v>
      </c>
    </row>
    <row r="20" spans="1:48" x14ac:dyDescent="0.2">
      <c r="A20" s="69">
        <v>8</v>
      </c>
      <c r="B20" s="65">
        <v>99</v>
      </c>
      <c r="C20" s="65" t="s">
        <v>61</v>
      </c>
      <c r="D20" s="65">
        <v>99</v>
      </c>
      <c r="E20" s="65">
        <v>25.97</v>
      </c>
      <c r="F20" s="65">
        <v>3.02</v>
      </c>
      <c r="G20" s="65">
        <v>308.82</v>
      </c>
      <c r="H20" s="65">
        <v>555.94000000000005</v>
      </c>
      <c r="I20" s="65">
        <v>64.23</v>
      </c>
      <c r="J20" s="65">
        <v>52.68</v>
      </c>
      <c r="K20" s="65">
        <v>302709</v>
      </c>
      <c r="L20" s="65">
        <v>34973</v>
      </c>
      <c r="M20" s="65">
        <v>28684</v>
      </c>
      <c r="N20" s="65">
        <v>15584</v>
      </c>
      <c r="O20" s="65">
        <v>1812</v>
      </c>
      <c r="P20" s="65">
        <v>528.70000000000005</v>
      </c>
      <c r="Q20" s="65">
        <v>584.84</v>
      </c>
      <c r="R20" s="70">
        <v>0</v>
      </c>
      <c r="T20" s="81">
        <f t="shared" si="0"/>
        <v>566.91000000000008</v>
      </c>
      <c r="U20">
        <f t="shared" si="1"/>
        <v>299725</v>
      </c>
      <c r="V20">
        <f t="shared" si="2"/>
        <v>2984</v>
      </c>
      <c r="W20">
        <f t="shared" si="3"/>
        <v>302709</v>
      </c>
      <c r="Y20" s="81">
        <f t="shared" si="4"/>
        <v>65.47</v>
      </c>
      <c r="Z20">
        <f t="shared" si="5"/>
        <v>34614</v>
      </c>
      <c r="AA20">
        <f t="shared" si="6"/>
        <v>359</v>
      </c>
      <c r="AB20">
        <f t="shared" si="7"/>
        <v>34973</v>
      </c>
      <c r="AD20" s="81">
        <f t="shared" si="8"/>
        <v>54.03</v>
      </c>
      <c r="AE20">
        <f t="shared" si="9"/>
        <v>28566</v>
      </c>
      <c r="AF20">
        <f t="shared" si="10"/>
        <v>118</v>
      </c>
      <c r="AG20">
        <f t="shared" si="11"/>
        <v>28684</v>
      </c>
      <c r="AI20" s="81">
        <f t="shared" si="12"/>
        <v>0</v>
      </c>
      <c r="AJ20">
        <f t="shared" si="13"/>
        <v>0</v>
      </c>
      <c r="AK20">
        <f t="shared" si="14"/>
        <v>0</v>
      </c>
      <c r="AL20">
        <f t="shared" si="15"/>
        <v>0</v>
      </c>
      <c r="AN20" s="81">
        <f t="shared" si="16"/>
        <v>26.54</v>
      </c>
      <c r="AO20">
        <f t="shared" si="17"/>
        <v>15522</v>
      </c>
      <c r="AP20">
        <f t="shared" si="18"/>
        <v>62</v>
      </c>
      <c r="AQ20">
        <f t="shared" si="19"/>
        <v>15584</v>
      </c>
      <c r="AS20" s="81">
        <f t="shared" si="20"/>
        <v>3.09</v>
      </c>
      <c r="AT20">
        <f t="shared" si="21"/>
        <v>1807</v>
      </c>
      <c r="AU20">
        <f t="shared" si="22"/>
        <v>5</v>
      </c>
      <c r="AV20">
        <f t="shared" si="23"/>
        <v>1812</v>
      </c>
    </row>
    <row r="21" spans="1:48" x14ac:dyDescent="0.2">
      <c r="A21" s="69">
        <v>9</v>
      </c>
      <c r="B21" s="65">
        <v>108</v>
      </c>
      <c r="C21" s="65" t="s">
        <v>62</v>
      </c>
      <c r="D21" s="65">
        <v>108</v>
      </c>
      <c r="E21" s="65">
        <v>36.15</v>
      </c>
      <c r="F21" s="65">
        <v>4.1500000000000004</v>
      </c>
      <c r="G21" s="65">
        <v>308.82</v>
      </c>
      <c r="H21" s="65">
        <v>592.41999999999996</v>
      </c>
      <c r="I21" s="65">
        <v>55.69</v>
      </c>
      <c r="J21" s="65">
        <v>73.489999999999995</v>
      </c>
      <c r="K21" s="65">
        <v>154444</v>
      </c>
      <c r="L21" s="65">
        <v>14518</v>
      </c>
      <c r="M21" s="65">
        <v>19159</v>
      </c>
      <c r="N21" s="65">
        <v>10501</v>
      </c>
      <c r="O21" s="65">
        <v>1205</v>
      </c>
      <c r="P21" s="65">
        <v>277.89999999999998</v>
      </c>
      <c r="Q21" s="65">
        <v>307.99</v>
      </c>
      <c r="R21" s="70">
        <v>0</v>
      </c>
      <c r="T21" s="81">
        <f t="shared" si="0"/>
        <v>603.39</v>
      </c>
      <c r="U21">
        <f t="shared" si="1"/>
        <v>167682</v>
      </c>
      <c r="V21">
        <f t="shared" si="2"/>
        <v>0</v>
      </c>
      <c r="W21">
        <f t="shared" si="3"/>
        <v>167682</v>
      </c>
      <c r="Y21" s="81">
        <f t="shared" si="4"/>
        <v>56.93</v>
      </c>
      <c r="Z21">
        <f t="shared" si="5"/>
        <v>15821</v>
      </c>
      <c r="AA21">
        <f t="shared" si="6"/>
        <v>0</v>
      </c>
      <c r="AB21">
        <f t="shared" si="7"/>
        <v>15821</v>
      </c>
      <c r="AD21" s="81">
        <f t="shared" si="8"/>
        <v>74.839999999999989</v>
      </c>
      <c r="AE21">
        <f t="shared" si="9"/>
        <v>20798</v>
      </c>
      <c r="AF21">
        <f t="shared" si="10"/>
        <v>0</v>
      </c>
      <c r="AG21">
        <f t="shared" si="11"/>
        <v>20798</v>
      </c>
      <c r="AI21" s="81">
        <f t="shared" si="12"/>
        <v>0</v>
      </c>
      <c r="AJ21">
        <f t="shared" si="13"/>
        <v>0</v>
      </c>
      <c r="AK21">
        <f t="shared" si="14"/>
        <v>0</v>
      </c>
      <c r="AL21">
        <f t="shared" si="15"/>
        <v>0</v>
      </c>
      <c r="AN21" s="81">
        <f t="shared" si="16"/>
        <v>36.72</v>
      </c>
      <c r="AO21">
        <f t="shared" si="17"/>
        <v>11309</v>
      </c>
      <c r="AP21">
        <f t="shared" si="18"/>
        <v>0</v>
      </c>
      <c r="AQ21">
        <f t="shared" si="19"/>
        <v>11309</v>
      </c>
      <c r="AS21" s="81">
        <f t="shared" si="20"/>
        <v>4.2200000000000006</v>
      </c>
      <c r="AT21">
        <f t="shared" si="21"/>
        <v>1300</v>
      </c>
      <c r="AU21">
        <f t="shared" si="22"/>
        <v>0</v>
      </c>
      <c r="AV21">
        <f t="shared" si="23"/>
        <v>1300</v>
      </c>
    </row>
    <row r="22" spans="1:48" x14ac:dyDescent="0.2">
      <c r="A22" s="69">
        <v>10</v>
      </c>
      <c r="B22" s="65">
        <v>126</v>
      </c>
      <c r="C22" s="65" t="s">
        <v>63</v>
      </c>
      <c r="D22" s="65">
        <v>126</v>
      </c>
      <c r="E22" s="65">
        <v>30.88</v>
      </c>
      <c r="F22" s="65">
        <v>3.68</v>
      </c>
      <c r="G22" s="65">
        <v>308.82</v>
      </c>
      <c r="H22" s="65">
        <v>556.79999999999995</v>
      </c>
      <c r="I22" s="65">
        <v>67.58</v>
      </c>
      <c r="J22" s="65">
        <v>58.31</v>
      </c>
      <c r="K22" s="65">
        <v>737315</v>
      </c>
      <c r="L22" s="65">
        <v>89489</v>
      </c>
      <c r="M22" s="65">
        <v>77214</v>
      </c>
      <c r="N22" s="65">
        <v>46940</v>
      </c>
      <c r="O22" s="65">
        <v>5594</v>
      </c>
      <c r="P22" s="65">
        <v>1323.3</v>
      </c>
      <c r="Q22" s="65">
        <v>1521.14</v>
      </c>
      <c r="R22" s="70">
        <v>0</v>
      </c>
      <c r="T22" s="81">
        <f t="shared" si="0"/>
        <v>567.77</v>
      </c>
      <c r="U22">
        <f t="shared" si="1"/>
        <v>751330</v>
      </c>
      <c r="V22">
        <f t="shared" si="2"/>
        <v>0</v>
      </c>
      <c r="W22">
        <f t="shared" si="3"/>
        <v>751330</v>
      </c>
      <c r="Y22" s="81">
        <f t="shared" si="4"/>
        <v>68.819999999999993</v>
      </c>
      <c r="Z22">
        <f t="shared" si="5"/>
        <v>91070</v>
      </c>
      <c r="AA22">
        <f t="shared" si="6"/>
        <v>0</v>
      </c>
      <c r="AB22">
        <f t="shared" si="7"/>
        <v>91070</v>
      </c>
      <c r="AD22" s="81">
        <f t="shared" si="8"/>
        <v>59.660000000000004</v>
      </c>
      <c r="AE22">
        <f t="shared" si="9"/>
        <v>78948</v>
      </c>
      <c r="AF22">
        <f t="shared" si="10"/>
        <v>0</v>
      </c>
      <c r="AG22">
        <f t="shared" si="11"/>
        <v>78948</v>
      </c>
      <c r="AI22" s="81">
        <f t="shared" si="12"/>
        <v>0</v>
      </c>
      <c r="AJ22">
        <f t="shared" si="13"/>
        <v>0</v>
      </c>
      <c r="AK22">
        <f t="shared" si="14"/>
        <v>0</v>
      </c>
      <c r="AL22">
        <f t="shared" si="15"/>
        <v>0</v>
      </c>
      <c r="AN22" s="81">
        <f t="shared" si="16"/>
        <v>31.45</v>
      </c>
      <c r="AO22">
        <f t="shared" si="17"/>
        <v>47840</v>
      </c>
      <c r="AP22">
        <f t="shared" si="18"/>
        <v>0</v>
      </c>
      <c r="AQ22">
        <f t="shared" si="19"/>
        <v>47840</v>
      </c>
      <c r="AS22" s="81">
        <f t="shared" si="20"/>
        <v>3.75</v>
      </c>
      <c r="AT22">
        <f t="shared" si="21"/>
        <v>5704</v>
      </c>
      <c r="AU22">
        <f t="shared" si="22"/>
        <v>0</v>
      </c>
      <c r="AV22">
        <f t="shared" si="23"/>
        <v>5704</v>
      </c>
    </row>
    <row r="23" spans="1:48" x14ac:dyDescent="0.2">
      <c r="A23" s="69">
        <v>11</v>
      </c>
      <c r="B23" s="65">
        <v>135</v>
      </c>
      <c r="C23" s="65" t="s">
        <v>64</v>
      </c>
      <c r="D23" s="65">
        <v>135</v>
      </c>
      <c r="E23" s="65">
        <v>28.92</v>
      </c>
      <c r="F23" s="65">
        <v>3.09</v>
      </c>
      <c r="G23" s="65">
        <v>308.82</v>
      </c>
      <c r="H23" s="65">
        <v>539.73</v>
      </c>
      <c r="I23" s="65">
        <v>56.87</v>
      </c>
      <c r="J23" s="65">
        <v>62.53</v>
      </c>
      <c r="K23" s="65">
        <v>635208</v>
      </c>
      <c r="L23" s="65">
        <v>66930</v>
      </c>
      <c r="M23" s="65">
        <v>73592</v>
      </c>
      <c r="N23" s="65">
        <v>38008</v>
      </c>
      <c r="O23" s="65">
        <v>4061</v>
      </c>
      <c r="P23" s="65">
        <v>1157.4000000000001</v>
      </c>
      <c r="Q23" s="65">
        <v>1296.1300000000001</v>
      </c>
      <c r="R23" s="70">
        <v>0</v>
      </c>
      <c r="T23" s="81">
        <f t="shared" si="0"/>
        <v>550.70000000000005</v>
      </c>
      <c r="U23">
        <f t="shared" si="1"/>
        <v>637380</v>
      </c>
      <c r="V23">
        <f t="shared" si="2"/>
        <v>0</v>
      </c>
      <c r="W23">
        <f t="shared" si="3"/>
        <v>637380</v>
      </c>
      <c r="Y23" s="81">
        <f t="shared" si="4"/>
        <v>58.11</v>
      </c>
      <c r="Z23">
        <f t="shared" si="5"/>
        <v>67257</v>
      </c>
      <c r="AA23">
        <f t="shared" si="6"/>
        <v>0</v>
      </c>
      <c r="AB23">
        <f t="shared" si="7"/>
        <v>67257</v>
      </c>
      <c r="AD23" s="81">
        <f t="shared" si="8"/>
        <v>63.88</v>
      </c>
      <c r="AE23">
        <f t="shared" si="9"/>
        <v>73935</v>
      </c>
      <c r="AF23">
        <f t="shared" si="10"/>
        <v>0</v>
      </c>
      <c r="AG23">
        <f t="shared" si="11"/>
        <v>73935</v>
      </c>
      <c r="AI23" s="81">
        <f t="shared" si="12"/>
        <v>0</v>
      </c>
      <c r="AJ23">
        <f t="shared" si="13"/>
        <v>0</v>
      </c>
      <c r="AK23">
        <f t="shared" si="14"/>
        <v>0</v>
      </c>
      <c r="AL23">
        <f t="shared" si="15"/>
        <v>0</v>
      </c>
      <c r="AN23" s="81">
        <f t="shared" si="16"/>
        <v>29.490000000000002</v>
      </c>
      <c r="AO23">
        <f t="shared" si="17"/>
        <v>38223</v>
      </c>
      <c r="AP23">
        <f t="shared" si="18"/>
        <v>0</v>
      </c>
      <c r="AQ23">
        <f t="shared" si="19"/>
        <v>38223</v>
      </c>
      <c r="AS23" s="81">
        <f t="shared" si="20"/>
        <v>3.1599999999999997</v>
      </c>
      <c r="AT23">
        <f t="shared" si="21"/>
        <v>4096</v>
      </c>
      <c r="AU23">
        <f t="shared" si="22"/>
        <v>0</v>
      </c>
      <c r="AV23">
        <f t="shared" si="23"/>
        <v>4096</v>
      </c>
    </row>
    <row r="24" spans="1:48" x14ac:dyDescent="0.2">
      <c r="A24" s="69">
        <v>12</v>
      </c>
      <c r="B24" s="65">
        <v>171</v>
      </c>
      <c r="C24" s="65" t="s">
        <v>65</v>
      </c>
      <c r="D24" s="65">
        <v>171</v>
      </c>
      <c r="E24" s="65">
        <v>30.88</v>
      </c>
      <c r="F24" s="65">
        <v>3.68</v>
      </c>
      <c r="G24" s="65">
        <v>308.82</v>
      </c>
      <c r="H24" s="65">
        <v>615.34</v>
      </c>
      <c r="I24" s="65">
        <v>69.010000000000005</v>
      </c>
      <c r="J24" s="65">
        <v>78.66</v>
      </c>
      <c r="K24" s="65">
        <v>313823</v>
      </c>
      <c r="L24" s="65">
        <v>35195</v>
      </c>
      <c r="M24" s="65">
        <v>40117</v>
      </c>
      <c r="N24" s="65">
        <v>17155</v>
      </c>
      <c r="O24" s="65">
        <v>2044</v>
      </c>
      <c r="P24" s="65">
        <v>531.70000000000005</v>
      </c>
      <c r="Q24" s="65">
        <v>577.69000000000005</v>
      </c>
      <c r="R24" s="70">
        <v>0</v>
      </c>
      <c r="T24" s="81">
        <f t="shared" si="0"/>
        <v>626.31000000000006</v>
      </c>
      <c r="U24">
        <f t="shared" si="1"/>
        <v>333009</v>
      </c>
      <c r="V24">
        <f t="shared" si="2"/>
        <v>0</v>
      </c>
      <c r="W24">
        <f t="shared" si="3"/>
        <v>333009</v>
      </c>
      <c r="Y24" s="81">
        <f t="shared" si="4"/>
        <v>70.25</v>
      </c>
      <c r="Z24">
        <f t="shared" si="5"/>
        <v>37352</v>
      </c>
      <c r="AA24">
        <f t="shared" si="6"/>
        <v>0</v>
      </c>
      <c r="AB24">
        <f t="shared" si="7"/>
        <v>37352</v>
      </c>
      <c r="AD24" s="81">
        <f t="shared" si="8"/>
        <v>80.009999999999991</v>
      </c>
      <c r="AE24">
        <f t="shared" si="9"/>
        <v>42541</v>
      </c>
      <c r="AF24">
        <f t="shared" si="10"/>
        <v>0</v>
      </c>
      <c r="AG24">
        <f t="shared" si="11"/>
        <v>42541</v>
      </c>
      <c r="AI24" s="81">
        <f t="shared" si="12"/>
        <v>0</v>
      </c>
      <c r="AJ24">
        <f t="shared" si="13"/>
        <v>0</v>
      </c>
      <c r="AK24">
        <f t="shared" si="14"/>
        <v>0</v>
      </c>
      <c r="AL24">
        <f t="shared" si="15"/>
        <v>0</v>
      </c>
      <c r="AN24" s="81">
        <f t="shared" si="16"/>
        <v>31.45</v>
      </c>
      <c r="AO24">
        <f t="shared" si="17"/>
        <v>18168</v>
      </c>
      <c r="AP24">
        <f t="shared" si="18"/>
        <v>0</v>
      </c>
      <c r="AQ24">
        <f t="shared" si="19"/>
        <v>18168</v>
      </c>
      <c r="AS24" s="81">
        <f t="shared" si="20"/>
        <v>3.75</v>
      </c>
      <c r="AT24">
        <f t="shared" si="21"/>
        <v>2166</v>
      </c>
      <c r="AU24">
        <f t="shared" si="22"/>
        <v>0</v>
      </c>
      <c r="AV24">
        <f t="shared" si="23"/>
        <v>2166</v>
      </c>
    </row>
    <row r="25" spans="1:48" x14ac:dyDescent="0.2">
      <c r="A25" s="69">
        <v>13</v>
      </c>
      <c r="B25" s="65">
        <v>225</v>
      </c>
      <c r="C25" s="65" t="s">
        <v>66</v>
      </c>
      <c r="D25" s="65">
        <v>225</v>
      </c>
      <c r="E25" s="65">
        <v>22.2</v>
      </c>
      <c r="F25" s="65">
        <v>2.83</v>
      </c>
      <c r="G25" s="65">
        <v>308.82</v>
      </c>
      <c r="H25" s="65">
        <v>548.54</v>
      </c>
      <c r="I25" s="65">
        <v>67.61</v>
      </c>
      <c r="J25" s="65">
        <v>60.6</v>
      </c>
      <c r="K25" s="65">
        <v>2329430</v>
      </c>
      <c r="L25" s="65">
        <v>287113</v>
      </c>
      <c r="M25" s="65">
        <v>257344</v>
      </c>
      <c r="N25" s="65">
        <v>102243</v>
      </c>
      <c r="O25" s="65">
        <v>13034</v>
      </c>
      <c r="P25" s="65">
        <v>4253.8999999999996</v>
      </c>
      <c r="Q25" s="65">
        <v>4616.45</v>
      </c>
      <c r="R25" s="70">
        <v>0</v>
      </c>
      <c r="T25" s="81">
        <f t="shared" si="0"/>
        <v>559.51</v>
      </c>
      <c r="U25">
        <f t="shared" si="1"/>
        <v>2380100</v>
      </c>
      <c r="V25">
        <f t="shared" si="2"/>
        <v>0</v>
      </c>
      <c r="W25">
        <f t="shared" si="3"/>
        <v>2380100</v>
      </c>
      <c r="Y25" s="81">
        <f t="shared" si="4"/>
        <v>68.849999999999994</v>
      </c>
      <c r="Z25">
        <f t="shared" si="5"/>
        <v>292881</v>
      </c>
      <c r="AA25">
        <f t="shared" si="6"/>
        <v>0</v>
      </c>
      <c r="AB25">
        <f t="shared" si="7"/>
        <v>292881</v>
      </c>
      <c r="AD25" s="81">
        <f t="shared" si="8"/>
        <v>61.95</v>
      </c>
      <c r="AE25">
        <f t="shared" si="9"/>
        <v>263529</v>
      </c>
      <c r="AF25">
        <f t="shared" si="10"/>
        <v>0</v>
      </c>
      <c r="AG25">
        <f t="shared" si="11"/>
        <v>263529</v>
      </c>
      <c r="AI25" s="81">
        <f t="shared" si="12"/>
        <v>0</v>
      </c>
      <c r="AJ25">
        <f t="shared" si="13"/>
        <v>0</v>
      </c>
      <c r="AK25">
        <f t="shared" si="14"/>
        <v>0</v>
      </c>
      <c r="AL25">
        <f t="shared" si="15"/>
        <v>0</v>
      </c>
      <c r="AN25" s="81">
        <f t="shared" si="16"/>
        <v>22.77</v>
      </c>
      <c r="AO25">
        <f t="shared" si="17"/>
        <v>105117</v>
      </c>
      <c r="AP25">
        <f t="shared" si="18"/>
        <v>0</v>
      </c>
      <c r="AQ25">
        <f t="shared" si="19"/>
        <v>105117</v>
      </c>
      <c r="AS25" s="81">
        <f t="shared" si="20"/>
        <v>2.9</v>
      </c>
      <c r="AT25">
        <f t="shared" si="21"/>
        <v>13388</v>
      </c>
      <c r="AU25">
        <f t="shared" si="22"/>
        <v>0</v>
      </c>
      <c r="AV25">
        <f t="shared" si="23"/>
        <v>13388</v>
      </c>
    </row>
    <row r="26" spans="1:48" x14ac:dyDescent="0.2">
      <c r="A26" s="69">
        <v>14</v>
      </c>
      <c r="B26" s="65">
        <v>234</v>
      </c>
      <c r="C26" s="65" t="s">
        <v>67</v>
      </c>
      <c r="D26" s="65">
        <v>234</v>
      </c>
      <c r="E26" s="65">
        <v>25.97</v>
      </c>
      <c r="F26" s="65">
        <v>3.02</v>
      </c>
      <c r="G26" s="65">
        <v>308.82</v>
      </c>
      <c r="H26" s="65">
        <v>576.74</v>
      </c>
      <c r="I26" s="65">
        <v>68.760000000000005</v>
      </c>
      <c r="J26" s="65">
        <v>59.82</v>
      </c>
      <c r="K26" s="65">
        <v>719195</v>
      </c>
      <c r="L26" s="65">
        <v>85744</v>
      </c>
      <c r="M26" s="65">
        <v>74596</v>
      </c>
      <c r="N26" s="65">
        <v>36074</v>
      </c>
      <c r="O26" s="65">
        <v>4195</v>
      </c>
      <c r="P26" s="65">
        <v>1214.4000000000001</v>
      </c>
      <c r="Q26" s="65">
        <v>1357.89</v>
      </c>
      <c r="R26" s="70">
        <v>0</v>
      </c>
      <c r="T26" s="81">
        <f t="shared" si="0"/>
        <v>587.71</v>
      </c>
      <c r="U26">
        <f t="shared" si="1"/>
        <v>713715</v>
      </c>
      <c r="V26">
        <f t="shared" si="2"/>
        <v>5480</v>
      </c>
      <c r="W26">
        <f t="shared" si="3"/>
        <v>719195</v>
      </c>
      <c r="Y26" s="81">
        <f t="shared" si="4"/>
        <v>70</v>
      </c>
      <c r="Z26">
        <f t="shared" si="5"/>
        <v>85008</v>
      </c>
      <c r="AA26">
        <f t="shared" si="6"/>
        <v>736</v>
      </c>
      <c r="AB26">
        <f t="shared" si="7"/>
        <v>85744</v>
      </c>
      <c r="AD26" s="81">
        <f t="shared" si="8"/>
        <v>61.17</v>
      </c>
      <c r="AE26">
        <f t="shared" si="9"/>
        <v>74285</v>
      </c>
      <c r="AF26">
        <f t="shared" si="10"/>
        <v>311</v>
      </c>
      <c r="AG26">
        <f t="shared" si="11"/>
        <v>74596</v>
      </c>
      <c r="AI26" s="81">
        <f t="shared" si="12"/>
        <v>0</v>
      </c>
      <c r="AJ26">
        <f t="shared" si="13"/>
        <v>0</v>
      </c>
      <c r="AK26">
        <f t="shared" si="14"/>
        <v>0</v>
      </c>
      <c r="AL26">
        <f t="shared" si="15"/>
        <v>0</v>
      </c>
      <c r="AN26" s="81">
        <f t="shared" si="16"/>
        <v>26.54</v>
      </c>
      <c r="AO26">
        <f t="shared" si="17"/>
        <v>36038</v>
      </c>
      <c r="AP26">
        <f t="shared" si="18"/>
        <v>36</v>
      </c>
      <c r="AQ26">
        <f t="shared" si="19"/>
        <v>36074</v>
      </c>
      <c r="AS26" s="81">
        <f t="shared" si="20"/>
        <v>3.09</v>
      </c>
      <c r="AT26">
        <f t="shared" si="21"/>
        <v>4196</v>
      </c>
      <c r="AU26">
        <f t="shared" si="22"/>
        <v>0</v>
      </c>
      <c r="AV26">
        <f t="shared" si="23"/>
        <v>4196</v>
      </c>
    </row>
    <row r="27" spans="1:48" x14ac:dyDescent="0.2">
      <c r="A27" s="69">
        <v>15</v>
      </c>
      <c r="B27" s="65">
        <v>243</v>
      </c>
      <c r="C27" s="65" t="s">
        <v>68</v>
      </c>
      <c r="D27" s="65">
        <v>243</v>
      </c>
      <c r="E27" s="65">
        <v>25.22</v>
      </c>
      <c r="F27" s="65">
        <v>2.96</v>
      </c>
      <c r="G27" s="65">
        <v>308.82</v>
      </c>
      <c r="H27" s="65">
        <v>593.02</v>
      </c>
      <c r="I27" s="65">
        <v>65.23</v>
      </c>
      <c r="J27" s="65">
        <v>74.94</v>
      </c>
      <c r="K27" s="65">
        <v>161479</v>
      </c>
      <c r="L27" s="65">
        <v>17762</v>
      </c>
      <c r="M27" s="65">
        <v>20406</v>
      </c>
      <c r="N27" s="65">
        <v>8059</v>
      </c>
      <c r="O27" s="65">
        <v>946</v>
      </c>
      <c r="P27" s="65">
        <v>251.9</v>
      </c>
      <c r="Q27" s="65">
        <v>299.62</v>
      </c>
      <c r="R27" s="70">
        <v>0</v>
      </c>
      <c r="T27" s="81">
        <f t="shared" si="0"/>
        <v>603.99</v>
      </c>
      <c r="U27">
        <f t="shared" si="1"/>
        <v>152145</v>
      </c>
      <c r="V27">
        <f t="shared" si="2"/>
        <v>9334</v>
      </c>
      <c r="W27">
        <f t="shared" si="3"/>
        <v>161479</v>
      </c>
      <c r="Y27" s="81">
        <f t="shared" si="4"/>
        <v>66.47</v>
      </c>
      <c r="Z27">
        <f t="shared" si="5"/>
        <v>16744</v>
      </c>
      <c r="AA27">
        <f t="shared" si="6"/>
        <v>1018</v>
      </c>
      <c r="AB27">
        <f t="shared" si="7"/>
        <v>17762</v>
      </c>
      <c r="AD27" s="81">
        <f t="shared" si="8"/>
        <v>76.289999999999992</v>
      </c>
      <c r="AE27">
        <f t="shared" si="9"/>
        <v>19217</v>
      </c>
      <c r="AF27">
        <f t="shared" si="10"/>
        <v>1189</v>
      </c>
      <c r="AG27">
        <f t="shared" si="11"/>
        <v>20406</v>
      </c>
      <c r="AI27" s="81">
        <f t="shared" si="12"/>
        <v>0</v>
      </c>
      <c r="AJ27">
        <f t="shared" si="13"/>
        <v>0</v>
      </c>
      <c r="AK27">
        <f t="shared" si="14"/>
        <v>0</v>
      </c>
      <c r="AL27">
        <f t="shared" si="15"/>
        <v>0</v>
      </c>
      <c r="AN27" s="81">
        <f t="shared" si="16"/>
        <v>25.79</v>
      </c>
      <c r="AO27">
        <f t="shared" si="17"/>
        <v>7727</v>
      </c>
      <c r="AP27">
        <f t="shared" si="18"/>
        <v>332</v>
      </c>
      <c r="AQ27">
        <f t="shared" si="19"/>
        <v>8059</v>
      </c>
      <c r="AS27" s="81">
        <f t="shared" si="20"/>
        <v>3.03</v>
      </c>
      <c r="AT27">
        <f t="shared" si="21"/>
        <v>908</v>
      </c>
      <c r="AU27">
        <f t="shared" si="22"/>
        <v>38</v>
      </c>
      <c r="AV27">
        <f t="shared" si="23"/>
        <v>946</v>
      </c>
    </row>
    <row r="28" spans="1:48" x14ac:dyDescent="0.2">
      <c r="A28" s="69">
        <v>16</v>
      </c>
      <c r="B28" s="65">
        <v>261</v>
      </c>
      <c r="C28" s="65" t="s">
        <v>69</v>
      </c>
      <c r="D28" s="65">
        <v>261</v>
      </c>
      <c r="E28" s="65">
        <v>22.2</v>
      </c>
      <c r="F28" s="65">
        <v>2.83</v>
      </c>
      <c r="G28" s="65">
        <v>308.82</v>
      </c>
      <c r="H28" s="65">
        <v>497.27</v>
      </c>
      <c r="I28" s="65">
        <v>54.67</v>
      </c>
      <c r="J28" s="65">
        <v>57.18</v>
      </c>
      <c r="K28" s="65">
        <v>4923918</v>
      </c>
      <c r="L28" s="65">
        <v>541337</v>
      </c>
      <c r="M28" s="65">
        <v>566191</v>
      </c>
      <c r="N28" s="65">
        <v>235926</v>
      </c>
      <c r="O28" s="65">
        <v>30075</v>
      </c>
      <c r="P28" s="65">
        <v>10175</v>
      </c>
      <c r="Q28" s="65">
        <v>10907.67</v>
      </c>
      <c r="R28" s="70">
        <v>0</v>
      </c>
      <c r="T28" s="81">
        <f t="shared" si="0"/>
        <v>508.24</v>
      </c>
      <c r="U28">
        <f t="shared" si="1"/>
        <v>5171342</v>
      </c>
      <c r="V28">
        <f t="shared" si="2"/>
        <v>0</v>
      </c>
      <c r="W28">
        <f t="shared" si="3"/>
        <v>5171342</v>
      </c>
      <c r="Y28" s="81">
        <f t="shared" si="4"/>
        <v>55.910000000000004</v>
      </c>
      <c r="Z28">
        <f t="shared" si="5"/>
        <v>568884</v>
      </c>
      <c r="AA28">
        <f t="shared" si="6"/>
        <v>0</v>
      </c>
      <c r="AB28">
        <f t="shared" si="7"/>
        <v>568884</v>
      </c>
      <c r="AD28" s="81">
        <f t="shared" si="8"/>
        <v>58.53</v>
      </c>
      <c r="AE28">
        <f t="shared" si="9"/>
        <v>595543</v>
      </c>
      <c r="AF28">
        <f t="shared" si="10"/>
        <v>0</v>
      </c>
      <c r="AG28">
        <f t="shared" si="11"/>
        <v>595543</v>
      </c>
      <c r="AI28" s="81">
        <f t="shared" si="12"/>
        <v>0</v>
      </c>
      <c r="AJ28">
        <f t="shared" si="13"/>
        <v>0</v>
      </c>
      <c r="AK28">
        <f t="shared" si="14"/>
        <v>0</v>
      </c>
      <c r="AL28">
        <f t="shared" si="15"/>
        <v>0</v>
      </c>
      <c r="AN28" s="81">
        <f t="shared" si="16"/>
        <v>22.77</v>
      </c>
      <c r="AO28">
        <f t="shared" si="17"/>
        <v>248368</v>
      </c>
      <c r="AP28">
        <f t="shared" si="18"/>
        <v>0</v>
      </c>
      <c r="AQ28">
        <f t="shared" si="19"/>
        <v>248368</v>
      </c>
      <c r="AS28" s="81">
        <f t="shared" si="20"/>
        <v>2.9</v>
      </c>
      <c r="AT28">
        <f t="shared" si="21"/>
        <v>31632</v>
      </c>
      <c r="AU28">
        <f t="shared" si="22"/>
        <v>0</v>
      </c>
      <c r="AV28">
        <f t="shared" si="23"/>
        <v>31632</v>
      </c>
    </row>
    <row r="29" spans="1:48" x14ac:dyDescent="0.2">
      <c r="A29" s="69">
        <v>17</v>
      </c>
      <c r="B29" s="65">
        <v>279</v>
      </c>
      <c r="C29" s="65" t="s">
        <v>70</v>
      </c>
      <c r="D29" s="65">
        <v>279</v>
      </c>
      <c r="E29" s="65">
        <v>36.15</v>
      </c>
      <c r="F29" s="65">
        <v>4.1500000000000004</v>
      </c>
      <c r="G29" s="65">
        <v>308.82</v>
      </c>
      <c r="H29" s="65">
        <v>575.14</v>
      </c>
      <c r="I29" s="65">
        <v>64.09</v>
      </c>
      <c r="J29" s="65">
        <v>75.61</v>
      </c>
      <c r="K29" s="65">
        <v>465288</v>
      </c>
      <c r="L29" s="65">
        <v>51849</v>
      </c>
      <c r="M29" s="65">
        <v>61168</v>
      </c>
      <c r="N29" s="65">
        <v>32943</v>
      </c>
      <c r="O29" s="65">
        <v>3782</v>
      </c>
      <c r="P29" s="65">
        <v>798.6</v>
      </c>
      <c r="Q29" s="65">
        <v>901.91</v>
      </c>
      <c r="R29" s="70">
        <v>0</v>
      </c>
      <c r="T29" s="81">
        <f t="shared" si="0"/>
        <v>586.11</v>
      </c>
      <c r="U29">
        <f t="shared" si="1"/>
        <v>468067</v>
      </c>
      <c r="V29">
        <f t="shared" si="2"/>
        <v>0</v>
      </c>
      <c r="W29">
        <f t="shared" si="3"/>
        <v>468067</v>
      </c>
      <c r="Y29" s="81">
        <f t="shared" si="4"/>
        <v>65.33</v>
      </c>
      <c r="Z29">
        <f t="shared" si="5"/>
        <v>52173</v>
      </c>
      <c r="AA29">
        <f t="shared" si="6"/>
        <v>0</v>
      </c>
      <c r="AB29">
        <f t="shared" si="7"/>
        <v>52173</v>
      </c>
      <c r="AD29" s="81">
        <f t="shared" si="8"/>
        <v>76.959999999999994</v>
      </c>
      <c r="AE29">
        <f t="shared" si="9"/>
        <v>61460</v>
      </c>
      <c r="AF29">
        <f t="shared" si="10"/>
        <v>0</v>
      </c>
      <c r="AG29">
        <f t="shared" si="11"/>
        <v>61460</v>
      </c>
      <c r="AI29" s="81">
        <f t="shared" si="12"/>
        <v>0</v>
      </c>
      <c r="AJ29">
        <f t="shared" si="13"/>
        <v>0</v>
      </c>
      <c r="AK29">
        <f t="shared" si="14"/>
        <v>0</v>
      </c>
      <c r="AL29">
        <f t="shared" si="15"/>
        <v>0</v>
      </c>
      <c r="AN29" s="81">
        <f t="shared" si="16"/>
        <v>36.72</v>
      </c>
      <c r="AO29">
        <f t="shared" si="17"/>
        <v>33118</v>
      </c>
      <c r="AP29">
        <f t="shared" si="18"/>
        <v>0</v>
      </c>
      <c r="AQ29">
        <f t="shared" si="19"/>
        <v>33118</v>
      </c>
      <c r="AS29" s="81">
        <f t="shared" si="20"/>
        <v>4.2200000000000006</v>
      </c>
      <c r="AT29">
        <f t="shared" si="21"/>
        <v>3806</v>
      </c>
      <c r="AU29">
        <f t="shared" si="22"/>
        <v>0</v>
      </c>
      <c r="AV29">
        <f t="shared" si="23"/>
        <v>3806</v>
      </c>
    </row>
    <row r="30" spans="1:48" x14ac:dyDescent="0.2">
      <c r="A30" s="69">
        <v>18</v>
      </c>
      <c r="B30" s="65">
        <v>355</v>
      </c>
      <c r="C30" s="65" t="s">
        <v>71</v>
      </c>
      <c r="D30" s="65">
        <v>355</v>
      </c>
      <c r="E30" s="65">
        <v>28.76</v>
      </c>
      <c r="F30" s="65">
        <v>3.44</v>
      </c>
      <c r="G30" s="65">
        <v>308.82</v>
      </c>
      <c r="H30" s="65">
        <v>577.20000000000005</v>
      </c>
      <c r="I30" s="65">
        <v>56.14</v>
      </c>
      <c r="J30" s="65">
        <v>57.21</v>
      </c>
      <c r="K30" s="65">
        <v>164733</v>
      </c>
      <c r="L30" s="65">
        <v>16022</v>
      </c>
      <c r="M30" s="65">
        <v>16328</v>
      </c>
      <c r="N30" s="65">
        <v>9357</v>
      </c>
      <c r="O30" s="65">
        <v>1119</v>
      </c>
      <c r="P30" s="65">
        <v>288.89999999999998</v>
      </c>
      <c r="Q30" s="65">
        <v>329.25</v>
      </c>
      <c r="R30" s="70">
        <v>0</v>
      </c>
      <c r="T30" s="81">
        <f t="shared" si="0"/>
        <v>588.17000000000007</v>
      </c>
      <c r="U30">
        <f t="shared" si="1"/>
        <v>169922</v>
      </c>
      <c r="V30">
        <f t="shared" si="2"/>
        <v>0</v>
      </c>
      <c r="W30">
        <f t="shared" si="3"/>
        <v>169922</v>
      </c>
      <c r="Y30" s="81">
        <f t="shared" si="4"/>
        <v>57.38</v>
      </c>
      <c r="Z30">
        <f t="shared" si="5"/>
        <v>16577</v>
      </c>
      <c r="AA30">
        <f t="shared" si="6"/>
        <v>0</v>
      </c>
      <c r="AB30">
        <f t="shared" si="7"/>
        <v>16577</v>
      </c>
      <c r="AD30" s="81">
        <f t="shared" si="8"/>
        <v>58.56</v>
      </c>
      <c r="AE30">
        <f t="shared" si="9"/>
        <v>16918</v>
      </c>
      <c r="AF30">
        <f t="shared" si="10"/>
        <v>0</v>
      </c>
      <c r="AG30">
        <f t="shared" si="11"/>
        <v>16918</v>
      </c>
      <c r="AI30" s="81">
        <f t="shared" si="12"/>
        <v>0</v>
      </c>
      <c r="AJ30">
        <f t="shared" si="13"/>
        <v>0</v>
      </c>
      <c r="AK30">
        <f t="shared" si="14"/>
        <v>0</v>
      </c>
      <c r="AL30">
        <f t="shared" si="15"/>
        <v>0</v>
      </c>
      <c r="AN30" s="81">
        <f t="shared" si="16"/>
        <v>29.330000000000002</v>
      </c>
      <c r="AO30">
        <f t="shared" si="17"/>
        <v>9657</v>
      </c>
      <c r="AP30">
        <f t="shared" si="18"/>
        <v>0</v>
      </c>
      <c r="AQ30">
        <f t="shared" si="19"/>
        <v>9657</v>
      </c>
      <c r="AS30" s="81">
        <f t="shared" si="20"/>
        <v>3.51</v>
      </c>
      <c r="AT30">
        <f t="shared" si="21"/>
        <v>1156</v>
      </c>
      <c r="AU30">
        <f t="shared" si="22"/>
        <v>0</v>
      </c>
      <c r="AV30">
        <f t="shared" si="23"/>
        <v>1156</v>
      </c>
    </row>
    <row r="31" spans="1:48" x14ac:dyDescent="0.2">
      <c r="A31" s="69">
        <v>19</v>
      </c>
      <c r="B31" s="65">
        <v>387</v>
      </c>
      <c r="C31" s="65" t="s">
        <v>72</v>
      </c>
      <c r="D31" s="65">
        <v>387</v>
      </c>
      <c r="E31" s="65">
        <v>28.74</v>
      </c>
      <c r="F31" s="65">
        <v>3.05</v>
      </c>
      <c r="G31" s="65">
        <v>308.82</v>
      </c>
      <c r="H31" s="65">
        <v>564.4</v>
      </c>
      <c r="I31" s="65">
        <v>66.28</v>
      </c>
      <c r="J31" s="65">
        <v>74.36</v>
      </c>
      <c r="K31" s="65">
        <v>809293</v>
      </c>
      <c r="L31" s="65">
        <v>95039</v>
      </c>
      <c r="M31" s="65">
        <v>106625</v>
      </c>
      <c r="N31" s="65">
        <v>46719</v>
      </c>
      <c r="O31" s="65">
        <v>4958</v>
      </c>
      <c r="P31" s="65">
        <v>1454.3</v>
      </c>
      <c r="Q31" s="65">
        <v>1647.89</v>
      </c>
      <c r="R31" s="70">
        <v>0</v>
      </c>
      <c r="T31" s="81">
        <f t="shared" si="0"/>
        <v>575.37</v>
      </c>
      <c r="U31">
        <f t="shared" si="1"/>
        <v>836761</v>
      </c>
      <c r="V31">
        <f t="shared" si="2"/>
        <v>0</v>
      </c>
      <c r="W31">
        <f t="shared" si="3"/>
        <v>836761</v>
      </c>
      <c r="Y31" s="81">
        <f t="shared" si="4"/>
        <v>67.52</v>
      </c>
      <c r="Z31">
        <f t="shared" si="5"/>
        <v>98194</v>
      </c>
      <c r="AA31">
        <f t="shared" si="6"/>
        <v>0</v>
      </c>
      <c r="AB31">
        <f t="shared" si="7"/>
        <v>98194</v>
      </c>
      <c r="AD31" s="81">
        <f t="shared" si="8"/>
        <v>75.709999999999994</v>
      </c>
      <c r="AE31">
        <f t="shared" si="9"/>
        <v>110105</v>
      </c>
      <c r="AF31">
        <f t="shared" si="10"/>
        <v>0</v>
      </c>
      <c r="AG31">
        <f t="shared" si="11"/>
        <v>110105</v>
      </c>
      <c r="AI31" s="81">
        <f t="shared" si="12"/>
        <v>0</v>
      </c>
      <c r="AJ31">
        <f t="shared" si="13"/>
        <v>0</v>
      </c>
      <c r="AK31">
        <f t="shared" si="14"/>
        <v>0</v>
      </c>
      <c r="AL31">
        <f t="shared" si="15"/>
        <v>0</v>
      </c>
      <c r="AN31" s="81">
        <f t="shared" si="16"/>
        <v>29.31</v>
      </c>
      <c r="AO31">
        <f t="shared" si="17"/>
        <v>48300</v>
      </c>
      <c r="AP31">
        <f t="shared" si="18"/>
        <v>0</v>
      </c>
      <c r="AQ31">
        <f t="shared" si="19"/>
        <v>48300</v>
      </c>
      <c r="AS31" s="81">
        <f t="shared" si="20"/>
        <v>3.1199999999999997</v>
      </c>
      <c r="AT31">
        <f t="shared" si="21"/>
        <v>5141</v>
      </c>
      <c r="AU31">
        <f t="shared" si="22"/>
        <v>0</v>
      </c>
      <c r="AV31">
        <f t="shared" si="23"/>
        <v>5141</v>
      </c>
    </row>
    <row r="32" spans="1:48" x14ac:dyDescent="0.2">
      <c r="A32" s="69">
        <v>20</v>
      </c>
      <c r="B32" s="65">
        <v>414</v>
      </c>
      <c r="C32" s="65" t="s">
        <v>73</v>
      </c>
      <c r="D32" s="65">
        <v>414</v>
      </c>
      <c r="E32" s="65">
        <v>22.2</v>
      </c>
      <c r="F32" s="65">
        <v>2.83</v>
      </c>
      <c r="G32" s="65">
        <v>308.82</v>
      </c>
      <c r="H32" s="65">
        <v>575.20000000000005</v>
      </c>
      <c r="I32" s="65">
        <v>65.62</v>
      </c>
      <c r="J32" s="65">
        <v>58.1</v>
      </c>
      <c r="K32" s="65">
        <v>302153</v>
      </c>
      <c r="L32" s="65">
        <v>34470</v>
      </c>
      <c r="M32" s="65">
        <v>30520</v>
      </c>
      <c r="N32" s="65">
        <v>13028</v>
      </c>
      <c r="O32" s="65">
        <v>1661</v>
      </c>
      <c r="P32" s="65">
        <v>516.70000000000005</v>
      </c>
      <c r="Q32" s="65">
        <v>578.86</v>
      </c>
      <c r="R32" s="70">
        <v>0</v>
      </c>
      <c r="T32" s="81">
        <f t="shared" si="0"/>
        <v>586.17000000000007</v>
      </c>
      <c r="U32">
        <f t="shared" si="1"/>
        <v>302874</v>
      </c>
      <c r="V32">
        <f t="shared" si="2"/>
        <v>0</v>
      </c>
      <c r="W32">
        <f t="shared" si="3"/>
        <v>302874</v>
      </c>
      <c r="Y32" s="81">
        <f t="shared" si="4"/>
        <v>66.86</v>
      </c>
      <c r="Z32">
        <f t="shared" si="5"/>
        <v>34547</v>
      </c>
      <c r="AA32">
        <f t="shared" si="6"/>
        <v>0</v>
      </c>
      <c r="AB32">
        <f t="shared" si="7"/>
        <v>34547</v>
      </c>
      <c r="AD32" s="81">
        <f t="shared" si="8"/>
        <v>59.45</v>
      </c>
      <c r="AE32">
        <f t="shared" si="9"/>
        <v>30718</v>
      </c>
      <c r="AF32">
        <f t="shared" si="10"/>
        <v>0</v>
      </c>
      <c r="AG32">
        <f t="shared" si="11"/>
        <v>30718</v>
      </c>
      <c r="AI32" s="81">
        <f t="shared" si="12"/>
        <v>0</v>
      </c>
      <c r="AJ32">
        <f t="shared" si="13"/>
        <v>0</v>
      </c>
      <c r="AK32">
        <f t="shared" si="14"/>
        <v>0</v>
      </c>
      <c r="AL32">
        <f t="shared" si="15"/>
        <v>0</v>
      </c>
      <c r="AN32" s="81">
        <f t="shared" si="16"/>
        <v>22.77</v>
      </c>
      <c r="AO32">
        <f t="shared" si="17"/>
        <v>13181</v>
      </c>
      <c r="AP32">
        <f t="shared" si="18"/>
        <v>0</v>
      </c>
      <c r="AQ32">
        <f t="shared" si="19"/>
        <v>13181</v>
      </c>
      <c r="AS32" s="81">
        <f t="shared" si="20"/>
        <v>2.9</v>
      </c>
      <c r="AT32">
        <f t="shared" si="21"/>
        <v>1679</v>
      </c>
      <c r="AU32">
        <f t="shared" si="22"/>
        <v>0</v>
      </c>
      <c r="AV32">
        <f t="shared" si="23"/>
        <v>1679</v>
      </c>
    </row>
    <row r="33" spans="1:48" x14ac:dyDescent="0.2">
      <c r="A33" s="69">
        <v>21</v>
      </c>
      <c r="B33" s="65">
        <v>423</v>
      </c>
      <c r="C33" s="65" t="s">
        <v>74</v>
      </c>
      <c r="D33" s="65">
        <v>423</v>
      </c>
      <c r="E33" s="65">
        <v>28.76</v>
      </c>
      <c r="F33" s="65">
        <v>3.44</v>
      </c>
      <c r="G33" s="65">
        <v>308.82</v>
      </c>
      <c r="H33" s="65">
        <v>588.79999999999995</v>
      </c>
      <c r="I33" s="65">
        <v>70.19</v>
      </c>
      <c r="J33" s="65">
        <v>63.11</v>
      </c>
      <c r="K33" s="65">
        <v>142725</v>
      </c>
      <c r="L33" s="65">
        <v>17014</v>
      </c>
      <c r="M33" s="65">
        <v>15298</v>
      </c>
      <c r="N33" s="65">
        <v>7582</v>
      </c>
      <c r="O33" s="65">
        <v>907</v>
      </c>
      <c r="P33" s="65">
        <v>251.9</v>
      </c>
      <c r="Q33" s="65">
        <v>273.33999999999997</v>
      </c>
      <c r="R33" s="70">
        <v>0</v>
      </c>
      <c r="T33" s="81">
        <f t="shared" si="0"/>
        <v>599.77</v>
      </c>
      <c r="U33">
        <f t="shared" si="1"/>
        <v>151082</v>
      </c>
      <c r="V33">
        <f t="shared" si="2"/>
        <v>0</v>
      </c>
      <c r="W33">
        <f t="shared" si="3"/>
        <v>151082</v>
      </c>
      <c r="Y33" s="81">
        <f t="shared" si="4"/>
        <v>71.429999999999993</v>
      </c>
      <c r="Z33">
        <f t="shared" si="5"/>
        <v>17993</v>
      </c>
      <c r="AA33">
        <f t="shared" si="6"/>
        <v>0</v>
      </c>
      <c r="AB33">
        <f t="shared" si="7"/>
        <v>17993</v>
      </c>
      <c r="AD33" s="81">
        <f t="shared" si="8"/>
        <v>64.459999999999994</v>
      </c>
      <c r="AE33">
        <f t="shared" si="9"/>
        <v>16237</v>
      </c>
      <c r="AF33">
        <f t="shared" si="10"/>
        <v>0</v>
      </c>
      <c r="AG33">
        <f t="shared" si="11"/>
        <v>16237</v>
      </c>
      <c r="AI33" s="81">
        <f t="shared" si="12"/>
        <v>0</v>
      </c>
      <c r="AJ33">
        <f t="shared" si="13"/>
        <v>0</v>
      </c>
      <c r="AK33">
        <f t="shared" si="14"/>
        <v>0</v>
      </c>
      <c r="AL33">
        <f t="shared" si="15"/>
        <v>0</v>
      </c>
      <c r="AN33" s="81">
        <f t="shared" si="16"/>
        <v>29.330000000000002</v>
      </c>
      <c r="AO33">
        <f t="shared" si="17"/>
        <v>8017</v>
      </c>
      <c r="AP33">
        <f t="shared" si="18"/>
        <v>0</v>
      </c>
      <c r="AQ33">
        <f t="shared" si="19"/>
        <v>8017</v>
      </c>
      <c r="AS33" s="81">
        <f t="shared" si="20"/>
        <v>3.51</v>
      </c>
      <c r="AT33">
        <f t="shared" si="21"/>
        <v>959</v>
      </c>
      <c r="AU33">
        <f t="shared" si="22"/>
        <v>0</v>
      </c>
      <c r="AV33">
        <f t="shared" si="23"/>
        <v>959</v>
      </c>
    </row>
    <row r="34" spans="1:48" x14ac:dyDescent="0.2">
      <c r="A34" s="69">
        <v>22</v>
      </c>
      <c r="B34" s="65">
        <v>540</v>
      </c>
      <c r="C34" s="65" t="s">
        <v>75</v>
      </c>
      <c r="D34" s="65">
        <v>540</v>
      </c>
      <c r="E34" s="65">
        <v>36.15</v>
      </c>
      <c r="F34" s="65">
        <v>4.1500000000000004</v>
      </c>
      <c r="G34" s="65">
        <v>308.82</v>
      </c>
      <c r="H34" s="65">
        <v>557.59</v>
      </c>
      <c r="I34" s="65">
        <v>61.82</v>
      </c>
      <c r="J34" s="65">
        <v>58.45</v>
      </c>
      <c r="K34" s="65">
        <v>322566</v>
      </c>
      <c r="L34" s="65">
        <v>35763</v>
      </c>
      <c r="M34" s="65">
        <v>33813</v>
      </c>
      <c r="N34" s="65">
        <v>23450</v>
      </c>
      <c r="O34" s="65">
        <v>2692</v>
      </c>
      <c r="P34" s="65">
        <v>589.70000000000005</v>
      </c>
      <c r="Q34" s="65">
        <v>660.6</v>
      </c>
      <c r="R34" s="70">
        <v>0</v>
      </c>
      <c r="T34" s="81">
        <f t="shared" si="0"/>
        <v>568.56000000000006</v>
      </c>
      <c r="U34">
        <f t="shared" si="1"/>
        <v>335280</v>
      </c>
      <c r="V34">
        <f t="shared" si="2"/>
        <v>0</v>
      </c>
      <c r="W34">
        <f t="shared" si="3"/>
        <v>335280</v>
      </c>
      <c r="Y34" s="81">
        <f t="shared" si="4"/>
        <v>63.06</v>
      </c>
      <c r="Z34">
        <f t="shared" si="5"/>
        <v>37186</v>
      </c>
      <c r="AA34">
        <f t="shared" si="6"/>
        <v>0</v>
      </c>
      <c r="AB34">
        <f t="shared" si="7"/>
        <v>37186</v>
      </c>
      <c r="AD34" s="81">
        <f t="shared" si="8"/>
        <v>59.800000000000004</v>
      </c>
      <c r="AE34">
        <f t="shared" si="9"/>
        <v>35264</v>
      </c>
      <c r="AF34">
        <f t="shared" si="10"/>
        <v>0</v>
      </c>
      <c r="AG34">
        <f t="shared" si="11"/>
        <v>35264</v>
      </c>
      <c r="AI34" s="81">
        <f t="shared" si="12"/>
        <v>0</v>
      </c>
      <c r="AJ34">
        <f t="shared" si="13"/>
        <v>0</v>
      </c>
      <c r="AK34">
        <f t="shared" si="14"/>
        <v>0</v>
      </c>
      <c r="AL34">
        <f t="shared" si="15"/>
        <v>0</v>
      </c>
      <c r="AN34" s="81">
        <f t="shared" si="16"/>
        <v>36.72</v>
      </c>
      <c r="AO34">
        <f t="shared" si="17"/>
        <v>24257</v>
      </c>
      <c r="AP34">
        <f t="shared" si="18"/>
        <v>0</v>
      </c>
      <c r="AQ34">
        <f t="shared" si="19"/>
        <v>24257</v>
      </c>
      <c r="AS34" s="81">
        <f t="shared" si="20"/>
        <v>4.2200000000000006</v>
      </c>
      <c r="AT34">
        <f t="shared" si="21"/>
        <v>2788</v>
      </c>
      <c r="AU34">
        <f t="shared" si="22"/>
        <v>0</v>
      </c>
      <c r="AV34">
        <f t="shared" si="23"/>
        <v>2788</v>
      </c>
    </row>
    <row r="35" spans="1:48" x14ac:dyDescent="0.2">
      <c r="A35" s="69">
        <v>23</v>
      </c>
      <c r="B35" s="65">
        <v>472</v>
      </c>
      <c r="C35" s="65" t="s">
        <v>76</v>
      </c>
      <c r="D35" s="65">
        <v>472</v>
      </c>
      <c r="E35" s="65">
        <v>22.2</v>
      </c>
      <c r="F35" s="65">
        <v>2.83</v>
      </c>
      <c r="G35" s="65">
        <v>308.82</v>
      </c>
      <c r="H35" s="65">
        <v>504.15</v>
      </c>
      <c r="I35" s="65">
        <v>53.56</v>
      </c>
      <c r="J35" s="65">
        <v>63.53</v>
      </c>
      <c r="K35" s="65">
        <v>806791</v>
      </c>
      <c r="L35" s="65">
        <v>85712</v>
      </c>
      <c r="M35" s="65">
        <v>101667</v>
      </c>
      <c r="N35" s="65">
        <v>38341</v>
      </c>
      <c r="O35" s="65">
        <v>4888</v>
      </c>
      <c r="P35" s="65">
        <v>1625.2</v>
      </c>
      <c r="Q35" s="65">
        <v>1753.25</v>
      </c>
      <c r="R35" s="70">
        <v>0</v>
      </c>
      <c r="T35" s="81">
        <f t="shared" si="0"/>
        <v>515.12</v>
      </c>
      <c r="U35">
        <f t="shared" si="1"/>
        <v>837173</v>
      </c>
      <c r="V35">
        <f t="shared" si="2"/>
        <v>0</v>
      </c>
      <c r="W35">
        <f t="shared" si="3"/>
        <v>837173</v>
      </c>
      <c r="Y35" s="81">
        <f t="shared" si="4"/>
        <v>54.800000000000004</v>
      </c>
      <c r="Z35">
        <f t="shared" si="5"/>
        <v>89061</v>
      </c>
      <c r="AA35">
        <f t="shared" si="6"/>
        <v>0</v>
      </c>
      <c r="AB35">
        <f t="shared" si="7"/>
        <v>89061</v>
      </c>
      <c r="AD35" s="81">
        <f t="shared" si="8"/>
        <v>64.88</v>
      </c>
      <c r="AE35">
        <f t="shared" si="9"/>
        <v>105443</v>
      </c>
      <c r="AF35">
        <f t="shared" si="10"/>
        <v>0</v>
      </c>
      <c r="AG35">
        <f t="shared" si="11"/>
        <v>105443</v>
      </c>
      <c r="AI35" s="81">
        <f t="shared" si="12"/>
        <v>0</v>
      </c>
      <c r="AJ35">
        <f t="shared" si="13"/>
        <v>0</v>
      </c>
      <c r="AK35">
        <f t="shared" si="14"/>
        <v>0</v>
      </c>
      <c r="AL35">
        <f t="shared" si="15"/>
        <v>0</v>
      </c>
      <c r="AN35" s="81">
        <f t="shared" si="16"/>
        <v>22.77</v>
      </c>
      <c r="AO35">
        <f t="shared" si="17"/>
        <v>39922</v>
      </c>
      <c r="AP35">
        <f t="shared" si="18"/>
        <v>0</v>
      </c>
      <c r="AQ35">
        <f t="shared" si="19"/>
        <v>39922</v>
      </c>
      <c r="AS35" s="81">
        <f t="shared" si="20"/>
        <v>2.9</v>
      </c>
      <c r="AT35">
        <f t="shared" si="21"/>
        <v>5084</v>
      </c>
      <c r="AU35">
        <f t="shared" si="22"/>
        <v>0</v>
      </c>
      <c r="AV35">
        <f t="shared" si="23"/>
        <v>5084</v>
      </c>
    </row>
    <row r="36" spans="1:48" x14ac:dyDescent="0.2">
      <c r="A36" s="69">
        <v>24</v>
      </c>
      <c r="B36" s="65">
        <v>504</v>
      </c>
      <c r="C36" s="65" t="s">
        <v>77</v>
      </c>
      <c r="D36" s="65">
        <v>504</v>
      </c>
      <c r="E36" s="65">
        <v>28.76</v>
      </c>
      <c r="F36" s="65">
        <v>3.44</v>
      </c>
      <c r="G36" s="65">
        <v>308.82</v>
      </c>
      <c r="H36" s="65">
        <v>591.95000000000005</v>
      </c>
      <c r="I36" s="65">
        <v>66.87</v>
      </c>
      <c r="J36" s="65">
        <v>67.13</v>
      </c>
      <c r="K36" s="65">
        <v>384116</v>
      </c>
      <c r="L36" s="65">
        <v>43392</v>
      </c>
      <c r="M36" s="65">
        <v>43561</v>
      </c>
      <c r="N36" s="65">
        <v>20905</v>
      </c>
      <c r="O36" s="65">
        <v>2500</v>
      </c>
      <c r="P36" s="65">
        <v>663.7</v>
      </c>
      <c r="Q36" s="65">
        <v>742.45</v>
      </c>
      <c r="R36" s="70">
        <v>0</v>
      </c>
      <c r="T36" s="81">
        <f t="shared" si="0"/>
        <v>602.92000000000007</v>
      </c>
      <c r="U36">
        <f t="shared" si="1"/>
        <v>400158</v>
      </c>
      <c r="V36">
        <f t="shared" si="2"/>
        <v>0</v>
      </c>
      <c r="W36">
        <f t="shared" si="3"/>
        <v>400158</v>
      </c>
      <c r="Y36" s="81">
        <f t="shared" si="4"/>
        <v>68.11</v>
      </c>
      <c r="Z36">
        <f t="shared" si="5"/>
        <v>45205</v>
      </c>
      <c r="AA36">
        <f t="shared" si="6"/>
        <v>0</v>
      </c>
      <c r="AB36">
        <f t="shared" si="7"/>
        <v>45205</v>
      </c>
      <c r="AD36" s="81">
        <f t="shared" si="8"/>
        <v>68.47999999999999</v>
      </c>
      <c r="AE36">
        <f t="shared" si="9"/>
        <v>45450</v>
      </c>
      <c r="AF36">
        <f t="shared" si="10"/>
        <v>0</v>
      </c>
      <c r="AG36">
        <f t="shared" si="11"/>
        <v>45450</v>
      </c>
      <c r="AI36" s="81">
        <f t="shared" si="12"/>
        <v>0</v>
      </c>
      <c r="AJ36">
        <f t="shared" si="13"/>
        <v>0</v>
      </c>
      <c r="AK36">
        <f t="shared" si="14"/>
        <v>0</v>
      </c>
      <c r="AL36">
        <f t="shared" si="15"/>
        <v>0</v>
      </c>
      <c r="AN36" s="81">
        <f t="shared" si="16"/>
        <v>29.330000000000002</v>
      </c>
      <c r="AO36">
        <f t="shared" si="17"/>
        <v>21776</v>
      </c>
      <c r="AP36">
        <f t="shared" si="18"/>
        <v>0</v>
      </c>
      <c r="AQ36">
        <f t="shared" si="19"/>
        <v>21776</v>
      </c>
      <c r="AS36" s="81">
        <f t="shared" si="20"/>
        <v>3.51</v>
      </c>
      <c r="AT36">
        <f t="shared" si="21"/>
        <v>2606</v>
      </c>
      <c r="AU36">
        <f t="shared" si="22"/>
        <v>0</v>
      </c>
      <c r="AV36">
        <f t="shared" si="23"/>
        <v>2606</v>
      </c>
    </row>
    <row r="37" spans="1:48" x14ac:dyDescent="0.2">
      <c r="A37" s="69">
        <v>25</v>
      </c>
      <c r="B37" s="65">
        <v>513</v>
      </c>
      <c r="C37" s="65" t="s">
        <v>78</v>
      </c>
      <c r="D37" s="65">
        <v>513</v>
      </c>
      <c r="E37" s="65">
        <v>22.2</v>
      </c>
      <c r="F37" s="65">
        <v>2.83</v>
      </c>
      <c r="G37" s="65">
        <v>308.82</v>
      </c>
      <c r="H37" s="65">
        <v>587.49</v>
      </c>
      <c r="I37" s="65">
        <v>58.44</v>
      </c>
      <c r="J37" s="65">
        <v>62.6</v>
      </c>
      <c r="K37" s="65">
        <v>211144</v>
      </c>
      <c r="L37" s="65">
        <v>21003</v>
      </c>
      <c r="M37" s="65">
        <v>22498</v>
      </c>
      <c r="N37" s="65">
        <v>8682</v>
      </c>
      <c r="O37" s="65">
        <v>1107</v>
      </c>
      <c r="P37" s="65">
        <v>362.8</v>
      </c>
      <c r="Q37" s="65">
        <v>394.79</v>
      </c>
      <c r="R37" s="70">
        <v>0</v>
      </c>
      <c r="T37" s="81">
        <f t="shared" si="0"/>
        <v>598.46</v>
      </c>
      <c r="U37">
        <f t="shared" si="1"/>
        <v>217121</v>
      </c>
      <c r="V37">
        <f t="shared" si="2"/>
        <v>0</v>
      </c>
      <c r="W37">
        <f t="shared" si="3"/>
        <v>217121</v>
      </c>
      <c r="Y37" s="81">
        <f t="shared" si="4"/>
        <v>59.68</v>
      </c>
      <c r="Z37">
        <f t="shared" si="5"/>
        <v>21652</v>
      </c>
      <c r="AA37">
        <f t="shared" si="6"/>
        <v>0</v>
      </c>
      <c r="AB37">
        <f t="shared" si="7"/>
        <v>21652</v>
      </c>
      <c r="AD37" s="81">
        <f t="shared" si="8"/>
        <v>63.95</v>
      </c>
      <c r="AE37">
        <f t="shared" si="9"/>
        <v>23201</v>
      </c>
      <c r="AF37">
        <f t="shared" si="10"/>
        <v>0</v>
      </c>
      <c r="AG37">
        <f t="shared" si="11"/>
        <v>23201</v>
      </c>
      <c r="AI37" s="81">
        <f t="shared" si="12"/>
        <v>0</v>
      </c>
      <c r="AJ37">
        <f t="shared" si="13"/>
        <v>0</v>
      </c>
      <c r="AK37">
        <f t="shared" si="14"/>
        <v>0</v>
      </c>
      <c r="AL37">
        <f t="shared" si="15"/>
        <v>0</v>
      </c>
      <c r="AN37" s="81">
        <f t="shared" si="16"/>
        <v>22.77</v>
      </c>
      <c r="AO37">
        <f t="shared" si="17"/>
        <v>8989</v>
      </c>
      <c r="AP37">
        <f t="shared" si="18"/>
        <v>0</v>
      </c>
      <c r="AQ37">
        <f t="shared" si="19"/>
        <v>8989</v>
      </c>
      <c r="AS37" s="81">
        <f t="shared" si="20"/>
        <v>2.9</v>
      </c>
      <c r="AT37">
        <f t="shared" si="21"/>
        <v>1145</v>
      </c>
      <c r="AU37">
        <f t="shared" si="22"/>
        <v>0</v>
      </c>
      <c r="AV37">
        <f t="shared" si="23"/>
        <v>1145</v>
      </c>
    </row>
    <row r="38" spans="1:48" x14ac:dyDescent="0.2">
      <c r="A38" s="69">
        <v>26</v>
      </c>
      <c r="B38" s="65">
        <v>549</v>
      </c>
      <c r="C38" s="65" t="s">
        <v>79</v>
      </c>
      <c r="D38" s="65">
        <v>549</v>
      </c>
      <c r="E38" s="65">
        <v>28.74</v>
      </c>
      <c r="F38" s="65">
        <v>3.05</v>
      </c>
      <c r="G38" s="65">
        <v>308.82</v>
      </c>
      <c r="H38" s="65">
        <v>590.44000000000005</v>
      </c>
      <c r="I38" s="65">
        <v>62.31</v>
      </c>
      <c r="J38" s="65">
        <v>68.53</v>
      </c>
      <c r="K38" s="65">
        <v>278806</v>
      </c>
      <c r="L38" s="65">
        <v>29423</v>
      </c>
      <c r="M38" s="65">
        <v>32360</v>
      </c>
      <c r="N38" s="65">
        <v>14924</v>
      </c>
      <c r="O38" s="65">
        <v>1584</v>
      </c>
      <c r="P38" s="65">
        <v>448.77</v>
      </c>
      <c r="Q38" s="65">
        <v>496.31</v>
      </c>
      <c r="R38" s="70">
        <v>0</v>
      </c>
      <c r="T38" s="81">
        <f t="shared" si="0"/>
        <v>601.41000000000008</v>
      </c>
      <c r="U38">
        <f t="shared" si="1"/>
        <v>269895</v>
      </c>
      <c r="V38">
        <f t="shared" si="2"/>
        <v>8911</v>
      </c>
      <c r="W38">
        <f t="shared" si="3"/>
        <v>278806</v>
      </c>
      <c r="Y38" s="81">
        <f t="shared" si="4"/>
        <v>63.550000000000004</v>
      </c>
      <c r="Z38">
        <f t="shared" si="5"/>
        <v>28519</v>
      </c>
      <c r="AA38">
        <f t="shared" si="6"/>
        <v>904</v>
      </c>
      <c r="AB38">
        <f t="shared" si="7"/>
        <v>29423</v>
      </c>
      <c r="AD38" s="81">
        <f t="shared" si="8"/>
        <v>69.88</v>
      </c>
      <c r="AE38">
        <f t="shared" si="9"/>
        <v>31360</v>
      </c>
      <c r="AF38">
        <f t="shared" si="10"/>
        <v>1000</v>
      </c>
      <c r="AG38">
        <f t="shared" si="11"/>
        <v>32360</v>
      </c>
      <c r="AI38" s="81">
        <f t="shared" si="12"/>
        <v>0</v>
      </c>
      <c r="AJ38">
        <f t="shared" si="13"/>
        <v>0</v>
      </c>
      <c r="AK38">
        <f t="shared" si="14"/>
        <v>0</v>
      </c>
      <c r="AL38">
        <f t="shared" si="15"/>
        <v>0</v>
      </c>
      <c r="AN38" s="81">
        <f t="shared" si="16"/>
        <v>29.31</v>
      </c>
      <c r="AO38">
        <f t="shared" si="17"/>
        <v>14547</v>
      </c>
      <c r="AP38">
        <f t="shared" si="18"/>
        <v>377</v>
      </c>
      <c r="AQ38">
        <f t="shared" si="19"/>
        <v>14924</v>
      </c>
      <c r="AS38" s="81">
        <f t="shared" si="20"/>
        <v>3.1199999999999997</v>
      </c>
      <c r="AT38">
        <f t="shared" si="21"/>
        <v>1548</v>
      </c>
      <c r="AU38">
        <f t="shared" si="22"/>
        <v>36</v>
      </c>
      <c r="AV38">
        <f t="shared" si="23"/>
        <v>1584</v>
      </c>
    </row>
    <row r="39" spans="1:48" x14ac:dyDescent="0.2">
      <c r="A39" s="69">
        <v>27</v>
      </c>
      <c r="B39" s="65">
        <v>576</v>
      </c>
      <c r="C39" s="65" t="s">
        <v>80</v>
      </c>
      <c r="D39" s="65">
        <v>576</v>
      </c>
      <c r="E39" s="65">
        <v>25.97</v>
      </c>
      <c r="F39" s="65">
        <v>3.02</v>
      </c>
      <c r="G39" s="65">
        <v>308.82</v>
      </c>
      <c r="H39" s="65">
        <v>539.65</v>
      </c>
      <c r="I39" s="65">
        <v>53.15</v>
      </c>
      <c r="J39" s="65">
        <v>53.61</v>
      </c>
      <c r="K39" s="65">
        <v>300909</v>
      </c>
      <c r="L39" s="65">
        <v>29636</v>
      </c>
      <c r="M39" s="65">
        <v>29893</v>
      </c>
      <c r="N39" s="65">
        <v>15835</v>
      </c>
      <c r="O39" s="65">
        <v>1841</v>
      </c>
      <c r="P39" s="65">
        <v>554.70000000000005</v>
      </c>
      <c r="Q39" s="65">
        <v>607.37</v>
      </c>
      <c r="R39" s="70">
        <v>0</v>
      </c>
      <c r="T39" s="81">
        <f t="shared" si="0"/>
        <v>550.62</v>
      </c>
      <c r="U39">
        <f t="shared" si="1"/>
        <v>305429</v>
      </c>
      <c r="V39">
        <f t="shared" si="2"/>
        <v>0</v>
      </c>
      <c r="W39">
        <f t="shared" si="3"/>
        <v>305429</v>
      </c>
      <c r="Y39" s="81">
        <f t="shared" si="4"/>
        <v>54.39</v>
      </c>
      <c r="Z39">
        <f t="shared" si="5"/>
        <v>30170</v>
      </c>
      <c r="AA39">
        <f t="shared" si="6"/>
        <v>0</v>
      </c>
      <c r="AB39">
        <f t="shared" si="7"/>
        <v>30170</v>
      </c>
      <c r="AD39" s="81">
        <f t="shared" si="8"/>
        <v>54.96</v>
      </c>
      <c r="AE39">
        <f t="shared" si="9"/>
        <v>30486</v>
      </c>
      <c r="AF39">
        <f t="shared" si="10"/>
        <v>0</v>
      </c>
      <c r="AG39">
        <f t="shared" si="11"/>
        <v>30486</v>
      </c>
      <c r="AI39" s="81">
        <f t="shared" si="12"/>
        <v>0</v>
      </c>
      <c r="AJ39">
        <f t="shared" si="13"/>
        <v>0</v>
      </c>
      <c r="AK39">
        <f t="shared" si="14"/>
        <v>0</v>
      </c>
      <c r="AL39">
        <f t="shared" si="15"/>
        <v>0</v>
      </c>
      <c r="AN39" s="81">
        <f t="shared" si="16"/>
        <v>26.54</v>
      </c>
      <c r="AO39">
        <f t="shared" si="17"/>
        <v>16120</v>
      </c>
      <c r="AP39">
        <f t="shared" si="18"/>
        <v>0</v>
      </c>
      <c r="AQ39">
        <f t="shared" si="19"/>
        <v>16120</v>
      </c>
      <c r="AS39" s="81">
        <f t="shared" si="20"/>
        <v>3.09</v>
      </c>
      <c r="AT39">
        <f t="shared" si="21"/>
        <v>1877</v>
      </c>
      <c r="AU39">
        <f t="shared" si="22"/>
        <v>0</v>
      </c>
      <c r="AV39">
        <f t="shared" si="23"/>
        <v>1877</v>
      </c>
    </row>
    <row r="40" spans="1:48" x14ac:dyDescent="0.2">
      <c r="A40" s="69">
        <v>28</v>
      </c>
      <c r="B40" s="65">
        <v>585</v>
      </c>
      <c r="C40" s="65" t="s">
        <v>81</v>
      </c>
      <c r="D40" s="65">
        <v>585</v>
      </c>
      <c r="E40" s="65">
        <v>25.22</v>
      </c>
      <c r="F40" s="65">
        <v>2.96</v>
      </c>
      <c r="G40" s="65">
        <v>308.82</v>
      </c>
      <c r="H40" s="65">
        <v>570.20000000000005</v>
      </c>
      <c r="I40" s="65">
        <v>62.73</v>
      </c>
      <c r="J40" s="65">
        <v>57.18</v>
      </c>
      <c r="K40" s="65">
        <v>330545</v>
      </c>
      <c r="L40" s="65">
        <v>36365</v>
      </c>
      <c r="M40" s="65">
        <v>33147</v>
      </c>
      <c r="N40" s="65">
        <v>16126</v>
      </c>
      <c r="O40" s="65">
        <v>1893</v>
      </c>
      <c r="P40" s="65">
        <v>578.70000000000005</v>
      </c>
      <c r="Q40" s="65">
        <v>639.02</v>
      </c>
      <c r="R40" s="70">
        <v>0</v>
      </c>
      <c r="T40" s="81">
        <f t="shared" si="0"/>
        <v>581.17000000000007</v>
      </c>
      <c r="U40">
        <f t="shared" si="1"/>
        <v>336323</v>
      </c>
      <c r="V40">
        <f t="shared" si="2"/>
        <v>0</v>
      </c>
      <c r="W40">
        <f t="shared" si="3"/>
        <v>336323</v>
      </c>
      <c r="Y40" s="81">
        <f t="shared" si="4"/>
        <v>63.97</v>
      </c>
      <c r="Z40">
        <f t="shared" si="5"/>
        <v>37019</v>
      </c>
      <c r="AA40">
        <f t="shared" si="6"/>
        <v>0</v>
      </c>
      <c r="AB40">
        <f t="shared" si="7"/>
        <v>37019</v>
      </c>
      <c r="AD40" s="81">
        <f t="shared" si="8"/>
        <v>58.53</v>
      </c>
      <c r="AE40">
        <f t="shared" si="9"/>
        <v>33871</v>
      </c>
      <c r="AF40">
        <f t="shared" si="10"/>
        <v>0</v>
      </c>
      <c r="AG40">
        <f t="shared" si="11"/>
        <v>33871</v>
      </c>
      <c r="AI40" s="81">
        <f t="shared" si="12"/>
        <v>0</v>
      </c>
      <c r="AJ40">
        <f t="shared" si="13"/>
        <v>0</v>
      </c>
      <c r="AK40">
        <f t="shared" si="14"/>
        <v>0</v>
      </c>
      <c r="AL40">
        <f t="shared" si="15"/>
        <v>0</v>
      </c>
      <c r="AN40" s="81">
        <f t="shared" si="16"/>
        <v>25.79</v>
      </c>
      <c r="AO40">
        <f t="shared" si="17"/>
        <v>16480</v>
      </c>
      <c r="AP40">
        <f t="shared" si="18"/>
        <v>0</v>
      </c>
      <c r="AQ40">
        <f t="shared" si="19"/>
        <v>16480</v>
      </c>
      <c r="AS40" s="81">
        <f t="shared" si="20"/>
        <v>3.03</v>
      </c>
      <c r="AT40">
        <f t="shared" si="21"/>
        <v>1936</v>
      </c>
      <c r="AU40">
        <f t="shared" si="22"/>
        <v>0</v>
      </c>
      <c r="AV40">
        <f t="shared" si="23"/>
        <v>1936</v>
      </c>
    </row>
    <row r="41" spans="1:48" x14ac:dyDescent="0.2">
      <c r="A41" s="69">
        <v>29</v>
      </c>
      <c r="B41" s="65">
        <v>594</v>
      </c>
      <c r="C41" s="65" t="s">
        <v>82</v>
      </c>
      <c r="D41" s="65">
        <v>594</v>
      </c>
      <c r="E41" s="65">
        <v>36.15</v>
      </c>
      <c r="F41" s="65">
        <v>4.1500000000000004</v>
      </c>
      <c r="G41" s="65">
        <v>308.82</v>
      </c>
      <c r="H41" s="65">
        <v>541.92999999999995</v>
      </c>
      <c r="I41" s="65">
        <v>57.53</v>
      </c>
      <c r="J41" s="65">
        <v>67.569999999999993</v>
      </c>
      <c r="K41" s="65">
        <v>431593</v>
      </c>
      <c r="L41" s="65">
        <v>45817</v>
      </c>
      <c r="M41" s="65">
        <v>53813</v>
      </c>
      <c r="N41" s="65">
        <v>32735</v>
      </c>
      <c r="O41" s="65">
        <v>3758</v>
      </c>
      <c r="P41" s="65">
        <v>789.6</v>
      </c>
      <c r="Q41" s="65">
        <v>899.81</v>
      </c>
      <c r="R41" s="70">
        <v>0</v>
      </c>
      <c r="T41" s="81">
        <f t="shared" si="0"/>
        <v>552.9</v>
      </c>
      <c r="U41">
        <f t="shared" si="1"/>
        <v>436570</v>
      </c>
      <c r="V41">
        <f t="shared" si="2"/>
        <v>0</v>
      </c>
      <c r="W41">
        <f t="shared" si="3"/>
        <v>436570</v>
      </c>
      <c r="Y41" s="81">
        <f t="shared" si="4"/>
        <v>58.77</v>
      </c>
      <c r="Z41">
        <f t="shared" si="5"/>
        <v>46405</v>
      </c>
      <c r="AA41">
        <f t="shared" si="6"/>
        <v>0</v>
      </c>
      <c r="AB41">
        <f t="shared" si="7"/>
        <v>46405</v>
      </c>
      <c r="AD41" s="81">
        <f t="shared" si="8"/>
        <v>68.919999999999987</v>
      </c>
      <c r="AE41">
        <f t="shared" si="9"/>
        <v>54419</v>
      </c>
      <c r="AF41">
        <f t="shared" si="10"/>
        <v>0</v>
      </c>
      <c r="AG41">
        <f t="shared" si="11"/>
        <v>54419</v>
      </c>
      <c r="AI41" s="81">
        <f t="shared" si="12"/>
        <v>0</v>
      </c>
      <c r="AJ41">
        <f t="shared" si="13"/>
        <v>0</v>
      </c>
      <c r="AK41">
        <f t="shared" si="14"/>
        <v>0</v>
      </c>
      <c r="AL41">
        <f t="shared" si="15"/>
        <v>0</v>
      </c>
      <c r="AN41" s="81">
        <f t="shared" si="16"/>
        <v>36.72</v>
      </c>
      <c r="AO41">
        <f t="shared" si="17"/>
        <v>33041</v>
      </c>
      <c r="AP41">
        <f t="shared" si="18"/>
        <v>0</v>
      </c>
      <c r="AQ41">
        <f t="shared" si="19"/>
        <v>33041</v>
      </c>
      <c r="AS41" s="81">
        <f t="shared" si="20"/>
        <v>4.2200000000000006</v>
      </c>
      <c r="AT41">
        <f t="shared" si="21"/>
        <v>3797</v>
      </c>
      <c r="AU41">
        <f t="shared" si="22"/>
        <v>0</v>
      </c>
      <c r="AV41">
        <f t="shared" si="23"/>
        <v>3797</v>
      </c>
    </row>
    <row r="42" spans="1:48" x14ac:dyDescent="0.2">
      <c r="A42" s="69">
        <v>30</v>
      </c>
      <c r="B42" s="65">
        <v>603</v>
      </c>
      <c r="C42" s="65" t="s">
        <v>83</v>
      </c>
      <c r="D42" s="65">
        <v>603</v>
      </c>
      <c r="E42" s="65">
        <v>25.22</v>
      </c>
      <c r="F42" s="65">
        <v>2.96</v>
      </c>
      <c r="G42" s="65">
        <v>308.82</v>
      </c>
      <c r="H42" s="65">
        <v>512.25</v>
      </c>
      <c r="I42" s="65">
        <v>36.08</v>
      </c>
      <c r="J42" s="65">
        <v>62.2</v>
      </c>
      <c r="K42" s="65">
        <v>99530</v>
      </c>
      <c r="L42" s="65">
        <v>7010</v>
      </c>
      <c r="M42" s="65">
        <v>12085</v>
      </c>
      <c r="N42" s="65">
        <v>5381</v>
      </c>
      <c r="O42" s="65">
        <v>632</v>
      </c>
      <c r="P42" s="65">
        <v>191.4</v>
      </c>
      <c r="Q42" s="65">
        <v>210.66</v>
      </c>
      <c r="R42" s="70">
        <v>0</v>
      </c>
      <c r="T42" s="81">
        <f t="shared" si="0"/>
        <v>523.22</v>
      </c>
      <c r="U42">
        <f t="shared" si="1"/>
        <v>100144</v>
      </c>
      <c r="V42">
        <f t="shared" si="2"/>
        <v>0</v>
      </c>
      <c r="W42">
        <f t="shared" si="3"/>
        <v>100144</v>
      </c>
      <c r="Y42" s="81">
        <f t="shared" si="4"/>
        <v>37.32</v>
      </c>
      <c r="Z42">
        <f t="shared" si="5"/>
        <v>7143</v>
      </c>
      <c r="AA42">
        <f t="shared" si="6"/>
        <v>0</v>
      </c>
      <c r="AB42">
        <f t="shared" si="7"/>
        <v>7143</v>
      </c>
      <c r="AD42" s="81">
        <f t="shared" si="8"/>
        <v>63.550000000000004</v>
      </c>
      <c r="AE42">
        <f t="shared" si="9"/>
        <v>12163</v>
      </c>
      <c r="AF42">
        <f t="shared" si="10"/>
        <v>0</v>
      </c>
      <c r="AG42">
        <f t="shared" si="11"/>
        <v>12163</v>
      </c>
      <c r="AI42" s="81">
        <f t="shared" si="12"/>
        <v>0</v>
      </c>
      <c r="AJ42">
        <f t="shared" si="13"/>
        <v>0</v>
      </c>
      <c r="AK42">
        <f t="shared" si="14"/>
        <v>0</v>
      </c>
      <c r="AL42">
        <f t="shared" si="15"/>
        <v>0</v>
      </c>
      <c r="AN42" s="81">
        <f t="shared" si="16"/>
        <v>25.79</v>
      </c>
      <c r="AO42">
        <f t="shared" si="17"/>
        <v>5433</v>
      </c>
      <c r="AP42">
        <f t="shared" si="18"/>
        <v>0</v>
      </c>
      <c r="AQ42">
        <f t="shared" si="19"/>
        <v>5433</v>
      </c>
      <c r="AS42" s="81">
        <f t="shared" si="20"/>
        <v>3.03</v>
      </c>
      <c r="AT42">
        <f t="shared" si="21"/>
        <v>638</v>
      </c>
      <c r="AU42">
        <f t="shared" si="22"/>
        <v>0</v>
      </c>
      <c r="AV42">
        <f t="shared" si="23"/>
        <v>638</v>
      </c>
    </row>
    <row r="43" spans="1:48" x14ac:dyDescent="0.2">
      <c r="A43" s="69">
        <v>31</v>
      </c>
      <c r="B43" s="65">
        <v>609</v>
      </c>
      <c r="C43" s="65" t="s">
        <v>84</v>
      </c>
      <c r="D43" s="65">
        <v>609</v>
      </c>
      <c r="E43" s="65">
        <v>25.97</v>
      </c>
      <c r="F43" s="65">
        <v>3.02</v>
      </c>
      <c r="G43" s="65">
        <v>308.82</v>
      </c>
      <c r="H43" s="65">
        <v>540.75</v>
      </c>
      <c r="I43" s="65">
        <v>59.37</v>
      </c>
      <c r="J43" s="65">
        <v>55</v>
      </c>
      <c r="K43" s="65">
        <v>808962</v>
      </c>
      <c r="L43" s="65">
        <v>88818</v>
      </c>
      <c r="M43" s="65">
        <v>82280</v>
      </c>
      <c r="N43" s="65">
        <v>43119</v>
      </c>
      <c r="O43" s="65">
        <v>5014</v>
      </c>
      <c r="P43" s="65">
        <v>1492.3</v>
      </c>
      <c r="Q43" s="65">
        <v>1658.26</v>
      </c>
      <c r="R43" s="70">
        <v>461995</v>
      </c>
      <c r="T43" s="81">
        <f t="shared" si="0"/>
        <v>551.72</v>
      </c>
      <c r="U43">
        <f t="shared" si="1"/>
        <v>823332</v>
      </c>
      <c r="V43">
        <f t="shared" si="2"/>
        <v>0</v>
      </c>
      <c r="W43">
        <f t="shared" si="3"/>
        <v>823332</v>
      </c>
      <c r="Y43" s="81">
        <f t="shared" si="4"/>
        <v>60.61</v>
      </c>
      <c r="Z43">
        <f t="shared" si="5"/>
        <v>90448</v>
      </c>
      <c r="AA43">
        <f t="shared" si="6"/>
        <v>0</v>
      </c>
      <c r="AB43">
        <f t="shared" si="7"/>
        <v>90448</v>
      </c>
      <c r="AD43" s="81">
        <f t="shared" si="8"/>
        <v>56.35</v>
      </c>
      <c r="AE43">
        <f t="shared" si="9"/>
        <v>84091</v>
      </c>
      <c r="AF43">
        <f t="shared" si="10"/>
        <v>0</v>
      </c>
      <c r="AG43">
        <f t="shared" si="11"/>
        <v>84091</v>
      </c>
      <c r="AI43" s="81">
        <f t="shared" si="12"/>
        <v>315</v>
      </c>
      <c r="AJ43">
        <f t="shared" si="13"/>
        <v>470075</v>
      </c>
      <c r="AK43">
        <f t="shared" si="14"/>
        <v>0</v>
      </c>
      <c r="AL43">
        <f t="shared" si="15"/>
        <v>470075</v>
      </c>
      <c r="AN43" s="81">
        <f t="shared" si="16"/>
        <v>26.54</v>
      </c>
      <c r="AO43">
        <f t="shared" si="17"/>
        <v>44010</v>
      </c>
      <c r="AP43">
        <f t="shared" si="18"/>
        <v>0</v>
      </c>
      <c r="AQ43">
        <f t="shared" si="19"/>
        <v>44010</v>
      </c>
      <c r="AS43" s="81">
        <f t="shared" si="20"/>
        <v>3.09</v>
      </c>
      <c r="AT43">
        <f t="shared" si="21"/>
        <v>5124</v>
      </c>
      <c r="AU43">
        <f t="shared" si="22"/>
        <v>0</v>
      </c>
      <c r="AV43">
        <f t="shared" si="23"/>
        <v>5124</v>
      </c>
    </row>
    <row r="44" spans="1:48" x14ac:dyDescent="0.2">
      <c r="A44" s="69">
        <v>32</v>
      </c>
      <c r="B44" s="65">
        <v>621</v>
      </c>
      <c r="C44" s="65" t="s">
        <v>85</v>
      </c>
      <c r="D44" s="65">
        <v>621</v>
      </c>
      <c r="E44" s="65">
        <v>25.22</v>
      </c>
      <c r="F44" s="65">
        <v>2.96</v>
      </c>
      <c r="G44" s="65">
        <v>308.82</v>
      </c>
      <c r="H44" s="65">
        <v>532.89</v>
      </c>
      <c r="I44" s="65">
        <v>61.03</v>
      </c>
      <c r="J44" s="65">
        <v>60.98</v>
      </c>
      <c r="K44" s="65">
        <v>2137369</v>
      </c>
      <c r="L44" s="65">
        <v>244785</v>
      </c>
      <c r="M44" s="65">
        <v>244585</v>
      </c>
      <c r="N44" s="65">
        <v>111801</v>
      </c>
      <c r="O44" s="65">
        <v>13122</v>
      </c>
      <c r="P44" s="65">
        <v>3982</v>
      </c>
      <c r="Q44" s="65">
        <v>4408.3500000000004</v>
      </c>
      <c r="R44" s="70">
        <v>1238646</v>
      </c>
      <c r="T44" s="81">
        <f t="shared" si="0"/>
        <v>543.86</v>
      </c>
      <c r="U44">
        <f t="shared" si="1"/>
        <v>2165651</v>
      </c>
      <c r="V44">
        <f t="shared" si="2"/>
        <v>0</v>
      </c>
      <c r="W44">
        <f t="shared" si="3"/>
        <v>2165651</v>
      </c>
      <c r="Y44" s="81">
        <f t="shared" si="4"/>
        <v>62.27</v>
      </c>
      <c r="Z44">
        <f t="shared" si="5"/>
        <v>247959</v>
      </c>
      <c r="AA44">
        <f t="shared" si="6"/>
        <v>0</v>
      </c>
      <c r="AB44">
        <f t="shared" si="7"/>
        <v>247959</v>
      </c>
      <c r="AD44" s="81">
        <f t="shared" si="8"/>
        <v>62.33</v>
      </c>
      <c r="AE44">
        <f t="shared" si="9"/>
        <v>248198</v>
      </c>
      <c r="AF44">
        <f t="shared" si="10"/>
        <v>0</v>
      </c>
      <c r="AG44">
        <f t="shared" si="11"/>
        <v>248198</v>
      </c>
      <c r="AI44" s="81">
        <f t="shared" si="12"/>
        <v>315</v>
      </c>
      <c r="AJ44">
        <f t="shared" si="13"/>
        <v>1254330</v>
      </c>
      <c r="AK44">
        <f t="shared" si="14"/>
        <v>0</v>
      </c>
      <c r="AL44">
        <f t="shared" si="15"/>
        <v>1254330</v>
      </c>
      <c r="AN44" s="81">
        <f t="shared" si="16"/>
        <v>25.79</v>
      </c>
      <c r="AO44">
        <f t="shared" si="17"/>
        <v>113691</v>
      </c>
      <c r="AP44">
        <f t="shared" si="18"/>
        <v>0</v>
      </c>
      <c r="AQ44">
        <f t="shared" si="19"/>
        <v>113691</v>
      </c>
      <c r="AS44" s="81">
        <f t="shared" si="20"/>
        <v>3.03</v>
      </c>
      <c r="AT44">
        <f t="shared" si="21"/>
        <v>13357</v>
      </c>
      <c r="AU44">
        <f t="shared" si="22"/>
        <v>0</v>
      </c>
      <c r="AV44">
        <f t="shared" si="23"/>
        <v>13357</v>
      </c>
    </row>
    <row r="45" spans="1:48" x14ac:dyDescent="0.2">
      <c r="A45" s="69">
        <v>33</v>
      </c>
      <c r="B45" s="65">
        <v>720</v>
      </c>
      <c r="C45" s="65" t="s">
        <v>86</v>
      </c>
      <c r="D45" s="65">
        <v>720</v>
      </c>
      <c r="E45" s="65">
        <v>22.2</v>
      </c>
      <c r="F45" s="65">
        <v>2.83</v>
      </c>
      <c r="G45" s="65">
        <v>308.82</v>
      </c>
      <c r="H45" s="65">
        <v>520.16</v>
      </c>
      <c r="I45" s="65">
        <v>53.54</v>
      </c>
      <c r="J45" s="65">
        <v>63.02</v>
      </c>
      <c r="K45" s="65">
        <v>830123</v>
      </c>
      <c r="L45" s="65">
        <v>85444</v>
      </c>
      <c r="M45" s="65">
        <v>100574</v>
      </c>
      <c r="N45" s="65">
        <v>38941</v>
      </c>
      <c r="O45" s="65">
        <v>4964</v>
      </c>
      <c r="P45" s="65">
        <v>1675.2</v>
      </c>
      <c r="Q45" s="65">
        <v>1835</v>
      </c>
      <c r="R45" s="70">
        <v>0</v>
      </c>
      <c r="T45" s="81">
        <f t="shared" si="0"/>
        <v>531.13</v>
      </c>
      <c r="U45">
        <f t="shared" si="1"/>
        <v>889749</v>
      </c>
      <c r="V45">
        <f t="shared" si="2"/>
        <v>0</v>
      </c>
      <c r="W45">
        <f t="shared" si="3"/>
        <v>889749</v>
      </c>
      <c r="Y45" s="81">
        <f t="shared" si="4"/>
        <v>54.78</v>
      </c>
      <c r="Z45">
        <f t="shared" si="5"/>
        <v>91767</v>
      </c>
      <c r="AA45">
        <f t="shared" si="6"/>
        <v>0</v>
      </c>
      <c r="AB45">
        <f t="shared" si="7"/>
        <v>91767</v>
      </c>
      <c r="AD45" s="81">
        <f t="shared" si="8"/>
        <v>64.37</v>
      </c>
      <c r="AE45">
        <f t="shared" si="9"/>
        <v>107833</v>
      </c>
      <c r="AF45">
        <f t="shared" si="10"/>
        <v>0</v>
      </c>
      <c r="AG45">
        <f t="shared" si="11"/>
        <v>107833</v>
      </c>
      <c r="AI45" s="81">
        <f t="shared" si="12"/>
        <v>0</v>
      </c>
      <c r="AJ45">
        <f t="shared" si="13"/>
        <v>0</v>
      </c>
      <c r="AK45">
        <f t="shared" si="14"/>
        <v>0</v>
      </c>
      <c r="AL45">
        <f t="shared" si="15"/>
        <v>0</v>
      </c>
      <c r="AN45" s="81">
        <f t="shared" si="16"/>
        <v>22.77</v>
      </c>
      <c r="AO45">
        <f t="shared" si="17"/>
        <v>41783</v>
      </c>
      <c r="AP45">
        <f t="shared" si="18"/>
        <v>0</v>
      </c>
      <c r="AQ45">
        <f t="shared" si="19"/>
        <v>41783</v>
      </c>
      <c r="AS45" s="81">
        <f t="shared" si="20"/>
        <v>2.9</v>
      </c>
      <c r="AT45">
        <f t="shared" si="21"/>
        <v>5322</v>
      </c>
      <c r="AU45">
        <f t="shared" si="22"/>
        <v>0</v>
      </c>
      <c r="AV45">
        <f t="shared" si="23"/>
        <v>5322</v>
      </c>
    </row>
    <row r="46" spans="1:48" x14ac:dyDescent="0.2">
      <c r="A46" s="69">
        <v>34</v>
      </c>
      <c r="B46" s="65">
        <v>729</v>
      </c>
      <c r="C46" s="65" t="s">
        <v>87</v>
      </c>
      <c r="D46" s="65">
        <v>729</v>
      </c>
      <c r="E46" s="65">
        <v>22.2</v>
      </c>
      <c r="F46" s="65">
        <v>2.83</v>
      </c>
      <c r="G46" s="65">
        <v>308.82</v>
      </c>
      <c r="H46" s="65">
        <v>557.76</v>
      </c>
      <c r="I46" s="65">
        <v>69.88</v>
      </c>
      <c r="J46" s="65">
        <v>63.51</v>
      </c>
      <c r="K46" s="65">
        <v>1195168</v>
      </c>
      <c r="L46" s="65">
        <v>149739</v>
      </c>
      <c r="M46" s="65">
        <v>136089</v>
      </c>
      <c r="N46" s="65">
        <v>55175</v>
      </c>
      <c r="O46" s="65">
        <v>7034</v>
      </c>
      <c r="P46" s="65">
        <v>2090</v>
      </c>
      <c r="Q46" s="65">
        <v>2436.0100000000002</v>
      </c>
      <c r="R46" s="70">
        <v>0</v>
      </c>
      <c r="T46" s="81">
        <f t="shared" si="0"/>
        <v>568.73</v>
      </c>
      <c r="U46">
        <f t="shared" si="1"/>
        <v>1188646</v>
      </c>
      <c r="V46">
        <f t="shared" si="2"/>
        <v>6522</v>
      </c>
      <c r="W46">
        <f t="shared" si="3"/>
        <v>1195168</v>
      </c>
      <c r="Y46" s="81">
        <f t="shared" si="4"/>
        <v>71.11999999999999</v>
      </c>
      <c r="Z46">
        <f t="shared" si="5"/>
        <v>148641</v>
      </c>
      <c r="AA46">
        <f t="shared" si="6"/>
        <v>1098</v>
      </c>
      <c r="AB46">
        <f t="shared" si="7"/>
        <v>149739</v>
      </c>
      <c r="AD46" s="81">
        <f t="shared" si="8"/>
        <v>64.86</v>
      </c>
      <c r="AE46">
        <f t="shared" si="9"/>
        <v>135557</v>
      </c>
      <c r="AF46">
        <f t="shared" si="10"/>
        <v>532</v>
      </c>
      <c r="AG46">
        <f t="shared" si="11"/>
        <v>136089</v>
      </c>
      <c r="AI46" s="81">
        <f t="shared" si="12"/>
        <v>0</v>
      </c>
      <c r="AJ46">
        <f t="shared" si="13"/>
        <v>0</v>
      </c>
      <c r="AK46">
        <f t="shared" si="14"/>
        <v>0</v>
      </c>
      <c r="AL46">
        <f t="shared" si="15"/>
        <v>0</v>
      </c>
      <c r="AN46" s="81">
        <f t="shared" si="16"/>
        <v>22.77</v>
      </c>
      <c r="AO46">
        <f t="shared" si="17"/>
        <v>55468</v>
      </c>
      <c r="AP46">
        <f t="shared" si="18"/>
        <v>0</v>
      </c>
      <c r="AQ46">
        <f t="shared" si="19"/>
        <v>55468</v>
      </c>
      <c r="AS46" s="81">
        <f t="shared" si="20"/>
        <v>2.9</v>
      </c>
      <c r="AT46">
        <f t="shared" si="21"/>
        <v>7064</v>
      </c>
      <c r="AU46">
        <f t="shared" si="22"/>
        <v>0</v>
      </c>
      <c r="AV46">
        <f t="shared" si="23"/>
        <v>7064</v>
      </c>
    </row>
    <row r="47" spans="1:48" x14ac:dyDescent="0.2">
      <c r="A47" s="69">
        <v>35</v>
      </c>
      <c r="B47" s="65">
        <v>747</v>
      </c>
      <c r="C47" s="65" t="s">
        <v>88</v>
      </c>
      <c r="D47" s="65">
        <v>747</v>
      </c>
      <c r="E47" s="65">
        <v>28.76</v>
      </c>
      <c r="F47" s="65">
        <v>3.44</v>
      </c>
      <c r="G47" s="65">
        <v>308.82</v>
      </c>
      <c r="H47" s="65">
        <v>542.87</v>
      </c>
      <c r="I47" s="65">
        <v>59.42</v>
      </c>
      <c r="J47" s="65">
        <v>72.89</v>
      </c>
      <c r="K47" s="65">
        <v>330336</v>
      </c>
      <c r="L47" s="65">
        <v>36157</v>
      </c>
      <c r="M47" s="65">
        <v>44354</v>
      </c>
      <c r="N47" s="65">
        <v>19535</v>
      </c>
      <c r="O47" s="65">
        <v>2337</v>
      </c>
      <c r="P47" s="65">
        <v>625.70000000000005</v>
      </c>
      <c r="Q47" s="65">
        <v>697.15</v>
      </c>
      <c r="R47" s="70">
        <v>0</v>
      </c>
      <c r="T47" s="81">
        <f t="shared" si="0"/>
        <v>553.84</v>
      </c>
      <c r="U47">
        <f t="shared" si="1"/>
        <v>346538</v>
      </c>
      <c r="V47">
        <f t="shared" si="2"/>
        <v>0</v>
      </c>
      <c r="W47">
        <f t="shared" si="3"/>
        <v>346538</v>
      </c>
      <c r="Y47" s="81">
        <f t="shared" si="4"/>
        <v>60.660000000000004</v>
      </c>
      <c r="Z47">
        <f t="shared" si="5"/>
        <v>37955</v>
      </c>
      <c r="AA47">
        <f t="shared" si="6"/>
        <v>0</v>
      </c>
      <c r="AB47">
        <f t="shared" si="7"/>
        <v>37955</v>
      </c>
      <c r="AD47" s="81">
        <f t="shared" si="8"/>
        <v>74.239999999999995</v>
      </c>
      <c r="AE47">
        <f t="shared" si="9"/>
        <v>46452</v>
      </c>
      <c r="AF47">
        <f t="shared" si="10"/>
        <v>0</v>
      </c>
      <c r="AG47">
        <f t="shared" si="11"/>
        <v>46452</v>
      </c>
      <c r="AI47" s="81">
        <f t="shared" si="12"/>
        <v>0</v>
      </c>
      <c r="AJ47">
        <f t="shared" si="13"/>
        <v>0</v>
      </c>
      <c r="AK47">
        <f t="shared" si="14"/>
        <v>0</v>
      </c>
      <c r="AL47">
        <f t="shared" si="15"/>
        <v>0</v>
      </c>
      <c r="AN47" s="81">
        <f t="shared" si="16"/>
        <v>29.330000000000002</v>
      </c>
      <c r="AO47">
        <f t="shared" si="17"/>
        <v>20447</v>
      </c>
      <c r="AP47">
        <f t="shared" si="18"/>
        <v>0</v>
      </c>
      <c r="AQ47">
        <f t="shared" si="19"/>
        <v>20447</v>
      </c>
      <c r="AS47" s="81">
        <f t="shared" si="20"/>
        <v>3.51</v>
      </c>
      <c r="AT47">
        <f t="shared" si="21"/>
        <v>2447</v>
      </c>
      <c r="AU47">
        <f t="shared" si="22"/>
        <v>0</v>
      </c>
      <c r="AV47">
        <f t="shared" si="23"/>
        <v>2447</v>
      </c>
    </row>
    <row r="48" spans="1:48" x14ac:dyDescent="0.2">
      <c r="A48" s="69">
        <v>36</v>
      </c>
      <c r="B48" s="65">
        <v>1917</v>
      </c>
      <c r="C48" s="65" t="s">
        <v>89</v>
      </c>
      <c r="D48" s="65">
        <v>1917</v>
      </c>
      <c r="E48" s="65">
        <v>28.74</v>
      </c>
      <c r="F48" s="65">
        <v>3.05</v>
      </c>
      <c r="G48" s="65">
        <v>308.82</v>
      </c>
      <c r="H48" s="65">
        <v>621.29</v>
      </c>
      <c r="I48" s="65">
        <v>74.59</v>
      </c>
      <c r="J48" s="65">
        <v>70.25</v>
      </c>
      <c r="K48" s="65">
        <v>268832</v>
      </c>
      <c r="L48" s="65">
        <v>32275</v>
      </c>
      <c r="M48" s="65">
        <v>30397</v>
      </c>
      <c r="N48" s="65">
        <v>14473</v>
      </c>
      <c r="O48" s="65">
        <v>1536</v>
      </c>
      <c r="P48" s="65">
        <v>422.8</v>
      </c>
      <c r="Q48" s="65">
        <v>494.4</v>
      </c>
      <c r="R48" s="70">
        <v>0</v>
      </c>
      <c r="T48" s="81">
        <f t="shared" si="0"/>
        <v>632.26</v>
      </c>
      <c r="U48">
        <f t="shared" si="1"/>
        <v>267320</v>
      </c>
      <c r="V48">
        <f t="shared" si="2"/>
        <v>1512</v>
      </c>
      <c r="W48">
        <f t="shared" si="3"/>
        <v>268832</v>
      </c>
      <c r="Y48" s="81">
        <f t="shared" si="4"/>
        <v>75.83</v>
      </c>
      <c r="Z48">
        <f t="shared" si="5"/>
        <v>32061</v>
      </c>
      <c r="AA48">
        <f t="shared" si="6"/>
        <v>214</v>
      </c>
      <c r="AB48">
        <f t="shared" si="7"/>
        <v>32275</v>
      </c>
      <c r="AD48" s="81">
        <f t="shared" si="8"/>
        <v>71.599999999999994</v>
      </c>
      <c r="AE48">
        <f t="shared" si="9"/>
        <v>30272</v>
      </c>
      <c r="AF48">
        <f t="shared" si="10"/>
        <v>125</v>
      </c>
      <c r="AG48">
        <f t="shared" si="11"/>
        <v>30397</v>
      </c>
      <c r="AI48" s="81">
        <f t="shared" si="12"/>
        <v>0</v>
      </c>
      <c r="AJ48">
        <f t="shared" si="13"/>
        <v>0</v>
      </c>
      <c r="AK48">
        <f t="shared" si="14"/>
        <v>0</v>
      </c>
      <c r="AL48">
        <f t="shared" si="15"/>
        <v>0</v>
      </c>
      <c r="AN48" s="81">
        <f t="shared" si="16"/>
        <v>29.31</v>
      </c>
      <c r="AO48">
        <f t="shared" si="17"/>
        <v>14491</v>
      </c>
      <c r="AP48">
        <f t="shared" si="18"/>
        <v>0</v>
      </c>
      <c r="AQ48">
        <f t="shared" si="19"/>
        <v>14491</v>
      </c>
      <c r="AS48" s="81">
        <f t="shared" si="20"/>
        <v>3.1199999999999997</v>
      </c>
      <c r="AT48">
        <f t="shared" si="21"/>
        <v>1543</v>
      </c>
      <c r="AU48">
        <f t="shared" si="22"/>
        <v>0</v>
      </c>
      <c r="AV48">
        <f t="shared" si="23"/>
        <v>1543</v>
      </c>
    </row>
    <row r="49" spans="1:48" ht="25.5" x14ac:dyDescent="0.2">
      <c r="A49" s="69">
        <v>37</v>
      </c>
      <c r="B49" s="65">
        <v>846</v>
      </c>
      <c r="C49" s="65" t="s">
        <v>90</v>
      </c>
      <c r="D49" s="65">
        <v>846</v>
      </c>
      <c r="E49" s="65">
        <v>36.15</v>
      </c>
      <c r="F49" s="65">
        <v>4.1500000000000004</v>
      </c>
      <c r="G49" s="65">
        <v>308.82</v>
      </c>
      <c r="H49" s="65">
        <v>577.92999999999995</v>
      </c>
      <c r="I49" s="65">
        <v>57.83</v>
      </c>
      <c r="J49" s="65">
        <v>61.62</v>
      </c>
      <c r="K49" s="65">
        <v>308152</v>
      </c>
      <c r="L49" s="65">
        <v>30835</v>
      </c>
      <c r="M49" s="65">
        <v>32856</v>
      </c>
      <c r="N49" s="65">
        <v>21683</v>
      </c>
      <c r="O49" s="65">
        <v>2489</v>
      </c>
      <c r="P49" s="65">
        <v>518.70000000000005</v>
      </c>
      <c r="Q49" s="65">
        <v>585.97</v>
      </c>
      <c r="R49" s="70">
        <v>0</v>
      </c>
      <c r="T49" s="81">
        <f t="shared" si="0"/>
        <v>588.9</v>
      </c>
      <c r="U49">
        <f t="shared" si="1"/>
        <v>305462</v>
      </c>
      <c r="V49">
        <f t="shared" si="2"/>
        <v>2690</v>
      </c>
      <c r="W49">
        <f t="shared" si="3"/>
        <v>308152</v>
      </c>
      <c r="Y49" s="81">
        <f t="shared" si="4"/>
        <v>59.07</v>
      </c>
      <c r="Z49">
        <f t="shared" si="5"/>
        <v>30640</v>
      </c>
      <c r="AA49">
        <f t="shared" si="6"/>
        <v>195</v>
      </c>
      <c r="AB49">
        <f t="shared" si="7"/>
        <v>30835</v>
      </c>
      <c r="AD49" s="81">
        <f t="shared" si="8"/>
        <v>62.97</v>
      </c>
      <c r="AE49">
        <f t="shared" si="9"/>
        <v>32663</v>
      </c>
      <c r="AF49">
        <f t="shared" si="10"/>
        <v>193</v>
      </c>
      <c r="AG49">
        <f t="shared" si="11"/>
        <v>32856</v>
      </c>
      <c r="AI49" s="81">
        <f t="shared" si="12"/>
        <v>0</v>
      </c>
      <c r="AJ49">
        <f t="shared" si="13"/>
        <v>0</v>
      </c>
      <c r="AK49">
        <f t="shared" si="14"/>
        <v>0</v>
      </c>
      <c r="AL49">
        <f t="shared" si="15"/>
        <v>0</v>
      </c>
      <c r="AN49" s="81">
        <f t="shared" si="16"/>
        <v>36.72</v>
      </c>
      <c r="AO49">
        <f t="shared" si="17"/>
        <v>21517</v>
      </c>
      <c r="AP49">
        <f t="shared" si="18"/>
        <v>166</v>
      </c>
      <c r="AQ49">
        <f t="shared" si="19"/>
        <v>21683</v>
      </c>
      <c r="AS49" s="81">
        <f t="shared" si="20"/>
        <v>4.2200000000000006</v>
      </c>
      <c r="AT49">
        <f t="shared" si="21"/>
        <v>2473</v>
      </c>
      <c r="AU49">
        <f t="shared" si="22"/>
        <v>16</v>
      </c>
      <c r="AV49">
        <f t="shared" si="23"/>
        <v>2489</v>
      </c>
    </row>
    <row r="50" spans="1:48" x14ac:dyDescent="0.2">
      <c r="A50" s="69">
        <v>38</v>
      </c>
      <c r="B50" s="65">
        <v>882</v>
      </c>
      <c r="C50" s="65" t="s">
        <v>91</v>
      </c>
      <c r="D50" s="65">
        <v>882</v>
      </c>
      <c r="E50" s="65">
        <v>27.75</v>
      </c>
      <c r="F50" s="65">
        <v>3</v>
      </c>
      <c r="G50" s="65">
        <v>308.82</v>
      </c>
      <c r="H50" s="65">
        <v>538.79</v>
      </c>
      <c r="I50" s="65">
        <v>59.12</v>
      </c>
      <c r="J50" s="65">
        <v>74.260000000000005</v>
      </c>
      <c r="K50" s="65">
        <v>2498100</v>
      </c>
      <c r="L50" s="65">
        <v>274110</v>
      </c>
      <c r="M50" s="65">
        <v>344306</v>
      </c>
      <c r="N50" s="65">
        <v>152389</v>
      </c>
      <c r="O50" s="65">
        <v>16475</v>
      </c>
      <c r="P50" s="65">
        <v>4647.7</v>
      </c>
      <c r="Q50" s="65">
        <v>5511.26</v>
      </c>
      <c r="R50" s="70">
        <v>1431844</v>
      </c>
      <c r="T50" s="81">
        <f t="shared" si="0"/>
        <v>549.76</v>
      </c>
      <c r="U50">
        <f t="shared" si="1"/>
        <v>2555120</v>
      </c>
      <c r="V50">
        <f t="shared" si="2"/>
        <v>0</v>
      </c>
      <c r="W50">
        <f t="shared" si="3"/>
        <v>2555120</v>
      </c>
      <c r="Y50" s="81">
        <f t="shared" si="4"/>
        <v>60.36</v>
      </c>
      <c r="Z50">
        <f t="shared" si="5"/>
        <v>280535</v>
      </c>
      <c r="AA50">
        <f t="shared" si="6"/>
        <v>0</v>
      </c>
      <c r="AB50">
        <f t="shared" si="7"/>
        <v>280535</v>
      </c>
      <c r="AD50" s="81">
        <f t="shared" si="8"/>
        <v>75.61</v>
      </c>
      <c r="AE50">
        <f t="shared" si="9"/>
        <v>351413</v>
      </c>
      <c r="AF50">
        <f t="shared" si="10"/>
        <v>0</v>
      </c>
      <c r="AG50">
        <f t="shared" si="11"/>
        <v>351413</v>
      </c>
      <c r="AI50" s="81">
        <f t="shared" si="12"/>
        <v>315</v>
      </c>
      <c r="AJ50">
        <f t="shared" si="13"/>
        <v>1464026</v>
      </c>
      <c r="AK50">
        <f t="shared" si="14"/>
        <v>0</v>
      </c>
      <c r="AL50">
        <f t="shared" si="15"/>
        <v>1464026</v>
      </c>
      <c r="AN50" s="81">
        <f t="shared" si="16"/>
        <v>28.32</v>
      </c>
      <c r="AO50">
        <f t="shared" si="17"/>
        <v>156079</v>
      </c>
      <c r="AP50">
        <f t="shared" si="18"/>
        <v>0</v>
      </c>
      <c r="AQ50">
        <f t="shared" si="19"/>
        <v>156079</v>
      </c>
      <c r="AS50" s="81">
        <f t="shared" si="20"/>
        <v>3.07</v>
      </c>
      <c r="AT50">
        <f t="shared" si="21"/>
        <v>16920</v>
      </c>
      <c r="AU50">
        <f t="shared" si="22"/>
        <v>0</v>
      </c>
      <c r="AV50">
        <f t="shared" si="23"/>
        <v>16920</v>
      </c>
    </row>
    <row r="51" spans="1:48" x14ac:dyDescent="0.2">
      <c r="A51" s="69">
        <v>39</v>
      </c>
      <c r="B51" s="65">
        <v>916</v>
      </c>
      <c r="C51" s="65" t="s">
        <v>92</v>
      </c>
      <c r="D51" s="65">
        <v>916</v>
      </c>
      <c r="E51" s="65">
        <v>36.15</v>
      </c>
      <c r="F51" s="65">
        <v>4.1500000000000004</v>
      </c>
      <c r="G51" s="65">
        <v>308.82</v>
      </c>
      <c r="H51" s="65">
        <v>624.55999999999995</v>
      </c>
      <c r="I51" s="65">
        <v>68.7</v>
      </c>
      <c r="J51" s="65">
        <v>70.150000000000006</v>
      </c>
      <c r="K51" s="65">
        <v>165134</v>
      </c>
      <c r="L51" s="65">
        <v>18164</v>
      </c>
      <c r="M51" s="65">
        <v>18548</v>
      </c>
      <c r="N51" s="65">
        <v>11757</v>
      </c>
      <c r="O51" s="65">
        <v>1350</v>
      </c>
      <c r="P51" s="65">
        <v>300.89999999999998</v>
      </c>
      <c r="Q51" s="65">
        <v>362.35</v>
      </c>
      <c r="R51" s="70">
        <v>0</v>
      </c>
      <c r="T51" s="81">
        <f t="shared" si="0"/>
        <v>635.53</v>
      </c>
      <c r="U51">
        <f t="shared" si="1"/>
        <v>191231</v>
      </c>
      <c r="V51">
        <f t="shared" si="2"/>
        <v>0</v>
      </c>
      <c r="W51">
        <f t="shared" si="3"/>
        <v>191231</v>
      </c>
      <c r="Y51" s="81">
        <f t="shared" si="4"/>
        <v>69.94</v>
      </c>
      <c r="Z51">
        <f t="shared" si="5"/>
        <v>21045</v>
      </c>
      <c r="AA51">
        <f t="shared" si="6"/>
        <v>0</v>
      </c>
      <c r="AB51">
        <f t="shared" si="7"/>
        <v>21045</v>
      </c>
      <c r="AD51" s="81">
        <f t="shared" si="8"/>
        <v>71.5</v>
      </c>
      <c r="AE51">
        <f t="shared" si="9"/>
        <v>21514</v>
      </c>
      <c r="AF51">
        <f t="shared" si="10"/>
        <v>0</v>
      </c>
      <c r="AG51">
        <f t="shared" si="11"/>
        <v>21514</v>
      </c>
      <c r="AI51" s="81">
        <f t="shared" si="12"/>
        <v>0</v>
      </c>
      <c r="AJ51">
        <f t="shared" si="13"/>
        <v>0</v>
      </c>
      <c r="AK51">
        <f t="shared" si="14"/>
        <v>0</v>
      </c>
      <c r="AL51">
        <f t="shared" si="15"/>
        <v>0</v>
      </c>
      <c r="AN51" s="81">
        <f t="shared" si="16"/>
        <v>36.72</v>
      </c>
      <c r="AO51">
        <f t="shared" si="17"/>
        <v>13305</v>
      </c>
      <c r="AP51">
        <f t="shared" si="18"/>
        <v>0</v>
      </c>
      <c r="AQ51">
        <f t="shared" si="19"/>
        <v>13305</v>
      </c>
      <c r="AS51" s="81">
        <f t="shared" si="20"/>
        <v>4.2200000000000006</v>
      </c>
      <c r="AT51">
        <f t="shared" si="21"/>
        <v>1529</v>
      </c>
      <c r="AU51">
        <f t="shared" si="22"/>
        <v>0</v>
      </c>
      <c r="AV51">
        <f t="shared" si="23"/>
        <v>1529</v>
      </c>
    </row>
    <row r="52" spans="1:48" x14ac:dyDescent="0.2">
      <c r="A52" s="69">
        <v>40</v>
      </c>
      <c r="B52" s="65">
        <v>914</v>
      </c>
      <c r="C52" s="65" t="s">
        <v>93</v>
      </c>
      <c r="D52" s="65">
        <v>914</v>
      </c>
      <c r="E52" s="65">
        <v>28.74</v>
      </c>
      <c r="F52" s="65">
        <v>3.05</v>
      </c>
      <c r="G52" s="65">
        <v>308.82</v>
      </c>
      <c r="H52" s="65">
        <v>597.80999999999995</v>
      </c>
      <c r="I52" s="65">
        <v>59.84</v>
      </c>
      <c r="J52" s="65">
        <v>60.99</v>
      </c>
      <c r="K52" s="65">
        <v>265966</v>
      </c>
      <c r="L52" s="65">
        <v>26623</v>
      </c>
      <c r="M52" s="65">
        <v>27134</v>
      </c>
      <c r="N52" s="65">
        <v>14067</v>
      </c>
      <c r="O52" s="65">
        <v>1493</v>
      </c>
      <c r="P52" s="65">
        <v>470.8</v>
      </c>
      <c r="Q52" s="65">
        <v>515.78</v>
      </c>
      <c r="R52" s="70">
        <v>0</v>
      </c>
      <c r="T52" s="81">
        <f t="shared" si="0"/>
        <v>608.78</v>
      </c>
      <c r="U52">
        <f t="shared" si="1"/>
        <v>286614</v>
      </c>
      <c r="V52">
        <f t="shared" si="2"/>
        <v>0</v>
      </c>
      <c r="W52">
        <f t="shared" si="3"/>
        <v>286614</v>
      </c>
      <c r="Y52" s="81">
        <f t="shared" si="4"/>
        <v>61.080000000000005</v>
      </c>
      <c r="Z52">
        <f t="shared" si="5"/>
        <v>28756</v>
      </c>
      <c r="AA52">
        <f t="shared" si="6"/>
        <v>0</v>
      </c>
      <c r="AB52">
        <f t="shared" si="7"/>
        <v>28756</v>
      </c>
      <c r="AD52" s="81">
        <f t="shared" si="8"/>
        <v>62.34</v>
      </c>
      <c r="AE52">
        <f t="shared" si="9"/>
        <v>29350</v>
      </c>
      <c r="AF52">
        <f t="shared" si="10"/>
        <v>0</v>
      </c>
      <c r="AG52">
        <f t="shared" si="11"/>
        <v>29350</v>
      </c>
      <c r="AI52" s="81">
        <f t="shared" si="12"/>
        <v>0</v>
      </c>
      <c r="AJ52">
        <f t="shared" si="13"/>
        <v>0</v>
      </c>
      <c r="AK52">
        <f t="shared" si="14"/>
        <v>0</v>
      </c>
      <c r="AL52">
        <f t="shared" si="15"/>
        <v>0</v>
      </c>
      <c r="AN52" s="81">
        <f t="shared" si="16"/>
        <v>29.31</v>
      </c>
      <c r="AO52">
        <f t="shared" si="17"/>
        <v>15118</v>
      </c>
      <c r="AP52">
        <f t="shared" si="18"/>
        <v>0</v>
      </c>
      <c r="AQ52">
        <f t="shared" si="19"/>
        <v>15118</v>
      </c>
      <c r="AS52" s="81">
        <f t="shared" si="20"/>
        <v>3.1199999999999997</v>
      </c>
      <c r="AT52">
        <f t="shared" si="21"/>
        <v>1609</v>
      </c>
      <c r="AU52">
        <f t="shared" si="22"/>
        <v>0</v>
      </c>
      <c r="AV52">
        <f t="shared" si="23"/>
        <v>1609</v>
      </c>
    </row>
    <row r="53" spans="1:48" x14ac:dyDescent="0.2">
      <c r="A53" s="69">
        <v>41</v>
      </c>
      <c r="B53" s="65">
        <v>918</v>
      </c>
      <c r="C53" s="65" t="s">
        <v>94</v>
      </c>
      <c r="D53" s="65">
        <v>918</v>
      </c>
      <c r="E53" s="65">
        <v>25.22</v>
      </c>
      <c r="F53" s="65">
        <v>2.96</v>
      </c>
      <c r="G53" s="65">
        <v>308.82</v>
      </c>
      <c r="H53" s="65">
        <v>609.70000000000005</v>
      </c>
      <c r="I53" s="65">
        <v>66.540000000000006</v>
      </c>
      <c r="J53" s="65">
        <v>69.790000000000006</v>
      </c>
      <c r="K53" s="65">
        <v>274365</v>
      </c>
      <c r="L53" s="65">
        <v>29943</v>
      </c>
      <c r="M53" s="65">
        <v>31406</v>
      </c>
      <c r="N53" s="65">
        <v>12675</v>
      </c>
      <c r="O53" s="65">
        <v>1488</v>
      </c>
      <c r="P53" s="65">
        <v>433.8</v>
      </c>
      <c r="Q53" s="65">
        <v>486.9</v>
      </c>
      <c r="R53" s="70">
        <v>0</v>
      </c>
      <c r="T53" s="81">
        <f t="shared" si="0"/>
        <v>620.67000000000007</v>
      </c>
      <c r="U53">
        <f t="shared" si="1"/>
        <v>269247</v>
      </c>
      <c r="V53">
        <f t="shared" si="2"/>
        <v>5118</v>
      </c>
      <c r="W53">
        <f t="shared" si="3"/>
        <v>274365</v>
      </c>
      <c r="Y53" s="81">
        <f t="shared" si="4"/>
        <v>67.78</v>
      </c>
      <c r="Z53">
        <f t="shared" si="5"/>
        <v>29403</v>
      </c>
      <c r="AA53">
        <f t="shared" si="6"/>
        <v>540</v>
      </c>
      <c r="AB53">
        <f t="shared" si="7"/>
        <v>29943</v>
      </c>
      <c r="AD53" s="81">
        <f t="shared" si="8"/>
        <v>71.14</v>
      </c>
      <c r="AE53">
        <f t="shared" si="9"/>
        <v>30861</v>
      </c>
      <c r="AF53">
        <f t="shared" si="10"/>
        <v>545</v>
      </c>
      <c r="AG53">
        <f t="shared" si="11"/>
        <v>31406</v>
      </c>
      <c r="AI53" s="81">
        <f t="shared" si="12"/>
        <v>0</v>
      </c>
      <c r="AJ53">
        <f t="shared" si="13"/>
        <v>0</v>
      </c>
      <c r="AK53">
        <f t="shared" si="14"/>
        <v>0</v>
      </c>
      <c r="AL53">
        <f t="shared" si="15"/>
        <v>0</v>
      </c>
      <c r="AN53" s="81">
        <f t="shared" si="16"/>
        <v>25.79</v>
      </c>
      <c r="AO53">
        <f t="shared" si="17"/>
        <v>12557</v>
      </c>
      <c r="AP53">
        <f t="shared" si="18"/>
        <v>118</v>
      </c>
      <c r="AQ53">
        <f t="shared" si="19"/>
        <v>12675</v>
      </c>
      <c r="AS53" s="81">
        <f t="shared" si="20"/>
        <v>3.03</v>
      </c>
      <c r="AT53">
        <f t="shared" si="21"/>
        <v>1475</v>
      </c>
      <c r="AU53">
        <f t="shared" si="22"/>
        <v>13</v>
      </c>
      <c r="AV53">
        <f t="shared" si="23"/>
        <v>1488</v>
      </c>
    </row>
    <row r="54" spans="1:48" x14ac:dyDescent="0.2">
      <c r="A54" s="69">
        <v>42</v>
      </c>
      <c r="B54" s="65">
        <v>936</v>
      </c>
      <c r="C54" s="65" t="s">
        <v>95</v>
      </c>
      <c r="D54" s="65">
        <v>936</v>
      </c>
      <c r="E54" s="65">
        <v>25.22</v>
      </c>
      <c r="F54" s="65">
        <v>2.96</v>
      </c>
      <c r="G54" s="65">
        <v>308.82</v>
      </c>
      <c r="H54" s="65">
        <v>561.04999999999995</v>
      </c>
      <c r="I54" s="65">
        <v>58.55</v>
      </c>
      <c r="J54" s="65">
        <v>69.95</v>
      </c>
      <c r="K54" s="65">
        <v>499896</v>
      </c>
      <c r="L54" s="65">
        <v>52168</v>
      </c>
      <c r="M54" s="65">
        <v>62325</v>
      </c>
      <c r="N54" s="65">
        <v>25293</v>
      </c>
      <c r="O54" s="65">
        <v>2969</v>
      </c>
      <c r="P54" s="65">
        <v>892.6</v>
      </c>
      <c r="Q54" s="65">
        <v>1005.62</v>
      </c>
      <c r="R54" s="70">
        <v>0</v>
      </c>
      <c r="T54" s="81">
        <f t="shared" si="0"/>
        <v>572.02</v>
      </c>
      <c r="U54">
        <f t="shared" si="1"/>
        <v>510585</v>
      </c>
      <c r="V54">
        <f t="shared" si="2"/>
        <v>0</v>
      </c>
      <c r="W54">
        <f t="shared" si="3"/>
        <v>510585</v>
      </c>
      <c r="Y54" s="81">
        <f t="shared" si="4"/>
        <v>59.79</v>
      </c>
      <c r="Z54">
        <f t="shared" si="5"/>
        <v>53369</v>
      </c>
      <c r="AA54">
        <f t="shared" si="6"/>
        <v>0</v>
      </c>
      <c r="AB54">
        <f t="shared" si="7"/>
        <v>53369</v>
      </c>
      <c r="AD54" s="81">
        <f t="shared" si="8"/>
        <v>71.3</v>
      </c>
      <c r="AE54">
        <f t="shared" si="9"/>
        <v>63642</v>
      </c>
      <c r="AF54">
        <f t="shared" si="10"/>
        <v>0</v>
      </c>
      <c r="AG54">
        <f t="shared" si="11"/>
        <v>63642</v>
      </c>
      <c r="AI54" s="81">
        <f t="shared" si="12"/>
        <v>0</v>
      </c>
      <c r="AJ54">
        <f t="shared" si="13"/>
        <v>0</v>
      </c>
      <c r="AK54">
        <f t="shared" si="14"/>
        <v>0</v>
      </c>
      <c r="AL54">
        <f t="shared" si="15"/>
        <v>0</v>
      </c>
      <c r="AN54" s="81">
        <f t="shared" si="16"/>
        <v>25.79</v>
      </c>
      <c r="AO54">
        <f t="shared" si="17"/>
        <v>25935</v>
      </c>
      <c r="AP54">
        <f t="shared" si="18"/>
        <v>0</v>
      </c>
      <c r="AQ54">
        <f t="shared" si="19"/>
        <v>25935</v>
      </c>
      <c r="AS54" s="81">
        <f t="shared" si="20"/>
        <v>3.03</v>
      </c>
      <c r="AT54">
        <f t="shared" si="21"/>
        <v>3047</v>
      </c>
      <c r="AU54">
        <f t="shared" si="22"/>
        <v>0</v>
      </c>
      <c r="AV54">
        <f t="shared" si="23"/>
        <v>3047</v>
      </c>
    </row>
    <row r="55" spans="1:48" x14ac:dyDescent="0.2">
      <c r="A55" s="69">
        <v>43</v>
      </c>
      <c r="B55" s="65">
        <v>977</v>
      </c>
      <c r="C55" s="65" t="s">
        <v>96</v>
      </c>
      <c r="D55" s="65">
        <v>977</v>
      </c>
      <c r="E55" s="65">
        <v>27.75</v>
      </c>
      <c r="F55" s="65">
        <v>3</v>
      </c>
      <c r="G55" s="65">
        <v>308.82</v>
      </c>
      <c r="H55" s="65">
        <v>577.67999999999995</v>
      </c>
      <c r="I55" s="65">
        <v>53.2</v>
      </c>
      <c r="J55" s="65">
        <v>71.84</v>
      </c>
      <c r="K55" s="65">
        <v>347186</v>
      </c>
      <c r="L55" s="65">
        <v>31973</v>
      </c>
      <c r="M55" s="65">
        <v>43176</v>
      </c>
      <c r="N55" s="65">
        <v>18658</v>
      </c>
      <c r="O55" s="65">
        <v>2017</v>
      </c>
      <c r="P55" s="65">
        <v>600.70000000000005</v>
      </c>
      <c r="Q55" s="65">
        <v>672.77</v>
      </c>
      <c r="R55" s="70">
        <v>0</v>
      </c>
      <c r="T55" s="81">
        <f t="shared" si="0"/>
        <v>588.65</v>
      </c>
      <c r="U55">
        <f t="shared" si="1"/>
        <v>353602</v>
      </c>
      <c r="V55">
        <f t="shared" si="2"/>
        <v>0</v>
      </c>
      <c r="W55">
        <f t="shared" si="3"/>
        <v>353602</v>
      </c>
      <c r="Y55" s="81">
        <f t="shared" si="4"/>
        <v>54.440000000000005</v>
      </c>
      <c r="Z55">
        <f t="shared" si="5"/>
        <v>32702</v>
      </c>
      <c r="AA55">
        <f t="shared" si="6"/>
        <v>0</v>
      </c>
      <c r="AB55">
        <f t="shared" si="7"/>
        <v>32702</v>
      </c>
      <c r="AD55" s="81">
        <f t="shared" si="8"/>
        <v>73.19</v>
      </c>
      <c r="AE55">
        <f t="shared" si="9"/>
        <v>43965</v>
      </c>
      <c r="AF55">
        <f t="shared" si="10"/>
        <v>0</v>
      </c>
      <c r="AG55">
        <f t="shared" si="11"/>
        <v>43965</v>
      </c>
      <c r="AI55" s="81">
        <f t="shared" si="12"/>
        <v>0</v>
      </c>
      <c r="AJ55">
        <f t="shared" si="13"/>
        <v>0</v>
      </c>
      <c r="AK55">
        <f t="shared" si="14"/>
        <v>0</v>
      </c>
      <c r="AL55">
        <f t="shared" si="15"/>
        <v>0</v>
      </c>
      <c r="AN55" s="81">
        <f t="shared" si="16"/>
        <v>28.32</v>
      </c>
      <c r="AO55">
        <f t="shared" si="17"/>
        <v>19053</v>
      </c>
      <c r="AP55">
        <f t="shared" si="18"/>
        <v>0</v>
      </c>
      <c r="AQ55">
        <f t="shared" si="19"/>
        <v>19053</v>
      </c>
      <c r="AS55" s="81">
        <f t="shared" si="20"/>
        <v>3.07</v>
      </c>
      <c r="AT55">
        <f t="shared" si="21"/>
        <v>2065</v>
      </c>
      <c r="AU55">
        <f t="shared" si="22"/>
        <v>0</v>
      </c>
      <c r="AV55">
        <f t="shared" si="23"/>
        <v>2065</v>
      </c>
    </row>
    <row r="56" spans="1:48" x14ac:dyDescent="0.2">
      <c r="A56" s="69">
        <v>44</v>
      </c>
      <c r="B56" s="65">
        <v>981</v>
      </c>
      <c r="C56" s="65" t="s">
        <v>97</v>
      </c>
      <c r="D56" s="65">
        <v>981</v>
      </c>
      <c r="E56" s="65">
        <v>22.2</v>
      </c>
      <c r="F56" s="65">
        <v>2.83</v>
      </c>
      <c r="G56" s="65">
        <v>308.82</v>
      </c>
      <c r="H56" s="65">
        <v>531.20000000000005</v>
      </c>
      <c r="I56" s="65">
        <v>53.9</v>
      </c>
      <c r="J56" s="65">
        <v>64.709999999999994</v>
      </c>
      <c r="K56" s="65">
        <v>980064</v>
      </c>
      <c r="L56" s="65">
        <v>99446</v>
      </c>
      <c r="M56" s="65">
        <v>119390</v>
      </c>
      <c r="N56" s="65">
        <v>45247</v>
      </c>
      <c r="O56" s="65">
        <v>5768</v>
      </c>
      <c r="P56" s="65">
        <v>1852.1</v>
      </c>
      <c r="Q56" s="65">
        <v>2047.18</v>
      </c>
      <c r="R56" s="70">
        <v>0</v>
      </c>
      <c r="T56" s="81">
        <f t="shared" si="0"/>
        <v>542.17000000000007</v>
      </c>
      <c r="U56">
        <f t="shared" si="1"/>
        <v>1004153</v>
      </c>
      <c r="V56">
        <f t="shared" si="2"/>
        <v>0</v>
      </c>
      <c r="W56">
        <f t="shared" si="3"/>
        <v>1004153</v>
      </c>
      <c r="Y56" s="81">
        <f t="shared" si="4"/>
        <v>55.14</v>
      </c>
      <c r="Z56">
        <f t="shared" si="5"/>
        <v>102125</v>
      </c>
      <c r="AA56">
        <f t="shared" si="6"/>
        <v>0</v>
      </c>
      <c r="AB56">
        <f t="shared" si="7"/>
        <v>102125</v>
      </c>
      <c r="AD56" s="81">
        <f t="shared" si="8"/>
        <v>66.059999999999988</v>
      </c>
      <c r="AE56">
        <f t="shared" si="9"/>
        <v>122350</v>
      </c>
      <c r="AF56">
        <f t="shared" si="10"/>
        <v>0</v>
      </c>
      <c r="AG56">
        <f t="shared" si="11"/>
        <v>122350</v>
      </c>
      <c r="AI56" s="81">
        <f t="shared" si="12"/>
        <v>0</v>
      </c>
      <c r="AJ56">
        <f t="shared" si="13"/>
        <v>0</v>
      </c>
      <c r="AK56">
        <f t="shared" si="14"/>
        <v>0</v>
      </c>
      <c r="AL56">
        <f t="shared" si="15"/>
        <v>0</v>
      </c>
      <c r="AN56" s="81">
        <f t="shared" si="16"/>
        <v>22.77</v>
      </c>
      <c r="AO56">
        <f t="shared" si="17"/>
        <v>46614</v>
      </c>
      <c r="AP56">
        <f t="shared" si="18"/>
        <v>0</v>
      </c>
      <c r="AQ56">
        <f t="shared" si="19"/>
        <v>46614</v>
      </c>
      <c r="AS56" s="81">
        <f t="shared" si="20"/>
        <v>2.9</v>
      </c>
      <c r="AT56">
        <f t="shared" si="21"/>
        <v>5937</v>
      </c>
      <c r="AU56">
        <f t="shared" si="22"/>
        <v>0</v>
      </c>
      <c r="AV56">
        <f t="shared" si="23"/>
        <v>5937</v>
      </c>
    </row>
    <row r="57" spans="1:48" x14ac:dyDescent="0.2">
      <c r="A57" s="69">
        <v>45</v>
      </c>
      <c r="B57" s="65">
        <v>999</v>
      </c>
      <c r="C57" s="65" t="s">
        <v>98</v>
      </c>
      <c r="D57" s="65">
        <v>999</v>
      </c>
      <c r="E57" s="65">
        <v>22.2</v>
      </c>
      <c r="F57" s="65">
        <v>2.83</v>
      </c>
      <c r="G57" s="65">
        <v>308.82</v>
      </c>
      <c r="H57" s="65">
        <v>530.69000000000005</v>
      </c>
      <c r="I57" s="65">
        <v>61.11</v>
      </c>
      <c r="J57" s="65">
        <v>61.26</v>
      </c>
      <c r="K57" s="65">
        <v>889118</v>
      </c>
      <c r="L57" s="65">
        <v>102384</v>
      </c>
      <c r="M57" s="65">
        <v>102635</v>
      </c>
      <c r="N57" s="65">
        <v>41765</v>
      </c>
      <c r="O57" s="65">
        <v>5324</v>
      </c>
      <c r="P57" s="65">
        <v>1699.2</v>
      </c>
      <c r="Q57" s="65">
        <v>1907.16</v>
      </c>
      <c r="R57" s="70">
        <v>0</v>
      </c>
      <c r="T57" s="81">
        <f t="shared" si="0"/>
        <v>541.66000000000008</v>
      </c>
      <c r="U57">
        <f t="shared" si="1"/>
        <v>920389</v>
      </c>
      <c r="V57">
        <f t="shared" si="2"/>
        <v>0</v>
      </c>
      <c r="W57">
        <f t="shared" si="3"/>
        <v>920389</v>
      </c>
      <c r="Y57" s="81">
        <f t="shared" si="4"/>
        <v>62.35</v>
      </c>
      <c r="Z57">
        <f t="shared" si="5"/>
        <v>105945</v>
      </c>
      <c r="AA57">
        <f t="shared" si="6"/>
        <v>0</v>
      </c>
      <c r="AB57">
        <f t="shared" si="7"/>
        <v>105945</v>
      </c>
      <c r="AD57" s="81">
        <f t="shared" si="8"/>
        <v>62.61</v>
      </c>
      <c r="AE57">
        <f t="shared" si="9"/>
        <v>106387</v>
      </c>
      <c r="AF57">
        <f t="shared" si="10"/>
        <v>0</v>
      </c>
      <c r="AG57">
        <f t="shared" si="11"/>
        <v>106387</v>
      </c>
      <c r="AI57" s="81">
        <f t="shared" si="12"/>
        <v>0</v>
      </c>
      <c r="AJ57">
        <f t="shared" si="13"/>
        <v>0</v>
      </c>
      <c r="AK57">
        <f t="shared" si="14"/>
        <v>0</v>
      </c>
      <c r="AL57">
        <f t="shared" si="15"/>
        <v>0</v>
      </c>
      <c r="AN57" s="81">
        <f t="shared" si="16"/>
        <v>22.77</v>
      </c>
      <c r="AO57">
        <f t="shared" si="17"/>
        <v>43426</v>
      </c>
      <c r="AP57">
        <f t="shared" si="18"/>
        <v>0</v>
      </c>
      <c r="AQ57">
        <f t="shared" si="19"/>
        <v>43426</v>
      </c>
      <c r="AS57" s="81">
        <f t="shared" si="20"/>
        <v>2.9</v>
      </c>
      <c r="AT57">
        <f t="shared" si="21"/>
        <v>5531</v>
      </c>
      <c r="AU57">
        <f t="shared" si="22"/>
        <v>0</v>
      </c>
      <c r="AV57">
        <f t="shared" si="23"/>
        <v>5531</v>
      </c>
    </row>
    <row r="58" spans="1:48" x14ac:dyDescent="0.2">
      <c r="A58" s="69">
        <v>46</v>
      </c>
      <c r="B58" s="65">
        <v>1044</v>
      </c>
      <c r="C58" s="65" t="s">
        <v>99</v>
      </c>
      <c r="D58" s="65">
        <v>1044</v>
      </c>
      <c r="E58" s="65">
        <v>36.15</v>
      </c>
      <c r="F58" s="65">
        <v>4.1500000000000004</v>
      </c>
      <c r="G58" s="65">
        <v>308.82</v>
      </c>
      <c r="H58" s="65">
        <v>537.35</v>
      </c>
      <c r="I58" s="65">
        <v>63.97</v>
      </c>
      <c r="J58" s="65">
        <v>63.52</v>
      </c>
      <c r="K58" s="65">
        <v>2611037</v>
      </c>
      <c r="L58" s="65">
        <v>310837</v>
      </c>
      <c r="M58" s="65">
        <v>308650</v>
      </c>
      <c r="N58" s="65">
        <v>196413</v>
      </c>
      <c r="O58" s="65">
        <v>22548</v>
      </c>
      <c r="P58" s="65">
        <v>4919.6000000000004</v>
      </c>
      <c r="Q58" s="65">
        <v>5499.51</v>
      </c>
      <c r="R58" s="70">
        <v>0</v>
      </c>
      <c r="T58" s="81">
        <f t="shared" si="0"/>
        <v>548.32000000000005</v>
      </c>
      <c r="U58">
        <f t="shared" si="1"/>
        <v>2697515</v>
      </c>
      <c r="V58">
        <f t="shared" si="2"/>
        <v>0</v>
      </c>
      <c r="W58">
        <f t="shared" si="3"/>
        <v>2697515</v>
      </c>
      <c r="Y58" s="81">
        <f t="shared" si="4"/>
        <v>65.209999999999994</v>
      </c>
      <c r="Z58">
        <f t="shared" si="5"/>
        <v>320807</v>
      </c>
      <c r="AA58">
        <f t="shared" si="6"/>
        <v>0</v>
      </c>
      <c r="AB58">
        <f t="shared" si="7"/>
        <v>320807</v>
      </c>
      <c r="AD58" s="81">
        <f t="shared" si="8"/>
        <v>64.87</v>
      </c>
      <c r="AE58">
        <f t="shared" si="9"/>
        <v>319134</v>
      </c>
      <c r="AF58">
        <f t="shared" si="10"/>
        <v>0</v>
      </c>
      <c r="AG58">
        <f t="shared" si="11"/>
        <v>319134</v>
      </c>
      <c r="AI58" s="81">
        <f t="shared" si="12"/>
        <v>0</v>
      </c>
      <c r="AJ58">
        <f t="shared" si="13"/>
        <v>0</v>
      </c>
      <c r="AK58">
        <f t="shared" si="14"/>
        <v>0</v>
      </c>
      <c r="AL58">
        <f t="shared" si="15"/>
        <v>0</v>
      </c>
      <c r="AN58" s="81">
        <f t="shared" si="16"/>
        <v>36.72</v>
      </c>
      <c r="AO58">
        <f t="shared" si="17"/>
        <v>201942</v>
      </c>
      <c r="AP58">
        <f t="shared" si="18"/>
        <v>0</v>
      </c>
      <c r="AQ58">
        <f t="shared" si="19"/>
        <v>201942</v>
      </c>
      <c r="AS58" s="81">
        <f t="shared" si="20"/>
        <v>4.2200000000000006</v>
      </c>
      <c r="AT58">
        <f t="shared" si="21"/>
        <v>23208</v>
      </c>
      <c r="AU58">
        <f t="shared" si="22"/>
        <v>0</v>
      </c>
      <c r="AV58">
        <f t="shared" si="23"/>
        <v>23208</v>
      </c>
    </row>
    <row r="59" spans="1:48" x14ac:dyDescent="0.2">
      <c r="A59" s="69">
        <v>47</v>
      </c>
      <c r="B59" s="65">
        <v>1053</v>
      </c>
      <c r="C59" s="65" t="s">
        <v>100</v>
      </c>
      <c r="D59" s="65">
        <v>1053</v>
      </c>
      <c r="E59" s="65">
        <v>25.97</v>
      </c>
      <c r="F59" s="65">
        <v>3.02</v>
      </c>
      <c r="G59" s="65">
        <v>308.82</v>
      </c>
      <c r="H59" s="65">
        <v>537.55999999999995</v>
      </c>
      <c r="I59" s="65">
        <v>63.56</v>
      </c>
      <c r="J59" s="65">
        <v>69.37</v>
      </c>
      <c r="K59" s="65">
        <v>9065788</v>
      </c>
      <c r="L59" s="65">
        <v>1071920</v>
      </c>
      <c r="M59" s="65">
        <v>1169904</v>
      </c>
      <c r="N59" s="65">
        <v>507269</v>
      </c>
      <c r="O59" s="65">
        <v>58989</v>
      </c>
      <c r="P59" s="65">
        <v>16972.7</v>
      </c>
      <c r="Q59" s="65">
        <v>19667.580000000002</v>
      </c>
      <c r="R59" s="70">
        <v>5208157</v>
      </c>
      <c r="T59" s="81">
        <f t="shared" si="0"/>
        <v>548.53</v>
      </c>
      <c r="U59">
        <f t="shared" si="1"/>
        <v>9310035</v>
      </c>
      <c r="V59">
        <f t="shared" si="2"/>
        <v>0</v>
      </c>
      <c r="W59">
        <f t="shared" si="3"/>
        <v>9310035</v>
      </c>
      <c r="Y59" s="81">
        <f t="shared" si="4"/>
        <v>64.8</v>
      </c>
      <c r="Z59">
        <f t="shared" si="5"/>
        <v>1099831</v>
      </c>
      <c r="AA59">
        <f t="shared" si="6"/>
        <v>0</v>
      </c>
      <c r="AB59">
        <f t="shared" si="7"/>
        <v>1099831</v>
      </c>
      <c r="AD59" s="81">
        <f t="shared" si="8"/>
        <v>70.72</v>
      </c>
      <c r="AE59">
        <f t="shared" si="9"/>
        <v>1200309</v>
      </c>
      <c r="AF59">
        <f t="shared" si="10"/>
        <v>0</v>
      </c>
      <c r="AG59">
        <f t="shared" si="11"/>
        <v>1200309</v>
      </c>
      <c r="AI59" s="81">
        <f t="shared" si="12"/>
        <v>315</v>
      </c>
      <c r="AJ59">
        <f t="shared" si="13"/>
        <v>5346401</v>
      </c>
      <c r="AK59">
        <f t="shared" si="14"/>
        <v>0</v>
      </c>
      <c r="AL59">
        <f t="shared" si="15"/>
        <v>5346401</v>
      </c>
      <c r="AN59" s="81">
        <f t="shared" si="16"/>
        <v>26.54</v>
      </c>
      <c r="AO59">
        <f t="shared" si="17"/>
        <v>521978</v>
      </c>
      <c r="AP59">
        <f t="shared" si="18"/>
        <v>0</v>
      </c>
      <c r="AQ59">
        <f t="shared" si="19"/>
        <v>521978</v>
      </c>
      <c r="AS59" s="81">
        <f t="shared" si="20"/>
        <v>3.09</v>
      </c>
      <c r="AT59">
        <f t="shared" si="21"/>
        <v>60773</v>
      </c>
      <c r="AU59">
        <f t="shared" si="22"/>
        <v>0</v>
      </c>
      <c r="AV59">
        <f t="shared" si="23"/>
        <v>60773</v>
      </c>
    </row>
    <row r="60" spans="1:48" x14ac:dyDescent="0.2">
      <c r="A60" s="69">
        <v>48</v>
      </c>
      <c r="B60" s="65">
        <v>1062</v>
      </c>
      <c r="C60" s="65" t="s">
        <v>101</v>
      </c>
      <c r="D60" s="65">
        <v>1062</v>
      </c>
      <c r="E60" s="65">
        <v>25.97</v>
      </c>
      <c r="F60" s="65">
        <v>3.02</v>
      </c>
      <c r="G60" s="65">
        <v>308.82</v>
      </c>
      <c r="H60" s="65">
        <v>543.21</v>
      </c>
      <c r="I60" s="65">
        <v>60.19</v>
      </c>
      <c r="J60" s="65">
        <v>61.86</v>
      </c>
      <c r="K60" s="65">
        <v>716168</v>
      </c>
      <c r="L60" s="65">
        <v>79354</v>
      </c>
      <c r="M60" s="65">
        <v>81556</v>
      </c>
      <c r="N60" s="65">
        <v>36852</v>
      </c>
      <c r="O60" s="65">
        <v>4286</v>
      </c>
      <c r="P60" s="65">
        <v>1335.3</v>
      </c>
      <c r="Q60" s="65">
        <v>1436.95</v>
      </c>
      <c r="R60" s="70">
        <v>0</v>
      </c>
      <c r="T60" s="81">
        <f t="shared" si="0"/>
        <v>554.18000000000006</v>
      </c>
      <c r="U60">
        <f t="shared" si="1"/>
        <v>739997</v>
      </c>
      <c r="V60">
        <f t="shared" si="2"/>
        <v>0</v>
      </c>
      <c r="W60">
        <f t="shared" si="3"/>
        <v>739997</v>
      </c>
      <c r="Y60" s="81">
        <f t="shared" si="4"/>
        <v>61.43</v>
      </c>
      <c r="Z60">
        <f t="shared" si="5"/>
        <v>82027</v>
      </c>
      <c r="AA60">
        <f t="shared" si="6"/>
        <v>0</v>
      </c>
      <c r="AB60">
        <f t="shared" si="7"/>
        <v>82027</v>
      </c>
      <c r="AD60" s="81">
        <f t="shared" si="8"/>
        <v>63.21</v>
      </c>
      <c r="AE60">
        <f t="shared" si="9"/>
        <v>84404</v>
      </c>
      <c r="AF60">
        <f t="shared" si="10"/>
        <v>0</v>
      </c>
      <c r="AG60">
        <f t="shared" si="11"/>
        <v>84404</v>
      </c>
      <c r="AI60" s="81">
        <f t="shared" si="12"/>
        <v>0</v>
      </c>
      <c r="AJ60">
        <f t="shared" si="13"/>
        <v>0</v>
      </c>
      <c r="AK60">
        <f t="shared" si="14"/>
        <v>0</v>
      </c>
      <c r="AL60">
        <f t="shared" si="15"/>
        <v>0</v>
      </c>
      <c r="AN60" s="81">
        <f t="shared" si="16"/>
        <v>26.54</v>
      </c>
      <c r="AO60">
        <f t="shared" si="17"/>
        <v>38137</v>
      </c>
      <c r="AP60">
        <f t="shared" si="18"/>
        <v>0</v>
      </c>
      <c r="AQ60">
        <f t="shared" si="19"/>
        <v>38137</v>
      </c>
      <c r="AS60" s="81">
        <f t="shared" si="20"/>
        <v>3.09</v>
      </c>
      <c r="AT60">
        <f t="shared" si="21"/>
        <v>4440</v>
      </c>
      <c r="AU60">
        <f t="shared" si="22"/>
        <v>0</v>
      </c>
      <c r="AV60">
        <f t="shared" si="23"/>
        <v>4440</v>
      </c>
    </row>
    <row r="61" spans="1:48" x14ac:dyDescent="0.2">
      <c r="A61" s="69">
        <v>49</v>
      </c>
      <c r="B61" s="65">
        <v>1071</v>
      </c>
      <c r="C61" s="65" t="s">
        <v>102</v>
      </c>
      <c r="D61" s="65">
        <v>1071</v>
      </c>
      <c r="E61" s="65">
        <v>27.75</v>
      </c>
      <c r="F61" s="65">
        <v>3</v>
      </c>
      <c r="G61" s="65">
        <v>308.82</v>
      </c>
      <c r="H61" s="65">
        <v>549.02</v>
      </c>
      <c r="I61" s="65">
        <v>62.99</v>
      </c>
      <c r="J61" s="65">
        <v>66.47</v>
      </c>
      <c r="K61" s="65">
        <v>752157</v>
      </c>
      <c r="L61" s="65">
        <v>86296</v>
      </c>
      <c r="M61" s="65">
        <v>91064</v>
      </c>
      <c r="N61" s="65">
        <v>42520</v>
      </c>
      <c r="O61" s="65">
        <v>4597</v>
      </c>
      <c r="P61" s="65">
        <v>1349.3</v>
      </c>
      <c r="Q61" s="65">
        <v>1513.18</v>
      </c>
      <c r="R61" s="70">
        <v>0</v>
      </c>
      <c r="T61" s="81">
        <f t="shared" si="0"/>
        <v>559.99</v>
      </c>
      <c r="U61">
        <f t="shared" si="1"/>
        <v>755595</v>
      </c>
      <c r="V61">
        <f t="shared" si="2"/>
        <v>0</v>
      </c>
      <c r="W61">
        <f t="shared" si="3"/>
        <v>755595</v>
      </c>
      <c r="Y61" s="81">
        <f t="shared" si="4"/>
        <v>64.23</v>
      </c>
      <c r="Z61">
        <f t="shared" si="5"/>
        <v>86666</v>
      </c>
      <c r="AA61">
        <f t="shared" si="6"/>
        <v>0</v>
      </c>
      <c r="AB61">
        <f t="shared" si="7"/>
        <v>86666</v>
      </c>
      <c r="AD61" s="81">
        <f t="shared" si="8"/>
        <v>67.819999999999993</v>
      </c>
      <c r="AE61">
        <f t="shared" si="9"/>
        <v>91510</v>
      </c>
      <c r="AF61">
        <f t="shared" si="10"/>
        <v>0</v>
      </c>
      <c r="AG61">
        <f t="shared" si="11"/>
        <v>91510</v>
      </c>
      <c r="AI61" s="81">
        <f t="shared" si="12"/>
        <v>0</v>
      </c>
      <c r="AJ61">
        <f t="shared" si="13"/>
        <v>0</v>
      </c>
      <c r="AK61">
        <f t="shared" si="14"/>
        <v>0</v>
      </c>
      <c r="AL61">
        <f t="shared" si="15"/>
        <v>0</v>
      </c>
      <c r="AN61" s="81">
        <f t="shared" si="16"/>
        <v>28.32</v>
      </c>
      <c r="AO61">
        <f t="shared" si="17"/>
        <v>42853</v>
      </c>
      <c r="AP61">
        <f t="shared" si="18"/>
        <v>0</v>
      </c>
      <c r="AQ61">
        <f t="shared" si="19"/>
        <v>42853</v>
      </c>
      <c r="AS61" s="81">
        <f t="shared" si="20"/>
        <v>3.07</v>
      </c>
      <c r="AT61">
        <f t="shared" si="21"/>
        <v>4645</v>
      </c>
      <c r="AU61">
        <f t="shared" si="22"/>
        <v>0</v>
      </c>
      <c r="AV61">
        <f t="shared" si="23"/>
        <v>4645</v>
      </c>
    </row>
    <row r="62" spans="1:48" x14ac:dyDescent="0.2">
      <c r="A62" s="69">
        <v>50</v>
      </c>
      <c r="B62" s="65">
        <v>1080</v>
      </c>
      <c r="C62" s="65" t="s">
        <v>103</v>
      </c>
      <c r="D62" s="65">
        <v>1080</v>
      </c>
      <c r="E62" s="65">
        <v>28.92</v>
      </c>
      <c r="F62" s="65">
        <v>3.09</v>
      </c>
      <c r="G62" s="65">
        <v>308.82</v>
      </c>
      <c r="H62" s="65">
        <v>564.30999999999995</v>
      </c>
      <c r="I62" s="65">
        <v>58.11</v>
      </c>
      <c r="J62" s="65">
        <v>57</v>
      </c>
      <c r="K62" s="65">
        <v>263589</v>
      </c>
      <c r="L62" s="65">
        <v>27143</v>
      </c>
      <c r="M62" s="65">
        <v>26625</v>
      </c>
      <c r="N62" s="65">
        <v>15764</v>
      </c>
      <c r="O62" s="65">
        <v>1684</v>
      </c>
      <c r="P62" s="65">
        <v>458.8</v>
      </c>
      <c r="Q62" s="65">
        <v>537.57000000000005</v>
      </c>
      <c r="R62" s="70">
        <v>0</v>
      </c>
      <c r="T62" s="81">
        <f t="shared" si="0"/>
        <v>575.28</v>
      </c>
      <c r="U62">
        <f t="shared" si="1"/>
        <v>263938</v>
      </c>
      <c r="V62">
        <f t="shared" si="2"/>
        <v>0</v>
      </c>
      <c r="W62">
        <f t="shared" si="3"/>
        <v>263938</v>
      </c>
      <c r="Y62" s="81">
        <f t="shared" si="4"/>
        <v>59.35</v>
      </c>
      <c r="Z62">
        <f t="shared" si="5"/>
        <v>27230</v>
      </c>
      <c r="AA62">
        <f t="shared" si="6"/>
        <v>0</v>
      </c>
      <c r="AB62">
        <f t="shared" si="7"/>
        <v>27230</v>
      </c>
      <c r="AD62" s="81">
        <f t="shared" si="8"/>
        <v>58.35</v>
      </c>
      <c r="AE62">
        <f t="shared" si="9"/>
        <v>26771</v>
      </c>
      <c r="AF62">
        <f t="shared" si="10"/>
        <v>0</v>
      </c>
      <c r="AG62">
        <f t="shared" si="11"/>
        <v>26771</v>
      </c>
      <c r="AI62" s="81">
        <f t="shared" si="12"/>
        <v>0</v>
      </c>
      <c r="AJ62">
        <f t="shared" si="13"/>
        <v>0</v>
      </c>
      <c r="AK62">
        <f t="shared" si="14"/>
        <v>0</v>
      </c>
      <c r="AL62">
        <f t="shared" si="15"/>
        <v>0</v>
      </c>
      <c r="AN62" s="81">
        <f t="shared" si="16"/>
        <v>29.490000000000002</v>
      </c>
      <c r="AO62">
        <f t="shared" si="17"/>
        <v>15853</v>
      </c>
      <c r="AP62">
        <f t="shared" si="18"/>
        <v>0</v>
      </c>
      <c r="AQ62">
        <f t="shared" si="19"/>
        <v>15853</v>
      </c>
      <c r="AS62" s="81">
        <f t="shared" si="20"/>
        <v>3.1599999999999997</v>
      </c>
      <c r="AT62">
        <f t="shared" si="21"/>
        <v>1699</v>
      </c>
      <c r="AU62">
        <f t="shared" si="22"/>
        <v>0</v>
      </c>
      <c r="AV62">
        <f t="shared" si="23"/>
        <v>1699</v>
      </c>
    </row>
    <row r="63" spans="1:48" x14ac:dyDescent="0.2">
      <c r="A63" s="69">
        <v>51</v>
      </c>
      <c r="B63" s="65">
        <v>1089</v>
      </c>
      <c r="C63" s="65" t="s">
        <v>104</v>
      </c>
      <c r="D63" s="65">
        <v>1089</v>
      </c>
      <c r="E63" s="65">
        <v>25.97</v>
      </c>
      <c r="F63" s="65">
        <v>3.02</v>
      </c>
      <c r="G63" s="65">
        <v>308.82</v>
      </c>
      <c r="H63" s="65">
        <v>593.34</v>
      </c>
      <c r="I63" s="65">
        <v>57.67</v>
      </c>
      <c r="J63" s="65">
        <v>65.989999999999995</v>
      </c>
      <c r="K63" s="65">
        <v>284388</v>
      </c>
      <c r="L63" s="65">
        <v>27641</v>
      </c>
      <c r="M63" s="65">
        <v>31629</v>
      </c>
      <c r="N63" s="65">
        <v>13597</v>
      </c>
      <c r="O63" s="65">
        <v>1581</v>
      </c>
      <c r="P63" s="65">
        <v>491.8</v>
      </c>
      <c r="Q63" s="65">
        <v>536.52</v>
      </c>
      <c r="R63" s="70">
        <v>0</v>
      </c>
      <c r="T63" s="81">
        <f t="shared" si="0"/>
        <v>604.31000000000006</v>
      </c>
      <c r="U63">
        <f t="shared" si="1"/>
        <v>297200</v>
      </c>
      <c r="V63">
        <f t="shared" si="2"/>
        <v>0</v>
      </c>
      <c r="W63">
        <f t="shared" si="3"/>
        <v>297200</v>
      </c>
      <c r="Y63" s="81">
        <f t="shared" si="4"/>
        <v>58.910000000000004</v>
      </c>
      <c r="Z63">
        <f t="shared" si="5"/>
        <v>28972</v>
      </c>
      <c r="AA63">
        <f t="shared" si="6"/>
        <v>0</v>
      </c>
      <c r="AB63">
        <f t="shared" si="7"/>
        <v>28972</v>
      </c>
      <c r="AD63" s="81">
        <f t="shared" si="8"/>
        <v>67.339999999999989</v>
      </c>
      <c r="AE63">
        <f t="shared" si="9"/>
        <v>33118</v>
      </c>
      <c r="AF63">
        <f t="shared" si="10"/>
        <v>0</v>
      </c>
      <c r="AG63">
        <f t="shared" si="11"/>
        <v>33118</v>
      </c>
      <c r="AI63" s="81">
        <f t="shared" si="12"/>
        <v>0</v>
      </c>
      <c r="AJ63">
        <f t="shared" si="13"/>
        <v>0</v>
      </c>
      <c r="AK63">
        <f t="shared" si="14"/>
        <v>0</v>
      </c>
      <c r="AL63">
        <f t="shared" si="15"/>
        <v>0</v>
      </c>
      <c r="AN63" s="81">
        <f t="shared" si="16"/>
        <v>26.54</v>
      </c>
      <c r="AO63">
        <f t="shared" si="17"/>
        <v>14239</v>
      </c>
      <c r="AP63">
        <f t="shared" si="18"/>
        <v>0</v>
      </c>
      <c r="AQ63">
        <f t="shared" si="19"/>
        <v>14239</v>
      </c>
      <c r="AS63" s="81">
        <f t="shared" si="20"/>
        <v>3.09</v>
      </c>
      <c r="AT63">
        <f t="shared" si="21"/>
        <v>1658</v>
      </c>
      <c r="AU63">
        <f t="shared" si="22"/>
        <v>0</v>
      </c>
      <c r="AV63">
        <f t="shared" si="23"/>
        <v>1658</v>
      </c>
    </row>
    <row r="64" spans="1:48" x14ac:dyDescent="0.2">
      <c r="A64" s="69">
        <v>52</v>
      </c>
      <c r="B64" s="65">
        <v>1082</v>
      </c>
      <c r="C64" s="65" t="s">
        <v>105</v>
      </c>
      <c r="D64" s="65">
        <v>1082</v>
      </c>
      <c r="E64" s="65">
        <v>25.22</v>
      </c>
      <c r="F64" s="65">
        <v>2.96</v>
      </c>
      <c r="G64" s="65">
        <v>308.82</v>
      </c>
      <c r="H64" s="65">
        <v>563.4</v>
      </c>
      <c r="I64" s="65">
        <v>60.87</v>
      </c>
      <c r="J64" s="65">
        <v>57.01</v>
      </c>
      <c r="K64" s="65">
        <v>832480</v>
      </c>
      <c r="L64" s="65">
        <v>89942</v>
      </c>
      <c r="M64" s="65">
        <v>84238</v>
      </c>
      <c r="N64" s="65">
        <v>41488</v>
      </c>
      <c r="O64" s="65">
        <v>4869</v>
      </c>
      <c r="P64" s="65">
        <v>1459.3</v>
      </c>
      <c r="Q64" s="65">
        <v>1628.43</v>
      </c>
      <c r="R64" s="70">
        <v>0</v>
      </c>
      <c r="T64" s="81">
        <f t="shared" si="0"/>
        <v>574.37</v>
      </c>
      <c r="U64">
        <f t="shared" si="1"/>
        <v>838178</v>
      </c>
      <c r="V64">
        <f t="shared" si="2"/>
        <v>0</v>
      </c>
      <c r="W64">
        <f t="shared" si="3"/>
        <v>838178</v>
      </c>
      <c r="Y64" s="81">
        <f t="shared" si="4"/>
        <v>62.11</v>
      </c>
      <c r="Z64">
        <f t="shared" si="5"/>
        <v>90637</v>
      </c>
      <c r="AA64">
        <f t="shared" si="6"/>
        <v>0</v>
      </c>
      <c r="AB64">
        <f t="shared" si="7"/>
        <v>90637</v>
      </c>
      <c r="AD64" s="81">
        <f t="shared" si="8"/>
        <v>58.36</v>
      </c>
      <c r="AE64">
        <f t="shared" si="9"/>
        <v>85165</v>
      </c>
      <c r="AF64">
        <f t="shared" si="10"/>
        <v>0</v>
      </c>
      <c r="AG64">
        <f t="shared" si="11"/>
        <v>85165</v>
      </c>
      <c r="AI64" s="81">
        <f t="shared" si="12"/>
        <v>0</v>
      </c>
      <c r="AJ64">
        <f t="shared" si="13"/>
        <v>0</v>
      </c>
      <c r="AK64">
        <f t="shared" si="14"/>
        <v>0</v>
      </c>
      <c r="AL64">
        <f t="shared" si="15"/>
        <v>0</v>
      </c>
      <c r="AN64" s="81">
        <f t="shared" si="16"/>
        <v>25.79</v>
      </c>
      <c r="AO64">
        <f t="shared" si="17"/>
        <v>41997</v>
      </c>
      <c r="AP64">
        <f t="shared" si="18"/>
        <v>0</v>
      </c>
      <c r="AQ64">
        <f t="shared" si="19"/>
        <v>41997</v>
      </c>
      <c r="AS64" s="81">
        <f t="shared" si="20"/>
        <v>3.03</v>
      </c>
      <c r="AT64">
        <f t="shared" si="21"/>
        <v>4934</v>
      </c>
      <c r="AU64">
        <f t="shared" si="22"/>
        <v>0</v>
      </c>
      <c r="AV64">
        <f t="shared" si="23"/>
        <v>4934</v>
      </c>
    </row>
    <row r="65" spans="1:48" x14ac:dyDescent="0.2">
      <c r="A65" s="69">
        <v>53</v>
      </c>
      <c r="B65" s="65">
        <v>1093</v>
      </c>
      <c r="C65" s="65" t="s">
        <v>106</v>
      </c>
      <c r="D65" s="65">
        <v>1093</v>
      </c>
      <c r="E65" s="65">
        <v>28.74</v>
      </c>
      <c r="F65" s="65">
        <v>3.05</v>
      </c>
      <c r="G65" s="65">
        <v>308.82</v>
      </c>
      <c r="H65" s="65">
        <v>573.03</v>
      </c>
      <c r="I65" s="65">
        <v>58.92</v>
      </c>
      <c r="J65" s="65">
        <v>77.31</v>
      </c>
      <c r="K65" s="65">
        <v>391036</v>
      </c>
      <c r="L65" s="65">
        <v>40207</v>
      </c>
      <c r="M65" s="65">
        <v>52756</v>
      </c>
      <c r="N65" s="65">
        <v>22341</v>
      </c>
      <c r="O65" s="65">
        <v>2371</v>
      </c>
      <c r="P65" s="65">
        <v>702.7</v>
      </c>
      <c r="Q65" s="65">
        <v>798.59</v>
      </c>
      <c r="R65" s="70">
        <v>0</v>
      </c>
      <c r="T65" s="81">
        <f t="shared" si="0"/>
        <v>584</v>
      </c>
      <c r="U65">
        <f t="shared" si="1"/>
        <v>410377</v>
      </c>
      <c r="V65">
        <f t="shared" si="2"/>
        <v>0</v>
      </c>
      <c r="W65">
        <f t="shared" si="3"/>
        <v>410377</v>
      </c>
      <c r="Y65" s="81">
        <f t="shared" si="4"/>
        <v>60.160000000000004</v>
      </c>
      <c r="Z65">
        <f t="shared" si="5"/>
        <v>42274</v>
      </c>
      <c r="AA65">
        <f t="shared" si="6"/>
        <v>0</v>
      </c>
      <c r="AB65">
        <f t="shared" si="7"/>
        <v>42274</v>
      </c>
      <c r="AD65" s="81">
        <f t="shared" si="8"/>
        <v>78.66</v>
      </c>
      <c r="AE65">
        <f t="shared" si="9"/>
        <v>55274</v>
      </c>
      <c r="AF65">
        <f t="shared" si="10"/>
        <v>0</v>
      </c>
      <c r="AG65">
        <f t="shared" si="11"/>
        <v>55274</v>
      </c>
      <c r="AI65" s="81">
        <f t="shared" si="12"/>
        <v>0</v>
      </c>
      <c r="AJ65">
        <f t="shared" si="13"/>
        <v>0</v>
      </c>
      <c r="AK65">
        <f t="shared" si="14"/>
        <v>0</v>
      </c>
      <c r="AL65">
        <f t="shared" si="15"/>
        <v>0</v>
      </c>
      <c r="AN65" s="81">
        <f t="shared" si="16"/>
        <v>29.31</v>
      </c>
      <c r="AO65">
        <f t="shared" si="17"/>
        <v>23407</v>
      </c>
      <c r="AP65">
        <f t="shared" si="18"/>
        <v>0</v>
      </c>
      <c r="AQ65">
        <f t="shared" si="19"/>
        <v>23407</v>
      </c>
      <c r="AS65" s="81">
        <f t="shared" si="20"/>
        <v>3.1199999999999997</v>
      </c>
      <c r="AT65">
        <f t="shared" si="21"/>
        <v>2492</v>
      </c>
      <c r="AU65">
        <f t="shared" si="22"/>
        <v>0</v>
      </c>
      <c r="AV65">
        <f t="shared" si="23"/>
        <v>2492</v>
      </c>
    </row>
    <row r="66" spans="1:48" x14ac:dyDescent="0.2">
      <c r="A66" s="69">
        <v>54</v>
      </c>
      <c r="B66" s="65">
        <v>1079</v>
      </c>
      <c r="C66" s="65" t="s">
        <v>107</v>
      </c>
      <c r="D66" s="65">
        <v>1079</v>
      </c>
      <c r="E66" s="65">
        <v>27.75</v>
      </c>
      <c r="F66" s="65">
        <v>3</v>
      </c>
      <c r="G66" s="65">
        <v>308.82</v>
      </c>
      <c r="H66" s="65">
        <v>575.74</v>
      </c>
      <c r="I66" s="65">
        <v>74.36</v>
      </c>
      <c r="J66" s="65">
        <v>62.47</v>
      </c>
      <c r="K66" s="65">
        <v>462204</v>
      </c>
      <c r="L66" s="65">
        <v>59696</v>
      </c>
      <c r="M66" s="65">
        <v>50151</v>
      </c>
      <c r="N66" s="65">
        <v>24466</v>
      </c>
      <c r="O66" s="65">
        <v>2645</v>
      </c>
      <c r="P66" s="65">
        <v>806.6</v>
      </c>
      <c r="Q66" s="65">
        <v>886.26</v>
      </c>
      <c r="R66" s="70">
        <v>0</v>
      </c>
      <c r="T66" s="81">
        <f t="shared" si="0"/>
        <v>586.71</v>
      </c>
      <c r="U66">
        <f t="shared" si="1"/>
        <v>473240</v>
      </c>
      <c r="V66">
        <f t="shared" si="2"/>
        <v>0</v>
      </c>
      <c r="W66">
        <f t="shared" si="3"/>
        <v>473240</v>
      </c>
      <c r="Y66" s="81">
        <f t="shared" si="4"/>
        <v>75.599999999999994</v>
      </c>
      <c r="Z66">
        <f t="shared" si="5"/>
        <v>60979</v>
      </c>
      <c r="AA66">
        <f t="shared" si="6"/>
        <v>0</v>
      </c>
      <c r="AB66">
        <f t="shared" si="7"/>
        <v>60979</v>
      </c>
      <c r="AD66" s="81">
        <f t="shared" si="8"/>
        <v>63.82</v>
      </c>
      <c r="AE66">
        <f t="shared" si="9"/>
        <v>51477</v>
      </c>
      <c r="AF66">
        <f t="shared" si="10"/>
        <v>0</v>
      </c>
      <c r="AG66">
        <f t="shared" si="11"/>
        <v>51477</v>
      </c>
      <c r="AI66" s="81">
        <f t="shared" si="12"/>
        <v>0</v>
      </c>
      <c r="AJ66">
        <f t="shared" si="13"/>
        <v>0</v>
      </c>
      <c r="AK66">
        <f t="shared" si="14"/>
        <v>0</v>
      </c>
      <c r="AL66">
        <f t="shared" si="15"/>
        <v>0</v>
      </c>
      <c r="AN66" s="81">
        <f t="shared" si="16"/>
        <v>28.32</v>
      </c>
      <c r="AO66">
        <f t="shared" si="17"/>
        <v>25099</v>
      </c>
      <c r="AP66">
        <f t="shared" si="18"/>
        <v>0</v>
      </c>
      <c r="AQ66">
        <f t="shared" si="19"/>
        <v>25099</v>
      </c>
      <c r="AS66" s="81">
        <f t="shared" si="20"/>
        <v>3.07</v>
      </c>
      <c r="AT66">
        <f t="shared" si="21"/>
        <v>2721</v>
      </c>
      <c r="AU66">
        <f t="shared" si="22"/>
        <v>0</v>
      </c>
      <c r="AV66">
        <f t="shared" si="23"/>
        <v>2721</v>
      </c>
    </row>
    <row r="67" spans="1:48" x14ac:dyDescent="0.2">
      <c r="A67" s="69">
        <v>55</v>
      </c>
      <c r="B67" s="65">
        <v>1095</v>
      </c>
      <c r="C67" s="65" t="s">
        <v>108</v>
      </c>
      <c r="D67" s="65">
        <v>1095</v>
      </c>
      <c r="E67" s="65">
        <v>28.76</v>
      </c>
      <c r="F67" s="65">
        <v>3.44</v>
      </c>
      <c r="G67" s="65">
        <v>308.82</v>
      </c>
      <c r="H67" s="65">
        <v>532.72</v>
      </c>
      <c r="I67" s="65">
        <v>61.43</v>
      </c>
      <c r="J67" s="65">
        <v>56.17</v>
      </c>
      <c r="K67" s="65">
        <v>366938</v>
      </c>
      <c r="L67" s="65">
        <v>42313</v>
      </c>
      <c r="M67" s="65">
        <v>38690</v>
      </c>
      <c r="N67" s="65">
        <v>21712</v>
      </c>
      <c r="O67" s="65">
        <v>2597</v>
      </c>
      <c r="P67" s="65">
        <v>724.6</v>
      </c>
      <c r="Q67" s="65">
        <v>791.4</v>
      </c>
      <c r="R67" s="70">
        <v>0</v>
      </c>
      <c r="T67" s="81">
        <f t="shared" si="0"/>
        <v>543.69000000000005</v>
      </c>
      <c r="U67">
        <f t="shared" si="1"/>
        <v>393958</v>
      </c>
      <c r="V67">
        <f t="shared" si="2"/>
        <v>0</v>
      </c>
      <c r="W67">
        <f t="shared" si="3"/>
        <v>393958</v>
      </c>
      <c r="Y67" s="81">
        <f t="shared" si="4"/>
        <v>62.67</v>
      </c>
      <c r="Z67">
        <f t="shared" si="5"/>
        <v>45411</v>
      </c>
      <c r="AA67">
        <f t="shared" si="6"/>
        <v>0</v>
      </c>
      <c r="AB67">
        <f t="shared" si="7"/>
        <v>45411</v>
      </c>
      <c r="AD67" s="81">
        <f t="shared" si="8"/>
        <v>57.52</v>
      </c>
      <c r="AE67">
        <f t="shared" si="9"/>
        <v>41679</v>
      </c>
      <c r="AF67">
        <f t="shared" si="10"/>
        <v>0</v>
      </c>
      <c r="AG67">
        <f t="shared" si="11"/>
        <v>41679</v>
      </c>
      <c r="AI67" s="81">
        <f t="shared" si="12"/>
        <v>0</v>
      </c>
      <c r="AJ67">
        <f t="shared" si="13"/>
        <v>0</v>
      </c>
      <c r="AK67">
        <f t="shared" si="14"/>
        <v>0</v>
      </c>
      <c r="AL67">
        <f t="shared" si="15"/>
        <v>0</v>
      </c>
      <c r="AN67" s="81">
        <f t="shared" si="16"/>
        <v>29.330000000000002</v>
      </c>
      <c r="AO67">
        <f t="shared" si="17"/>
        <v>23212</v>
      </c>
      <c r="AP67">
        <f t="shared" si="18"/>
        <v>0</v>
      </c>
      <c r="AQ67">
        <f t="shared" si="19"/>
        <v>23212</v>
      </c>
      <c r="AS67" s="81">
        <f t="shared" si="20"/>
        <v>3.51</v>
      </c>
      <c r="AT67">
        <f t="shared" si="21"/>
        <v>2778</v>
      </c>
      <c r="AU67">
        <f t="shared" si="22"/>
        <v>0</v>
      </c>
      <c r="AV67">
        <f t="shared" si="23"/>
        <v>2778</v>
      </c>
    </row>
    <row r="68" spans="1:48" x14ac:dyDescent="0.2">
      <c r="A68" s="69">
        <v>56</v>
      </c>
      <c r="B68" s="65">
        <v>4772</v>
      </c>
      <c r="C68" s="65" t="s">
        <v>109</v>
      </c>
      <c r="D68" s="65">
        <v>4772</v>
      </c>
      <c r="E68" s="65">
        <v>36.15</v>
      </c>
      <c r="F68" s="65">
        <v>4.1500000000000004</v>
      </c>
      <c r="G68" s="65">
        <v>308.82</v>
      </c>
      <c r="H68" s="65">
        <v>579.29999999999995</v>
      </c>
      <c r="I68" s="65">
        <v>64.989999999999995</v>
      </c>
      <c r="J68" s="65">
        <v>58.81</v>
      </c>
      <c r="K68" s="65">
        <v>488697</v>
      </c>
      <c r="L68" s="65">
        <v>54826</v>
      </c>
      <c r="M68" s="65">
        <v>49612</v>
      </c>
      <c r="N68" s="65">
        <v>33942</v>
      </c>
      <c r="O68" s="65">
        <v>3897</v>
      </c>
      <c r="P68" s="65">
        <v>810.6</v>
      </c>
      <c r="Q68" s="65">
        <v>906.87</v>
      </c>
      <c r="R68" s="70">
        <v>0</v>
      </c>
      <c r="T68" s="81">
        <f t="shared" si="0"/>
        <v>590.27</v>
      </c>
      <c r="U68">
        <f t="shared" si="1"/>
        <v>478473</v>
      </c>
      <c r="V68">
        <f t="shared" si="2"/>
        <v>10224</v>
      </c>
      <c r="W68">
        <f t="shared" si="3"/>
        <v>488697</v>
      </c>
      <c r="Y68" s="81">
        <f t="shared" si="4"/>
        <v>66.22999999999999</v>
      </c>
      <c r="Z68">
        <f t="shared" si="5"/>
        <v>53686</v>
      </c>
      <c r="AA68">
        <f t="shared" si="6"/>
        <v>1140</v>
      </c>
      <c r="AB68">
        <f t="shared" si="7"/>
        <v>54826</v>
      </c>
      <c r="AD68" s="81">
        <f t="shared" si="8"/>
        <v>60.160000000000004</v>
      </c>
      <c r="AE68">
        <f t="shared" si="9"/>
        <v>48766</v>
      </c>
      <c r="AF68">
        <f t="shared" si="10"/>
        <v>846</v>
      </c>
      <c r="AG68">
        <f t="shared" si="11"/>
        <v>49612</v>
      </c>
      <c r="AI68" s="81">
        <f t="shared" si="12"/>
        <v>0</v>
      </c>
      <c r="AJ68">
        <f t="shared" si="13"/>
        <v>0</v>
      </c>
      <c r="AK68">
        <f t="shared" si="14"/>
        <v>0</v>
      </c>
      <c r="AL68">
        <f t="shared" si="15"/>
        <v>0</v>
      </c>
      <c r="AN68" s="81">
        <f t="shared" si="16"/>
        <v>36.72</v>
      </c>
      <c r="AO68">
        <f t="shared" si="17"/>
        <v>33300</v>
      </c>
      <c r="AP68">
        <f t="shared" si="18"/>
        <v>642</v>
      </c>
      <c r="AQ68">
        <f t="shared" si="19"/>
        <v>33942</v>
      </c>
      <c r="AS68" s="81">
        <f t="shared" si="20"/>
        <v>4.2200000000000006</v>
      </c>
      <c r="AT68">
        <f t="shared" si="21"/>
        <v>3827</v>
      </c>
      <c r="AU68">
        <f t="shared" si="22"/>
        <v>70</v>
      </c>
      <c r="AV68">
        <f t="shared" si="23"/>
        <v>3897</v>
      </c>
    </row>
    <row r="69" spans="1:48" x14ac:dyDescent="0.2">
      <c r="A69" s="69">
        <v>57</v>
      </c>
      <c r="B69" s="65">
        <v>1107</v>
      </c>
      <c r="C69" s="65" t="s">
        <v>110</v>
      </c>
      <c r="D69" s="65">
        <v>1107</v>
      </c>
      <c r="E69" s="65">
        <v>27.75</v>
      </c>
      <c r="F69" s="65">
        <v>3</v>
      </c>
      <c r="G69" s="65">
        <v>308.82</v>
      </c>
      <c r="H69" s="65">
        <v>539.05999999999995</v>
      </c>
      <c r="I69" s="65">
        <v>57.43</v>
      </c>
      <c r="J69" s="65">
        <v>74.83</v>
      </c>
      <c r="K69" s="65">
        <v>724281</v>
      </c>
      <c r="L69" s="65">
        <v>77163</v>
      </c>
      <c r="M69" s="65">
        <v>100542</v>
      </c>
      <c r="N69" s="65">
        <v>41864</v>
      </c>
      <c r="O69" s="65">
        <v>4526</v>
      </c>
      <c r="P69" s="65">
        <v>1312.4</v>
      </c>
      <c r="Q69" s="65">
        <v>1479.08</v>
      </c>
      <c r="R69" s="70">
        <v>0</v>
      </c>
      <c r="T69" s="81">
        <f t="shared" si="0"/>
        <v>550.03</v>
      </c>
      <c r="U69">
        <f t="shared" si="1"/>
        <v>721859</v>
      </c>
      <c r="V69">
        <f t="shared" si="2"/>
        <v>2422</v>
      </c>
      <c r="W69">
        <f t="shared" si="3"/>
        <v>724281</v>
      </c>
      <c r="Y69" s="81">
        <f t="shared" si="4"/>
        <v>58.67</v>
      </c>
      <c r="Z69">
        <f t="shared" si="5"/>
        <v>76999</v>
      </c>
      <c r="AA69">
        <f t="shared" si="6"/>
        <v>164</v>
      </c>
      <c r="AB69">
        <f t="shared" si="7"/>
        <v>77163</v>
      </c>
      <c r="AD69" s="81">
        <f t="shared" si="8"/>
        <v>76.179999999999993</v>
      </c>
      <c r="AE69">
        <f t="shared" si="9"/>
        <v>99979</v>
      </c>
      <c r="AF69">
        <f t="shared" si="10"/>
        <v>563</v>
      </c>
      <c r="AG69">
        <f t="shared" si="11"/>
        <v>100542</v>
      </c>
      <c r="AI69" s="81">
        <f t="shared" si="12"/>
        <v>0</v>
      </c>
      <c r="AJ69">
        <f t="shared" si="13"/>
        <v>0</v>
      </c>
      <c r="AK69">
        <f t="shared" si="14"/>
        <v>0</v>
      </c>
      <c r="AL69">
        <f t="shared" si="15"/>
        <v>0</v>
      </c>
      <c r="AN69" s="81">
        <f t="shared" si="16"/>
        <v>28.32</v>
      </c>
      <c r="AO69">
        <f t="shared" si="17"/>
        <v>41888</v>
      </c>
      <c r="AP69">
        <f t="shared" si="18"/>
        <v>0</v>
      </c>
      <c r="AQ69">
        <f t="shared" si="19"/>
        <v>41888</v>
      </c>
      <c r="AS69" s="81">
        <f t="shared" si="20"/>
        <v>3.07</v>
      </c>
      <c r="AT69">
        <f t="shared" si="21"/>
        <v>4541</v>
      </c>
      <c r="AU69">
        <f t="shared" si="22"/>
        <v>0</v>
      </c>
      <c r="AV69">
        <f t="shared" si="23"/>
        <v>4541</v>
      </c>
    </row>
    <row r="70" spans="1:48" x14ac:dyDescent="0.2">
      <c r="A70" s="69">
        <v>58</v>
      </c>
      <c r="B70" s="65">
        <v>1116</v>
      </c>
      <c r="C70" s="65" t="s">
        <v>111</v>
      </c>
      <c r="D70" s="65">
        <v>1116</v>
      </c>
      <c r="E70" s="65">
        <v>36.15</v>
      </c>
      <c r="F70" s="65">
        <v>4.1500000000000004</v>
      </c>
      <c r="G70" s="65">
        <v>308.82</v>
      </c>
      <c r="H70" s="65">
        <v>547.01</v>
      </c>
      <c r="I70" s="65">
        <v>64.78</v>
      </c>
      <c r="J70" s="65">
        <v>63.55</v>
      </c>
      <c r="K70" s="65">
        <v>869363</v>
      </c>
      <c r="L70" s="65">
        <v>102955</v>
      </c>
      <c r="M70" s="65">
        <v>101000</v>
      </c>
      <c r="N70" s="65">
        <v>65341</v>
      </c>
      <c r="O70" s="65">
        <v>7501</v>
      </c>
      <c r="P70" s="65">
        <v>1546.2</v>
      </c>
      <c r="Q70" s="65">
        <v>1766.58</v>
      </c>
      <c r="R70" s="70">
        <v>0</v>
      </c>
      <c r="T70" s="81">
        <f t="shared" si="0"/>
        <v>557.98</v>
      </c>
      <c r="U70">
        <f t="shared" si="1"/>
        <v>862749</v>
      </c>
      <c r="V70">
        <f t="shared" si="2"/>
        <v>6614</v>
      </c>
      <c r="W70">
        <f t="shared" si="3"/>
        <v>869363</v>
      </c>
      <c r="Y70" s="81">
        <f t="shared" si="4"/>
        <v>66.02</v>
      </c>
      <c r="Z70">
        <f t="shared" si="5"/>
        <v>102080</v>
      </c>
      <c r="AA70">
        <f t="shared" si="6"/>
        <v>875</v>
      </c>
      <c r="AB70">
        <f t="shared" si="7"/>
        <v>102955</v>
      </c>
      <c r="AD70" s="81">
        <f t="shared" si="8"/>
        <v>64.899999999999991</v>
      </c>
      <c r="AE70">
        <f t="shared" si="9"/>
        <v>100348</v>
      </c>
      <c r="AF70">
        <f t="shared" si="10"/>
        <v>652</v>
      </c>
      <c r="AG70">
        <f t="shared" si="11"/>
        <v>101000</v>
      </c>
      <c r="AI70" s="81">
        <f t="shared" si="12"/>
        <v>0</v>
      </c>
      <c r="AJ70">
        <f t="shared" si="13"/>
        <v>0</v>
      </c>
      <c r="AK70">
        <f t="shared" si="14"/>
        <v>0</v>
      </c>
      <c r="AL70">
        <f t="shared" si="15"/>
        <v>0</v>
      </c>
      <c r="AN70" s="81">
        <f t="shared" si="16"/>
        <v>36.72</v>
      </c>
      <c r="AO70">
        <f t="shared" si="17"/>
        <v>64869</v>
      </c>
      <c r="AP70">
        <f t="shared" si="18"/>
        <v>472</v>
      </c>
      <c r="AQ70">
        <f t="shared" si="19"/>
        <v>65341</v>
      </c>
      <c r="AS70" s="81">
        <f t="shared" si="20"/>
        <v>4.2200000000000006</v>
      </c>
      <c r="AT70">
        <f t="shared" si="21"/>
        <v>7455</v>
      </c>
      <c r="AU70">
        <f t="shared" si="22"/>
        <v>46</v>
      </c>
      <c r="AV70">
        <f t="shared" si="23"/>
        <v>7501</v>
      </c>
    </row>
    <row r="71" spans="1:48" x14ac:dyDescent="0.2">
      <c r="A71" s="69">
        <v>59</v>
      </c>
      <c r="B71" s="65">
        <v>1134</v>
      </c>
      <c r="C71" s="65" t="s">
        <v>112</v>
      </c>
      <c r="D71" s="65">
        <v>1134</v>
      </c>
      <c r="E71" s="65">
        <v>28.76</v>
      </c>
      <c r="F71" s="65">
        <v>3.44</v>
      </c>
      <c r="G71" s="65">
        <v>308.82</v>
      </c>
      <c r="H71" s="65">
        <v>615.76</v>
      </c>
      <c r="I71" s="65">
        <v>64.22</v>
      </c>
      <c r="J71" s="65">
        <v>70.400000000000006</v>
      </c>
      <c r="K71" s="65">
        <v>180787</v>
      </c>
      <c r="L71" s="65">
        <v>18855</v>
      </c>
      <c r="M71" s="65">
        <v>20669</v>
      </c>
      <c r="N71" s="65">
        <v>9862</v>
      </c>
      <c r="O71" s="65">
        <v>1180</v>
      </c>
      <c r="P71" s="65">
        <v>301.89999999999998</v>
      </c>
      <c r="Q71" s="65">
        <v>351.7</v>
      </c>
      <c r="R71" s="70">
        <v>0</v>
      </c>
      <c r="T71" s="81">
        <f t="shared" si="0"/>
        <v>626.73</v>
      </c>
      <c r="U71">
        <f t="shared" si="1"/>
        <v>189210</v>
      </c>
      <c r="V71">
        <f t="shared" si="2"/>
        <v>0</v>
      </c>
      <c r="W71">
        <f t="shared" si="3"/>
        <v>189210</v>
      </c>
      <c r="Y71" s="81">
        <f t="shared" si="4"/>
        <v>65.459999999999994</v>
      </c>
      <c r="Z71">
        <f t="shared" si="5"/>
        <v>19762</v>
      </c>
      <c r="AA71">
        <f t="shared" si="6"/>
        <v>0</v>
      </c>
      <c r="AB71">
        <f t="shared" si="7"/>
        <v>19762</v>
      </c>
      <c r="AD71" s="81">
        <f t="shared" si="8"/>
        <v>71.75</v>
      </c>
      <c r="AE71">
        <f t="shared" si="9"/>
        <v>21661</v>
      </c>
      <c r="AF71">
        <f t="shared" si="10"/>
        <v>0</v>
      </c>
      <c r="AG71">
        <f t="shared" si="11"/>
        <v>21661</v>
      </c>
      <c r="AI71" s="81">
        <f t="shared" si="12"/>
        <v>0</v>
      </c>
      <c r="AJ71">
        <f t="shared" si="13"/>
        <v>0</v>
      </c>
      <c r="AK71">
        <f t="shared" si="14"/>
        <v>0</v>
      </c>
      <c r="AL71">
        <f t="shared" si="15"/>
        <v>0</v>
      </c>
      <c r="AN71" s="81">
        <f t="shared" si="16"/>
        <v>29.330000000000002</v>
      </c>
      <c r="AO71">
        <f t="shared" si="17"/>
        <v>10315</v>
      </c>
      <c r="AP71">
        <f t="shared" si="18"/>
        <v>0</v>
      </c>
      <c r="AQ71">
        <f t="shared" si="19"/>
        <v>10315</v>
      </c>
      <c r="AS71" s="81">
        <f t="shared" si="20"/>
        <v>3.51</v>
      </c>
      <c r="AT71">
        <f t="shared" si="21"/>
        <v>1234</v>
      </c>
      <c r="AU71">
        <f t="shared" si="22"/>
        <v>0</v>
      </c>
      <c r="AV71">
        <f t="shared" si="23"/>
        <v>1234</v>
      </c>
    </row>
    <row r="72" spans="1:48" x14ac:dyDescent="0.2">
      <c r="A72" s="69">
        <v>60</v>
      </c>
      <c r="B72" s="65">
        <v>1152</v>
      </c>
      <c r="C72" s="65" t="s">
        <v>113</v>
      </c>
      <c r="D72" s="65">
        <v>1152</v>
      </c>
      <c r="E72" s="65">
        <v>28.76</v>
      </c>
      <c r="F72" s="65">
        <v>3.44</v>
      </c>
      <c r="G72" s="65">
        <v>308.82</v>
      </c>
      <c r="H72" s="65">
        <v>561.64</v>
      </c>
      <c r="I72" s="65">
        <v>63.14</v>
      </c>
      <c r="J72" s="65">
        <v>67.430000000000007</v>
      </c>
      <c r="K72" s="65">
        <v>547655</v>
      </c>
      <c r="L72" s="65">
        <v>61568</v>
      </c>
      <c r="M72" s="65">
        <v>65751</v>
      </c>
      <c r="N72" s="65">
        <v>32488</v>
      </c>
      <c r="O72" s="65">
        <v>3886</v>
      </c>
      <c r="P72" s="65">
        <v>991.5</v>
      </c>
      <c r="Q72" s="65">
        <v>1147.58</v>
      </c>
      <c r="R72" s="70">
        <v>0</v>
      </c>
      <c r="T72" s="81">
        <f t="shared" si="0"/>
        <v>572.61</v>
      </c>
      <c r="U72">
        <f t="shared" si="1"/>
        <v>567743</v>
      </c>
      <c r="V72">
        <f t="shared" si="2"/>
        <v>0</v>
      </c>
      <c r="W72">
        <f t="shared" si="3"/>
        <v>567743</v>
      </c>
      <c r="Y72" s="81">
        <f t="shared" si="4"/>
        <v>64.38</v>
      </c>
      <c r="Z72">
        <f t="shared" si="5"/>
        <v>63833</v>
      </c>
      <c r="AA72">
        <f t="shared" si="6"/>
        <v>0</v>
      </c>
      <c r="AB72">
        <f t="shared" si="7"/>
        <v>63833</v>
      </c>
      <c r="AD72" s="81">
        <f t="shared" si="8"/>
        <v>68.78</v>
      </c>
      <c r="AE72">
        <f t="shared" si="9"/>
        <v>68195</v>
      </c>
      <c r="AF72">
        <f t="shared" si="10"/>
        <v>0</v>
      </c>
      <c r="AG72">
        <f t="shared" si="11"/>
        <v>68195</v>
      </c>
      <c r="AI72" s="81">
        <f t="shared" si="12"/>
        <v>0</v>
      </c>
      <c r="AJ72">
        <f t="shared" si="13"/>
        <v>0</v>
      </c>
      <c r="AK72">
        <f t="shared" si="14"/>
        <v>0</v>
      </c>
      <c r="AL72">
        <f t="shared" si="15"/>
        <v>0</v>
      </c>
      <c r="AN72" s="81">
        <f t="shared" si="16"/>
        <v>29.330000000000002</v>
      </c>
      <c r="AO72">
        <f t="shared" si="17"/>
        <v>33659</v>
      </c>
      <c r="AP72">
        <f t="shared" si="18"/>
        <v>0</v>
      </c>
      <c r="AQ72">
        <f t="shared" si="19"/>
        <v>33659</v>
      </c>
      <c r="AS72" s="81">
        <f t="shared" si="20"/>
        <v>3.51</v>
      </c>
      <c r="AT72">
        <f t="shared" si="21"/>
        <v>4028</v>
      </c>
      <c r="AU72">
        <f t="shared" si="22"/>
        <v>0</v>
      </c>
      <c r="AV72">
        <f t="shared" si="23"/>
        <v>4028</v>
      </c>
    </row>
    <row r="73" spans="1:48" x14ac:dyDescent="0.2">
      <c r="A73" s="69">
        <v>61</v>
      </c>
      <c r="B73" s="65">
        <v>1197</v>
      </c>
      <c r="C73" s="65" t="s">
        <v>114</v>
      </c>
      <c r="D73" s="65">
        <v>1197</v>
      </c>
      <c r="E73" s="65">
        <v>28.74</v>
      </c>
      <c r="F73" s="65">
        <v>3.05</v>
      </c>
      <c r="G73" s="65">
        <v>308.82</v>
      </c>
      <c r="H73" s="65">
        <v>528.91999999999996</v>
      </c>
      <c r="I73" s="65">
        <v>49.3</v>
      </c>
      <c r="J73" s="65">
        <v>57.91</v>
      </c>
      <c r="K73" s="65">
        <v>496497</v>
      </c>
      <c r="L73" s="65">
        <v>46278</v>
      </c>
      <c r="M73" s="65">
        <v>54360</v>
      </c>
      <c r="N73" s="65">
        <v>29646</v>
      </c>
      <c r="O73" s="65">
        <v>3146</v>
      </c>
      <c r="P73" s="65">
        <v>927.5</v>
      </c>
      <c r="Q73" s="65">
        <v>1021.26</v>
      </c>
      <c r="R73" s="70">
        <v>0</v>
      </c>
      <c r="T73" s="81">
        <f t="shared" si="0"/>
        <v>539.89</v>
      </c>
      <c r="U73">
        <f t="shared" si="1"/>
        <v>500748</v>
      </c>
      <c r="V73">
        <f t="shared" si="2"/>
        <v>0</v>
      </c>
      <c r="W73">
        <f t="shared" si="3"/>
        <v>500748</v>
      </c>
      <c r="Y73" s="81">
        <f t="shared" si="4"/>
        <v>50.54</v>
      </c>
      <c r="Z73">
        <f t="shared" si="5"/>
        <v>46876</v>
      </c>
      <c r="AA73">
        <f t="shared" si="6"/>
        <v>0</v>
      </c>
      <c r="AB73">
        <f t="shared" si="7"/>
        <v>46876</v>
      </c>
      <c r="AD73" s="81">
        <f t="shared" si="8"/>
        <v>59.26</v>
      </c>
      <c r="AE73">
        <f t="shared" si="9"/>
        <v>54964</v>
      </c>
      <c r="AF73">
        <f t="shared" si="10"/>
        <v>0</v>
      </c>
      <c r="AG73">
        <f t="shared" si="11"/>
        <v>54964</v>
      </c>
      <c r="AI73" s="81">
        <f t="shared" si="12"/>
        <v>0</v>
      </c>
      <c r="AJ73">
        <f t="shared" si="13"/>
        <v>0</v>
      </c>
      <c r="AK73">
        <f t="shared" si="14"/>
        <v>0</v>
      </c>
      <c r="AL73">
        <f t="shared" si="15"/>
        <v>0</v>
      </c>
      <c r="AN73" s="81">
        <f t="shared" si="16"/>
        <v>29.31</v>
      </c>
      <c r="AO73">
        <f t="shared" si="17"/>
        <v>29933</v>
      </c>
      <c r="AP73">
        <f t="shared" si="18"/>
        <v>0</v>
      </c>
      <c r="AQ73">
        <f t="shared" si="19"/>
        <v>29933</v>
      </c>
      <c r="AS73" s="81">
        <f t="shared" si="20"/>
        <v>3.1199999999999997</v>
      </c>
      <c r="AT73">
        <f t="shared" si="21"/>
        <v>3186</v>
      </c>
      <c r="AU73">
        <f t="shared" si="22"/>
        <v>0</v>
      </c>
      <c r="AV73">
        <f t="shared" si="23"/>
        <v>3186</v>
      </c>
    </row>
    <row r="74" spans="1:48" x14ac:dyDescent="0.2">
      <c r="A74" s="69">
        <v>62</v>
      </c>
      <c r="B74" s="65">
        <v>1206</v>
      </c>
      <c r="C74" s="65" t="s">
        <v>115</v>
      </c>
      <c r="D74" s="65">
        <v>1206</v>
      </c>
      <c r="E74" s="65">
        <v>30.88</v>
      </c>
      <c r="F74" s="65">
        <v>3.68</v>
      </c>
      <c r="G74" s="65">
        <v>308.82</v>
      </c>
      <c r="H74" s="65">
        <v>558.80999999999995</v>
      </c>
      <c r="I74" s="65">
        <v>62.94</v>
      </c>
      <c r="J74" s="65">
        <v>68.650000000000006</v>
      </c>
      <c r="K74" s="65">
        <v>528020</v>
      </c>
      <c r="L74" s="65">
        <v>59472</v>
      </c>
      <c r="M74" s="65">
        <v>64867</v>
      </c>
      <c r="N74" s="65">
        <v>33386</v>
      </c>
      <c r="O74" s="65">
        <v>3979</v>
      </c>
      <c r="P74" s="65">
        <v>954.5</v>
      </c>
      <c r="Q74" s="65">
        <v>1092.0999999999999</v>
      </c>
      <c r="R74" s="70">
        <v>0</v>
      </c>
      <c r="T74" s="81">
        <f t="shared" si="0"/>
        <v>569.78</v>
      </c>
      <c r="U74">
        <f t="shared" si="1"/>
        <v>543855</v>
      </c>
      <c r="V74">
        <f t="shared" si="2"/>
        <v>0</v>
      </c>
      <c r="W74">
        <f t="shared" si="3"/>
        <v>543855</v>
      </c>
      <c r="Y74" s="81">
        <f t="shared" si="4"/>
        <v>64.179999999999993</v>
      </c>
      <c r="Z74">
        <f t="shared" si="5"/>
        <v>61260</v>
      </c>
      <c r="AA74">
        <f t="shared" si="6"/>
        <v>0</v>
      </c>
      <c r="AB74">
        <f t="shared" si="7"/>
        <v>61260</v>
      </c>
      <c r="AD74" s="81">
        <f t="shared" si="8"/>
        <v>70</v>
      </c>
      <c r="AE74">
        <f t="shared" si="9"/>
        <v>66815</v>
      </c>
      <c r="AF74">
        <f t="shared" si="10"/>
        <v>0</v>
      </c>
      <c r="AG74">
        <f t="shared" si="11"/>
        <v>66815</v>
      </c>
      <c r="AI74" s="81">
        <f t="shared" si="12"/>
        <v>0</v>
      </c>
      <c r="AJ74">
        <f t="shared" si="13"/>
        <v>0</v>
      </c>
      <c r="AK74">
        <f t="shared" si="14"/>
        <v>0</v>
      </c>
      <c r="AL74">
        <f t="shared" si="15"/>
        <v>0</v>
      </c>
      <c r="AN74" s="81">
        <f t="shared" si="16"/>
        <v>31.45</v>
      </c>
      <c r="AO74">
        <f t="shared" si="17"/>
        <v>34347</v>
      </c>
      <c r="AP74">
        <f t="shared" si="18"/>
        <v>0</v>
      </c>
      <c r="AQ74">
        <f t="shared" si="19"/>
        <v>34347</v>
      </c>
      <c r="AS74" s="81">
        <f t="shared" si="20"/>
        <v>3.75</v>
      </c>
      <c r="AT74">
        <f t="shared" si="21"/>
        <v>4095</v>
      </c>
      <c r="AU74">
        <f t="shared" si="22"/>
        <v>0</v>
      </c>
      <c r="AV74">
        <f t="shared" si="23"/>
        <v>4095</v>
      </c>
    </row>
    <row r="75" spans="1:48" x14ac:dyDescent="0.2">
      <c r="A75" s="69">
        <v>63</v>
      </c>
      <c r="B75" s="65">
        <v>1211</v>
      </c>
      <c r="C75" s="65" t="s">
        <v>116</v>
      </c>
      <c r="D75" s="65">
        <v>1211</v>
      </c>
      <c r="E75" s="65">
        <v>28.74</v>
      </c>
      <c r="F75" s="65">
        <v>3.05</v>
      </c>
      <c r="G75" s="65">
        <v>308.82</v>
      </c>
      <c r="H75" s="65">
        <v>548.32000000000005</v>
      </c>
      <c r="I75" s="65">
        <v>56.33</v>
      </c>
      <c r="J75" s="65">
        <v>72.2</v>
      </c>
      <c r="K75" s="65">
        <v>794022</v>
      </c>
      <c r="L75" s="65">
        <v>81571</v>
      </c>
      <c r="M75" s="65">
        <v>104553</v>
      </c>
      <c r="N75" s="65">
        <v>47693</v>
      </c>
      <c r="O75" s="65">
        <v>5061</v>
      </c>
      <c r="P75" s="65">
        <v>1476.3</v>
      </c>
      <c r="Q75" s="65">
        <v>1689.76</v>
      </c>
      <c r="R75" s="70">
        <v>0</v>
      </c>
      <c r="T75" s="81">
        <f t="shared" si="0"/>
        <v>559.29000000000008</v>
      </c>
      <c r="U75">
        <f t="shared" si="1"/>
        <v>825680</v>
      </c>
      <c r="V75">
        <f t="shared" si="2"/>
        <v>0</v>
      </c>
      <c r="W75">
        <f t="shared" si="3"/>
        <v>825680</v>
      </c>
      <c r="Y75" s="81">
        <f t="shared" si="4"/>
        <v>57.57</v>
      </c>
      <c r="Z75">
        <f t="shared" si="5"/>
        <v>84991</v>
      </c>
      <c r="AA75">
        <f t="shared" si="6"/>
        <v>0</v>
      </c>
      <c r="AB75">
        <f t="shared" si="7"/>
        <v>84991</v>
      </c>
      <c r="AD75" s="81">
        <f t="shared" si="8"/>
        <v>73.55</v>
      </c>
      <c r="AE75">
        <f t="shared" si="9"/>
        <v>108582</v>
      </c>
      <c r="AF75">
        <f t="shared" si="10"/>
        <v>0</v>
      </c>
      <c r="AG75">
        <f t="shared" si="11"/>
        <v>108582</v>
      </c>
      <c r="AI75" s="81">
        <f t="shared" si="12"/>
        <v>0</v>
      </c>
      <c r="AJ75">
        <f t="shared" si="13"/>
        <v>0</v>
      </c>
      <c r="AK75">
        <f t="shared" si="14"/>
        <v>0</v>
      </c>
      <c r="AL75">
        <f t="shared" si="15"/>
        <v>0</v>
      </c>
      <c r="AN75" s="81">
        <f t="shared" si="16"/>
        <v>29.31</v>
      </c>
      <c r="AO75">
        <f t="shared" si="17"/>
        <v>49527</v>
      </c>
      <c r="AP75">
        <f t="shared" si="18"/>
        <v>0</v>
      </c>
      <c r="AQ75">
        <f t="shared" si="19"/>
        <v>49527</v>
      </c>
      <c r="AS75" s="81">
        <f t="shared" si="20"/>
        <v>3.1199999999999997</v>
      </c>
      <c r="AT75">
        <f t="shared" si="21"/>
        <v>5272</v>
      </c>
      <c r="AU75">
        <f t="shared" si="22"/>
        <v>0</v>
      </c>
      <c r="AV75">
        <f t="shared" si="23"/>
        <v>5272</v>
      </c>
    </row>
    <row r="76" spans="1:48" x14ac:dyDescent="0.2">
      <c r="A76" s="69">
        <v>64</v>
      </c>
      <c r="B76" s="65">
        <v>1215</v>
      </c>
      <c r="C76" s="65" t="s">
        <v>117</v>
      </c>
      <c r="D76" s="65">
        <v>1215</v>
      </c>
      <c r="E76" s="65">
        <v>36.15</v>
      </c>
      <c r="F76" s="65">
        <v>4.1500000000000004</v>
      </c>
      <c r="G76" s="65">
        <v>308.82</v>
      </c>
      <c r="H76" s="65">
        <v>637.55999999999995</v>
      </c>
      <c r="I76" s="65">
        <v>68</v>
      </c>
      <c r="J76" s="65">
        <v>69.64</v>
      </c>
      <c r="K76" s="65">
        <v>217280</v>
      </c>
      <c r="L76" s="65">
        <v>23174</v>
      </c>
      <c r="M76" s="65">
        <v>23733</v>
      </c>
      <c r="N76" s="65">
        <v>14002</v>
      </c>
      <c r="O76" s="65">
        <v>1607</v>
      </c>
      <c r="P76" s="65">
        <v>325.8</v>
      </c>
      <c r="Q76" s="65">
        <v>372.78</v>
      </c>
      <c r="R76" s="70">
        <v>0</v>
      </c>
      <c r="T76" s="81">
        <f t="shared" si="0"/>
        <v>648.53</v>
      </c>
      <c r="U76">
        <f t="shared" si="1"/>
        <v>211291</v>
      </c>
      <c r="V76">
        <f t="shared" si="2"/>
        <v>5989</v>
      </c>
      <c r="W76">
        <f t="shared" si="3"/>
        <v>217280</v>
      </c>
      <c r="Y76" s="81">
        <f t="shared" si="4"/>
        <v>69.239999999999995</v>
      </c>
      <c r="Z76">
        <f t="shared" si="5"/>
        <v>22558</v>
      </c>
      <c r="AA76">
        <f t="shared" si="6"/>
        <v>616</v>
      </c>
      <c r="AB76">
        <f t="shared" si="7"/>
        <v>23174</v>
      </c>
      <c r="AD76" s="81">
        <f t="shared" si="8"/>
        <v>70.989999999999995</v>
      </c>
      <c r="AE76">
        <f t="shared" si="9"/>
        <v>23129</v>
      </c>
      <c r="AF76">
        <f t="shared" si="10"/>
        <v>604</v>
      </c>
      <c r="AG76">
        <f t="shared" si="11"/>
        <v>23733</v>
      </c>
      <c r="AI76" s="81">
        <f t="shared" si="12"/>
        <v>0</v>
      </c>
      <c r="AJ76">
        <f t="shared" si="13"/>
        <v>0</v>
      </c>
      <c r="AK76">
        <f t="shared" si="14"/>
        <v>0</v>
      </c>
      <c r="AL76">
        <f t="shared" si="15"/>
        <v>0</v>
      </c>
      <c r="AN76" s="81">
        <f t="shared" si="16"/>
        <v>36.72</v>
      </c>
      <c r="AO76">
        <f t="shared" si="17"/>
        <v>13688</v>
      </c>
      <c r="AP76">
        <f t="shared" si="18"/>
        <v>314</v>
      </c>
      <c r="AQ76">
        <f t="shared" si="19"/>
        <v>14002</v>
      </c>
      <c r="AS76" s="81">
        <f t="shared" si="20"/>
        <v>4.2200000000000006</v>
      </c>
      <c r="AT76">
        <f t="shared" si="21"/>
        <v>1573</v>
      </c>
      <c r="AU76">
        <f t="shared" si="22"/>
        <v>34</v>
      </c>
      <c r="AV76">
        <f t="shared" si="23"/>
        <v>1607</v>
      </c>
    </row>
    <row r="77" spans="1:48" x14ac:dyDescent="0.2">
      <c r="A77" s="69">
        <v>65</v>
      </c>
      <c r="B77" s="65">
        <v>1218</v>
      </c>
      <c r="C77" s="65" t="s">
        <v>118</v>
      </c>
      <c r="D77" s="65">
        <v>1218</v>
      </c>
      <c r="E77" s="65">
        <v>30.88</v>
      </c>
      <c r="F77" s="65">
        <v>3.68</v>
      </c>
      <c r="G77" s="65">
        <v>308.82</v>
      </c>
      <c r="H77" s="65">
        <v>605.59</v>
      </c>
      <c r="I77" s="65">
        <v>66.48</v>
      </c>
      <c r="J77" s="65">
        <v>60.05</v>
      </c>
      <c r="K77" s="65">
        <v>224674</v>
      </c>
      <c r="L77" s="65">
        <v>24664</v>
      </c>
      <c r="M77" s="65">
        <v>22279</v>
      </c>
      <c r="N77" s="65">
        <v>12599</v>
      </c>
      <c r="O77" s="65">
        <v>1501</v>
      </c>
      <c r="P77" s="65">
        <v>362.8</v>
      </c>
      <c r="Q77" s="65">
        <v>400.17</v>
      </c>
      <c r="R77" s="70">
        <v>0</v>
      </c>
      <c r="T77" s="81">
        <f t="shared" si="0"/>
        <v>616.56000000000006</v>
      </c>
      <c r="U77">
        <f t="shared" si="1"/>
        <v>223688</v>
      </c>
      <c r="V77">
        <f t="shared" si="2"/>
        <v>986</v>
      </c>
      <c r="W77">
        <f t="shared" si="3"/>
        <v>224674</v>
      </c>
      <c r="Y77" s="81">
        <f t="shared" si="4"/>
        <v>67.72</v>
      </c>
      <c r="Z77">
        <f t="shared" si="5"/>
        <v>24569</v>
      </c>
      <c r="AA77">
        <f t="shared" si="6"/>
        <v>95</v>
      </c>
      <c r="AB77">
        <f t="shared" si="7"/>
        <v>24664</v>
      </c>
      <c r="AD77" s="81">
        <f t="shared" si="8"/>
        <v>61.4</v>
      </c>
      <c r="AE77">
        <f t="shared" si="9"/>
        <v>22276</v>
      </c>
      <c r="AF77">
        <f t="shared" si="10"/>
        <v>3</v>
      </c>
      <c r="AG77">
        <f t="shared" si="11"/>
        <v>22279</v>
      </c>
      <c r="AI77" s="81">
        <f t="shared" si="12"/>
        <v>0</v>
      </c>
      <c r="AJ77">
        <f t="shared" si="13"/>
        <v>0</v>
      </c>
      <c r="AK77">
        <f t="shared" si="14"/>
        <v>0</v>
      </c>
      <c r="AL77">
        <f t="shared" si="15"/>
        <v>0</v>
      </c>
      <c r="AN77" s="81">
        <f t="shared" si="16"/>
        <v>31.45</v>
      </c>
      <c r="AO77">
        <f t="shared" si="17"/>
        <v>12585</v>
      </c>
      <c r="AP77">
        <f t="shared" si="18"/>
        <v>14</v>
      </c>
      <c r="AQ77">
        <f t="shared" si="19"/>
        <v>12599</v>
      </c>
      <c r="AS77" s="81">
        <f t="shared" si="20"/>
        <v>3.75</v>
      </c>
      <c r="AT77">
        <f t="shared" si="21"/>
        <v>1501</v>
      </c>
      <c r="AU77">
        <f t="shared" si="22"/>
        <v>0</v>
      </c>
      <c r="AV77">
        <f t="shared" si="23"/>
        <v>1501</v>
      </c>
    </row>
    <row r="78" spans="1:48" x14ac:dyDescent="0.2">
      <c r="A78" s="69">
        <v>66</v>
      </c>
      <c r="B78" s="65">
        <v>2763</v>
      </c>
      <c r="C78" s="65" t="s">
        <v>119</v>
      </c>
      <c r="D78" s="65">
        <v>2763</v>
      </c>
      <c r="E78" s="65">
        <v>28.92</v>
      </c>
      <c r="F78" s="65">
        <v>3.09</v>
      </c>
      <c r="G78" s="65">
        <v>308.82</v>
      </c>
      <c r="H78" s="65">
        <v>552.91</v>
      </c>
      <c r="I78" s="65">
        <v>62.57</v>
      </c>
      <c r="J78" s="65">
        <v>55.51</v>
      </c>
      <c r="K78" s="65">
        <v>343412</v>
      </c>
      <c r="L78" s="65">
        <v>38862</v>
      </c>
      <c r="M78" s="65">
        <v>34477</v>
      </c>
      <c r="N78" s="65">
        <v>20027</v>
      </c>
      <c r="O78" s="65">
        <v>2140</v>
      </c>
      <c r="P78" s="65">
        <v>624.70000000000005</v>
      </c>
      <c r="Q78" s="65">
        <v>696.83</v>
      </c>
      <c r="R78" s="70">
        <v>0</v>
      </c>
      <c r="T78" s="81">
        <f t="shared" ref="T78:T141" si="24">T$10+H78</f>
        <v>563.88</v>
      </c>
      <c r="U78">
        <f t="shared" ref="U78:U141" si="25">ROUND(T78*P78,0)</f>
        <v>352256</v>
      </c>
      <c r="V78">
        <f t="shared" ref="V78:V141" si="26">IF(U78&lt;K78,K78-U78,0)</f>
        <v>0</v>
      </c>
      <c r="W78">
        <f t="shared" ref="W78:W141" si="27">V78+U78</f>
        <v>352256</v>
      </c>
      <c r="Y78" s="81">
        <f t="shared" ref="Y78:Y141" si="28">Y$10+I78</f>
        <v>63.81</v>
      </c>
      <c r="Z78">
        <f t="shared" ref="Z78:Z141" si="29">ROUND(Y78*$P78,0)</f>
        <v>39862</v>
      </c>
      <c r="AA78">
        <f t="shared" ref="AA78:AA141" si="30">IF(Z78&lt;L78,L78-Z78,0)</f>
        <v>0</v>
      </c>
      <c r="AB78">
        <f t="shared" ref="AB78:AB141" si="31">AA78+Z78</f>
        <v>39862</v>
      </c>
      <c r="AD78" s="81">
        <f t="shared" ref="AD78:AD141" si="32">AD$10+J78</f>
        <v>56.86</v>
      </c>
      <c r="AE78">
        <f t="shared" ref="AE78:AE141" si="33">ROUND(AD78*$P78,0)</f>
        <v>35520</v>
      </c>
      <c r="AF78">
        <f t="shared" ref="AF78:AF141" si="34">IF(AE78&lt;M78,M78-AE78,0)</f>
        <v>0</v>
      </c>
      <c r="AG78">
        <f t="shared" ref="AG78:AG141" si="35">AF78+AE78</f>
        <v>35520</v>
      </c>
      <c r="AI78" s="81">
        <f t="shared" ref="AI78:AI141" si="36">IF(R78&gt;0,$AI$11,0)</f>
        <v>0</v>
      </c>
      <c r="AJ78">
        <f t="shared" ref="AJ78:AJ141" si="37">ROUND(AI78*$P78,0)</f>
        <v>0</v>
      </c>
      <c r="AK78">
        <f t="shared" ref="AK78:AK141" si="38">IF(AJ78&lt;R78,R78-AJ78,0)</f>
        <v>0</v>
      </c>
      <c r="AL78">
        <f t="shared" ref="AL78:AL141" si="39">AK78+AJ78</f>
        <v>0</v>
      </c>
      <c r="AN78" s="81">
        <f t="shared" ref="AN78:AN141" si="40">AN$10+E78</f>
        <v>29.490000000000002</v>
      </c>
      <c r="AO78">
        <f t="shared" ref="AO78:AO141" si="41">ROUND(AN78*$Q78,0)</f>
        <v>20550</v>
      </c>
      <c r="AP78">
        <f t="shared" ref="AP78:AP141" si="42">IF(AO78&lt;N78,N78-AO78,0)</f>
        <v>0</v>
      </c>
      <c r="AQ78">
        <f t="shared" ref="AQ78:AQ141" si="43">AP78+AO78</f>
        <v>20550</v>
      </c>
      <c r="AS78" s="81">
        <f t="shared" ref="AS78:AS141" si="44">AS$10+F78</f>
        <v>3.1599999999999997</v>
      </c>
      <c r="AT78">
        <f t="shared" ref="AT78:AT141" si="45">ROUND(AS78*$Q78,0)</f>
        <v>2202</v>
      </c>
      <c r="AU78">
        <f t="shared" ref="AU78:AU141" si="46">IF(AT78&lt;O78,O78-AT78,0)</f>
        <v>0</v>
      </c>
      <c r="AV78">
        <f t="shared" ref="AV78:AV141" si="47">AU78+AT78</f>
        <v>2202</v>
      </c>
    </row>
    <row r="79" spans="1:48" x14ac:dyDescent="0.2">
      <c r="A79" s="69">
        <v>67</v>
      </c>
      <c r="B79" s="65">
        <v>1221</v>
      </c>
      <c r="C79" s="65" t="s">
        <v>120</v>
      </c>
      <c r="D79" s="65">
        <v>1221</v>
      </c>
      <c r="E79" s="65">
        <v>25.97</v>
      </c>
      <c r="F79" s="65">
        <v>3.02</v>
      </c>
      <c r="G79" s="65">
        <v>308.82</v>
      </c>
      <c r="H79" s="65">
        <v>551.1</v>
      </c>
      <c r="I79" s="65">
        <v>59.77</v>
      </c>
      <c r="J79" s="65">
        <v>53.45</v>
      </c>
      <c r="K79" s="65">
        <v>990657</v>
      </c>
      <c r="L79" s="65">
        <v>107443</v>
      </c>
      <c r="M79" s="65">
        <v>96082</v>
      </c>
      <c r="N79" s="65">
        <v>52786</v>
      </c>
      <c r="O79" s="65">
        <v>6138</v>
      </c>
      <c r="P79" s="65">
        <v>1895.1</v>
      </c>
      <c r="Q79" s="65">
        <v>2132.44</v>
      </c>
      <c r="R79" s="70">
        <v>0</v>
      </c>
      <c r="T79" s="81">
        <f t="shared" si="24"/>
        <v>562.07000000000005</v>
      </c>
      <c r="U79">
        <f t="shared" si="25"/>
        <v>1065179</v>
      </c>
      <c r="V79">
        <f t="shared" si="26"/>
        <v>0</v>
      </c>
      <c r="W79">
        <f t="shared" si="27"/>
        <v>1065179</v>
      </c>
      <c r="Y79" s="81">
        <f t="shared" si="28"/>
        <v>61.010000000000005</v>
      </c>
      <c r="Z79">
        <f t="shared" si="29"/>
        <v>115620</v>
      </c>
      <c r="AA79">
        <f t="shared" si="30"/>
        <v>0</v>
      </c>
      <c r="AB79">
        <f t="shared" si="31"/>
        <v>115620</v>
      </c>
      <c r="AD79" s="81">
        <f t="shared" si="32"/>
        <v>54.800000000000004</v>
      </c>
      <c r="AE79">
        <f t="shared" si="33"/>
        <v>103851</v>
      </c>
      <c r="AF79">
        <f t="shared" si="34"/>
        <v>0</v>
      </c>
      <c r="AG79">
        <f t="shared" si="35"/>
        <v>103851</v>
      </c>
      <c r="AI79" s="81">
        <f t="shared" si="36"/>
        <v>0</v>
      </c>
      <c r="AJ79">
        <f t="shared" si="37"/>
        <v>0</v>
      </c>
      <c r="AK79">
        <f t="shared" si="38"/>
        <v>0</v>
      </c>
      <c r="AL79">
        <f t="shared" si="39"/>
        <v>0</v>
      </c>
      <c r="AN79" s="81">
        <f t="shared" si="40"/>
        <v>26.54</v>
      </c>
      <c r="AO79">
        <f t="shared" si="41"/>
        <v>56595</v>
      </c>
      <c r="AP79">
        <f t="shared" si="42"/>
        <v>0</v>
      </c>
      <c r="AQ79">
        <f t="shared" si="43"/>
        <v>56595</v>
      </c>
      <c r="AS79" s="81">
        <f t="shared" si="44"/>
        <v>3.09</v>
      </c>
      <c r="AT79">
        <f t="shared" si="45"/>
        <v>6589</v>
      </c>
      <c r="AU79">
        <f t="shared" si="46"/>
        <v>0</v>
      </c>
      <c r="AV79">
        <f t="shared" si="47"/>
        <v>6589</v>
      </c>
    </row>
    <row r="80" spans="1:48" x14ac:dyDescent="0.2">
      <c r="A80" s="69">
        <v>68</v>
      </c>
      <c r="B80" s="65">
        <v>1233</v>
      </c>
      <c r="C80" s="65" t="s">
        <v>121</v>
      </c>
      <c r="D80" s="65">
        <v>1233</v>
      </c>
      <c r="E80" s="65">
        <v>36.15</v>
      </c>
      <c r="F80" s="65">
        <v>4.1500000000000004</v>
      </c>
      <c r="G80" s="65">
        <v>308.82</v>
      </c>
      <c r="H80" s="65">
        <v>527.25</v>
      </c>
      <c r="I80" s="65">
        <v>57.8</v>
      </c>
      <c r="J80" s="65">
        <v>60.15</v>
      </c>
      <c r="K80" s="65">
        <v>652050</v>
      </c>
      <c r="L80" s="65">
        <v>71481</v>
      </c>
      <c r="M80" s="65">
        <v>74388</v>
      </c>
      <c r="N80" s="65">
        <v>50375</v>
      </c>
      <c r="O80" s="65">
        <v>5783</v>
      </c>
      <c r="P80" s="65">
        <v>1195.4000000000001</v>
      </c>
      <c r="Q80" s="65">
        <v>1353.78</v>
      </c>
      <c r="R80" s="70">
        <v>0</v>
      </c>
      <c r="T80" s="81">
        <f t="shared" si="24"/>
        <v>538.22</v>
      </c>
      <c r="U80">
        <f t="shared" si="25"/>
        <v>643388</v>
      </c>
      <c r="V80">
        <f t="shared" si="26"/>
        <v>8662</v>
      </c>
      <c r="W80">
        <f t="shared" si="27"/>
        <v>652050</v>
      </c>
      <c r="Y80" s="81">
        <f t="shared" si="28"/>
        <v>59.04</v>
      </c>
      <c r="Z80">
        <f t="shared" si="29"/>
        <v>70576</v>
      </c>
      <c r="AA80">
        <f t="shared" si="30"/>
        <v>905</v>
      </c>
      <c r="AB80">
        <f t="shared" si="31"/>
        <v>71481</v>
      </c>
      <c r="AD80" s="81">
        <f t="shared" si="32"/>
        <v>61.5</v>
      </c>
      <c r="AE80">
        <f t="shared" si="33"/>
        <v>73517</v>
      </c>
      <c r="AF80">
        <f t="shared" si="34"/>
        <v>871</v>
      </c>
      <c r="AG80">
        <f t="shared" si="35"/>
        <v>74388</v>
      </c>
      <c r="AI80" s="81">
        <f t="shared" si="36"/>
        <v>0</v>
      </c>
      <c r="AJ80">
        <f t="shared" si="37"/>
        <v>0</v>
      </c>
      <c r="AK80">
        <f t="shared" si="38"/>
        <v>0</v>
      </c>
      <c r="AL80">
        <f t="shared" si="39"/>
        <v>0</v>
      </c>
      <c r="AN80" s="81">
        <f t="shared" si="40"/>
        <v>36.72</v>
      </c>
      <c r="AO80">
        <f t="shared" si="41"/>
        <v>49711</v>
      </c>
      <c r="AP80">
        <f t="shared" si="42"/>
        <v>664</v>
      </c>
      <c r="AQ80">
        <f t="shared" si="43"/>
        <v>50375</v>
      </c>
      <c r="AS80" s="81">
        <f t="shared" si="44"/>
        <v>4.2200000000000006</v>
      </c>
      <c r="AT80">
        <f t="shared" si="45"/>
        <v>5713</v>
      </c>
      <c r="AU80">
        <f t="shared" si="46"/>
        <v>70</v>
      </c>
      <c r="AV80">
        <f t="shared" si="47"/>
        <v>5783</v>
      </c>
    </row>
    <row r="81" spans="1:48" x14ac:dyDescent="0.2">
      <c r="A81" s="69">
        <v>69</v>
      </c>
      <c r="B81" s="65">
        <v>1278</v>
      </c>
      <c r="C81" s="65" t="s">
        <v>122</v>
      </c>
      <c r="D81" s="65">
        <v>1278</v>
      </c>
      <c r="E81" s="65">
        <v>25.22</v>
      </c>
      <c r="F81" s="65">
        <v>2.96</v>
      </c>
      <c r="G81" s="65">
        <v>308.82</v>
      </c>
      <c r="H81" s="65">
        <v>549.99</v>
      </c>
      <c r="I81" s="65">
        <v>63.44</v>
      </c>
      <c r="J81" s="65">
        <v>74.2</v>
      </c>
      <c r="K81" s="65">
        <v>2122686</v>
      </c>
      <c r="L81" s="65">
        <v>244847</v>
      </c>
      <c r="M81" s="65">
        <v>286375</v>
      </c>
      <c r="N81" s="65">
        <v>115731</v>
      </c>
      <c r="O81" s="65">
        <v>13583</v>
      </c>
      <c r="P81" s="65">
        <v>3822.1</v>
      </c>
      <c r="Q81" s="65">
        <v>4558.74</v>
      </c>
      <c r="R81" s="70">
        <v>0</v>
      </c>
      <c r="T81" s="81">
        <f t="shared" si="24"/>
        <v>560.96</v>
      </c>
      <c r="U81">
        <f t="shared" si="25"/>
        <v>2144045</v>
      </c>
      <c r="V81">
        <f t="shared" si="26"/>
        <v>0</v>
      </c>
      <c r="W81">
        <f t="shared" si="27"/>
        <v>2144045</v>
      </c>
      <c r="Y81" s="81">
        <f t="shared" si="28"/>
        <v>64.679999999999993</v>
      </c>
      <c r="Z81">
        <f t="shared" si="29"/>
        <v>247213</v>
      </c>
      <c r="AA81">
        <f t="shared" si="30"/>
        <v>0</v>
      </c>
      <c r="AB81">
        <f t="shared" si="31"/>
        <v>247213</v>
      </c>
      <c r="AD81" s="81">
        <f t="shared" si="32"/>
        <v>75.55</v>
      </c>
      <c r="AE81">
        <f t="shared" si="33"/>
        <v>288760</v>
      </c>
      <c r="AF81">
        <f t="shared" si="34"/>
        <v>0</v>
      </c>
      <c r="AG81">
        <f t="shared" si="35"/>
        <v>288760</v>
      </c>
      <c r="AI81" s="81">
        <f t="shared" si="36"/>
        <v>0</v>
      </c>
      <c r="AJ81">
        <f t="shared" si="37"/>
        <v>0</v>
      </c>
      <c r="AK81">
        <f t="shared" si="38"/>
        <v>0</v>
      </c>
      <c r="AL81">
        <f t="shared" si="39"/>
        <v>0</v>
      </c>
      <c r="AN81" s="81">
        <f t="shared" si="40"/>
        <v>25.79</v>
      </c>
      <c r="AO81">
        <f t="shared" si="41"/>
        <v>117570</v>
      </c>
      <c r="AP81">
        <f t="shared" si="42"/>
        <v>0</v>
      </c>
      <c r="AQ81">
        <f t="shared" si="43"/>
        <v>117570</v>
      </c>
      <c r="AS81" s="81">
        <f t="shared" si="44"/>
        <v>3.03</v>
      </c>
      <c r="AT81">
        <f t="shared" si="45"/>
        <v>13813</v>
      </c>
      <c r="AU81">
        <f t="shared" si="46"/>
        <v>0</v>
      </c>
      <c r="AV81">
        <f t="shared" si="47"/>
        <v>13813</v>
      </c>
    </row>
    <row r="82" spans="1:48" x14ac:dyDescent="0.2">
      <c r="A82" s="69">
        <v>70</v>
      </c>
      <c r="B82" s="65">
        <v>1332</v>
      </c>
      <c r="C82" s="65" t="s">
        <v>123</v>
      </c>
      <c r="D82" s="65">
        <v>1332</v>
      </c>
      <c r="E82" s="65">
        <v>22.2</v>
      </c>
      <c r="F82" s="65">
        <v>2.83</v>
      </c>
      <c r="G82" s="65">
        <v>308.82</v>
      </c>
      <c r="H82" s="65">
        <v>548.21</v>
      </c>
      <c r="I82" s="65">
        <v>53.19</v>
      </c>
      <c r="J82" s="65">
        <v>62.72</v>
      </c>
      <c r="K82" s="65">
        <v>407101</v>
      </c>
      <c r="L82" s="65">
        <v>39499</v>
      </c>
      <c r="M82" s="65">
        <v>46576</v>
      </c>
      <c r="N82" s="65">
        <v>17911</v>
      </c>
      <c r="O82" s="65">
        <v>2283</v>
      </c>
      <c r="P82" s="65">
        <v>743.6</v>
      </c>
      <c r="Q82" s="65">
        <v>808.47</v>
      </c>
      <c r="R82" s="70">
        <v>0</v>
      </c>
      <c r="T82" s="81">
        <f t="shared" si="24"/>
        <v>559.18000000000006</v>
      </c>
      <c r="U82">
        <f t="shared" si="25"/>
        <v>415806</v>
      </c>
      <c r="V82">
        <f t="shared" si="26"/>
        <v>0</v>
      </c>
      <c r="W82">
        <f t="shared" si="27"/>
        <v>415806</v>
      </c>
      <c r="Y82" s="81">
        <f t="shared" si="28"/>
        <v>54.43</v>
      </c>
      <c r="Z82">
        <f t="shared" si="29"/>
        <v>40474</v>
      </c>
      <c r="AA82">
        <f t="shared" si="30"/>
        <v>0</v>
      </c>
      <c r="AB82">
        <f t="shared" si="31"/>
        <v>40474</v>
      </c>
      <c r="AD82" s="81">
        <f t="shared" si="32"/>
        <v>64.069999999999993</v>
      </c>
      <c r="AE82">
        <f t="shared" si="33"/>
        <v>47642</v>
      </c>
      <c r="AF82">
        <f t="shared" si="34"/>
        <v>0</v>
      </c>
      <c r="AG82">
        <f t="shared" si="35"/>
        <v>47642</v>
      </c>
      <c r="AI82" s="81">
        <f t="shared" si="36"/>
        <v>0</v>
      </c>
      <c r="AJ82">
        <f t="shared" si="37"/>
        <v>0</v>
      </c>
      <c r="AK82">
        <f t="shared" si="38"/>
        <v>0</v>
      </c>
      <c r="AL82">
        <f t="shared" si="39"/>
        <v>0</v>
      </c>
      <c r="AN82" s="81">
        <f t="shared" si="40"/>
        <v>22.77</v>
      </c>
      <c r="AO82">
        <f t="shared" si="41"/>
        <v>18409</v>
      </c>
      <c r="AP82">
        <f t="shared" si="42"/>
        <v>0</v>
      </c>
      <c r="AQ82">
        <f t="shared" si="43"/>
        <v>18409</v>
      </c>
      <c r="AS82" s="81">
        <f t="shared" si="44"/>
        <v>2.9</v>
      </c>
      <c r="AT82">
        <f t="shared" si="45"/>
        <v>2345</v>
      </c>
      <c r="AU82">
        <f t="shared" si="46"/>
        <v>0</v>
      </c>
      <c r="AV82">
        <f t="shared" si="47"/>
        <v>2345</v>
      </c>
    </row>
    <row r="83" spans="1:48" x14ac:dyDescent="0.2">
      <c r="A83" s="69">
        <v>71</v>
      </c>
      <c r="B83" s="65">
        <v>1337</v>
      </c>
      <c r="C83" s="65" t="s">
        <v>124</v>
      </c>
      <c r="D83" s="65">
        <v>1337</v>
      </c>
      <c r="E83" s="65">
        <v>25.97</v>
      </c>
      <c r="F83" s="65">
        <v>3.02</v>
      </c>
      <c r="G83" s="65">
        <v>308.82</v>
      </c>
      <c r="H83" s="65">
        <v>519.70000000000005</v>
      </c>
      <c r="I83" s="65">
        <v>64.540000000000006</v>
      </c>
      <c r="J83" s="65">
        <v>67.38</v>
      </c>
      <c r="K83" s="65">
        <v>2434950</v>
      </c>
      <c r="L83" s="65">
        <v>302389</v>
      </c>
      <c r="M83" s="65">
        <v>315696</v>
      </c>
      <c r="N83" s="65">
        <v>133897</v>
      </c>
      <c r="O83" s="65">
        <v>15571</v>
      </c>
      <c r="P83" s="65">
        <v>4791.6000000000004</v>
      </c>
      <c r="Q83" s="65">
        <v>5266.83</v>
      </c>
      <c r="R83" s="70">
        <v>0</v>
      </c>
      <c r="T83" s="81">
        <f t="shared" si="24"/>
        <v>530.67000000000007</v>
      </c>
      <c r="U83">
        <f t="shared" si="25"/>
        <v>2542758</v>
      </c>
      <c r="V83">
        <f t="shared" si="26"/>
        <v>0</v>
      </c>
      <c r="W83">
        <f t="shared" si="27"/>
        <v>2542758</v>
      </c>
      <c r="Y83" s="81">
        <f t="shared" si="28"/>
        <v>65.78</v>
      </c>
      <c r="Z83">
        <f t="shared" si="29"/>
        <v>315191</v>
      </c>
      <c r="AA83">
        <f t="shared" si="30"/>
        <v>0</v>
      </c>
      <c r="AB83">
        <f t="shared" si="31"/>
        <v>315191</v>
      </c>
      <c r="AD83" s="81">
        <f t="shared" si="32"/>
        <v>68.72999999999999</v>
      </c>
      <c r="AE83">
        <f t="shared" si="33"/>
        <v>329327</v>
      </c>
      <c r="AF83">
        <f t="shared" si="34"/>
        <v>0</v>
      </c>
      <c r="AG83">
        <f t="shared" si="35"/>
        <v>329327</v>
      </c>
      <c r="AI83" s="81">
        <f t="shared" si="36"/>
        <v>0</v>
      </c>
      <c r="AJ83">
        <f t="shared" si="37"/>
        <v>0</v>
      </c>
      <c r="AK83">
        <f t="shared" si="38"/>
        <v>0</v>
      </c>
      <c r="AL83">
        <f t="shared" si="39"/>
        <v>0</v>
      </c>
      <c r="AN83" s="81">
        <f t="shared" si="40"/>
        <v>26.54</v>
      </c>
      <c r="AO83">
        <f t="shared" si="41"/>
        <v>139782</v>
      </c>
      <c r="AP83">
        <f t="shared" si="42"/>
        <v>0</v>
      </c>
      <c r="AQ83">
        <f t="shared" si="43"/>
        <v>139782</v>
      </c>
      <c r="AS83" s="81">
        <f t="shared" si="44"/>
        <v>3.09</v>
      </c>
      <c r="AT83">
        <f t="shared" si="45"/>
        <v>16275</v>
      </c>
      <c r="AU83">
        <f t="shared" si="46"/>
        <v>0</v>
      </c>
      <c r="AV83">
        <f t="shared" si="47"/>
        <v>16275</v>
      </c>
    </row>
    <row r="84" spans="1:48" x14ac:dyDescent="0.2">
      <c r="A84" s="69">
        <v>72</v>
      </c>
      <c r="B84" s="65">
        <v>1350</v>
      </c>
      <c r="C84" s="65" t="s">
        <v>125</v>
      </c>
      <c r="D84" s="65">
        <v>1350</v>
      </c>
      <c r="E84" s="65">
        <v>22.2</v>
      </c>
      <c r="F84" s="65">
        <v>2.83</v>
      </c>
      <c r="G84" s="65">
        <v>308.82</v>
      </c>
      <c r="H84" s="65">
        <v>567.30999999999995</v>
      </c>
      <c r="I84" s="65">
        <v>57.59</v>
      </c>
      <c r="J84" s="65">
        <v>62.93</v>
      </c>
      <c r="K84" s="65">
        <v>276734</v>
      </c>
      <c r="L84" s="65">
        <v>28092</v>
      </c>
      <c r="M84" s="65">
        <v>30697</v>
      </c>
      <c r="N84" s="65">
        <v>12064</v>
      </c>
      <c r="O84" s="65">
        <v>1538</v>
      </c>
      <c r="P84" s="65">
        <v>492.8</v>
      </c>
      <c r="Q84" s="65">
        <v>548.99</v>
      </c>
      <c r="R84" s="70">
        <v>0</v>
      </c>
      <c r="T84" s="81">
        <f t="shared" si="24"/>
        <v>578.28</v>
      </c>
      <c r="U84">
        <f t="shared" si="25"/>
        <v>284976</v>
      </c>
      <c r="V84">
        <f t="shared" si="26"/>
        <v>0</v>
      </c>
      <c r="W84">
        <f t="shared" si="27"/>
        <v>284976</v>
      </c>
      <c r="Y84" s="81">
        <f t="shared" si="28"/>
        <v>58.830000000000005</v>
      </c>
      <c r="Z84">
        <f t="shared" si="29"/>
        <v>28991</v>
      </c>
      <c r="AA84">
        <f t="shared" si="30"/>
        <v>0</v>
      </c>
      <c r="AB84">
        <f t="shared" si="31"/>
        <v>28991</v>
      </c>
      <c r="AD84" s="81">
        <f t="shared" si="32"/>
        <v>64.28</v>
      </c>
      <c r="AE84">
        <f t="shared" si="33"/>
        <v>31677</v>
      </c>
      <c r="AF84">
        <f t="shared" si="34"/>
        <v>0</v>
      </c>
      <c r="AG84">
        <f t="shared" si="35"/>
        <v>31677</v>
      </c>
      <c r="AI84" s="81">
        <f t="shared" si="36"/>
        <v>0</v>
      </c>
      <c r="AJ84">
        <f t="shared" si="37"/>
        <v>0</v>
      </c>
      <c r="AK84">
        <f t="shared" si="38"/>
        <v>0</v>
      </c>
      <c r="AL84">
        <f t="shared" si="39"/>
        <v>0</v>
      </c>
      <c r="AN84" s="81">
        <f t="shared" si="40"/>
        <v>22.77</v>
      </c>
      <c r="AO84">
        <f t="shared" si="41"/>
        <v>12501</v>
      </c>
      <c r="AP84">
        <f t="shared" si="42"/>
        <v>0</v>
      </c>
      <c r="AQ84">
        <f t="shared" si="43"/>
        <v>12501</v>
      </c>
      <c r="AS84" s="81">
        <f t="shared" si="44"/>
        <v>2.9</v>
      </c>
      <c r="AT84">
        <f t="shared" si="45"/>
        <v>1592</v>
      </c>
      <c r="AU84">
        <f t="shared" si="46"/>
        <v>0</v>
      </c>
      <c r="AV84">
        <f t="shared" si="47"/>
        <v>1592</v>
      </c>
    </row>
    <row r="85" spans="1:48" x14ac:dyDescent="0.2">
      <c r="A85" s="69">
        <v>73</v>
      </c>
      <c r="B85" s="65">
        <v>1359</v>
      </c>
      <c r="C85" s="65" t="s">
        <v>126</v>
      </c>
      <c r="D85" s="65">
        <v>1359</v>
      </c>
      <c r="E85" s="65">
        <v>22.2</v>
      </c>
      <c r="F85" s="65">
        <v>2.83</v>
      </c>
      <c r="G85" s="65">
        <v>308.82</v>
      </c>
      <c r="H85" s="65">
        <v>597.70000000000005</v>
      </c>
      <c r="I85" s="65">
        <v>59.35</v>
      </c>
      <c r="J85" s="65">
        <v>62.89</v>
      </c>
      <c r="K85" s="65">
        <v>315586</v>
      </c>
      <c r="L85" s="65">
        <v>31337</v>
      </c>
      <c r="M85" s="65">
        <v>33206</v>
      </c>
      <c r="N85" s="65">
        <v>12584</v>
      </c>
      <c r="O85" s="65">
        <v>1604</v>
      </c>
      <c r="P85" s="65">
        <v>516.70000000000005</v>
      </c>
      <c r="Q85" s="65">
        <v>555.96</v>
      </c>
      <c r="R85" s="70">
        <v>163057</v>
      </c>
      <c r="T85" s="81">
        <f t="shared" si="24"/>
        <v>608.67000000000007</v>
      </c>
      <c r="U85">
        <f t="shared" si="25"/>
        <v>314500</v>
      </c>
      <c r="V85">
        <f t="shared" si="26"/>
        <v>1086</v>
      </c>
      <c r="W85">
        <f t="shared" si="27"/>
        <v>315586</v>
      </c>
      <c r="Y85" s="81">
        <f t="shared" si="28"/>
        <v>60.59</v>
      </c>
      <c r="Z85">
        <f t="shared" si="29"/>
        <v>31307</v>
      </c>
      <c r="AA85">
        <f t="shared" si="30"/>
        <v>30</v>
      </c>
      <c r="AB85">
        <f t="shared" si="31"/>
        <v>31337</v>
      </c>
      <c r="AD85" s="81">
        <f t="shared" si="32"/>
        <v>64.239999999999995</v>
      </c>
      <c r="AE85">
        <f t="shared" si="33"/>
        <v>33193</v>
      </c>
      <c r="AF85">
        <f t="shared" si="34"/>
        <v>13</v>
      </c>
      <c r="AG85">
        <f t="shared" si="35"/>
        <v>33206</v>
      </c>
      <c r="AI85" s="81">
        <f t="shared" si="36"/>
        <v>315</v>
      </c>
      <c r="AJ85">
        <f t="shared" si="37"/>
        <v>162761</v>
      </c>
      <c r="AK85">
        <f t="shared" si="38"/>
        <v>296</v>
      </c>
      <c r="AL85">
        <f t="shared" si="39"/>
        <v>163057</v>
      </c>
      <c r="AN85" s="81">
        <f t="shared" si="40"/>
        <v>22.77</v>
      </c>
      <c r="AO85">
        <f t="shared" si="41"/>
        <v>12659</v>
      </c>
      <c r="AP85">
        <f t="shared" si="42"/>
        <v>0</v>
      </c>
      <c r="AQ85">
        <f t="shared" si="43"/>
        <v>12659</v>
      </c>
      <c r="AS85" s="81">
        <f t="shared" si="44"/>
        <v>2.9</v>
      </c>
      <c r="AT85">
        <f t="shared" si="45"/>
        <v>1612</v>
      </c>
      <c r="AU85">
        <f t="shared" si="46"/>
        <v>0</v>
      </c>
      <c r="AV85">
        <f t="shared" si="47"/>
        <v>1612</v>
      </c>
    </row>
    <row r="86" spans="1:48" x14ac:dyDescent="0.2">
      <c r="A86" s="69">
        <v>74</v>
      </c>
      <c r="B86" s="65">
        <v>1368</v>
      </c>
      <c r="C86" s="65" t="s">
        <v>127</v>
      </c>
      <c r="D86" s="65">
        <v>1368</v>
      </c>
      <c r="E86" s="65">
        <v>25.22</v>
      </c>
      <c r="F86" s="65">
        <v>2.96</v>
      </c>
      <c r="G86" s="65">
        <v>308.82</v>
      </c>
      <c r="H86" s="65">
        <v>583.77</v>
      </c>
      <c r="I86" s="65">
        <v>69.69</v>
      </c>
      <c r="J86" s="65">
        <v>72.08</v>
      </c>
      <c r="K86" s="65">
        <v>476123</v>
      </c>
      <c r="L86" s="65">
        <v>56839</v>
      </c>
      <c r="M86" s="65">
        <v>58788</v>
      </c>
      <c r="N86" s="65">
        <v>23786</v>
      </c>
      <c r="O86" s="65">
        <v>2792</v>
      </c>
      <c r="P86" s="65">
        <v>762.6</v>
      </c>
      <c r="Q86" s="65">
        <v>891.4</v>
      </c>
      <c r="R86" s="70">
        <v>0</v>
      </c>
      <c r="T86" s="81">
        <f t="shared" si="24"/>
        <v>594.74</v>
      </c>
      <c r="U86">
        <f t="shared" si="25"/>
        <v>453549</v>
      </c>
      <c r="V86">
        <f t="shared" si="26"/>
        <v>22574</v>
      </c>
      <c r="W86">
        <f t="shared" si="27"/>
        <v>476123</v>
      </c>
      <c r="Y86" s="81">
        <f t="shared" si="28"/>
        <v>70.929999999999993</v>
      </c>
      <c r="Z86">
        <f t="shared" si="29"/>
        <v>54091</v>
      </c>
      <c r="AA86">
        <f t="shared" si="30"/>
        <v>2748</v>
      </c>
      <c r="AB86">
        <f t="shared" si="31"/>
        <v>56839</v>
      </c>
      <c r="AD86" s="81">
        <f t="shared" si="32"/>
        <v>73.429999999999993</v>
      </c>
      <c r="AE86">
        <f t="shared" si="33"/>
        <v>55998</v>
      </c>
      <c r="AF86">
        <f t="shared" si="34"/>
        <v>2790</v>
      </c>
      <c r="AG86">
        <f t="shared" si="35"/>
        <v>58788</v>
      </c>
      <c r="AI86" s="81">
        <f t="shared" si="36"/>
        <v>0</v>
      </c>
      <c r="AJ86">
        <f t="shared" si="37"/>
        <v>0</v>
      </c>
      <c r="AK86">
        <f t="shared" si="38"/>
        <v>0</v>
      </c>
      <c r="AL86">
        <f t="shared" si="39"/>
        <v>0</v>
      </c>
      <c r="AN86" s="81">
        <f t="shared" si="40"/>
        <v>25.79</v>
      </c>
      <c r="AO86">
        <f t="shared" si="41"/>
        <v>22989</v>
      </c>
      <c r="AP86">
        <f t="shared" si="42"/>
        <v>797</v>
      </c>
      <c r="AQ86">
        <f t="shared" si="43"/>
        <v>23786</v>
      </c>
      <c r="AS86" s="81">
        <f t="shared" si="44"/>
        <v>3.03</v>
      </c>
      <c r="AT86">
        <f t="shared" si="45"/>
        <v>2701</v>
      </c>
      <c r="AU86">
        <f t="shared" si="46"/>
        <v>91</v>
      </c>
      <c r="AV86">
        <f t="shared" si="47"/>
        <v>2792</v>
      </c>
    </row>
    <row r="87" spans="1:48" x14ac:dyDescent="0.2">
      <c r="A87" s="69">
        <v>75</v>
      </c>
      <c r="B87" s="65">
        <v>1413</v>
      </c>
      <c r="C87" s="65" t="s">
        <v>128</v>
      </c>
      <c r="D87" s="65">
        <v>1413</v>
      </c>
      <c r="E87" s="65">
        <v>22.2</v>
      </c>
      <c r="F87" s="65">
        <v>2.83</v>
      </c>
      <c r="G87" s="65">
        <v>308.82</v>
      </c>
      <c r="H87" s="65">
        <v>625.23</v>
      </c>
      <c r="I87" s="65">
        <v>66.650000000000006</v>
      </c>
      <c r="J87" s="65">
        <v>71.510000000000005</v>
      </c>
      <c r="K87" s="65">
        <v>250780</v>
      </c>
      <c r="L87" s="65">
        <v>26733</v>
      </c>
      <c r="M87" s="65">
        <v>28683</v>
      </c>
      <c r="N87" s="65">
        <v>9950</v>
      </c>
      <c r="O87" s="65">
        <v>1268</v>
      </c>
      <c r="P87" s="65">
        <v>384.8</v>
      </c>
      <c r="Q87" s="65">
        <v>432.38</v>
      </c>
      <c r="R87" s="70">
        <v>0</v>
      </c>
      <c r="T87" s="81">
        <f t="shared" si="24"/>
        <v>636.20000000000005</v>
      </c>
      <c r="U87">
        <f t="shared" si="25"/>
        <v>244810</v>
      </c>
      <c r="V87">
        <f t="shared" si="26"/>
        <v>5970</v>
      </c>
      <c r="W87">
        <f t="shared" si="27"/>
        <v>250780</v>
      </c>
      <c r="Y87" s="81">
        <f t="shared" si="28"/>
        <v>67.89</v>
      </c>
      <c r="Z87">
        <f t="shared" si="29"/>
        <v>26124</v>
      </c>
      <c r="AA87">
        <f t="shared" si="30"/>
        <v>609</v>
      </c>
      <c r="AB87">
        <f t="shared" si="31"/>
        <v>26733</v>
      </c>
      <c r="AD87" s="81">
        <f t="shared" si="32"/>
        <v>72.86</v>
      </c>
      <c r="AE87">
        <f t="shared" si="33"/>
        <v>28037</v>
      </c>
      <c r="AF87">
        <f t="shared" si="34"/>
        <v>646</v>
      </c>
      <c r="AG87">
        <f t="shared" si="35"/>
        <v>28683</v>
      </c>
      <c r="AI87" s="81">
        <f t="shared" si="36"/>
        <v>0</v>
      </c>
      <c r="AJ87">
        <f t="shared" si="37"/>
        <v>0</v>
      </c>
      <c r="AK87">
        <f t="shared" si="38"/>
        <v>0</v>
      </c>
      <c r="AL87">
        <f t="shared" si="39"/>
        <v>0</v>
      </c>
      <c r="AN87" s="81">
        <f t="shared" si="40"/>
        <v>22.77</v>
      </c>
      <c r="AO87">
        <f t="shared" si="41"/>
        <v>9845</v>
      </c>
      <c r="AP87">
        <f t="shared" si="42"/>
        <v>105</v>
      </c>
      <c r="AQ87">
        <f t="shared" si="43"/>
        <v>9950</v>
      </c>
      <c r="AS87" s="81">
        <f t="shared" si="44"/>
        <v>2.9</v>
      </c>
      <c r="AT87">
        <f t="shared" si="45"/>
        <v>1254</v>
      </c>
      <c r="AU87">
        <f t="shared" si="46"/>
        <v>14</v>
      </c>
      <c r="AV87">
        <f t="shared" si="47"/>
        <v>1268</v>
      </c>
    </row>
    <row r="88" spans="1:48" x14ac:dyDescent="0.2">
      <c r="A88" s="69">
        <v>76</v>
      </c>
      <c r="B88" s="65">
        <v>1431</v>
      </c>
      <c r="C88" s="65" t="s">
        <v>129</v>
      </c>
      <c r="D88" s="65">
        <v>1431</v>
      </c>
      <c r="E88" s="65">
        <v>28.74</v>
      </c>
      <c r="F88" s="65">
        <v>3.05</v>
      </c>
      <c r="G88" s="65">
        <v>308.82</v>
      </c>
      <c r="H88" s="65">
        <v>631.62</v>
      </c>
      <c r="I88" s="65">
        <v>63.35</v>
      </c>
      <c r="J88" s="65">
        <v>75.3</v>
      </c>
      <c r="K88" s="65">
        <v>263954</v>
      </c>
      <c r="L88" s="65">
        <v>26474</v>
      </c>
      <c r="M88" s="65">
        <v>31468</v>
      </c>
      <c r="N88" s="65">
        <v>13439</v>
      </c>
      <c r="O88" s="65">
        <v>1426</v>
      </c>
      <c r="P88" s="65">
        <v>421.8</v>
      </c>
      <c r="Q88" s="65">
        <v>472.02</v>
      </c>
      <c r="R88" s="70">
        <v>0</v>
      </c>
      <c r="T88" s="81">
        <f t="shared" si="24"/>
        <v>642.59</v>
      </c>
      <c r="U88">
        <f t="shared" si="25"/>
        <v>271044</v>
      </c>
      <c r="V88">
        <f t="shared" si="26"/>
        <v>0</v>
      </c>
      <c r="W88">
        <f t="shared" si="27"/>
        <v>271044</v>
      </c>
      <c r="Y88" s="81">
        <f t="shared" si="28"/>
        <v>64.59</v>
      </c>
      <c r="Z88">
        <f t="shared" si="29"/>
        <v>27244</v>
      </c>
      <c r="AA88">
        <f t="shared" si="30"/>
        <v>0</v>
      </c>
      <c r="AB88">
        <f t="shared" si="31"/>
        <v>27244</v>
      </c>
      <c r="AD88" s="81">
        <f t="shared" si="32"/>
        <v>76.649999999999991</v>
      </c>
      <c r="AE88">
        <f t="shared" si="33"/>
        <v>32331</v>
      </c>
      <c r="AF88">
        <f t="shared" si="34"/>
        <v>0</v>
      </c>
      <c r="AG88">
        <f t="shared" si="35"/>
        <v>32331</v>
      </c>
      <c r="AI88" s="81">
        <f t="shared" si="36"/>
        <v>0</v>
      </c>
      <c r="AJ88">
        <f t="shared" si="37"/>
        <v>0</v>
      </c>
      <c r="AK88">
        <f t="shared" si="38"/>
        <v>0</v>
      </c>
      <c r="AL88">
        <f t="shared" si="39"/>
        <v>0</v>
      </c>
      <c r="AN88" s="81">
        <f t="shared" si="40"/>
        <v>29.31</v>
      </c>
      <c r="AO88">
        <f t="shared" si="41"/>
        <v>13835</v>
      </c>
      <c r="AP88">
        <f t="shared" si="42"/>
        <v>0</v>
      </c>
      <c r="AQ88">
        <f t="shared" si="43"/>
        <v>13835</v>
      </c>
      <c r="AS88" s="81">
        <f t="shared" si="44"/>
        <v>3.1199999999999997</v>
      </c>
      <c r="AT88">
        <f t="shared" si="45"/>
        <v>1473</v>
      </c>
      <c r="AU88">
        <f t="shared" si="46"/>
        <v>0</v>
      </c>
      <c r="AV88">
        <f t="shared" si="47"/>
        <v>1473</v>
      </c>
    </row>
    <row r="89" spans="1:48" x14ac:dyDescent="0.2">
      <c r="A89" s="69">
        <v>77</v>
      </c>
      <c r="B89" s="65">
        <v>1449</v>
      </c>
      <c r="C89" s="65" t="s">
        <v>130</v>
      </c>
      <c r="D89" s="65">
        <v>1449</v>
      </c>
      <c r="E89" s="65">
        <v>36.15</v>
      </c>
      <c r="F89" s="65">
        <v>4.1500000000000004</v>
      </c>
      <c r="G89" s="65">
        <v>308.82</v>
      </c>
      <c r="H89" s="65">
        <v>881.82</v>
      </c>
      <c r="I89" s="65">
        <v>110.83</v>
      </c>
      <c r="J89" s="65">
        <v>81.36</v>
      </c>
      <c r="K89" s="65">
        <v>96207</v>
      </c>
      <c r="L89" s="65">
        <v>12092</v>
      </c>
      <c r="M89" s="65">
        <v>8876</v>
      </c>
      <c r="N89" s="65">
        <v>4621</v>
      </c>
      <c r="O89" s="65">
        <v>530</v>
      </c>
      <c r="P89" s="65">
        <v>107.5</v>
      </c>
      <c r="Q89" s="65">
        <v>126.42</v>
      </c>
      <c r="R89" s="70">
        <v>0</v>
      </c>
      <c r="T89" s="81">
        <f t="shared" si="24"/>
        <v>892.79000000000008</v>
      </c>
      <c r="U89">
        <f t="shared" si="25"/>
        <v>95975</v>
      </c>
      <c r="V89">
        <f t="shared" si="26"/>
        <v>232</v>
      </c>
      <c r="W89">
        <f t="shared" si="27"/>
        <v>96207</v>
      </c>
      <c r="Y89" s="81">
        <f t="shared" si="28"/>
        <v>112.07</v>
      </c>
      <c r="Z89">
        <f t="shared" si="29"/>
        <v>12048</v>
      </c>
      <c r="AA89">
        <f t="shared" si="30"/>
        <v>44</v>
      </c>
      <c r="AB89">
        <f t="shared" si="31"/>
        <v>12092</v>
      </c>
      <c r="AD89" s="81">
        <f t="shared" si="32"/>
        <v>82.71</v>
      </c>
      <c r="AE89">
        <f t="shared" si="33"/>
        <v>8891</v>
      </c>
      <c r="AF89">
        <f t="shared" si="34"/>
        <v>0</v>
      </c>
      <c r="AG89">
        <f t="shared" si="35"/>
        <v>8891</v>
      </c>
      <c r="AI89" s="81">
        <f t="shared" si="36"/>
        <v>0</v>
      </c>
      <c r="AJ89">
        <f t="shared" si="37"/>
        <v>0</v>
      </c>
      <c r="AK89">
        <f t="shared" si="38"/>
        <v>0</v>
      </c>
      <c r="AL89">
        <f t="shared" si="39"/>
        <v>0</v>
      </c>
      <c r="AN89" s="81">
        <f t="shared" si="40"/>
        <v>36.72</v>
      </c>
      <c r="AO89">
        <f t="shared" si="41"/>
        <v>4642</v>
      </c>
      <c r="AP89">
        <f t="shared" si="42"/>
        <v>0</v>
      </c>
      <c r="AQ89">
        <f t="shared" si="43"/>
        <v>4642</v>
      </c>
      <c r="AS89" s="81">
        <f t="shared" si="44"/>
        <v>4.2200000000000006</v>
      </c>
      <c r="AT89">
        <f t="shared" si="45"/>
        <v>533</v>
      </c>
      <c r="AU89">
        <f t="shared" si="46"/>
        <v>0</v>
      </c>
      <c r="AV89">
        <f t="shared" si="47"/>
        <v>533</v>
      </c>
    </row>
    <row r="90" spans="1:48" x14ac:dyDescent="0.2">
      <c r="A90" s="69">
        <v>78</v>
      </c>
      <c r="B90" s="65">
        <v>1476</v>
      </c>
      <c r="C90" s="65" t="s">
        <v>131</v>
      </c>
      <c r="D90" s="65">
        <v>1476</v>
      </c>
      <c r="E90" s="65">
        <v>28.74</v>
      </c>
      <c r="F90" s="65">
        <v>3.05</v>
      </c>
      <c r="G90" s="65">
        <v>308.82</v>
      </c>
      <c r="H90" s="65">
        <v>525.79</v>
      </c>
      <c r="I90" s="65">
        <v>61.12</v>
      </c>
      <c r="J90" s="65">
        <v>78.900000000000006</v>
      </c>
      <c r="K90" s="65">
        <v>4729954</v>
      </c>
      <c r="L90" s="65">
        <v>549829</v>
      </c>
      <c r="M90" s="65">
        <v>709777</v>
      </c>
      <c r="N90" s="65">
        <v>305922</v>
      </c>
      <c r="O90" s="65">
        <v>32466</v>
      </c>
      <c r="P90" s="65">
        <v>9049.6</v>
      </c>
      <c r="Q90" s="65">
        <v>10714.66</v>
      </c>
      <c r="R90" s="70">
        <v>2778114</v>
      </c>
      <c r="T90" s="81">
        <f t="shared" si="24"/>
        <v>536.76</v>
      </c>
      <c r="U90">
        <f t="shared" si="25"/>
        <v>4857463</v>
      </c>
      <c r="V90">
        <f t="shared" si="26"/>
        <v>0</v>
      </c>
      <c r="W90">
        <f t="shared" si="27"/>
        <v>4857463</v>
      </c>
      <c r="Y90" s="81">
        <f t="shared" si="28"/>
        <v>62.36</v>
      </c>
      <c r="Z90">
        <f t="shared" si="29"/>
        <v>564333</v>
      </c>
      <c r="AA90">
        <f t="shared" si="30"/>
        <v>0</v>
      </c>
      <c r="AB90">
        <f t="shared" si="31"/>
        <v>564333</v>
      </c>
      <c r="AD90" s="81">
        <f t="shared" si="32"/>
        <v>80.25</v>
      </c>
      <c r="AE90">
        <f t="shared" si="33"/>
        <v>726230</v>
      </c>
      <c r="AF90">
        <f t="shared" si="34"/>
        <v>0</v>
      </c>
      <c r="AG90">
        <f t="shared" si="35"/>
        <v>726230</v>
      </c>
      <c r="AI90" s="81">
        <f t="shared" si="36"/>
        <v>315</v>
      </c>
      <c r="AJ90">
        <f t="shared" si="37"/>
        <v>2850624</v>
      </c>
      <c r="AK90">
        <f t="shared" si="38"/>
        <v>0</v>
      </c>
      <c r="AL90">
        <f t="shared" si="39"/>
        <v>2850624</v>
      </c>
      <c r="AN90" s="81">
        <f t="shared" si="40"/>
        <v>29.31</v>
      </c>
      <c r="AO90">
        <f t="shared" si="41"/>
        <v>314047</v>
      </c>
      <c r="AP90">
        <f t="shared" si="42"/>
        <v>0</v>
      </c>
      <c r="AQ90">
        <f t="shared" si="43"/>
        <v>314047</v>
      </c>
      <c r="AS90" s="81">
        <f t="shared" si="44"/>
        <v>3.1199999999999997</v>
      </c>
      <c r="AT90">
        <f t="shared" si="45"/>
        <v>33430</v>
      </c>
      <c r="AU90">
        <f t="shared" si="46"/>
        <v>0</v>
      </c>
      <c r="AV90">
        <f t="shared" si="47"/>
        <v>33430</v>
      </c>
    </row>
    <row r="91" spans="1:48" x14ac:dyDescent="0.2">
      <c r="A91" s="69">
        <v>79</v>
      </c>
      <c r="B91" s="65">
        <v>1503</v>
      </c>
      <c r="C91" s="65" t="s">
        <v>132</v>
      </c>
      <c r="D91" s="65">
        <v>1503</v>
      </c>
      <c r="E91" s="65">
        <v>28.74</v>
      </c>
      <c r="F91" s="65">
        <v>3.05</v>
      </c>
      <c r="G91" s="65">
        <v>308.82</v>
      </c>
      <c r="H91" s="65">
        <v>562.52</v>
      </c>
      <c r="I91" s="65">
        <v>62.44</v>
      </c>
      <c r="J91" s="65">
        <v>71.28</v>
      </c>
      <c r="K91" s="65">
        <v>801872</v>
      </c>
      <c r="L91" s="65">
        <v>89008</v>
      </c>
      <c r="M91" s="65">
        <v>101610</v>
      </c>
      <c r="N91" s="65">
        <v>45750</v>
      </c>
      <c r="O91" s="65">
        <v>4855</v>
      </c>
      <c r="P91" s="65">
        <v>1432.3</v>
      </c>
      <c r="Q91" s="65">
        <v>1600.32</v>
      </c>
      <c r="R91" s="70">
        <v>0</v>
      </c>
      <c r="T91" s="81">
        <f t="shared" si="24"/>
        <v>573.49</v>
      </c>
      <c r="U91">
        <f t="shared" si="25"/>
        <v>821410</v>
      </c>
      <c r="V91">
        <f t="shared" si="26"/>
        <v>0</v>
      </c>
      <c r="W91">
        <f t="shared" si="27"/>
        <v>821410</v>
      </c>
      <c r="Y91" s="81">
        <f t="shared" si="28"/>
        <v>63.68</v>
      </c>
      <c r="Z91">
        <f t="shared" si="29"/>
        <v>91209</v>
      </c>
      <c r="AA91">
        <f t="shared" si="30"/>
        <v>0</v>
      </c>
      <c r="AB91">
        <f t="shared" si="31"/>
        <v>91209</v>
      </c>
      <c r="AD91" s="81">
        <f t="shared" si="32"/>
        <v>72.63</v>
      </c>
      <c r="AE91">
        <f t="shared" si="33"/>
        <v>104028</v>
      </c>
      <c r="AF91">
        <f t="shared" si="34"/>
        <v>0</v>
      </c>
      <c r="AG91">
        <f t="shared" si="35"/>
        <v>104028</v>
      </c>
      <c r="AI91" s="81">
        <f t="shared" si="36"/>
        <v>0</v>
      </c>
      <c r="AJ91">
        <f t="shared" si="37"/>
        <v>0</v>
      </c>
      <c r="AK91">
        <f t="shared" si="38"/>
        <v>0</v>
      </c>
      <c r="AL91">
        <f t="shared" si="39"/>
        <v>0</v>
      </c>
      <c r="AN91" s="81">
        <f t="shared" si="40"/>
        <v>29.31</v>
      </c>
      <c r="AO91">
        <f t="shared" si="41"/>
        <v>46905</v>
      </c>
      <c r="AP91">
        <f t="shared" si="42"/>
        <v>0</v>
      </c>
      <c r="AQ91">
        <f t="shared" si="43"/>
        <v>46905</v>
      </c>
      <c r="AS91" s="81">
        <f t="shared" si="44"/>
        <v>3.1199999999999997</v>
      </c>
      <c r="AT91">
        <f t="shared" si="45"/>
        <v>4993</v>
      </c>
      <c r="AU91">
        <f t="shared" si="46"/>
        <v>0</v>
      </c>
      <c r="AV91">
        <f t="shared" si="47"/>
        <v>4993</v>
      </c>
    </row>
    <row r="92" spans="1:48" x14ac:dyDescent="0.2">
      <c r="A92" s="69">
        <v>80</v>
      </c>
      <c r="B92" s="65">
        <v>1576</v>
      </c>
      <c r="C92" s="65" t="s">
        <v>133</v>
      </c>
      <c r="D92" s="65">
        <v>1576</v>
      </c>
      <c r="E92" s="65">
        <v>22.2</v>
      </c>
      <c r="F92" s="65">
        <v>2.83</v>
      </c>
      <c r="G92" s="65">
        <v>308.82</v>
      </c>
      <c r="H92" s="65">
        <v>522.34</v>
      </c>
      <c r="I92" s="65">
        <v>54.82</v>
      </c>
      <c r="J92" s="65">
        <v>61.84</v>
      </c>
      <c r="K92" s="65">
        <v>1173750</v>
      </c>
      <c r="L92" s="65">
        <v>123186</v>
      </c>
      <c r="M92" s="65">
        <v>138961</v>
      </c>
      <c r="N92" s="65">
        <v>53669</v>
      </c>
      <c r="O92" s="65">
        <v>6842</v>
      </c>
      <c r="P92" s="65">
        <v>2324.9</v>
      </c>
      <c r="Q92" s="65">
        <v>2497.0100000000002</v>
      </c>
      <c r="R92" s="70">
        <v>0</v>
      </c>
      <c r="T92" s="81">
        <f t="shared" si="24"/>
        <v>533.31000000000006</v>
      </c>
      <c r="U92">
        <f t="shared" si="25"/>
        <v>1239892</v>
      </c>
      <c r="V92">
        <f t="shared" si="26"/>
        <v>0</v>
      </c>
      <c r="W92">
        <f t="shared" si="27"/>
        <v>1239892</v>
      </c>
      <c r="Y92" s="81">
        <f t="shared" si="28"/>
        <v>56.06</v>
      </c>
      <c r="Z92">
        <f t="shared" si="29"/>
        <v>130334</v>
      </c>
      <c r="AA92">
        <f t="shared" si="30"/>
        <v>0</v>
      </c>
      <c r="AB92">
        <f t="shared" si="31"/>
        <v>130334</v>
      </c>
      <c r="AD92" s="81">
        <f t="shared" si="32"/>
        <v>63.190000000000005</v>
      </c>
      <c r="AE92">
        <f t="shared" si="33"/>
        <v>146910</v>
      </c>
      <c r="AF92">
        <f t="shared" si="34"/>
        <v>0</v>
      </c>
      <c r="AG92">
        <f t="shared" si="35"/>
        <v>146910</v>
      </c>
      <c r="AI92" s="81">
        <f t="shared" si="36"/>
        <v>0</v>
      </c>
      <c r="AJ92">
        <f t="shared" si="37"/>
        <v>0</v>
      </c>
      <c r="AK92">
        <f t="shared" si="38"/>
        <v>0</v>
      </c>
      <c r="AL92">
        <f t="shared" si="39"/>
        <v>0</v>
      </c>
      <c r="AN92" s="81">
        <f t="shared" si="40"/>
        <v>22.77</v>
      </c>
      <c r="AO92">
        <f t="shared" si="41"/>
        <v>56857</v>
      </c>
      <c r="AP92">
        <f t="shared" si="42"/>
        <v>0</v>
      </c>
      <c r="AQ92">
        <f t="shared" si="43"/>
        <v>56857</v>
      </c>
      <c r="AS92" s="81">
        <f t="shared" si="44"/>
        <v>2.9</v>
      </c>
      <c r="AT92">
        <f t="shared" si="45"/>
        <v>7241</v>
      </c>
      <c r="AU92">
        <f t="shared" si="46"/>
        <v>0</v>
      </c>
      <c r="AV92">
        <f t="shared" si="47"/>
        <v>7241</v>
      </c>
    </row>
    <row r="93" spans="1:48" x14ac:dyDescent="0.2">
      <c r="A93" s="69">
        <v>81</v>
      </c>
      <c r="B93" s="65">
        <v>1602</v>
      </c>
      <c r="C93" s="65" t="s">
        <v>134</v>
      </c>
      <c r="D93" s="65">
        <v>1602</v>
      </c>
      <c r="E93" s="65">
        <v>27.75</v>
      </c>
      <c r="F93" s="65">
        <v>3</v>
      </c>
      <c r="G93" s="65">
        <v>308.82</v>
      </c>
      <c r="H93" s="65">
        <v>563.55999999999995</v>
      </c>
      <c r="I93" s="65">
        <v>61.02</v>
      </c>
      <c r="J93" s="65">
        <v>68.12</v>
      </c>
      <c r="K93" s="65">
        <v>273439</v>
      </c>
      <c r="L93" s="65">
        <v>29607</v>
      </c>
      <c r="M93" s="65">
        <v>33052</v>
      </c>
      <c r="N93" s="65">
        <v>14575</v>
      </c>
      <c r="O93" s="65">
        <v>1576</v>
      </c>
      <c r="P93" s="65">
        <v>504.8</v>
      </c>
      <c r="Q93" s="65">
        <v>545.22</v>
      </c>
      <c r="R93" s="70">
        <v>0</v>
      </c>
      <c r="T93" s="81">
        <f t="shared" si="24"/>
        <v>574.53</v>
      </c>
      <c r="U93">
        <f t="shared" si="25"/>
        <v>290023</v>
      </c>
      <c r="V93">
        <f t="shared" si="26"/>
        <v>0</v>
      </c>
      <c r="W93">
        <f t="shared" si="27"/>
        <v>290023</v>
      </c>
      <c r="Y93" s="81">
        <f t="shared" si="28"/>
        <v>62.260000000000005</v>
      </c>
      <c r="Z93">
        <f t="shared" si="29"/>
        <v>31429</v>
      </c>
      <c r="AA93">
        <f t="shared" si="30"/>
        <v>0</v>
      </c>
      <c r="AB93">
        <f t="shared" si="31"/>
        <v>31429</v>
      </c>
      <c r="AD93" s="81">
        <f t="shared" si="32"/>
        <v>69.47</v>
      </c>
      <c r="AE93">
        <f t="shared" si="33"/>
        <v>35068</v>
      </c>
      <c r="AF93">
        <f t="shared" si="34"/>
        <v>0</v>
      </c>
      <c r="AG93">
        <f t="shared" si="35"/>
        <v>35068</v>
      </c>
      <c r="AI93" s="81">
        <f t="shared" si="36"/>
        <v>0</v>
      </c>
      <c r="AJ93">
        <f t="shared" si="37"/>
        <v>0</v>
      </c>
      <c r="AK93">
        <f t="shared" si="38"/>
        <v>0</v>
      </c>
      <c r="AL93">
        <f t="shared" si="39"/>
        <v>0</v>
      </c>
      <c r="AN93" s="81">
        <f t="shared" si="40"/>
        <v>28.32</v>
      </c>
      <c r="AO93">
        <f t="shared" si="41"/>
        <v>15441</v>
      </c>
      <c r="AP93">
        <f t="shared" si="42"/>
        <v>0</v>
      </c>
      <c r="AQ93">
        <f t="shared" si="43"/>
        <v>15441</v>
      </c>
      <c r="AS93" s="81">
        <f t="shared" si="44"/>
        <v>3.07</v>
      </c>
      <c r="AT93">
        <f t="shared" si="45"/>
        <v>1674</v>
      </c>
      <c r="AU93">
        <f t="shared" si="46"/>
        <v>0</v>
      </c>
      <c r="AV93">
        <f t="shared" si="47"/>
        <v>1674</v>
      </c>
    </row>
    <row r="94" spans="1:48" x14ac:dyDescent="0.2">
      <c r="A94" s="69">
        <v>82</v>
      </c>
      <c r="B94" s="65">
        <v>1611</v>
      </c>
      <c r="C94" s="65" t="s">
        <v>135</v>
      </c>
      <c r="D94" s="65">
        <v>1611</v>
      </c>
      <c r="E94" s="65">
        <v>25.22</v>
      </c>
      <c r="F94" s="65">
        <v>2.96</v>
      </c>
      <c r="G94" s="65">
        <v>308.82</v>
      </c>
      <c r="H94" s="65">
        <v>536.17999999999995</v>
      </c>
      <c r="I94" s="65">
        <v>66.39</v>
      </c>
      <c r="J94" s="65">
        <v>78.510000000000005</v>
      </c>
      <c r="K94" s="65">
        <v>8568746</v>
      </c>
      <c r="L94" s="65">
        <v>1060985</v>
      </c>
      <c r="M94" s="65">
        <v>1254676</v>
      </c>
      <c r="N94" s="65">
        <v>463085</v>
      </c>
      <c r="O94" s="65">
        <v>54351</v>
      </c>
      <c r="P94" s="65">
        <v>15911.2</v>
      </c>
      <c r="Q94" s="65">
        <v>18315.72</v>
      </c>
      <c r="R94" s="70">
        <v>4935283</v>
      </c>
      <c r="T94" s="81">
        <f t="shared" si="24"/>
        <v>547.15</v>
      </c>
      <c r="U94">
        <f t="shared" si="25"/>
        <v>8705813</v>
      </c>
      <c r="V94">
        <f t="shared" si="26"/>
        <v>0</v>
      </c>
      <c r="W94">
        <f t="shared" si="27"/>
        <v>8705813</v>
      </c>
      <c r="Y94" s="81">
        <f t="shared" si="28"/>
        <v>67.63</v>
      </c>
      <c r="Z94">
        <f t="shared" si="29"/>
        <v>1076074</v>
      </c>
      <c r="AA94">
        <f t="shared" si="30"/>
        <v>0</v>
      </c>
      <c r="AB94">
        <f t="shared" si="31"/>
        <v>1076074</v>
      </c>
      <c r="AD94" s="81">
        <f t="shared" si="32"/>
        <v>79.86</v>
      </c>
      <c r="AE94">
        <f t="shared" si="33"/>
        <v>1270668</v>
      </c>
      <c r="AF94">
        <f t="shared" si="34"/>
        <v>0</v>
      </c>
      <c r="AG94">
        <f t="shared" si="35"/>
        <v>1270668</v>
      </c>
      <c r="AI94" s="81">
        <f t="shared" si="36"/>
        <v>315</v>
      </c>
      <c r="AJ94">
        <f t="shared" si="37"/>
        <v>5012028</v>
      </c>
      <c r="AK94">
        <f t="shared" si="38"/>
        <v>0</v>
      </c>
      <c r="AL94">
        <f t="shared" si="39"/>
        <v>5012028</v>
      </c>
      <c r="AN94" s="81">
        <f t="shared" si="40"/>
        <v>25.79</v>
      </c>
      <c r="AO94">
        <f t="shared" si="41"/>
        <v>472362</v>
      </c>
      <c r="AP94">
        <f t="shared" si="42"/>
        <v>0</v>
      </c>
      <c r="AQ94">
        <f t="shared" si="43"/>
        <v>472362</v>
      </c>
      <c r="AS94" s="81">
        <f t="shared" si="44"/>
        <v>3.03</v>
      </c>
      <c r="AT94">
        <f t="shared" si="45"/>
        <v>55497</v>
      </c>
      <c r="AU94">
        <f t="shared" si="46"/>
        <v>0</v>
      </c>
      <c r="AV94">
        <f t="shared" si="47"/>
        <v>55497</v>
      </c>
    </row>
    <row r="95" spans="1:48" x14ac:dyDescent="0.2">
      <c r="A95" s="69">
        <v>83</v>
      </c>
      <c r="B95" s="65">
        <v>1619</v>
      </c>
      <c r="C95" s="65" t="s">
        <v>136</v>
      </c>
      <c r="D95" s="65">
        <v>1619</v>
      </c>
      <c r="E95" s="65">
        <v>27.75</v>
      </c>
      <c r="F95" s="65">
        <v>3</v>
      </c>
      <c r="G95" s="65">
        <v>308.82</v>
      </c>
      <c r="H95" s="65">
        <v>552.80999999999995</v>
      </c>
      <c r="I95" s="65">
        <v>60.79</v>
      </c>
      <c r="J95" s="65">
        <v>61.07</v>
      </c>
      <c r="K95" s="65">
        <v>653421</v>
      </c>
      <c r="L95" s="65">
        <v>71854</v>
      </c>
      <c r="M95" s="65">
        <v>72185</v>
      </c>
      <c r="N95" s="65">
        <v>35214</v>
      </c>
      <c r="O95" s="65">
        <v>3807</v>
      </c>
      <c r="P95" s="65">
        <v>1203.4000000000001</v>
      </c>
      <c r="Q95" s="65">
        <v>1291.24</v>
      </c>
      <c r="R95" s="70">
        <v>0</v>
      </c>
      <c r="T95" s="81">
        <f t="shared" si="24"/>
        <v>563.78</v>
      </c>
      <c r="U95">
        <f t="shared" si="25"/>
        <v>678453</v>
      </c>
      <c r="V95">
        <f t="shared" si="26"/>
        <v>0</v>
      </c>
      <c r="W95">
        <f t="shared" si="27"/>
        <v>678453</v>
      </c>
      <c r="Y95" s="81">
        <f t="shared" si="28"/>
        <v>62.03</v>
      </c>
      <c r="Z95">
        <f t="shared" si="29"/>
        <v>74647</v>
      </c>
      <c r="AA95">
        <f t="shared" si="30"/>
        <v>0</v>
      </c>
      <c r="AB95">
        <f t="shared" si="31"/>
        <v>74647</v>
      </c>
      <c r="AD95" s="81">
        <f t="shared" si="32"/>
        <v>62.42</v>
      </c>
      <c r="AE95">
        <f t="shared" si="33"/>
        <v>75116</v>
      </c>
      <c r="AF95">
        <f t="shared" si="34"/>
        <v>0</v>
      </c>
      <c r="AG95">
        <f t="shared" si="35"/>
        <v>75116</v>
      </c>
      <c r="AI95" s="81">
        <f t="shared" si="36"/>
        <v>0</v>
      </c>
      <c r="AJ95">
        <f t="shared" si="37"/>
        <v>0</v>
      </c>
      <c r="AK95">
        <f t="shared" si="38"/>
        <v>0</v>
      </c>
      <c r="AL95">
        <f t="shared" si="39"/>
        <v>0</v>
      </c>
      <c r="AN95" s="81">
        <f t="shared" si="40"/>
        <v>28.32</v>
      </c>
      <c r="AO95">
        <f t="shared" si="41"/>
        <v>36568</v>
      </c>
      <c r="AP95">
        <f t="shared" si="42"/>
        <v>0</v>
      </c>
      <c r="AQ95">
        <f t="shared" si="43"/>
        <v>36568</v>
      </c>
      <c r="AS95" s="81">
        <f t="shared" si="44"/>
        <v>3.07</v>
      </c>
      <c r="AT95">
        <f t="shared" si="45"/>
        <v>3964</v>
      </c>
      <c r="AU95">
        <f t="shared" si="46"/>
        <v>0</v>
      </c>
      <c r="AV95">
        <f t="shared" si="47"/>
        <v>3964</v>
      </c>
    </row>
    <row r="96" spans="1:48" x14ac:dyDescent="0.2">
      <c r="A96" s="69">
        <v>84</v>
      </c>
      <c r="B96" s="65">
        <v>1638</v>
      </c>
      <c r="C96" s="65" t="s">
        <v>137</v>
      </c>
      <c r="D96" s="65">
        <v>1638</v>
      </c>
      <c r="E96" s="65">
        <v>28.92</v>
      </c>
      <c r="F96" s="65">
        <v>3.09</v>
      </c>
      <c r="G96" s="65">
        <v>308.82</v>
      </c>
      <c r="H96" s="65">
        <v>556.19000000000005</v>
      </c>
      <c r="I96" s="65">
        <v>67.86</v>
      </c>
      <c r="J96" s="65">
        <v>60.68</v>
      </c>
      <c r="K96" s="65">
        <v>775106</v>
      </c>
      <c r="L96" s="65">
        <v>94570</v>
      </c>
      <c r="M96" s="65">
        <v>84564</v>
      </c>
      <c r="N96" s="65">
        <v>43651</v>
      </c>
      <c r="O96" s="65">
        <v>4664</v>
      </c>
      <c r="P96" s="65">
        <v>1350.3</v>
      </c>
      <c r="Q96" s="65">
        <v>1467.22</v>
      </c>
      <c r="R96" s="70">
        <v>0</v>
      </c>
      <c r="T96" s="81">
        <f t="shared" si="24"/>
        <v>567.16000000000008</v>
      </c>
      <c r="U96">
        <f t="shared" si="25"/>
        <v>765836</v>
      </c>
      <c r="V96">
        <f t="shared" si="26"/>
        <v>9270</v>
      </c>
      <c r="W96">
        <f t="shared" si="27"/>
        <v>775106</v>
      </c>
      <c r="Y96" s="81">
        <f t="shared" si="28"/>
        <v>69.099999999999994</v>
      </c>
      <c r="Z96">
        <f t="shared" si="29"/>
        <v>93306</v>
      </c>
      <c r="AA96">
        <f t="shared" si="30"/>
        <v>1264</v>
      </c>
      <c r="AB96">
        <f t="shared" si="31"/>
        <v>94570</v>
      </c>
      <c r="AD96" s="81">
        <f t="shared" si="32"/>
        <v>62.03</v>
      </c>
      <c r="AE96">
        <f t="shared" si="33"/>
        <v>83759</v>
      </c>
      <c r="AF96">
        <f t="shared" si="34"/>
        <v>805</v>
      </c>
      <c r="AG96">
        <f t="shared" si="35"/>
        <v>84564</v>
      </c>
      <c r="AI96" s="81">
        <f t="shared" si="36"/>
        <v>0</v>
      </c>
      <c r="AJ96">
        <f t="shared" si="37"/>
        <v>0</v>
      </c>
      <c r="AK96">
        <f t="shared" si="38"/>
        <v>0</v>
      </c>
      <c r="AL96">
        <f t="shared" si="39"/>
        <v>0</v>
      </c>
      <c r="AN96" s="81">
        <f t="shared" si="40"/>
        <v>29.490000000000002</v>
      </c>
      <c r="AO96">
        <f t="shared" si="41"/>
        <v>43268</v>
      </c>
      <c r="AP96">
        <f t="shared" si="42"/>
        <v>383</v>
      </c>
      <c r="AQ96">
        <f t="shared" si="43"/>
        <v>43651</v>
      </c>
      <c r="AS96" s="81">
        <f t="shared" si="44"/>
        <v>3.1599999999999997</v>
      </c>
      <c r="AT96">
        <f t="shared" si="45"/>
        <v>4636</v>
      </c>
      <c r="AU96">
        <f t="shared" si="46"/>
        <v>28</v>
      </c>
      <c r="AV96">
        <f t="shared" si="47"/>
        <v>4664</v>
      </c>
    </row>
    <row r="97" spans="1:48" x14ac:dyDescent="0.2">
      <c r="A97" s="69">
        <v>85</v>
      </c>
      <c r="B97" s="65">
        <v>1675</v>
      </c>
      <c r="C97" s="65" t="s">
        <v>138</v>
      </c>
      <c r="D97" s="65">
        <v>1675</v>
      </c>
      <c r="E97" s="65">
        <v>25.22</v>
      </c>
      <c r="F97" s="65">
        <v>2.96</v>
      </c>
      <c r="G97" s="65">
        <v>308.82</v>
      </c>
      <c r="H97" s="65">
        <v>483.19</v>
      </c>
      <c r="I97" s="65">
        <v>38.590000000000003</v>
      </c>
      <c r="J97" s="65">
        <v>64.14</v>
      </c>
      <c r="K97" s="65">
        <v>102436</v>
      </c>
      <c r="L97" s="65">
        <v>8181</v>
      </c>
      <c r="M97" s="65">
        <v>13598</v>
      </c>
      <c r="N97" s="65">
        <v>5976</v>
      </c>
      <c r="O97" s="65">
        <v>701</v>
      </c>
      <c r="P97" s="65">
        <v>192.9</v>
      </c>
      <c r="Q97" s="65">
        <v>218.1</v>
      </c>
      <c r="R97" s="70">
        <v>65470</v>
      </c>
      <c r="T97" s="81">
        <f t="shared" si="24"/>
        <v>494.16</v>
      </c>
      <c r="U97">
        <f t="shared" si="25"/>
        <v>95323</v>
      </c>
      <c r="V97">
        <f t="shared" si="26"/>
        <v>7113</v>
      </c>
      <c r="W97">
        <f t="shared" si="27"/>
        <v>102436</v>
      </c>
      <c r="Y97" s="81">
        <f t="shared" si="28"/>
        <v>39.830000000000005</v>
      </c>
      <c r="Z97">
        <f t="shared" si="29"/>
        <v>7683</v>
      </c>
      <c r="AA97">
        <f t="shared" si="30"/>
        <v>498</v>
      </c>
      <c r="AB97">
        <f t="shared" si="31"/>
        <v>8181</v>
      </c>
      <c r="AD97" s="81">
        <f t="shared" si="32"/>
        <v>65.489999999999995</v>
      </c>
      <c r="AE97">
        <f t="shared" si="33"/>
        <v>12633</v>
      </c>
      <c r="AF97">
        <f t="shared" si="34"/>
        <v>965</v>
      </c>
      <c r="AG97">
        <f t="shared" si="35"/>
        <v>13598</v>
      </c>
      <c r="AI97" s="81">
        <f t="shared" si="36"/>
        <v>315</v>
      </c>
      <c r="AJ97">
        <f t="shared" si="37"/>
        <v>60764</v>
      </c>
      <c r="AK97">
        <f t="shared" si="38"/>
        <v>4706</v>
      </c>
      <c r="AL97">
        <f t="shared" si="39"/>
        <v>65470</v>
      </c>
      <c r="AN97" s="81">
        <f t="shared" si="40"/>
        <v>25.79</v>
      </c>
      <c r="AO97">
        <f t="shared" si="41"/>
        <v>5625</v>
      </c>
      <c r="AP97">
        <f t="shared" si="42"/>
        <v>351</v>
      </c>
      <c r="AQ97">
        <f t="shared" si="43"/>
        <v>5976</v>
      </c>
      <c r="AS97" s="81">
        <f t="shared" si="44"/>
        <v>3.03</v>
      </c>
      <c r="AT97">
        <f t="shared" si="45"/>
        <v>661</v>
      </c>
      <c r="AU97">
        <f t="shared" si="46"/>
        <v>40</v>
      </c>
      <c r="AV97">
        <f t="shared" si="47"/>
        <v>701</v>
      </c>
    </row>
    <row r="98" spans="1:48" x14ac:dyDescent="0.2">
      <c r="A98" s="69">
        <v>86</v>
      </c>
      <c r="B98" s="65">
        <v>1701</v>
      </c>
      <c r="C98" s="65" t="s">
        <v>139</v>
      </c>
      <c r="D98" s="65">
        <v>1701</v>
      </c>
      <c r="E98" s="65">
        <v>28.76</v>
      </c>
      <c r="F98" s="65">
        <v>3.44</v>
      </c>
      <c r="G98" s="65">
        <v>308.82</v>
      </c>
      <c r="H98" s="65">
        <v>513.04999999999995</v>
      </c>
      <c r="I98" s="65">
        <v>62.99</v>
      </c>
      <c r="J98" s="65">
        <v>77.44</v>
      </c>
      <c r="K98" s="65">
        <v>1050213</v>
      </c>
      <c r="L98" s="65">
        <v>128941</v>
      </c>
      <c r="M98" s="65">
        <v>158520</v>
      </c>
      <c r="N98" s="65">
        <v>65530</v>
      </c>
      <c r="O98" s="65">
        <v>7838</v>
      </c>
      <c r="P98" s="65">
        <v>2060</v>
      </c>
      <c r="Q98" s="65">
        <v>2293.84</v>
      </c>
      <c r="R98" s="70">
        <v>0</v>
      </c>
      <c r="T98" s="81">
        <f t="shared" si="24"/>
        <v>524.02</v>
      </c>
      <c r="U98">
        <f t="shared" si="25"/>
        <v>1079481</v>
      </c>
      <c r="V98">
        <f t="shared" si="26"/>
        <v>0</v>
      </c>
      <c r="W98">
        <f t="shared" si="27"/>
        <v>1079481</v>
      </c>
      <c r="Y98" s="81">
        <f t="shared" si="28"/>
        <v>64.23</v>
      </c>
      <c r="Z98">
        <f t="shared" si="29"/>
        <v>132314</v>
      </c>
      <c r="AA98">
        <f t="shared" si="30"/>
        <v>0</v>
      </c>
      <c r="AB98">
        <f t="shared" si="31"/>
        <v>132314</v>
      </c>
      <c r="AD98" s="81">
        <f t="shared" si="32"/>
        <v>78.789999999999992</v>
      </c>
      <c r="AE98">
        <f t="shared" si="33"/>
        <v>162307</v>
      </c>
      <c r="AF98">
        <f t="shared" si="34"/>
        <v>0</v>
      </c>
      <c r="AG98">
        <f t="shared" si="35"/>
        <v>162307</v>
      </c>
      <c r="AI98" s="81">
        <f t="shared" si="36"/>
        <v>0</v>
      </c>
      <c r="AJ98">
        <f t="shared" si="37"/>
        <v>0</v>
      </c>
      <c r="AK98">
        <f t="shared" si="38"/>
        <v>0</v>
      </c>
      <c r="AL98">
        <f t="shared" si="39"/>
        <v>0</v>
      </c>
      <c r="AN98" s="81">
        <f t="shared" si="40"/>
        <v>29.330000000000002</v>
      </c>
      <c r="AO98">
        <f t="shared" si="41"/>
        <v>67278</v>
      </c>
      <c r="AP98">
        <f t="shared" si="42"/>
        <v>0</v>
      </c>
      <c r="AQ98">
        <f t="shared" si="43"/>
        <v>67278</v>
      </c>
      <c r="AS98" s="81">
        <f t="shared" si="44"/>
        <v>3.51</v>
      </c>
      <c r="AT98">
        <f t="shared" si="45"/>
        <v>8051</v>
      </c>
      <c r="AU98">
        <f t="shared" si="46"/>
        <v>0</v>
      </c>
      <c r="AV98">
        <f t="shared" si="47"/>
        <v>8051</v>
      </c>
    </row>
    <row r="99" spans="1:48" x14ac:dyDescent="0.2">
      <c r="A99" s="69">
        <v>87</v>
      </c>
      <c r="B99" s="65">
        <v>1719</v>
      </c>
      <c r="C99" s="65" t="s">
        <v>140</v>
      </c>
      <c r="D99" s="65">
        <v>1719</v>
      </c>
      <c r="E99" s="65">
        <v>36.15</v>
      </c>
      <c r="F99" s="65">
        <v>4.1500000000000004</v>
      </c>
      <c r="G99" s="65">
        <v>308.82</v>
      </c>
      <c r="H99" s="65">
        <v>552.55999999999995</v>
      </c>
      <c r="I99" s="65">
        <v>51.92</v>
      </c>
      <c r="J99" s="65">
        <v>50.86</v>
      </c>
      <c r="K99" s="65">
        <v>386295</v>
      </c>
      <c r="L99" s="65">
        <v>36297</v>
      </c>
      <c r="M99" s="65">
        <v>35556</v>
      </c>
      <c r="N99" s="65">
        <v>27731</v>
      </c>
      <c r="O99" s="65">
        <v>3183</v>
      </c>
      <c r="P99" s="65">
        <v>685.7</v>
      </c>
      <c r="Q99" s="65">
        <v>754.37</v>
      </c>
      <c r="R99" s="70">
        <v>0</v>
      </c>
      <c r="T99" s="81">
        <f t="shared" si="24"/>
        <v>563.53</v>
      </c>
      <c r="U99">
        <f t="shared" si="25"/>
        <v>386413</v>
      </c>
      <c r="V99">
        <f t="shared" si="26"/>
        <v>0</v>
      </c>
      <c r="W99">
        <f t="shared" si="27"/>
        <v>386413</v>
      </c>
      <c r="Y99" s="81">
        <f t="shared" si="28"/>
        <v>53.160000000000004</v>
      </c>
      <c r="Z99">
        <f t="shared" si="29"/>
        <v>36452</v>
      </c>
      <c r="AA99">
        <f t="shared" si="30"/>
        <v>0</v>
      </c>
      <c r="AB99">
        <f t="shared" si="31"/>
        <v>36452</v>
      </c>
      <c r="AD99" s="81">
        <f t="shared" si="32"/>
        <v>52.21</v>
      </c>
      <c r="AE99">
        <f t="shared" si="33"/>
        <v>35800</v>
      </c>
      <c r="AF99">
        <f t="shared" si="34"/>
        <v>0</v>
      </c>
      <c r="AG99">
        <f t="shared" si="35"/>
        <v>35800</v>
      </c>
      <c r="AI99" s="81">
        <f t="shared" si="36"/>
        <v>0</v>
      </c>
      <c r="AJ99">
        <f t="shared" si="37"/>
        <v>0</v>
      </c>
      <c r="AK99">
        <f t="shared" si="38"/>
        <v>0</v>
      </c>
      <c r="AL99">
        <f t="shared" si="39"/>
        <v>0</v>
      </c>
      <c r="AN99" s="81">
        <f t="shared" si="40"/>
        <v>36.72</v>
      </c>
      <c r="AO99">
        <f t="shared" si="41"/>
        <v>27700</v>
      </c>
      <c r="AP99">
        <f t="shared" si="42"/>
        <v>31</v>
      </c>
      <c r="AQ99">
        <f t="shared" si="43"/>
        <v>27731</v>
      </c>
      <c r="AS99" s="81">
        <f t="shared" si="44"/>
        <v>4.2200000000000006</v>
      </c>
      <c r="AT99">
        <f t="shared" si="45"/>
        <v>3183</v>
      </c>
      <c r="AU99">
        <f t="shared" si="46"/>
        <v>0</v>
      </c>
      <c r="AV99">
        <f t="shared" si="47"/>
        <v>3183</v>
      </c>
    </row>
    <row r="100" spans="1:48" x14ac:dyDescent="0.2">
      <c r="A100" s="69">
        <v>88</v>
      </c>
      <c r="B100" s="65">
        <v>1737</v>
      </c>
      <c r="C100" s="65" t="s">
        <v>141</v>
      </c>
      <c r="D100" s="65">
        <v>1737</v>
      </c>
      <c r="E100" s="65">
        <v>22.2</v>
      </c>
      <c r="F100" s="65">
        <v>2.83</v>
      </c>
      <c r="G100" s="65">
        <v>308.82</v>
      </c>
      <c r="H100" s="65">
        <v>576.75</v>
      </c>
      <c r="I100" s="65">
        <v>72.180000000000007</v>
      </c>
      <c r="J100" s="65">
        <v>87.41</v>
      </c>
      <c r="K100" s="65">
        <v>18694313</v>
      </c>
      <c r="L100" s="65">
        <v>2339585</v>
      </c>
      <c r="M100" s="65">
        <v>2833238</v>
      </c>
      <c r="N100" s="65">
        <v>862888</v>
      </c>
      <c r="O100" s="65">
        <v>109999</v>
      </c>
      <c r="P100" s="65">
        <v>32686.9</v>
      </c>
      <c r="Q100" s="65">
        <v>39207.11</v>
      </c>
      <c r="R100" s="70">
        <v>0</v>
      </c>
      <c r="T100" s="81">
        <f t="shared" si="24"/>
        <v>587.72</v>
      </c>
      <c r="U100">
        <f t="shared" si="25"/>
        <v>19210745</v>
      </c>
      <c r="V100">
        <f t="shared" si="26"/>
        <v>0</v>
      </c>
      <c r="W100">
        <f t="shared" si="27"/>
        <v>19210745</v>
      </c>
      <c r="Y100" s="81">
        <f t="shared" si="28"/>
        <v>73.42</v>
      </c>
      <c r="Z100">
        <f t="shared" si="29"/>
        <v>2399872</v>
      </c>
      <c r="AA100">
        <f t="shared" si="30"/>
        <v>0</v>
      </c>
      <c r="AB100">
        <f t="shared" si="31"/>
        <v>2399872</v>
      </c>
      <c r="AD100" s="81">
        <f t="shared" si="32"/>
        <v>88.759999999999991</v>
      </c>
      <c r="AE100">
        <f t="shared" si="33"/>
        <v>2901289</v>
      </c>
      <c r="AF100">
        <f t="shared" si="34"/>
        <v>0</v>
      </c>
      <c r="AG100">
        <f t="shared" si="35"/>
        <v>2901289</v>
      </c>
      <c r="AI100" s="81">
        <f t="shared" si="36"/>
        <v>0</v>
      </c>
      <c r="AJ100">
        <f t="shared" si="37"/>
        <v>0</v>
      </c>
      <c r="AK100">
        <f t="shared" si="38"/>
        <v>0</v>
      </c>
      <c r="AL100">
        <f t="shared" si="39"/>
        <v>0</v>
      </c>
      <c r="AN100" s="81">
        <f t="shared" si="40"/>
        <v>22.77</v>
      </c>
      <c r="AO100">
        <f t="shared" si="41"/>
        <v>892746</v>
      </c>
      <c r="AP100">
        <f t="shared" si="42"/>
        <v>0</v>
      </c>
      <c r="AQ100">
        <f t="shared" si="43"/>
        <v>892746</v>
      </c>
      <c r="AS100" s="81">
        <f t="shared" si="44"/>
        <v>2.9</v>
      </c>
      <c r="AT100">
        <f t="shared" si="45"/>
        <v>113701</v>
      </c>
      <c r="AU100">
        <f t="shared" si="46"/>
        <v>0</v>
      </c>
      <c r="AV100">
        <f t="shared" si="47"/>
        <v>113701</v>
      </c>
    </row>
    <row r="101" spans="1:48" x14ac:dyDescent="0.2">
      <c r="A101" s="69">
        <v>89</v>
      </c>
      <c r="B101" s="65">
        <v>1782</v>
      </c>
      <c r="C101" s="65" t="s">
        <v>142</v>
      </c>
      <c r="D101" s="65">
        <v>1782</v>
      </c>
      <c r="E101" s="65">
        <v>28.74</v>
      </c>
      <c r="F101" s="65">
        <v>3.05</v>
      </c>
      <c r="G101" s="65">
        <v>308.82</v>
      </c>
      <c r="H101" s="65">
        <v>811.74</v>
      </c>
      <c r="I101" s="65">
        <v>90.83</v>
      </c>
      <c r="J101" s="65">
        <v>100.12</v>
      </c>
      <c r="K101" s="65">
        <v>81986</v>
      </c>
      <c r="L101" s="65">
        <v>9174</v>
      </c>
      <c r="M101" s="65">
        <v>10112</v>
      </c>
      <c r="N101" s="65">
        <v>3358</v>
      </c>
      <c r="O101" s="65">
        <v>356</v>
      </c>
      <c r="P101" s="65">
        <v>99.58</v>
      </c>
      <c r="Q101" s="65">
        <v>115.58</v>
      </c>
      <c r="R101" s="70">
        <v>0</v>
      </c>
      <c r="T101" s="81">
        <f t="shared" si="24"/>
        <v>822.71</v>
      </c>
      <c r="U101">
        <f t="shared" si="25"/>
        <v>81925</v>
      </c>
      <c r="V101">
        <f t="shared" si="26"/>
        <v>61</v>
      </c>
      <c r="W101">
        <f t="shared" si="27"/>
        <v>81986</v>
      </c>
      <c r="Y101" s="81">
        <f t="shared" si="28"/>
        <v>92.07</v>
      </c>
      <c r="Z101">
        <f t="shared" si="29"/>
        <v>9168</v>
      </c>
      <c r="AA101">
        <f t="shared" si="30"/>
        <v>6</v>
      </c>
      <c r="AB101">
        <f t="shared" si="31"/>
        <v>9174</v>
      </c>
      <c r="AD101" s="81">
        <f t="shared" si="32"/>
        <v>101.47</v>
      </c>
      <c r="AE101">
        <f t="shared" si="33"/>
        <v>10104</v>
      </c>
      <c r="AF101">
        <f t="shared" si="34"/>
        <v>8</v>
      </c>
      <c r="AG101">
        <f t="shared" si="35"/>
        <v>10112</v>
      </c>
      <c r="AI101" s="81">
        <f t="shared" si="36"/>
        <v>0</v>
      </c>
      <c r="AJ101">
        <f t="shared" si="37"/>
        <v>0</v>
      </c>
      <c r="AK101">
        <f t="shared" si="38"/>
        <v>0</v>
      </c>
      <c r="AL101">
        <f t="shared" si="39"/>
        <v>0</v>
      </c>
      <c r="AN101" s="81">
        <f t="shared" si="40"/>
        <v>29.31</v>
      </c>
      <c r="AO101">
        <f t="shared" si="41"/>
        <v>3388</v>
      </c>
      <c r="AP101">
        <f t="shared" si="42"/>
        <v>0</v>
      </c>
      <c r="AQ101">
        <f t="shared" si="43"/>
        <v>3388</v>
      </c>
      <c r="AS101" s="81">
        <f t="shared" si="44"/>
        <v>3.1199999999999997</v>
      </c>
      <c r="AT101">
        <f t="shared" si="45"/>
        <v>361</v>
      </c>
      <c r="AU101">
        <f t="shared" si="46"/>
        <v>0</v>
      </c>
      <c r="AV101">
        <f t="shared" si="47"/>
        <v>361</v>
      </c>
    </row>
    <row r="102" spans="1:48" x14ac:dyDescent="0.2">
      <c r="A102" s="69">
        <v>90</v>
      </c>
      <c r="B102" s="65">
        <v>1791</v>
      </c>
      <c r="C102" s="65" t="s">
        <v>143</v>
      </c>
      <c r="D102" s="65">
        <v>1791</v>
      </c>
      <c r="E102" s="65">
        <v>36.15</v>
      </c>
      <c r="F102" s="65">
        <v>4.1500000000000004</v>
      </c>
      <c r="G102" s="65">
        <v>308.82</v>
      </c>
      <c r="H102" s="65">
        <v>571.07000000000005</v>
      </c>
      <c r="I102" s="65">
        <v>60.01</v>
      </c>
      <c r="J102" s="65">
        <v>56.39</v>
      </c>
      <c r="K102" s="65">
        <v>502827</v>
      </c>
      <c r="L102" s="65">
        <v>52839</v>
      </c>
      <c r="M102" s="65">
        <v>49651</v>
      </c>
      <c r="N102" s="65">
        <v>35981</v>
      </c>
      <c r="O102" s="65">
        <v>4131</v>
      </c>
      <c r="P102" s="65">
        <v>902.6</v>
      </c>
      <c r="Q102" s="65">
        <v>1018.58</v>
      </c>
      <c r="R102" s="70">
        <v>0</v>
      </c>
      <c r="T102" s="81">
        <f t="shared" si="24"/>
        <v>582.04000000000008</v>
      </c>
      <c r="U102">
        <f t="shared" si="25"/>
        <v>525349</v>
      </c>
      <c r="V102">
        <f t="shared" si="26"/>
        <v>0</v>
      </c>
      <c r="W102">
        <f t="shared" si="27"/>
        <v>525349</v>
      </c>
      <c r="Y102" s="81">
        <f t="shared" si="28"/>
        <v>61.25</v>
      </c>
      <c r="Z102">
        <f t="shared" si="29"/>
        <v>55284</v>
      </c>
      <c r="AA102">
        <f t="shared" si="30"/>
        <v>0</v>
      </c>
      <c r="AB102">
        <f t="shared" si="31"/>
        <v>55284</v>
      </c>
      <c r="AD102" s="81">
        <f t="shared" si="32"/>
        <v>57.74</v>
      </c>
      <c r="AE102">
        <f t="shared" si="33"/>
        <v>52116</v>
      </c>
      <c r="AF102">
        <f t="shared" si="34"/>
        <v>0</v>
      </c>
      <c r="AG102">
        <f t="shared" si="35"/>
        <v>52116</v>
      </c>
      <c r="AI102" s="81">
        <f t="shared" si="36"/>
        <v>0</v>
      </c>
      <c r="AJ102">
        <f t="shared" si="37"/>
        <v>0</v>
      </c>
      <c r="AK102">
        <f t="shared" si="38"/>
        <v>0</v>
      </c>
      <c r="AL102">
        <f t="shared" si="39"/>
        <v>0</v>
      </c>
      <c r="AN102" s="81">
        <f t="shared" si="40"/>
        <v>36.72</v>
      </c>
      <c r="AO102">
        <f t="shared" si="41"/>
        <v>37402</v>
      </c>
      <c r="AP102">
        <f t="shared" si="42"/>
        <v>0</v>
      </c>
      <c r="AQ102">
        <f t="shared" si="43"/>
        <v>37402</v>
      </c>
      <c r="AS102" s="81">
        <f t="shared" si="44"/>
        <v>4.2200000000000006</v>
      </c>
      <c r="AT102">
        <f t="shared" si="45"/>
        <v>4298</v>
      </c>
      <c r="AU102">
        <f t="shared" si="46"/>
        <v>0</v>
      </c>
      <c r="AV102">
        <f t="shared" si="47"/>
        <v>4298</v>
      </c>
    </row>
    <row r="103" spans="1:48" x14ac:dyDescent="0.2">
      <c r="A103" s="69">
        <v>91</v>
      </c>
      <c r="B103" s="65">
        <v>1863</v>
      </c>
      <c r="C103" s="65" t="s">
        <v>144</v>
      </c>
      <c r="D103" s="65">
        <v>1863</v>
      </c>
      <c r="E103" s="65">
        <v>28.92</v>
      </c>
      <c r="F103" s="65">
        <v>3.09</v>
      </c>
      <c r="G103" s="65">
        <v>308.82</v>
      </c>
      <c r="H103" s="65">
        <v>568.53</v>
      </c>
      <c r="I103" s="65">
        <v>67.61</v>
      </c>
      <c r="J103" s="65">
        <v>67.959999999999994</v>
      </c>
      <c r="K103" s="65">
        <v>6014251</v>
      </c>
      <c r="L103" s="65">
        <v>715219</v>
      </c>
      <c r="M103" s="65">
        <v>718922</v>
      </c>
      <c r="N103" s="65">
        <v>362201</v>
      </c>
      <c r="O103" s="65">
        <v>38700</v>
      </c>
      <c r="P103" s="65">
        <v>10608.8</v>
      </c>
      <c r="Q103" s="65">
        <v>12573.91</v>
      </c>
      <c r="R103" s="70">
        <v>3266883</v>
      </c>
      <c r="T103" s="81">
        <f t="shared" si="24"/>
        <v>579.5</v>
      </c>
      <c r="U103">
        <f t="shared" si="25"/>
        <v>6147800</v>
      </c>
      <c r="V103">
        <f t="shared" si="26"/>
        <v>0</v>
      </c>
      <c r="W103">
        <f t="shared" si="27"/>
        <v>6147800</v>
      </c>
      <c r="Y103" s="81">
        <f t="shared" si="28"/>
        <v>68.849999999999994</v>
      </c>
      <c r="Z103">
        <f t="shared" si="29"/>
        <v>730416</v>
      </c>
      <c r="AA103">
        <f t="shared" si="30"/>
        <v>0</v>
      </c>
      <c r="AB103">
        <f t="shared" si="31"/>
        <v>730416</v>
      </c>
      <c r="AD103" s="81">
        <f t="shared" si="32"/>
        <v>69.309999999999988</v>
      </c>
      <c r="AE103">
        <f t="shared" si="33"/>
        <v>735296</v>
      </c>
      <c r="AF103">
        <f t="shared" si="34"/>
        <v>0</v>
      </c>
      <c r="AG103">
        <f t="shared" si="35"/>
        <v>735296</v>
      </c>
      <c r="AI103" s="81">
        <f t="shared" si="36"/>
        <v>315</v>
      </c>
      <c r="AJ103">
        <f t="shared" si="37"/>
        <v>3341772</v>
      </c>
      <c r="AK103">
        <f t="shared" si="38"/>
        <v>0</v>
      </c>
      <c r="AL103">
        <f t="shared" si="39"/>
        <v>3341772</v>
      </c>
      <c r="AN103" s="81">
        <f t="shared" si="40"/>
        <v>29.490000000000002</v>
      </c>
      <c r="AO103">
        <f t="shared" si="41"/>
        <v>370805</v>
      </c>
      <c r="AP103">
        <f t="shared" si="42"/>
        <v>0</v>
      </c>
      <c r="AQ103">
        <f t="shared" si="43"/>
        <v>370805</v>
      </c>
      <c r="AS103" s="81">
        <f t="shared" si="44"/>
        <v>3.1599999999999997</v>
      </c>
      <c r="AT103">
        <f t="shared" si="45"/>
        <v>39734</v>
      </c>
      <c r="AU103">
        <f t="shared" si="46"/>
        <v>0</v>
      </c>
      <c r="AV103">
        <f t="shared" si="47"/>
        <v>39734</v>
      </c>
    </row>
    <row r="104" spans="1:48" x14ac:dyDescent="0.2">
      <c r="A104" s="69">
        <v>92</v>
      </c>
      <c r="B104" s="65">
        <v>1908</v>
      </c>
      <c r="C104" s="65" t="s">
        <v>145</v>
      </c>
      <c r="D104" s="65">
        <v>1908</v>
      </c>
      <c r="E104" s="65">
        <v>36.15</v>
      </c>
      <c r="F104" s="65">
        <v>4.1500000000000004</v>
      </c>
      <c r="G104" s="65">
        <v>308.82</v>
      </c>
      <c r="H104" s="65">
        <v>578.08000000000004</v>
      </c>
      <c r="I104" s="65">
        <v>60</v>
      </c>
      <c r="J104" s="65">
        <v>64.47</v>
      </c>
      <c r="K104" s="65">
        <v>268229</v>
      </c>
      <c r="L104" s="65">
        <v>27840</v>
      </c>
      <c r="M104" s="65">
        <v>29914</v>
      </c>
      <c r="N104" s="65">
        <v>19287</v>
      </c>
      <c r="O104" s="65">
        <v>2214</v>
      </c>
      <c r="P104" s="65">
        <v>446.8</v>
      </c>
      <c r="Q104" s="65">
        <v>517.04</v>
      </c>
      <c r="R104" s="70">
        <v>0</v>
      </c>
      <c r="T104" s="81">
        <f t="shared" si="24"/>
        <v>589.05000000000007</v>
      </c>
      <c r="U104">
        <f t="shared" si="25"/>
        <v>263188</v>
      </c>
      <c r="V104">
        <f t="shared" si="26"/>
        <v>5041</v>
      </c>
      <c r="W104">
        <f t="shared" si="27"/>
        <v>268229</v>
      </c>
      <c r="Y104" s="81">
        <f t="shared" si="28"/>
        <v>61.24</v>
      </c>
      <c r="Z104">
        <f t="shared" si="29"/>
        <v>27362</v>
      </c>
      <c r="AA104">
        <f t="shared" si="30"/>
        <v>478</v>
      </c>
      <c r="AB104">
        <f t="shared" si="31"/>
        <v>27840</v>
      </c>
      <c r="AD104" s="81">
        <f t="shared" si="32"/>
        <v>65.819999999999993</v>
      </c>
      <c r="AE104">
        <f t="shared" si="33"/>
        <v>29408</v>
      </c>
      <c r="AF104">
        <f t="shared" si="34"/>
        <v>506</v>
      </c>
      <c r="AG104">
        <f t="shared" si="35"/>
        <v>29914</v>
      </c>
      <c r="AI104" s="81">
        <f t="shared" si="36"/>
        <v>0</v>
      </c>
      <c r="AJ104">
        <f t="shared" si="37"/>
        <v>0</v>
      </c>
      <c r="AK104">
        <f t="shared" si="38"/>
        <v>0</v>
      </c>
      <c r="AL104">
        <f t="shared" si="39"/>
        <v>0</v>
      </c>
      <c r="AN104" s="81">
        <f t="shared" si="40"/>
        <v>36.72</v>
      </c>
      <c r="AO104">
        <f t="shared" si="41"/>
        <v>18986</v>
      </c>
      <c r="AP104">
        <f t="shared" si="42"/>
        <v>301</v>
      </c>
      <c r="AQ104">
        <f t="shared" si="43"/>
        <v>19287</v>
      </c>
      <c r="AS104" s="81">
        <f t="shared" si="44"/>
        <v>4.2200000000000006</v>
      </c>
      <c r="AT104">
        <f t="shared" si="45"/>
        <v>2182</v>
      </c>
      <c r="AU104">
        <f t="shared" si="46"/>
        <v>32</v>
      </c>
      <c r="AV104">
        <f t="shared" si="47"/>
        <v>2214</v>
      </c>
    </row>
    <row r="105" spans="1:48" x14ac:dyDescent="0.2">
      <c r="A105" s="69">
        <v>93</v>
      </c>
      <c r="B105" s="65">
        <v>1926</v>
      </c>
      <c r="C105" s="65" t="s">
        <v>146</v>
      </c>
      <c r="D105" s="65">
        <v>1926</v>
      </c>
      <c r="E105" s="65">
        <v>25.22</v>
      </c>
      <c r="F105" s="65">
        <v>2.96</v>
      </c>
      <c r="G105" s="65">
        <v>308.82</v>
      </c>
      <c r="H105" s="65">
        <v>651.6</v>
      </c>
      <c r="I105" s="65">
        <v>73.72</v>
      </c>
      <c r="J105" s="65">
        <v>58.39</v>
      </c>
      <c r="K105" s="65">
        <v>368545</v>
      </c>
      <c r="L105" s="65">
        <v>41696</v>
      </c>
      <c r="M105" s="65">
        <v>33025</v>
      </c>
      <c r="N105" s="65">
        <v>15763</v>
      </c>
      <c r="O105" s="65">
        <v>1850</v>
      </c>
      <c r="P105" s="65">
        <v>599.70000000000005</v>
      </c>
      <c r="Q105" s="65">
        <v>659.71</v>
      </c>
      <c r="R105" s="70">
        <v>0</v>
      </c>
      <c r="T105" s="81">
        <f t="shared" si="24"/>
        <v>662.57</v>
      </c>
      <c r="U105">
        <f t="shared" si="25"/>
        <v>397343</v>
      </c>
      <c r="V105">
        <f t="shared" si="26"/>
        <v>0</v>
      </c>
      <c r="W105">
        <f t="shared" si="27"/>
        <v>397343</v>
      </c>
      <c r="Y105" s="81">
        <f t="shared" si="28"/>
        <v>74.959999999999994</v>
      </c>
      <c r="Z105">
        <f t="shared" si="29"/>
        <v>44954</v>
      </c>
      <c r="AA105">
        <f t="shared" si="30"/>
        <v>0</v>
      </c>
      <c r="AB105">
        <f t="shared" si="31"/>
        <v>44954</v>
      </c>
      <c r="AD105" s="81">
        <f t="shared" si="32"/>
        <v>59.74</v>
      </c>
      <c r="AE105">
        <f t="shared" si="33"/>
        <v>35826</v>
      </c>
      <c r="AF105">
        <f t="shared" si="34"/>
        <v>0</v>
      </c>
      <c r="AG105">
        <f t="shared" si="35"/>
        <v>35826</v>
      </c>
      <c r="AI105" s="81">
        <f t="shared" si="36"/>
        <v>0</v>
      </c>
      <c r="AJ105">
        <f t="shared" si="37"/>
        <v>0</v>
      </c>
      <c r="AK105">
        <f t="shared" si="38"/>
        <v>0</v>
      </c>
      <c r="AL105">
        <f t="shared" si="39"/>
        <v>0</v>
      </c>
      <c r="AN105" s="81">
        <f t="shared" si="40"/>
        <v>25.79</v>
      </c>
      <c r="AO105">
        <f t="shared" si="41"/>
        <v>17014</v>
      </c>
      <c r="AP105">
        <f t="shared" si="42"/>
        <v>0</v>
      </c>
      <c r="AQ105">
        <f t="shared" si="43"/>
        <v>17014</v>
      </c>
      <c r="AS105" s="81">
        <f t="shared" si="44"/>
        <v>3.03</v>
      </c>
      <c r="AT105">
        <f t="shared" si="45"/>
        <v>1999</v>
      </c>
      <c r="AU105">
        <f t="shared" si="46"/>
        <v>0</v>
      </c>
      <c r="AV105">
        <f t="shared" si="47"/>
        <v>1999</v>
      </c>
    </row>
    <row r="106" spans="1:48" x14ac:dyDescent="0.2">
      <c r="A106" s="69">
        <v>94</v>
      </c>
      <c r="B106" s="65">
        <v>1944</v>
      </c>
      <c r="C106" s="65" t="s">
        <v>147</v>
      </c>
      <c r="D106" s="65">
        <v>1944</v>
      </c>
      <c r="E106" s="65">
        <v>30.88</v>
      </c>
      <c r="F106" s="65">
        <v>3.68</v>
      </c>
      <c r="G106" s="65">
        <v>308.82</v>
      </c>
      <c r="H106" s="65">
        <v>563.47</v>
      </c>
      <c r="I106" s="65">
        <v>61.56</v>
      </c>
      <c r="J106" s="65">
        <v>69.489999999999995</v>
      </c>
      <c r="K106" s="65">
        <v>469540</v>
      </c>
      <c r="L106" s="65">
        <v>51298</v>
      </c>
      <c r="M106" s="65">
        <v>57906</v>
      </c>
      <c r="N106" s="65">
        <v>29869</v>
      </c>
      <c r="O106" s="65">
        <v>3560</v>
      </c>
      <c r="P106" s="65">
        <v>844.6</v>
      </c>
      <c r="Q106" s="65">
        <v>979.91</v>
      </c>
      <c r="R106" s="70">
        <v>0</v>
      </c>
      <c r="T106" s="81">
        <f t="shared" si="24"/>
        <v>574.44000000000005</v>
      </c>
      <c r="U106">
        <f t="shared" si="25"/>
        <v>485172</v>
      </c>
      <c r="V106">
        <f t="shared" si="26"/>
        <v>0</v>
      </c>
      <c r="W106">
        <f t="shared" si="27"/>
        <v>485172</v>
      </c>
      <c r="Y106" s="81">
        <f t="shared" si="28"/>
        <v>62.800000000000004</v>
      </c>
      <c r="Z106">
        <f t="shared" si="29"/>
        <v>53041</v>
      </c>
      <c r="AA106">
        <f t="shared" si="30"/>
        <v>0</v>
      </c>
      <c r="AB106">
        <f t="shared" si="31"/>
        <v>53041</v>
      </c>
      <c r="AD106" s="81">
        <f t="shared" si="32"/>
        <v>70.839999999999989</v>
      </c>
      <c r="AE106">
        <f t="shared" si="33"/>
        <v>59831</v>
      </c>
      <c r="AF106">
        <f t="shared" si="34"/>
        <v>0</v>
      </c>
      <c r="AG106">
        <f t="shared" si="35"/>
        <v>59831</v>
      </c>
      <c r="AI106" s="81">
        <f t="shared" si="36"/>
        <v>0</v>
      </c>
      <c r="AJ106">
        <f t="shared" si="37"/>
        <v>0</v>
      </c>
      <c r="AK106">
        <f t="shared" si="38"/>
        <v>0</v>
      </c>
      <c r="AL106">
        <f t="shared" si="39"/>
        <v>0</v>
      </c>
      <c r="AN106" s="81">
        <f t="shared" si="40"/>
        <v>31.45</v>
      </c>
      <c r="AO106">
        <f t="shared" si="41"/>
        <v>30818</v>
      </c>
      <c r="AP106">
        <f t="shared" si="42"/>
        <v>0</v>
      </c>
      <c r="AQ106">
        <f t="shared" si="43"/>
        <v>30818</v>
      </c>
      <c r="AS106" s="81">
        <f t="shared" si="44"/>
        <v>3.75</v>
      </c>
      <c r="AT106">
        <f t="shared" si="45"/>
        <v>3675</v>
      </c>
      <c r="AU106">
        <f t="shared" si="46"/>
        <v>0</v>
      </c>
      <c r="AV106">
        <f t="shared" si="47"/>
        <v>3675</v>
      </c>
    </row>
    <row r="107" spans="1:48" x14ac:dyDescent="0.2">
      <c r="A107" s="69">
        <v>95</v>
      </c>
      <c r="B107" s="65">
        <v>1953</v>
      </c>
      <c r="C107" s="65" t="s">
        <v>148</v>
      </c>
      <c r="D107" s="65">
        <v>1953</v>
      </c>
      <c r="E107" s="65">
        <v>22.2</v>
      </c>
      <c r="F107" s="65">
        <v>2.83</v>
      </c>
      <c r="G107" s="65">
        <v>308.82</v>
      </c>
      <c r="H107" s="65">
        <v>583.04</v>
      </c>
      <c r="I107" s="65">
        <v>58.6</v>
      </c>
      <c r="J107" s="65">
        <v>66.739999999999995</v>
      </c>
      <c r="K107" s="65">
        <v>375886</v>
      </c>
      <c r="L107" s="65">
        <v>37779</v>
      </c>
      <c r="M107" s="65">
        <v>43027</v>
      </c>
      <c r="N107" s="65">
        <v>15829</v>
      </c>
      <c r="O107" s="65">
        <v>2018</v>
      </c>
      <c r="P107" s="65">
        <v>660.7</v>
      </c>
      <c r="Q107" s="65">
        <v>729.7</v>
      </c>
      <c r="R107" s="70">
        <v>199096</v>
      </c>
      <c r="T107" s="81">
        <f t="shared" si="24"/>
        <v>594.01</v>
      </c>
      <c r="U107">
        <f t="shared" si="25"/>
        <v>392462</v>
      </c>
      <c r="V107">
        <f t="shared" si="26"/>
        <v>0</v>
      </c>
      <c r="W107">
        <f t="shared" si="27"/>
        <v>392462</v>
      </c>
      <c r="Y107" s="81">
        <f t="shared" si="28"/>
        <v>59.84</v>
      </c>
      <c r="Z107">
        <f t="shared" si="29"/>
        <v>39536</v>
      </c>
      <c r="AA107">
        <f t="shared" si="30"/>
        <v>0</v>
      </c>
      <c r="AB107">
        <f t="shared" si="31"/>
        <v>39536</v>
      </c>
      <c r="AD107" s="81">
        <f t="shared" si="32"/>
        <v>68.089999999999989</v>
      </c>
      <c r="AE107">
        <f t="shared" si="33"/>
        <v>44987</v>
      </c>
      <c r="AF107">
        <f t="shared" si="34"/>
        <v>0</v>
      </c>
      <c r="AG107">
        <f t="shared" si="35"/>
        <v>44987</v>
      </c>
      <c r="AI107" s="81">
        <f t="shared" si="36"/>
        <v>315</v>
      </c>
      <c r="AJ107">
        <f t="shared" si="37"/>
        <v>208121</v>
      </c>
      <c r="AK107">
        <f t="shared" si="38"/>
        <v>0</v>
      </c>
      <c r="AL107">
        <f t="shared" si="39"/>
        <v>208121</v>
      </c>
      <c r="AN107" s="81">
        <f t="shared" si="40"/>
        <v>22.77</v>
      </c>
      <c r="AO107">
        <f t="shared" si="41"/>
        <v>16615</v>
      </c>
      <c r="AP107">
        <f t="shared" si="42"/>
        <v>0</v>
      </c>
      <c r="AQ107">
        <f t="shared" si="43"/>
        <v>16615</v>
      </c>
      <c r="AS107" s="81">
        <f t="shared" si="44"/>
        <v>2.9</v>
      </c>
      <c r="AT107">
        <f t="shared" si="45"/>
        <v>2116</v>
      </c>
      <c r="AU107">
        <f t="shared" si="46"/>
        <v>0</v>
      </c>
      <c r="AV107">
        <f t="shared" si="47"/>
        <v>2116</v>
      </c>
    </row>
    <row r="108" spans="1:48" x14ac:dyDescent="0.2">
      <c r="A108" s="69">
        <v>96</v>
      </c>
      <c r="B108" s="65">
        <v>1963</v>
      </c>
      <c r="C108" s="65" t="s">
        <v>149</v>
      </c>
      <c r="D108" s="65">
        <v>1963</v>
      </c>
      <c r="E108" s="65">
        <v>36.15</v>
      </c>
      <c r="F108" s="65">
        <v>4.1500000000000004</v>
      </c>
      <c r="G108" s="65">
        <v>308.82</v>
      </c>
      <c r="H108" s="65">
        <v>607.48</v>
      </c>
      <c r="I108" s="65">
        <v>60.47</v>
      </c>
      <c r="J108" s="65">
        <v>63.42</v>
      </c>
      <c r="K108" s="65">
        <v>340371</v>
      </c>
      <c r="L108" s="65">
        <v>33881</v>
      </c>
      <c r="M108" s="65">
        <v>35534</v>
      </c>
      <c r="N108" s="65">
        <v>24067</v>
      </c>
      <c r="O108" s="65">
        <v>2763</v>
      </c>
      <c r="P108" s="65">
        <v>564.70000000000005</v>
      </c>
      <c r="Q108" s="65">
        <v>671.2</v>
      </c>
      <c r="R108" s="70">
        <v>0</v>
      </c>
      <c r="T108" s="81">
        <f t="shared" si="24"/>
        <v>618.45000000000005</v>
      </c>
      <c r="U108">
        <f t="shared" si="25"/>
        <v>349239</v>
      </c>
      <c r="V108">
        <f t="shared" si="26"/>
        <v>0</v>
      </c>
      <c r="W108">
        <f t="shared" si="27"/>
        <v>349239</v>
      </c>
      <c r="Y108" s="81">
        <f t="shared" si="28"/>
        <v>61.71</v>
      </c>
      <c r="Z108">
        <f t="shared" si="29"/>
        <v>34848</v>
      </c>
      <c r="AA108">
        <f t="shared" si="30"/>
        <v>0</v>
      </c>
      <c r="AB108">
        <f t="shared" si="31"/>
        <v>34848</v>
      </c>
      <c r="AD108" s="81">
        <f t="shared" si="32"/>
        <v>64.77</v>
      </c>
      <c r="AE108">
        <f t="shared" si="33"/>
        <v>36576</v>
      </c>
      <c r="AF108">
        <f t="shared" si="34"/>
        <v>0</v>
      </c>
      <c r="AG108">
        <f t="shared" si="35"/>
        <v>36576</v>
      </c>
      <c r="AI108" s="81">
        <f t="shared" si="36"/>
        <v>0</v>
      </c>
      <c r="AJ108">
        <f t="shared" si="37"/>
        <v>0</v>
      </c>
      <c r="AK108">
        <f t="shared" si="38"/>
        <v>0</v>
      </c>
      <c r="AL108">
        <f t="shared" si="39"/>
        <v>0</v>
      </c>
      <c r="AN108" s="81">
        <f t="shared" si="40"/>
        <v>36.72</v>
      </c>
      <c r="AO108">
        <f t="shared" si="41"/>
        <v>24646</v>
      </c>
      <c r="AP108">
        <f t="shared" si="42"/>
        <v>0</v>
      </c>
      <c r="AQ108">
        <f t="shared" si="43"/>
        <v>24646</v>
      </c>
      <c r="AS108" s="81">
        <f t="shared" si="44"/>
        <v>4.2200000000000006</v>
      </c>
      <c r="AT108">
        <f t="shared" si="45"/>
        <v>2832</v>
      </c>
      <c r="AU108">
        <f t="shared" si="46"/>
        <v>0</v>
      </c>
      <c r="AV108">
        <f t="shared" si="47"/>
        <v>2832</v>
      </c>
    </row>
    <row r="109" spans="1:48" x14ac:dyDescent="0.2">
      <c r="A109" s="69">
        <v>97</v>
      </c>
      <c r="B109" s="65">
        <v>3582</v>
      </c>
      <c r="C109" s="65" t="s">
        <v>150</v>
      </c>
      <c r="D109" s="65">
        <v>1968</v>
      </c>
      <c r="E109" s="65">
        <v>36.15</v>
      </c>
      <c r="F109" s="65">
        <v>4.1500000000000004</v>
      </c>
      <c r="G109" s="65">
        <v>308.82</v>
      </c>
      <c r="H109" s="65">
        <v>597.39</v>
      </c>
      <c r="I109" s="65">
        <v>67.91</v>
      </c>
      <c r="J109" s="65">
        <v>68.09</v>
      </c>
      <c r="K109" s="65">
        <v>363990</v>
      </c>
      <c r="L109" s="65">
        <v>41378</v>
      </c>
      <c r="M109" s="65">
        <v>41487</v>
      </c>
      <c r="N109" s="65">
        <v>24589</v>
      </c>
      <c r="O109" s="65">
        <v>2823</v>
      </c>
      <c r="P109" s="65">
        <v>575.70000000000005</v>
      </c>
      <c r="Q109" s="65">
        <v>647.29999999999995</v>
      </c>
      <c r="R109" s="70">
        <v>188164</v>
      </c>
      <c r="T109" s="81">
        <f t="shared" si="24"/>
        <v>608.36</v>
      </c>
      <c r="U109">
        <f t="shared" si="25"/>
        <v>350233</v>
      </c>
      <c r="V109">
        <f t="shared" si="26"/>
        <v>13757</v>
      </c>
      <c r="W109">
        <f t="shared" si="27"/>
        <v>363990</v>
      </c>
      <c r="Y109" s="81">
        <f t="shared" si="28"/>
        <v>69.149999999999991</v>
      </c>
      <c r="Z109">
        <f t="shared" si="29"/>
        <v>39810</v>
      </c>
      <c r="AA109">
        <f t="shared" si="30"/>
        <v>1568</v>
      </c>
      <c r="AB109">
        <f t="shared" si="31"/>
        <v>41378</v>
      </c>
      <c r="AD109" s="81">
        <f t="shared" si="32"/>
        <v>69.44</v>
      </c>
      <c r="AE109">
        <f t="shared" si="33"/>
        <v>39977</v>
      </c>
      <c r="AF109">
        <f t="shared" si="34"/>
        <v>1510</v>
      </c>
      <c r="AG109">
        <f t="shared" si="35"/>
        <v>41487</v>
      </c>
      <c r="AI109" s="81">
        <f t="shared" si="36"/>
        <v>315</v>
      </c>
      <c r="AJ109">
        <f t="shared" si="37"/>
        <v>181346</v>
      </c>
      <c r="AK109">
        <f t="shared" si="38"/>
        <v>6818</v>
      </c>
      <c r="AL109">
        <f t="shared" si="39"/>
        <v>188164</v>
      </c>
      <c r="AN109" s="81">
        <f t="shared" si="40"/>
        <v>36.72</v>
      </c>
      <c r="AO109">
        <f t="shared" si="41"/>
        <v>23769</v>
      </c>
      <c r="AP109">
        <f t="shared" si="42"/>
        <v>820</v>
      </c>
      <c r="AQ109">
        <f t="shared" si="43"/>
        <v>24589</v>
      </c>
      <c r="AS109" s="81">
        <f t="shared" si="44"/>
        <v>4.2200000000000006</v>
      </c>
      <c r="AT109">
        <f t="shared" si="45"/>
        <v>2732</v>
      </c>
      <c r="AU109">
        <f t="shared" si="46"/>
        <v>91</v>
      </c>
      <c r="AV109">
        <f t="shared" si="47"/>
        <v>2823</v>
      </c>
    </row>
    <row r="110" spans="1:48" x14ac:dyDescent="0.2">
      <c r="A110" s="69">
        <v>98</v>
      </c>
      <c r="B110" s="65">
        <v>3978</v>
      </c>
      <c r="C110" s="65" t="s">
        <v>151</v>
      </c>
      <c r="D110" s="65">
        <v>3978</v>
      </c>
      <c r="E110" s="65">
        <v>28.74</v>
      </c>
      <c r="F110" s="65">
        <v>3.05</v>
      </c>
      <c r="G110" s="65">
        <v>308.82</v>
      </c>
      <c r="H110" s="65">
        <v>604.41</v>
      </c>
      <c r="I110" s="65">
        <v>67.209999999999994</v>
      </c>
      <c r="J110" s="65">
        <v>59.86</v>
      </c>
      <c r="K110" s="65">
        <v>329464</v>
      </c>
      <c r="L110" s="65">
        <v>36636</v>
      </c>
      <c r="M110" s="65">
        <v>32630</v>
      </c>
      <c r="N110" s="65">
        <v>17541</v>
      </c>
      <c r="O110" s="65">
        <v>1861</v>
      </c>
      <c r="P110" s="65">
        <v>551.70000000000005</v>
      </c>
      <c r="Q110" s="65">
        <v>617.57000000000005</v>
      </c>
      <c r="R110" s="70">
        <v>0</v>
      </c>
      <c r="T110" s="81">
        <f t="shared" si="24"/>
        <v>615.38</v>
      </c>
      <c r="U110">
        <f t="shared" si="25"/>
        <v>339505</v>
      </c>
      <c r="V110">
        <f t="shared" si="26"/>
        <v>0</v>
      </c>
      <c r="W110">
        <f t="shared" si="27"/>
        <v>339505</v>
      </c>
      <c r="Y110" s="81">
        <f t="shared" si="28"/>
        <v>68.449999999999989</v>
      </c>
      <c r="Z110">
        <f t="shared" si="29"/>
        <v>37764</v>
      </c>
      <c r="AA110">
        <f t="shared" si="30"/>
        <v>0</v>
      </c>
      <c r="AB110">
        <f t="shared" si="31"/>
        <v>37764</v>
      </c>
      <c r="AD110" s="81">
        <f t="shared" si="32"/>
        <v>61.21</v>
      </c>
      <c r="AE110">
        <f t="shared" si="33"/>
        <v>33770</v>
      </c>
      <c r="AF110">
        <f t="shared" si="34"/>
        <v>0</v>
      </c>
      <c r="AG110">
        <f t="shared" si="35"/>
        <v>33770</v>
      </c>
      <c r="AI110" s="81">
        <f t="shared" si="36"/>
        <v>0</v>
      </c>
      <c r="AJ110">
        <f t="shared" si="37"/>
        <v>0</v>
      </c>
      <c r="AK110">
        <f t="shared" si="38"/>
        <v>0</v>
      </c>
      <c r="AL110">
        <f t="shared" si="39"/>
        <v>0</v>
      </c>
      <c r="AN110" s="81">
        <f t="shared" si="40"/>
        <v>29.31</v>
      </c>
      <c r="AO110">
        <f t="shared" si="41"/>
        <v>18101</v>
      </c>
      <c r="AP110">
        <f t="shared" si="42"/>
        <v>0</v>
      </c>
      <c r="AQ110">
        <f t="shared" si="43"/>
        <v>18101</v>
      </c>
      <c r="AS110" s="81">
        <f t="shared" si="44"/>
        <v>3.1199999999999997</v>
      </c>
      <c r="AT110">
        <f t="shared" si="45"/>
        <v>1927</v>
      </c>
      <c r="AU110">
        <f t="shared" si="46"/>
        <v>0</v>
      </c>
      <c r="AV110">
        <f t="shared" si="47"/>
        <v>1927</v>
      </c>
    </row>
    <row r="111" spans="1:48" x14ac:dyDescent="0.2">
      <c r="A111" s="69">
        <v>99</v>
      </c>
      <c r="B111" s="65">
        <v>6741</v>
      </c>
      <c r="C111" s="65" t="s">
        <v>152</v>
      </c>
      <c r="D111" s="65">
        <v>6741</v>
      </c>
      <c r="E111" s="65">
        <v>30.88</v>
      </c>
      <c r="F111" s="65">
        <v>3.68</v>
      </c>
      <c r="G111" s="65">
        <v>308.82</v>
      </c>
      <c r="H111" s="65">
        <v>587.52</v>
      </c>
      <c r="I111" s="65">
        <v>61.87</v>
      </c>
      <c r="J111" s="65">
        <v>67.12</v>
      </c>
      <c r="K111" s="65">
        <v>543574</v>
      </c>
      <c r="L111" s="65">
        <v>57242</v>
      </c>
      <c r="M111" s="65">
        <v>62099</v>
      </c>
      <c r="N111" s="65">
        <v>31047</v>
      </c>
      <c r="O111" s="65">
        <v>3700</v>
      </c>
      <c r="P111" s="65">
        <v>902.6</v>
      </c>
      <c r="Q111" s="65">
        <v>983.6</v>
      </c>
      <c r="R111" s="70">
        <v>0</v>
      </c>
      <c r="T111" s="81">
        <f t="shared" si="24"/>
        <v>598.49</v>
      </c>
      <c r="U111">
        <f t="shared" si="25"/>
        <v>540197</v>
      </c>
      <c r="V111">
        <f t="shared" si="26"/>
        <v>3377</v>
      </c>
      <c r="W111">
        <f t="shared" si="27"/>
        <v>543574</v>
      </c>
      <c r="Y111" s="81">
        <f t="shared" si="28"/>
        <v>63.11</v>
      </c>
      <c r="Z111">
        <f t="shared" si="29"/>
        <v>56963</v>
      </c>
      <c r="AA111">
        <f t="shared" si="30"/>
        <v>279</v>
      </c>
      <c r="AB111">
        <f t="shared" si="31"/>
        <v>57242</v>
      </c>
      <c r="AD111" s="81">
        <f t="shared" si="32"/>
        <v>68.47</v>
      </c>
      <c r="AE111">
        <f t="shared" si="33"/>
        <v>61801</v>
      </c>
      <c r="AF111">
        <f t="shared" si="34"/>
        <v>298</v>
      </c>
      <c r="AG111">
        <f t="shared" si="35"/>
        <v>62099</v>
      </c>
      <c r="AI111" s="81">
        <f t="shared" si="36"/>
        <v>0</v>
      </c>
      <c r="AJ111">
        <f t="shared" si="37"/>
        <v>0</v>
      </c>
      <c r="AK111">
        <f t="shared" si="38"/>
        <v>0</v>
      </c>
      <c r="AL111">
        <f t="shared" si="39"/>
        <v>0</v>
      </c>
      <c r="AN111" s="81">
        <f t="shared" si="40"/>
        <v>31.45</v>
      </c>
      <c r="AO111">
        <f t="shared" si="41"/>
        <v>30934</v>
      </c>
      <c r="AP111">
        <f t="shared" si="42"/>
        <v>113</v>
      </c>
      <c r="AQ111">
        <f t="shared" si="43"/>
        <v>31047</v>
      </c>
      <c r="AS111" s="81">
        <f t="shared" si="44"/>
        <v>3.75</v>
      </c>
      <c r="AT111">
        <f t="shared" si="45"/>
        <v>3689</v>
      </c>
      <c r="AU111">
        <f t="shared" si="46"/>
        <v>11</v>
      </c>
      <c r="AV111">
        <f t="shared" si="47"/>
        <v>3700</v>
      </c>
    </row>
    <row r="112" spans="1:48" x14ac:dyDescent="0.2">
      <c r="A112" s="69">
        <v>100</v>
      </c>
      <c r="B112" s="65">
        <v>1970</v>
      </c>
      <c r="C112" s="65" t="s">
        <v>153</v>
      </c>
      <c r="D112" s="65">
        <v>1970</v>
      </c>
      <c r="E112" s="65">
        <v>28.74</v>
      </c>
      <c r="F112" s="65">
        <v>3.05</v>
      </c>
      <c r="G112" s="65">
        <v>308.82</v>
      </c>
      <c r="H112" s="65">
        <v>569.98</v>
      </c>
      <c r="I112" s="65">
        <v>54.75</v>
      </c>
      <c r="J112" s="65">
        <v>68.75</v>
      </c>
      <c r="K112" s="65">
        <v>293996</v>
      </c>
      <c r="L112" s="65">
        <v>28240</v>
      </c>
      <c r="M112" s="65">
        <v>35461</v>
      </c>
      <c r="N112" s="65">
        <v>15998</v>
      </c>
      <c r="O112" s="65">
        <v>1698</v>
      </c>
      <c r="P112" s="65">
        <v>530.70000000000005</v>
      </c>
      <c r="Q112" s="65">
        <v>571.92999999999995</v>
      </c>
      <c r="R112" s="70">
        <v>159289</v>
      </c>
      <c r="T112" s="81">
        <f t="shared" si="24"/>
        <v>580.95000000000005</v>
      </c>
      <c r="U112">
        <f t="shared" si="25"/>
        <v>308310</v>
      </c>
      <c r="V112">
        <f t="shared" si="26"/>
        <v>0</v>
      </c>
      <c r="W112">
        <f t="shared" si="27"/>
        <v>308310</v>
      </c>
      <c r="Y112" s="81">
        <f t="shared" si="28"/>
        <v>55.99</v>
      </c>
      <c r="Z112">
        <f t="shared" si="29"/>
        <v>29714</v>
      </c>
      <c r="AA112">
        <f t="shared" si="30"/>
        <v>0</v>
      </c>
      <c r="AB112">
        <f t="shared" si="31"/>
        <v>29714</v>
      </c>
      <c r="AD112" s="81">
        <f t="shared" si="32"/>
        <v>70.099999999999994</v>
      </c>
      <c r="AE112">
        <f t="shared" si="33"/>
        <v>37202</v>
      </c>
      <c r="AF112">
        <f t="shared" si="34"/>
        <v>0</v>
      </c>
      <c r="AG112">
        <f t="shared" si="35"/>
        <v>37202</v>
      </c>
      <c r="AI112" s="81">
        <f t="shared" si="36"/>
        <v>315</v>
      </c>
      <c r="AJ112">
        <f t="shared" si="37"/>
        <v>167171</v>
      </c>
      <c r="AK112">
        <f t="shared" si="38"/>
        <v>0</v>
      </c>
      <c r="AL112">
        <f t="shared" si="39"/>
        <v>167171</v>
      </c>
      <c r="AN112" s="81">
        <f t="shared" si="40"/>
        <v>29.31</v>
      </c>
      <c r="AO112">
        <f t="shared" si="41"/>
        <v>16763</v>
      </c>
      <c r="AP112">
        <f t="shared" si="42"/>
        <v>0</v>
      </c>
      <c r="AQ112">
        <f t="shared" si="43"/>
        <v>16763</v>
      </c>
      <c r="AS112" s="81">
        <f t="shared" si="44"/>
        <v>3.1199999999999997</v>
      </c>
      <c r="AT112">
        <f t="shared" si="45"/>
        <v>1784</v>
      </c>
      <c r="AU112">
        <f t="shared" si="46"/>
        <v>0</v>
      </c>
      <c r="AV112">
        <f t="shared" si="47"/>
        <v>1784</v>
      </c>
    </row>
    <row r="113" spans="1:48" x14ac:dyDescent="0.2">
      <c r="A113" s="69">
        <v>101</v>
      </c>
      <c r="B113" s="65">
        <v>1972</v>
      </c>
      <c r="C113" s="65" t="s">
        <v>154</v>
      </c>
      <c r="D113" s="65">
        <v>1972</v>
      </c>
      <c r="E113" s="65">
        <v>28.92</v>
      </c>
      <c r="F113" s="65">
        <v>3.09</v>
      </c>
      <c r="G113" s="65">
        <v>308.82</v>
      </c>
      <c r="H113" s="65">
        <v>622.59</v>
      </c>
      <c r="I113" s="65">
        <v>58.61</v>
      </c>
      <c r="J113" s="65">
        <v>71.7</v>
      </c>
      <c r="K113" s="65">
        <v>226623</v>
      </c>
      <c r="L113" s="65">
        <v>21334</v>
      </c>
      <c r="M113" s="65">
        <v>26099</v>
      </c>
      <c r="N113" s="65">
        <v>11374</v>
      </c>
      <c r="O113" s="65">
        <v>1215</v>
      </c>
      <c r="P113" s="65">
        <v>361.8</v>
      </c>
      <c r="Q113" s="65">
        <v>391.39</v>
      </c>
      <c r="R113" s="70">
        <v>0</v>
      </c>
      <c r="T113" s="81">
        <f t="shared" si="24"/>
        <v>633.56000000000006</v>
      </c>
      <c r="U113">
        <f t="shared" si="25"/>
        <v>229222</v>
      </c>
      <c r="V113">
        <f t="shared" si="26"/>
        <v>0</v>
      </c>
      <c r="W113">
        <f t="shared" si="27"/>
        <v>229222</v>
      </c>
      <c r="Y113" s="81">
        <f t="shared" si="28"/>
        <v>59.85</v>
      </c>
      <c r="Z113">
        <f t="shared" si="29"/>
        <v>21654</v>
      </c>
      <c r="AA113">
        <f t="shared" si="30"/>
        <v>0</v>
      </c>
      <c r="AB113">
        <f t="shared" si="31"/>
        <v>21654</v>
      </c>
      <c r="AD113" s="81">
        <f t="shared" si="32"/>
        <v>73.05</v>
      </c>
      <c r="AE113">
        <f t="shared" si="33"/>
        <v>26429</v>
      </c>
      <c r="AF113">
        <f t="shared" si="34"/>
        <v>0</v>
      </c>
      <c r="AG113">
        <f t="shared" si="35"/>
        <v>26429</v>
      </c>
      <c r="AI113" s="81">
        <f t="shared" si="36"/>
        <v>0</v>
      </c>
      <c r="AJ113">
        <f t="shared" si="37"/>
        <v>0</v>
      </c>
      <c r="AK113">
        <f t="shared" si="38"/>
        <v>0</v>
      </c>
      <c r="AL113">
        <f t="shared" si="39"/>
        <v>0</v>
      </c>
      <c r="AN113" s="81">
        <f t="shared" si="40"/>
        <v>29.490000000000002</v>
      </c>
      <c r="AO113">
        <f t="shared" si="41"/>
        <v>11542</v>
      </c>
      <c r="AP113">
        <f t="shared" si="42"/>
        <v>0</v>
      </c>
      <c r="AQ113">
        <f t="shared" si="43"/>
        <v>11542</v>
      </c>
      <c r="AS113" s="81">
        <f t="shared" si="44"/>
        <v>3.1599999999999997</v>
      </c>
      <c r="AT113">
        <f t="shared" si="45"/>
        <v>1237</v>
      </c>
      <c r="AU113">
        <f t="shared" si="46"/>
        <v>0</v>
      </c>
      <c r="AV113">
        <f t="shared" si="47"/>
        <v>1237</v>
      </c>
    </row>
    <row r="114" spans="1:48" x14ac:dyDescent="0.2">
      <c r="A114" s="69">
        <v>102</v>
      </c>
      <c r="B114" s="65">
        <v>1965</v>
      </c>
      <c r="C114" s="65" t="s">
        <v>155</v>
      </c>
      <c r="D114" s="65">
        <v>1965</v>
      </c>
      <c r="E114" s="65">
        <v>25.22</v>
      </c>
      <c r="F114" s="65">
        <v>2.96</v>
      </c>
      <c r="G114" s="65">
        <v>308.82</v>
      </c>
      <c r="H114" s="65">
        <v>560.07000000000005</v>
      </c>
      <c r="I114" s="65">
        <v>61.34</v>
      </c>
      <c r="J114" s="65">
        <v>56.31</v>
      </c>
      <c r="K114" s="65">
        <v>366846</v>
      </c>
      <c r="L114" s="65">
        <v>40178</v>
      </c>
      <c r="M114" s="65">
        <v>36883</v>
      </c>
      <c r="N114" s="65">
        <v>19085</v>
      </c>
      <c r="O114" s="65">
        <v>2240</v>
      </c>
      <c r="P114" s="65">
        <v>652.70000000000005</v>
      </c>
      <c r="Q114" s="65">
        <v>755.49</v>
      </c>
      <c r="R114" s="70">
        <v>0</v>
      </c>
      <c r="T114" s="81">
        <f t="shared" si="24"/>
        <v>571.04000000000008</v>
      </c>
      <c r="U114">
        <f t="shared" si="25"/>
        <v>372718</v>
      </c>
      <c r="V114">
        <f t="shared" si="26"/>
        <v>0</v>
      </c>
      <c r="W114">
        <f t="shared" si="27"/>
        <v>372718</v>
      </c>
      <c r="Y114" s="81">
        <f t="shared" si="28"/>
        <v>62.580000000000005</v>
      </c>
      <c r="Z114">
        <f t="shared" si="29"/>
        <v>40846</v>
      </c>
      <c r="AA114">
        <f t="shared" si="30"/>
        <v>0</v>
      </c>
      <c r="AB114">
        <f t="shared" si="31"/>
        <v>40846</v>
      </c>
      <c r="AD114" s="81">
        <f t="shared" si="32"/>
        <v>57.660000000000004</v>
      </c>
      <c r="AE114">
        <f t="shared" si="33"/>
        <v>37635</v>
      </c>
      <c r="AF114">
        <f t="shared" si="34"/>
        <v>0</v>
      </c>
      <c r="AG114">
        <f t="shared" si="35"/>
        <v>37635</v>
      </c>
      <c r="AI114" s="81">
        <f t="shared" si="36"/>
        <v>0</v>
      </c>
      <c r="AJ114">
        <f t="shared" si="37"/>
        <v>0</v>
      </c>
      <c r="AK114">
        <f t="shared" si="38"/>
        <v>0</v>
      </c>
      <c r="AL114">
        <f t="shared" si="39"/>
        <v>0</v>
      </c>
      <c r="AN114" s="81">
        <f t="shared" si="40"/>
        <v>25.79</v>
      </c>
      <c r="AO114">
        <f t="shared" si="41"/>
        <v>19484</v>
      </c>
      <c r="AP114">
        <f t="shared" si="42"/>
        <v>0</v>
      </c>
      <c r="AQ114">
        <f t="shared" si="43"/>
        <v>19484</v>
      </c>
      <c r="AS114" s="81">
        <f t="shared" si="44"/>
        <v>3.03</v>
      </c>
      <c r="AT114">
        <f t="shared" si="45"/>
        <v>2289</v>
      </c>
      <c r="AU114">
        <f t="shared" si="46"/>
        <v>0</v>
      </c>
      <c r="AV114">
        <f t="shared" si="47"/>
        <v>2289</v>
      </c>
    </row>
    <row r="115" spans="1:48" x14ac:dyDescent="0.2">
      <c r="A115" s="69">
        <v>103</v>
      </c>
      <c r="B115" s="65">
        <v>657</v>
      </c>
      <c r="C115" s="65" t="s">
        <v>156</v>
      </c>
      <c r="D115" s="65">
        <v>657</v>
      </c>
      <c r="E115" s="65">
        <v>27.75</v>
      </c>
      <c r="F115" s="65">
        <v>3</v>
      </c>
      <c r="G115" s="65">
        <v>308.82</v>
      </c>
      <c r="H115" s="65">
        <v>562.80999999999995</v>
      </c>
      <c r="I115" s="65">
        <v>59.3</v>
      </c>
      <c r="J115" s="65">
        <v>72.760000000000005</v>
      </c>
      <c r="K115" s="65">
        <v>482384</v>
      </c>
      <c r="L115" s="65">
        <v>50826</v>
      </c>
      <c r="M115" s="65">
        <v>62363</v>
      </c>
      <c r="N115" s="65">
        <v>26519</v>
      </c>
      <c r="O115" s="65">
        <v>2867</v>
      </c>
      <c r="P115" s="65">
        <v>878.6</v>
      </c>
      <c r="Q115" s="65">
        <v>978.12</v>
      </c>
      <c r="R115" s="70">
        <v>0</v>
      </c>
      <c r="T115" s="81">
        <f t="shared" si="24"/>
        <v>573.78</v>
      </c>
      <c r="U115">
        <f t="shared" si="25"/>
        <v>504123</v>
      </c>
      <c r="V115">
        <f t="shared" si="26"/>
        <v>0</v>
      </c>
      <c r="W115">
        <f t="shared" si="27"/>
        <v>504123</v>
      </c>
      <c r="Y115" s="81">
        <f t="shared" si="28"/>
        <v>60.54</v>
      </c>
      <c r="Z115">
        <f t="shared" si="29"/>
        <v>53190</v>
      </c>
      <c r="AA115">
        <f t="shared" si="30"/>
        <v>0</v>
      </c>
      <c r="AB115">
        <f t="shared" si="31"/>
        <v>53190</v>
      </c>
      <c r="AD115" s="81">
        <f t="shared" si="32"/>
        <v>74.11</v>
      </c>
      <c r="AE115">
        <f t="shared" si="33"/>
        <v>65113</v>
      </c>
      <c r="AF115">
        <f t="shared" si="34"/>
        <v>0</v>
      </c>
      <c r="AG115">
        <f t="shared" si="35"/>
        <v>65113</v>
      </c>
      <c r="AI115" s="81">
        <f t="shared" si="36"/>
        <v>0</v>
      </c>
      <c r="AJ115">
        <f t="shared" si="37"/>
        <v>0</v>
      </c>
      <c r="AK115">
        <f t="shared" si="38"/>
        <v>0</v>
      </c>
      <c r="AL115">
        <f t="shared" si="39"/>
        <v>0</v>
      </c>
      <c r="AN115" s="81">
        <f t="shared" si="40"/>
        <v>28.32</v>
      </c>
      <c r="AO115">
        <f t="shared" si="41"/>
        <v>27700</v>
      </c>
      <c r="AP115">
        <f t="shared" si="42"/>
        <v>0</v>
      </c>
      <c r="AQ115">
        <f t="shared" si="43"/>
        <v>27700</v>
      </c>
      <c r="AS115" s="81">
        <f t="shared" si="44"/>
        <v>3.07</v>
      </c>
      <c r="AT115">
        <f t="shared" si="45"/>
        <v>3003</v>
      </c>
      <c r="AU115">
        <f t="shared" si="46"/>
        <v>0</v>
      </c>
      <c r="AV115">
        <f t="shared" si="47"/>
        <v>3003</v>
      </c>
    </row>
    <row r="116" spans="1:48" x14ac:dyDescent="0.2">
      <c r="A116" s="69">
        <v>104</v>
      </c>
      <c r="B116" s="65">
        <v>1989</v>
      </c>
      <c r="C116" s="65" t="s">
        <v>157</v>
      </c>
      <c r="D116" s="65">
        <v>1989</v>
      </c>
      <c r="E116" s="65">
        <v>28.92</v>
      </c>
      <c r="F116" s="65">
        <v>3.09</v>
      </c>
      <c r="G116" s="65">
        <v>308.82</v>
      </c>
      <c r="H116" s="65">
        <v>604.91999999999996</v>
      </c>
      <c r="I116" s="65">
        <v>67.45</v>
      </c>
      <c r="J116" s="65">
        <v>72.349999999999994</v>
      </c>
      <c r="K116" s="65">
        <v>250437</v>
      </c>
      <c r="L116" s="65">
        <v>27924</v>
      </c>
      <c r="M116" s="65">
        <v>29953</v>
      </c>
      <c r="N116" s="65">
        <v>12824</v>
      </c>
      <c r="O116" s="65">
        <v>1370</v>
      </c>
      <c r="P116" s="65">
        <v>419.8</v>
      </c>
      <c r="Q116" s="65">
        <v>449.52</v>
      </c>
      <c r="R116" s="70">
        <v>0</v>
      </c>
      <c r="T116" s="81">
        <f t="shared" si="24"/>
        <v>615.89</v>
      </c>
      <c r="U116">
        <f t="shared" si="25"/>
        <v>258551</v>
      </c>
      <c r="V116">
        <f t="shared" si="26"/>
        <v>0</v>
      </c>
      <c r="W116">
        <f t="shared" si="27"/>
        <v>258551</v>
      </c>
      <c r="Y116" s="81">
        <f t="shared" si="28"/>
        <v>68.69</v>
      </c>
      <c r="Z116">
        <f t="shared" si="29"/>
        <v>28836</v>
      </c>
      <c r="AA116">
        <f t="shared" si="30"/>
        <v>0</v>
      </c>
      <c r="AB116">
        <f t="shared" si="31"/>
        <v>28836</v>
      </c>
      <c r="AD116" s="81">
        <f t="shared" si="32"/>
        <v>73.699999999999989</v>
      </c>
      <c r="AE116">
        <f t="shared" si="33"/>
        <v>30939</v>
      </c>
      <c r="AF116">
        <f t="shared" si="34"/>
        <v>0</v>
      </c>
      <c r="AG116">
        <f t="shared" si="35"/>
        <v>30939</v>
      </c>
      <c r="AI116" s="81">
        <f t="shared" si="36"/>
        <v>0</v>
      </c>
      <c r="AJ116">
        <f t="shared" si="37"/>
        <v>0</v>
      </c>
      <c r="AK116">
        <f t="shared" si="38"/>
        <v>0</v>
      </c>
      <c r="AL116">
        <f t="shared" si="39"/>
        <v>0</v>
      </c>
      <c r="AN116" s="81">
        <f t="shared" si="40"/>
        <v>29.490000000000002</v>
      </c>
      <c r="AO116">
        <f t="shared" si="41"/>
        <v>13256</v>
      </c>
      <c r="AP116">
        <f t="shared" si="42"/>
        <v>0</v>
      </c>
      <c r="AQ116">
        <f t="shared" si="43"/>
        <v>13256</v>
      </c>
      <c r="AS116" s="81">
        <f t="shared" si="44"/>
        <v>3.1599999999999997</v>
      </c>
      <c r="AT116">
        <f t="shared" si="45"/>
        <v>1420</v>
      </c>
      <c r="AU116">
        <f t="shared" si="46"/>
        <v>0</v>
      </c>
      <c r="AV116">
        <f t="shared" si="47"/>
        <v>1420</v>
      </c>
    </row>
    <row r="117" spans="1:48" x14ac:dyDescent="0.2">
      <c r="A117" s="69">
        <v>105</v>
      </c>
      <c r="B117" s="65">
        <v>2007</v>
      </c>
      <c r="C117" s="65" t="s">
        <v>158</v>
      </c>
      <c r="D117" s="65">
        <v>2007</v>
      </c>
      <c r="E117" s="65">
        <v>36.15</v>
      </c>
      <c r="F117" s="65">
        <v>4.1500000000000004</v>
      </c>
      <c r="G117" s="65">
        <v>308.82</v>
      </c>
      <c r="H117" s="65">
        <v>577.54</v>
      </c>
      <c r="I117" s="65">
        <v>67.34</v>
      </c>
      <c r="J117" s="65">
        <v>66.56</v>
      </c>
      <c r="K117" s="65">
        <v>364428</v>
      </c>
      <c r="L117" s="65">
        <v>42492</v>
      </c>
      <c r="M117" s="65">
        <v>41999</v>
      </c>
      <c r="N117" s="65">
        <v>28264</v>
      </c>
      <c r="O117" s="65">
        <v>3245</v>
      </c>
      <c r="P117" s="65">
        <v>651.70000000000005</v>
      </c>
      <c r="Q117" s="65">
        <v>804.05</v>
      </c>
      <c r="R117" s="70">
        <v>0</v>
      </c>
      <c r="T117" s="81">
        <f t="shared" si="24"/>
        <v>588.51</v>
      </c>
      <c r="U117">
        <f t="shared" si="25"/>
        <v>383532</v>
      </c>
      <c r="V117">
        <f t="shared" si="26"/>
        <v>0</v>
      </c>
      <c r="W117">
        <f t="shared" si="27"/>
        <v>383532</v>
      </c>
      <c r="Y117" s="81">
        <f t="shared" si="28"/>
        <v>68.58</v>
      </c>
      <c r="Z117">
        <f t="shared" si="29"/>
        <v>44694</v>
      </c>
      <c r="AA117">
        <f t="shared" si="30"/>
        <v>0</v>
      </c>
      <c r="AB117">
        <f t="shared" si="31"/>
        <v>44694</v>
      </c>
      <c r="AD117" s="81">
        <f t="shared" si="32"/>
        <v>67.91</v>
      </c>
      <c r="AE117">
        <f t="shared" si="33"/>
        <v>44257</v>
      </c>
      <c r="AF117">
        <f t="shared" si="34"/>
        <v>0</v>
      </c>
      <c r="AG117">
        <f t="shared" si="35"/>
        <v>44257</v>
      </c>
      <c r="AI117" s="81">
        <f t="shared" si="36"/>
        <v>0</v>
      </c>
      <c r="AJ117">
        <f t="shared" si="37"/>
        <v>0</v>
      </c>
      <c r="AK117">
        <f t="shared" si="38"/>
        <v>0</v>
      </c>
      <c r="AL117">
        <f t="shared" si="39"/>
        <v>0</v>
      </c>
      <c r="AN117" s="81">
        <f t="shared" si="40"/>
        <v>36.72</v>
      </c>
      <c r="AO117">
        <f t="shared" si="41"/>
        <v>29525</v>
      </c>
      <c r="AP117">
        <f t="shared" si="42"/>
        <v>0</v>
      </c>
      <c r="AQ117">
        <f t="shared" si="43"/>
        <v>29525</v>
      </c>
      <c r="AS117" s="81">
        <f t="shared" si="44"/>
        <v>4.2200000000000006</v>
      </c>
      <c r="AT117">
        <f t="shared" si="45"/>
        <v>3393</v>
      </c>
      <c r="AU117">
        <f t="shared" si="46"/>
        <v>0</v>
      </c>
      <c r="AV117">
        <f t="shared" si="47"/>
        <v>3393</v>
      </c>
    </row>
    <row r="118" spans="1:48" x14ac:dyDescent="0.2">
      <c r="A118" s="69">
        <v>106</v>
      </c>
      <c r="B118" s="65">
        <v>2088</v>
      </c>
      <c r="C118" s="65" t="s">
        <v>159</v>
      </c>
      <c r="D118" s="65">
        <v>2088</v>
      </c>
      <c r="E118" s="65">
        <v>30.88</v>
      </c>
      <c r="F118" s="65">
        <v>3.68</v>
      </c>
      <c r="G118" s="65">
        <v>308.82</v>
      </c>
      <c r="H118" s="65">
        <v>549.25</v>
      </c>
      <c r="I118" s="65">
        <v>64.33</v>
      </c>
      <c r="J118" s="65">
        <v>65.709999999999994</v>
      </c>
      <c r="K118" s="65">
        <v>367338</v>
      </c>
      <c r="L118" s="65">
        <v>43024</v>
      </c>
      <c r="M118" s="65">
        <v>43947</v>
      </c>
      <c r="N118" s="65">
        <v>23750</v>
      </c>
      <c r="O118" s="65">
        <v>2830</v>
      </c>
      <c r="P118" s="65">
        <v>653.70000000000005</v>
      </c>
      <c r="Q118" s="65">
        <v>755.01</v>
      </c>
      <c r="R118" s="70">
        <v>0</v>
      </c>
      <c r="T118" s="81">
        <f t="shared" si="24"/>
        <v>560.22</v>
      </c>
      <c r="U118">
        <f t="shared" si="25"/>
        <v>366216</v>
      </c>
      <c r="V118">
        <f t="shared" si="26"/>
        <v>1122</v>
      </c>
      <c r="W118">
        <f t="shared" si="27"/>
        <v>367338</v>
      </c>
      <c r="Y118" s="81">
        <f t="shared" si="28"/>
        <v>65.569999999999993</v>
      </c>
      <c r="Z118">
        <f t="shared" si="29"/>
        <v>42863</v>
      </c>
      <c r="AA118">
        <f t="shared" si="30"/>
        <v>161</v>
      </c>
      <c r="AB118">
        <f t="shared" si="31"/>
        <v>43024</v>
      </c>
      <c r="AD118" s="81">
        <f t="shared" si="32"/>
        <v>67.059999999999988</v>
      </c>
      <c r="AE118">
        <f t="shared" si="33"/>
        <v>43837</v>
      </c>
      <c r="AF118">
        <f t="shared" si="34"/>
        <v>110</v>
      </c>
      <c r="AG118">
        <f t="shared" si="35"/>
        <v>43947</v>
      </c>
      <c r="AI118" s="81">
        <f t="shared" si="36"/>
        <v>0</v>
      </c>
      <c r="AJ118">
        <f t="shared" si="37"/>
        <v>0</v>
      </c>
      <c r="AK118">
        <f t="shared" si="38"/>
        <v>0</v>
      </c>
      <c r="AL118">
        <f t="shared" si="39"/>
        <v>0</v>
      </c>
      <c r="AN118" s="81">
        <f t="shared" si="40"/>
        <v>31.45</v>
      </c>
      <c r="AO118">
        <f t="shared" si="41"/>
        <v>23745</v>
      </c>
      <c r="AP118">
        <f t="shared" si="42"/>
        <v>5</v>
      </c>
      <c r="AQ118">
        <f t="shared" si="43"/>
        <v>23750</v>
      </c>
      <c r="AS118" s="81">
        <f t="shared" si="44"/>
        <v>3.75</v>
      </c>
      <c r="AT118">
        <f t="shared" si="45"/>
        <v>2831</v>
      </c>
      <c r="AU118">
        <f t="shared" si="46"/>
        <v>0</v>
      </c>
      <c r="AV118">
        <f t="shared" si="47"/>
        <v>2831</v>
      </c>
    </row>
    <row r="119" spans="1:48" x14ac:dyDescent="0.2">
      <c r="A119" s="69">
        <v>107</v>
      </c>
      <c r="B119" s="65">
        <v>2097</v>
      </c>
      <c r="C119" s="65" t="s">
        <v>160</v>
      </c>
      <c r="D119" s="65">
        <v>2097</v>
      </c>
      <c r="E119" s="65">
        <v>25.97</v>
      </c>
      <c r="F119" s="65">
        <v>3.02</v>
      </c>
      <c r="G119" s="65">
        <v>308.82</v>
      </c>
      <c r="H119" s="65">
        <v>648.72</v>
      </c>
      <c r="I119" s="65">
        <v>68.19</v>
      </c>
      <c r="J119" s="65">
        <v>69.73</v>
      </c>
      <c r="K119" s="65">
        <v>297633</v>
      </c>
      <c r="L119" s="65">
        <v>31286</v>
      </c>
      <c r="M119" s="65">
        <v>31992</v>
      </c>
      <c r="N119" s="65">
        <v>13305</v>
      </c>
      <c r="O119" s="65">
        <v>1547</v>
      </c>
      <c r="P119" s="65">
        <v>458.8</v>
      </c>
      <c r="Q119" s="65">
        <v>512.87</v>
      </c>
      <c r="R119" s="70">
        <v>0</v>
      </c>
      <c r="T119" s="81">
        <f t="shared" si="24"/>
        <v>659.69</v>
      </c>
      <c r="U119">
        <f t="shared" si="25"/>
        <v>302666</v>
      </c>
      <c r="V119">
        <f t="shared" si="26"/>
        <v>0</v>
      </c>
      <c r="W119">
        <f t="shared" si="27"/>
        <v>302666</v>
      </c>
      <c r="Y119" s="81">
        <f t="shared" si="28"/>
        <v>69.429999999999993</v>
      </c>
      <c r="Z119">
        <f t="shared" si="29"/>
        <v>31854</v>
      </c>
      <c r="AA119">
        <f t="shared" si="30"/>
        <v>0</v>
      </c>
      <c r="AB119">
        <f t="shared" si="31"/>
        <v>31854</v>
      </c>
      <c r="AD119" s="81">
        <f t="shared" si="32"/>
        <v>71.08</v>
      </c>
      <c r="AE119">
        <f t="shared" si="33"/>
        <v>32612</v>
      </c>
      <c r="AF119">
        <f t="shared" si="34"/>
        <v>0</v>
      </c>
      <c r="AG119">
        <f t="shared" si="35"/>
        <v>32612</v>
      </c>
      <c r="AI119" s="81">
        <f t="shared" si="36"/>
        <v>0</v>
      </c>
      <c r="AJ119">
        <f t="shared" si="37"/>
        <v>0</v>
      </c>
      <c r="AK119">
        <f t="shared" si="38"/>
        <v>0</v>
      </c>
      <c r="AL119">
        <f t="shared" si="39"/>
        <v>0</v>
      </c>
      <c r="AN119" s="81">
        <f t="shared" si="40"/>
        <v>26.54</v>
      </c>
      <c r="AO119">
        <f t="shared" si="41"/>
        <v>13612</v>
      </c>
      <c r="AP119">
        <f t="shared" si="42"/>
        <v>0</v>
      </c>
      <c r="AQ119">
        <f t="shared" si="43"/>
        <v>13612</v>
      </c>
      <c r="AS119" s="81">
        <f t="shared" si="44"/>
        <v>3.09</v>
      </c>
      <c r="AT119">
        <f t="shared" si="45"/>
        <v>1585</v>
      </c>
      <c r="AU119">
        <f t="shared" si="46"/>
        <v>0</v>
      </c>
      <c r="AV119">
        <f t="shared" si="47"/>
        <v>1585</v>
      </c>
    </row>
    <row r="120" spans="1:48" x14ac:dyDescent="0.2">
      <c r="A120" s="69">
        <v>108</v>
      </c>
      <c r="B120" s="65">
        <v>2113</v>
      </c>
      <c r="C120" s="65" t="s">
        <v>161</v>
      </c>
      <c r="D120" s="65">
        <v>2113</v>
      </c>
      <c r="E120" s="65">
        <v>28.74</v>
      </c>
      <c r="F120" s="65">
        <v>3.05</v>
      </c>
      <c r="G120" s="65">
        <v>308.82</v>
      </c>
      <c r="H120" s="65">
        <v>631.20000000000005</v>
      </c>
      <c r="I120" s="65">
        <v>60.68</v>
      </c>
      <c r="J120" s="65">
        <v>90.81</v>
      </c>
      <c r="K120" s="65">
        <v>149468</v>
      </c>
      <c r="L120" s="65">
        <v>14369</v>
      </c>
      <c r="M120" s="65">
        <v>21504</v>
      </c>
      <c r="N120" s="65">
        <v>7509</v>
      </c>
      <c r="O120" s="65">
        <v>797</v>
      </c>
      <c r="P120" s="65">
        <v>192.9</v>
      </c>
      <c r="Q120" s="65">
        <v>217.61</v>
      </c>
      <c r="R120" s="70">
        <v>0</v>
      </c>
      <c r="T120" s="81">
        <f t="shared" si="24"/>
        <v>642.17000000000007</v>
      </c>
      <c r="U120">
        <f t="shared" si="25"/>
        <v>123875</v>
      </c>
      <c r="V120">
        <f t="shared" si="26"/>
        <v>25593</v>
      </c>
      <c r="W120">
        <f t="shared" si="27"/>
        <v>149468</v>
      </c>
      <c r="Y120" s="81">
        <f t="shared" si="28"/>
        <v>61.92</v>
      </c>
      <c r="Z120">
        <f t="shared" si="29"/>
        <v>11944</v>
      </c>
      <c r="AA120">
        <f t="shared" si="30"/>
        <v>2425</v>
      </c>
      <c r="AB120">
        <f t="shared" si="31"/>
        <v>14369</v>
      </c>
      <c r="AD120" s="81">
        <f t="shared" si="32"/>
        <v>92.16</v>
      </c>
      <c r="AE120">
        <f t="shared" si="33"/>
        <v>17778</v>
      </c>
      <c r="AF120">
        <f t="shared" si="34"/>
        <v>3726</v>
      </c>
      <c r="AG120">
        <f t="shared" si="35"/>
        <v>21504</v>
      </c>
      <c r="AI120" s="81">
        <f t="shared" si="36"/>
        <v>0</v>
      </c>
      <c r="AJ120">
        <f t="shared" si="37"/>
        <v>0</v>
      </c>
      <c r="AK120">
        <f t="shared" si="38"/>
        <v>0</v>
      </c>
      <c r="AL120">
        <f t="shared" si="39"/>
        <v>0</v>
      </c>
      <c r="AN120" s="81">
        <f t="shared" si="40"/>
        <v>29.31</v>
      </c>
      <c r="AO120">
        <f t="shared" si="41"/>
        <v>6378</v>
      </c>
      <c r="AP120">
        <f t="shared" si="42"/>
        <v>1131</v>
      </c>
      <c r="AQ120">
        <f t="shared" si="43"/>
        <v>7509</v>
      </c>
      <c r="AS120" s="81">
        <f t="shared" si="44"/>
        <v>3.1199999999999997</v>
      </c>
      <c r="AT120">
        <f t="shared" si="45"/>
        <v>679</v>
      </c>
      <c r="AU120">
        <f t="shared" si="46"/>
        <v>118</v>
      </c>
      <c r="AV120">
        <f t="shared" si="47"/>
        <v>797</v>
      </c>
    </row>
    <row r="121" spans="1:48" x14ac:dyDescent="0.2">
      <c r="A121" s="69">
        <v>109</v>
      </c>
      <c r="B121" s="65">
        <v>2124</v>
      </c>
      <c r="C121" s="65" t="s">
        <v>162</v>
      </c>
      <c r="D121" s="65">
        <v>2124</v>
      </c>
      <c r="E121" s="65">
        <v>30.88</v>
      </c>
      <c r="F121" s="65">
        <v>3.68</v>
      </c>
      <c r="G121" s="65">
        <v>308.82</v>
      </c>
      <c r="H121" s="65">
        <v>555.11</v>
      </c>
      <c r="I121" s="65">
        <v>62.15</v>
      </c>
      <c r="J121" s="65">
        <v>70.790000000000006</v>
      </c>
      <c r="K121" s="65">
        <v>764275</v>
      </c>
      <c r="L121" s="65">
        <v>85568</v>
      </c>
      <c r="M121" s="65">
        <v>97464</v>
      </c>
      <c r="N121" s="65">
        <v>47901</v>
      </c>
      <c r="O121" s="65">
        <v>5708</v>
      </c>
      <c r="P121" s="65">
        <v>1381.3</v>
      </c>
      <c r="Q121" s="65">
        <v>1557.45</v>
      </c>
      <c r="R121" s="70">
        <v>0</v>
      </c>
      <c r="T121" s="81">
        <f t="shared" si="24"/>
        <v>566.08000000000004</v>
      </c>
      <c r="U121">
        <f t="shared" si="25"/>
        <v>781926</v>
      </c>
      <c r="V121">
        <f t="shared" si="26"/>
        <v>0</v>
      </c>
      <c r="W121">
        <f t="shared" si="27"/>
        <v>781926</v>
      </c>
      <c r="Y121" s="81">
        <f t="shared" si="28"/>
        <v>63.39</v>
      </c>
      <c r="Z121">
        <f t="shared" si="29"/>
        <v>87561</v>
      </c>
      <c r="AA121">
        <f t="shared" si="30"/>
        <v>0</v>
      </c>
      <c r="AB121">
        <f t="shared" si="31"/>
        <v>87561</v>
      </c>
      <c r="AD121" s="81">
        <f t="shared" si="32"/>
        <v>72.14</v>
      </c>
      <c r="AE121">
        <f t="shared" si="33"/>
        <v>99647</v>
      </c>
      <c r="AF121">
        <f t="shared" si="34"/>
        <v>0</v>
      </c>
      <c r="AG121">
        <f t="shared" si="35"/>
        <v>99647</v>
      </c>
      <c r="AI121" s="81">
        <f t="shared" si="36"/>
        <v>0</v>
      </c>
      <c r="AJ121">
        <f t="shared" si="37"/>
        <v>0</v>
      </c>
      <c r="AK121">
        <f t="shared" si="38"/>
        <v>0</v>
      </c>
      <c r="AL121">
        <f t="shared" si="39"/>
        <v>0</v>
      </c>
      <c r="AN121" s="81">
        <f t="shared" si="40"/>
        <v>31.45</v>
      </c>
      <c r="AO121">
        <f t="shared" si="41"/>
        <v>48982</v>
      </c>
      <c r="AP121">
        <f t="shared" si="42"/>
        <v>0</v>
      </c>
      <c r="AQ121">
        <f t="shared" si="43"/>
        <v>48982</v>
      </c>
      <c r="AS121" s="81">
        <f t="shared" si="44"/>
        <v>3.75</v>
      </c>
      <c r="AT121">
        <f t="shared" si="45"/>
        <v>5840</v>
      </c>
      <c r="AU121">
        <f t="shared" si="46"/>
        <v>0</v>
      </c>
      <c r="AV121">
        <f t="shared" si="47"/>
        <v>5840</v>
      </c>
    </row>
    <row r="122" spans="1:48" x14ac:dyDescent="0.2">
      <c r="A122" s="69">
        <v>110</v>
      </c>
      <c r="B122" s="65">
        <v>2151</v>
      </c>
      <c r="C122" s="65" t="s">
        <v>163</v>
      </c>
      <c r="D122" s="65">
        <v>2151</v>
      </c>
      <c r="E122" s="65">
        <v>22.2</v>
      </c>
      <c r="F122" s="65">
        <v>2.83</v>
      </c>
      <c r="G122" s="65">
        <v>308.82</v>
      </c>
      <c r="H122" s="65">
        <v>635.61</v>
      </c>
      <c r="I122" s="65">
        <v>66.75</v>
      </c>
      <c r="J122" s="65">
        <v>63.48</v>
      </c>
      <c r="K122" s="65">
        <v>277317</v>
      </c>
      <c r="L122" s="65">
        <v>29123</v>
      </c>
      <c r="M122" s="65">
        <v>27696</v>
      </c>
      <c r="N122" s="65">
        <v>10947</v>
      </c>
      <c r="O122" s="65">
        <v>1395</v>
      </c>
      <c r="P122" s="65">
        <v>409.8</v>
      </c>
      <c r="Q122" s="65">
        <v>467.17</v>
      </c>
      <c r="R122" s="70">
        <v>0</v>
      </c>
      <c r="T122" s="81">
        <f t="shared" si="24"/>
        <v>646.58000000000004</v>
      </c>
      <c r="U122">
        <f t="shared" si="25"/>
        <v>264968</v>
      </c>
      <c r="V122">
        <f t="shared" si="26"/>
        <v>12349</v>
      </c>
      <c r="W122">
        <f t="shared" si="27"/>
        <v>277317</v>
      </c>
      <c r="Y122" s="81">
        <f t="shared" si="28"/>
        <v>67.989999999999995</v>
      </c>
      <c r="Z122">
        <f t="shared" si="29"/>
        <v>27862</v>
      </c>
      <c r="AA122">
        <f t="shared" si="30"/>
        <v>1261</v>
      </c>
      <c r="AB122">
        <f t="shared" si="31"/>
        <v>29123</v>
      </c>
      <c r="AD122" s="81">
        <f t="shared" si="32"/>
        <v>64.83</v>
      </c>
      <c r="AE122">
        <f t="shared" si="33"/>
        <v>26567</v>
      </c>
      <c r="AF122">
        <f t="shared" si="34"/>
        <v>1129</v>
      </c>
      <c r="AG122">
        <f t="shared" si="35"/>
        <v>27696</v>
      </c>
      <c r="AI122" s="81">
        <f t="shared" si="36"/>
        <v>0</v>
      </c>
      <c r="AJ122">
        <f t="shared" si="37"/>
        <v>0</v>
      </c>
      <c r="AK122">
        <f t="shared" si="38"/>
        <v>0</v>
      </c>
      <c r="AL122">
        <f t="shared" si="39"/>
        <v>0</v>
      </c>
      <c r="AN122" s="81">
        <f t="shared" si="40"/>
        <v>22.77</v>
      </c>
      <c r="AO122">
        <f t="shared" si="41"/>
        <v>10637</v>
      </c>
      <c r="AP122">
        <f t="shared" si="42"/>
        <v>310</v>
      </c>
      <c r="AQ122">
        <f t="shared" si="43"/>
        <v>10947</v>
      </c>
      <c r="AS122" s="81">
        <f t="shared" si="44"/>
        <v>2.9</v>
      </c>
      <c r="AT122">
        <f t="shared" si="45"/>
        <v>1355</v>
      </c>
      <c r="AU122">
        <f t="shared" si="46"/>
        <v>40</v>
      </c>
      <c r="AV122">
        <f t="shared" si="47"/>
        <v>1395</v>
      </c>
    </row>
    <row r="123" spans="1:48" x14ac:dyDescent="0.2">
      <c r="A123" s="69">
        <v>111</v>
      </c>
      <c r="B123" s="65">
        <v>2169</v>
      </c>
      <c r="C123" s="65" t="s">
        <v>164</v>
      </c>
      <c r="D123" s="65">
        <v>2169</v>
      </c>
      <c r="E123" s="65">
        <v>27.75</v>
      </c>
      <c r="F123" s="65">
        <v>3</v>
      </c>
      <c r="G123" s="65">
        <v>308.82</v>
      </c>
      <c r="H123" s="65">
        <v>565.44000000000005</v>
      </c>
      <c r="I123" s="65">
        <v>58.9</v>
      </c>
      <c r="J123" s="65">
        <v>64.680000000000007</v>
      </c>
      <c r="K123" s="65">
        <v>938743</v>
      </c>
      <c r="L123" s="65">
        <v>97786</v>
      </c>
      <c r="M123" s="65">
        <v>107382</v>
      </c>
      <c r="N123" s="65">
        <v>53243</v>
      </c>
      <c r="O123" s="65">
        <v>5756</v>
      </c>
      <c r="P123" s="65">
        <v>1641.2</v>
      </c>
      <c r="Q123" s="65">
        <v>1902.25</v>
      </c>
      <c r="R123" s="70">
        <v>0</v>
      </c>
      <c r="T123" s="81">
        <f t="shared" si="24"/>
        <v>576.41000000000008</v>
      </c>
      <c r="U123">
        <f t="shared" si="25"/>
        <v>946004</v>
      </c>
      <c r="V123">
        <f t="shared" si="26"/>
        <v>0</v>
      </c>
      <c r="W123">
        <f t="shared" si="27"/>
        <v>946004</v>
      </c>
      <c r="Y123" s="81">
        <f t="shared" si="28"/>
        <v>60.14</v>
      </c>
      <c r="Z123">
        <f t="shared" si="29"/>
        <v>98702</v>
      </c>
      <c r="AA123">
        <f t="shared" si="30"/>
        <v>0</v>
      </c>
      <c r="AB123">
        <f t="shared" si="31"/>
        <v>98702</v>
      </c>
      <c r="AD123" s="81">
        <f t="shared" si="32"/>
        <v>66.03</v>
      </c>
      <c r="AE123">
        <f t="shared" si="33"/>
        <v>108368</v>
      </c>
      <c r="AF123">
        <f t="shared" si="34"/>
        <v>0</v>
      </c>
      <c r="AG123">
        <f t="shared" si="35"/>
        <v>108368</v>
      </c>
      <c r="AI123" s="81">
        <f t="shared" si="36"/>
        <v>0</v>
      </c>
      <c r="AJ123">
        <f t="shared" si="37"/>
        <v>0</v>
      </c>
      <c r="AK123">
        <f t="shared" si="38"/>
        <v>0</v>
      </c>
      <c r="AL123">
        <f t="shared" si="39"/>
        <v>0</v>
      </c>
      <c r="AN123" s="81">
        <f t="shared" si="40"/>
        <v>28.32</v>
      </c>
      <c r="AO123">
        <f t="shared" si="41"/>
        <v>53872</v>
      </c>
      <c r="AP123">
        <f t="shared" si="42"/>
        <v>0</v>
      </c>
      <c r="AQ123">
        <f t="shared" si="43"/>
        <v>53872</v>
      </c>
      <c r="AS123" s="81">
        <f t="shared" si="44"/>
        <v>3.07</v>
      </c>
      <c r="AT123">
        <f t="shared" si="45"/>
        <v>5840</v>
      </c>
      <c r="AU123">
        <f t="shared" si="46"/>
        <v>0</v>
      </c>
      <c r="AV123">
        <f t="shared" si="47"/>
        <v>5840</v>
      </c>
    </row>
    <row r="124" spans="1:48" x14ac:dyDescent="0.2">
      <c r="A124" s="69">
        <v>112</v>
      </c>
      <c r="B124" s="65">
        <v>2205</v>
      </c>
      <c r="C124" s="65" t="s">
        <v>165</v>
      </c>
      <c r="D124" s="65">
        <v>2205</v>
      </c>
      <c r="E124" s="65">
        <v>28.74</v>
      </c>
      <c r="F124" s="65">
        <v>3.05</v>
      </c>
      <c r="G124" s="65">
        <v>308.82</v>
      </c>
      <c r="H124" s="65">
        <v>619.1</v>
      </c>
      <c r="I124" s="65">
        <v>67.98</v>
      </c>
      <c r="J124" s="65">
        <v>60.66</v>
      </c>
      <c r="K124" s="65">
        <v>122087</v>
      </c>
      <c r="L124" s="65">
        <v>13406</v>
      </c>
      <c r="M124" s="65">
        <v>11962</v>
      </c>
      <c r="N124" s="65">
        <v>6069</v>
      </c>
      <c r="O124" s="65">
        <v>644</v>
      </c>
      <c r="P124" s="65">
        <v>194.3</v>
      </c>
      <c r="Q124" s="65">
        <v>208.4</v>
      </c>
      <c r="R124" s="70">
        <v>0</v>
      </c>
      <c r="T124" s="81">
        <f t="shared" si="24"/>
        <v>630.07000000000005</v>
      </c>
      <c r="U124">
        <f t="shared" si="25"/>
        <v>122423</v>
      </c>
      <c r="V124">
        <f t="shared" si="26"/>
        <v>0</v>
      </c>
      <c r="W124">
        <f t="shared" si="27"/>
        <v>122423</v>
      </c>
      <c r="Y124" s="81">
        <f t="shared" si="28"/>
        <v>69.22</v>
      </c>
      <c r="Z124">
        <f t="shared" si="29"/>
        <v>13449</v>
      </c>
      <c r="AA124">
        <f t="shared" si="30"/>
        <v>0</v>
      </c>
      <c r="AB124">
        <f t="shared" si="31"/>
        <v>13449</v>
      </c>
      <c r="AD124" s="81">
        <f t="shared" si="32"/>
        <v>62.01</v>
      </c>
      <c r="AE124">
        <f t="shared" si="33"/>
        <v>12049</v>
      </c>
      <c r="AF124">
        <f t="shared" si="34"/>
        <v>0</v>
      </c>
      <c r="AG124">
        <f t="shared" si="35"/>
        <v>12049</v>
      </c>
      <c r="AI124" s="81">
        <f t="shared" si="36"/>
        <v>0</v>
      </c>
      <c r="AJ124">
        <f t="shared" si="37"/>
        <v>0</v>
      </c>
      <c r="AK124">
        <f t="shared" si="38"/>
        <v>0</v>
      </c>
      <c r="AL124">
        <f t="shared" si="39"/>
        <v>0</v>
      </c>
      <c r="AN124" s="81">
        <f t="shared" si="40"/>
        <v>29.31</v>
      </c>
      <c r="AO124">
        <f t="shared" si="41"/>
        <v>6108</v>
      </c>
      <c r="AP124">
        <f t="shared" si="42"/>
        <v>0</v>
      </c>
      <c r="AQ124">
        <f t="shared" si="43"/>
        <v>6108</v>
      </c>
      <c r="AS124" s="81">
        <f t="shared" si="44"/>
        <v>3.1199999999999997</v>
      </c>
      <c r="AT124">
        <f t="shared" si="45"/>
        <v>650</v>
      </c>
      <c r="AU124">
        <f t="shared" si="46"/>
        <v>0</v>
      </c>
      <c r="AV124">
        <f t="shared" si="47"/>
        <v>650</v>
      </c>
    </row>
    <row r="125" spans="1:48" x14ac:dyDescent="0.2">
      <c r="A125" s="69">
        <v>113</v>
      </c>
      <c r="B125" s="65">
        <v>2295</v>
      </c>
      <c r="C125" s="65" t="s">
        <v>166</v>
      </c>
      <c r="D125" s="65">
        <v>2295</v>
      </c>
      <c r="E125" s="65">
        <v>36.15</v>
      </c>
      <c r="F125" s="65">
        <v>4.1500000000000004</v>
      </c>
      <c r="G125" s="65">
        <v>308.82</v>
      </c>
      <c r="H125" s="65">
        <v>582.75</v>
      </c>
      <c r="I125" s="65">
        <v>67.94</v>
      </c>
      <c r="J125" s="65">
        <v>65.239999999999995</v>
      </c>
      <c r="K125" s="65">
        <v>644172</v>
      </c>
      <c r="L125" s="65">
        <v>75101</v>
      </c>
      <c r="M125" s="65">
        <v>72116</v>
      </c>
      <c r="N125" s="65">
        <v>46284</v>
      </c>
      <c r="O125" s="65">
        <v>5313</v>
      </c>
      <c r="P125" s="65">
        <v>1093.5</v>
      </c>
      <c r="Q125" s="65">
        <v>1270.19</v>
      </c>
      <c r="R125" s="70">
        <v>0</v>
      </c>
      <c r="T125" s="81">
        <f t="shared" si="24"/>
        <v>593.72</v>
      </c>
      <c r="U125">
        <f t="shared" si="25"/>
        <v>649233</v>
      </c>
      <c r="V125">
        <f t="shared" si="26"/>
        <v>0</v>
      </c>
      <c r="W125">
        <f t="shared" si="27"/>
        <v>649233</v>
      </c>
      <c r="Y125" s="81">
        <f t="shared" si="28"/>
        <v>69.179999999999993</v>
      </c>
      <c r="Z125">
        <f t="shared" si="29"/>
        <v>75648</v>
      </c>
      <c r="AA125">
        <f t="shared" si="30"/>
        <v>0</v>
      </c>
      <c r="AB125">
        <f t="shared" si="31"/>
        <v>75648</v>
      </c>
      <c r="AD125" s="81">
        <f t="shared" si="32"/>
        <v>66.589999999999989</v>
      </c>
      <c r="AE125">
        <f t="shared" si="33"/>
        <v>72816</v>
      </c>
      <c r="AF125">
        <f t="shared" si="34"/>
        <v>0</v>
      </c>
      <c r="AG125">
        <f t="shared" si="35"/>
        <v>72816</v>
      </c>
      <c r="AI125" s="81">
        <f t="shared" si="36"/>
        <v>0</v>
      </c>
      <c r="AJ125">
        <f t="shared" si="37"/>
        <v>0</v>
      </c>
      <c r="AK125">
        <f t="shared" si="38"/>
        <v>0</v>
      </c>
      <c r="AL125">
        <f t="shared" si="39"/>
        <v>0</v>
      </c>
      <c r="AN125" s="81">
        <f t="shared" si="40"/>
        <v>36.72</v>
      </c>
      <c r="AO125">
        <f t="shared" si="41"/>
        <v>46641</v>
      </c>
      <c r="AP125">
        <f t="shared" si="42"/>
        <v>0</v>
      </c>
      <c r="AQ125">
        <f t="shared" si="43"/>
        <v>46641</v>
      </c>
      <c r="AS125" s="81">
        <f t="shared" si="44"/>
        <v>4.2200000000000006</v>
      </c>
      <c r="AT125">
        <f t="shared" si="45"/>
        <v>5360</v>
      </c>
      <c r="AU125">
        <f t="shared" si="46"/>
        <v>0</v>
      </c>
      <c r="AV125">
        <f t="shared" si="47"/>
        <v>5360</v>
      </c>
    </row>
    <row r="126" spans="1:48" x14ac:dyDescent="0.2">
      <c r="A126" s="69">
        <v>114</v>
      </c>
      <c r="B126" s="65">
        <v>2313</v>
      </c>
      <c r="C126" s="65" t="s">
        <v>167</v>
      </c>
      <c r="D126" s="65">
        <v>2313</v>
      </c>
      <c r="E126" s="65">
        <v>30.88</v>
      </c>
      <c r="F126" s="65">
        <v>3.68</v>
      </c>
      <c r="G126" s="65">
        <v>308.82</v>
      </c>
      <c r="H126" s="65">
        <v>560.52</v>
      </c>
      <c r="I126" s="65">
        <v>65.319999999999993</v>
      </c>
      <c r="J126" s="65">
        <v>74.25</v>
      </c>
      <c r="K126" s="65">
        <v>2090684</v>
      </c>
      <c r="L126" s="65">
        <v>243637</v>
      </c>
      <c r="M126" s="65">
        <v>276945</v>
      </c>
      <c r="N126" s="65">
        <v>133054</v>
      </c>
      <c r="O126" s="65">
        <v>15856</v>
      </c>
      <c r="P126" s="65">
        <v>3731.2</v>
      </c>
      <c r="Q126" s="65">
        <v>4315.8100000000004</v>
      </c>
      <c r="R126" s="70">
        <v>0</v>
      </c>
      <c r="T126" s="81">
        <f t="shared" si="24"/>
        <v>571.49</v>
      </c>
      <c r="U126">
        <f t="shared" si="25"/>
        <v>2132343</v>
      </c>
      <c r="V126">
        <f t="shared" si="26"/>
        <v>0</v>
      </c>
      <c r="W126">
        <f t="shared" si="27"/>
        <v>2132343</v>
      </c>
      <c r="Y126" s="81">
        <f t="shared" si="28"/>
        <v>66.559999999999988</v>
      </c>
      <c r="Z126">
        <f t="shared" si="29"/>
        <v>248349</v>
      </c>
      <c r="AA126">
        <f t="shared" si="30"/>
        <v>0</v>
      </c>
      <c r="AB126">
        <f t="shared" si="31"/>
        <v>248349</v>
      </c>
      <c r="AD126" s="81">
        <f t="shared" si="32"/>
        <v>75.599999999999994</v>
      </c>
      <c r="AE126">
        <f t="shared" si="33"/>
        <v>282079</v>
      </c>
      <c r="AF126">
        <f t="shared" si="34"/>
        <v>0</v>
      </c>
      <c r="AG126">
        <f t="shared" si="35"/>
        <v>282079</v>
      </c>
      <c r="AI126" s="81">
        <f t="shared" si="36"/>
        <v>0</v>
      </c>
      <c r="AJ126">
        <f t="shared" si="37"/>
        <v>0</v>
      </c>
      <c r="AK126">
        <f t="shared" si="38"/>
        <v>0</v>
      </c>
      <c r="AL126">
        <f t="shared" si="39"/>
        <v>0</v>
      </c>
      <c r="AN126" s="81">
        <f t="shared" si="40"/>
        <v>31.45</v>
      </c>
      <c r="AO126">
        <f t="shared" si="41"/>
        <v>135732</v>
      </c>
      <c r="AP126">
        <f t="shared" si="42"/>
        <v>0</v>
      </c>
      <c r="AQ126">
        <f t="shared" si="43"/>
        <v>135732</v>
      </c>
      <c r="AS126" s="81">
        <f t="shared" si="44"/>
        <v>3.75</v>
      </c>
      <c r="AT126">
        <f t="shared" si="45"/>
        <v>16184</v>
      </c>
      <c r="AU126">
        <f t="shared" si="46"/>
        <v>0</v>
      </c>
      <c r="AV126">
        <f t="shared" si="47"/>
        <v>16184</v>
      </c>
    </row>
    <row r="127" spans="1:48" x14ac:dyDescent="0.2">
      <c r="A127" s="69">
        <v>115</v>
      </c>
      <c r="B127" s="65">
        <v>2322</v>
      </c>
      <c r="C127" s="65" t="s">
        <v>168</v>
      </c>
      <c r="D127" s="65">
        <v>2322</v>
      </c>
      <c r="E127" s="65">
        <v>27.75</v>
      </c>
      <c r="F127" s="65">
        <v>3</v>
      </c>
      <c r="G127" s="65">
        <v>308.82</v>
      </c>
      <c r="H127" s="65">
        <v>522.33000000000004</v>
      </c>
      <c r="I127" s="65">
        <v>58.5</v>
      </c>
      <c r="J127" s="65">
        <v>65.34</v>
      </c>
      <c r="K127" s="65">
        <v>1162863</v>
      </c>
      <c r="L127" s="65">
        <v>130239</v>
      </c>
      <c r="M127" s="65">
        <v>145466</v>
      </c>
      <c r="N127" s="65">
        <v>69650</v>
      </c>
      <c r="O127" s="65">
        <v>7530</v>
      </c>
      <c r="P127" s="65">
        <v>2225.9</v>
      </c>
      <c r="Q127" s="65">
        <v>2512.36</v>
      </c>
      <c r="R127" s="70">
        <v>0</v>
      </c>
      <c r="T127" s="81">
        <f t="shared" si="24"/>
        <v>533.30000000000007</v>
      </c>
      <c r="U127">
        <f t="shared" si="25"/>
        <v>1187072</v>
      </c>
      <c r="V127">
        <f t="shared" si="26"/>
        <v>0</v>
      </c>
      <c r="W127">
        <f t="shared" si="27"/>
        <v>1187072</v>
      </c>
      <c r="Y127" s="81">
        <f t="shared" si="28"/>
        <v>59.74</v>
      </c>
      <c r="Z127">
        <f t="shared" si="29"/>
        <v>132975</v>
      </c>
      <c r="AA127">
        <f t="shared" si="30"/>
        <v>0</v>
      </c>
      <c r="AB127">
        <f t="shared" si="31"/>
        <v>132975</v>
      </c>
      <c r="AD127" s="81">
        <f t="shared" si="32"/>
        <v>66.69</v>
      </c>
      <c r="AE127">
        <f t="shared" si="33"/>
        <v>148445</v>
      </c>
      <c r="AF127">
        <f t="shared" si="34"/>
        <v>0</v>
      </c>
      <c r="AG127">
        <f t="shared" si="35"/>
        <v>148445</v>
      </c>
      <c r="AI127" s="81">
        <f t="shared" si="36"/>
        <v>0</v>
      </c>
      <c r="AJ127">
        <f t="shared" si="37"/>
        <v>0</v>
      </c>
      <c r="AK127">
        <f t="shared" si="38"/>
        <v>0</v>
      </c>
      <c r="AL127">
        <f t="shared" si="39"/>
        <v>0</v>
      </c>
      <c r="AN127" s="81">
        <f t="shared" si="40"/>
        <v>28.32</v>
      </c>
      <c r="AO127">
        <f t="shared" si="41"/>
        <v>71150</v>
      </c>
      <c r="AP127">
        <f t="shared" si="42"/>
        <v>0</v>
      </c>
      <c r="AQ127">
        <f t="shared" si="43"/>
        <v>71150</v>
      </c>
      <c r="AS127" s="81">
        <f t="shared" si="44"/>
        <v>3.07</v>
      </c>
      <c r="AT127">
        <f t="shared" si="45"/>
        <v>7713</v>
      </c>
      <c r="AU127">
        <f t="shared" si="46"/>
        <v>0</v>
      </c>
      <c r="AV127">
        <f t="shared" si="47"/>
        <v>7713</v>
      </c>
    </row>
    <row r="128" spans="1:48" x14ac:dyDescent="0.2">
      <c r="A128" s="69">
        <v>116</v>
      </c>
      <c r="B128" s="65">
        <v>2369</v>
      </c>
      <c r="C128" s="65" t="s">
        <v>169</v>
      </c>
      <c r="D128" s="65">
        <v>2369</v>
      </c>
      <c r="E128" s="65">
        <v>28.74</v>
      </c>
      <c r="F128" s="65">
        <v>3.05</v>
      </c>
      <c r="G128" s="65">
        <v>308.82</v>
      </c>
      <c r="H128" s="65">
        <v>549.77</v>
      </c>
      <c r="I128" s="65">
        <v>52.91</v>
      </c>
      <c r="J128" s="65">
        <v>70.94</v>
      </c>
      <c r="K128" s="65">
        <v>246847</v>
      </c>
      <c r="L128" s="65">
        <v>23757</v>
      </c>
      <c r="M128" s="65">
        <v>31852</v>
      </c>
      <c r="N128" s="65">
        <v>14323</v>
      </c>
      <c r="O128" s="65">
        <v>1520</v>
      </c>
      <c r="P128" s="65">
        <v>445.8</v>
      </c>
      <c r="Q128" s="65">
        <v>495.66</v>
      </c>
      <c r="R128" s="70">
        <v>0</v>
      </c>
      <c r="T128" s="81">
        <f t="shared" si="24"/>
        <v>560.74</v>
      </c>
      <c r="U128">
        <f t="shared" si="25"/>
        <v>249978</v>
      </c>
      <c r="V128">
        <f t="shared" si="26"/>
        <v>0</v>
      </c>
      <c r="W128">
        <f t="shared" si="27"/>
        <v>249978</v>
      </c>
      <c r="Y128" s="81">
        <f t="shared" si="28"/>
        <v>54.15</v>
      </c>
      <c r="Z128">
        <f t="shared" si="29"/>
        <v>24140</v>
      </c>
      <c r="AA128">
        <f t="shared" si="30"/>
        <v>0</v>
      </c>
      <c r="AB128">
        <f t="shared" si="31"/>
        <v>24140</v>
      </c>
      <c r="AD128" s="81">
        <f t="shared" si="32"/>
        <v>72.289999999999992</v>
      </c>
      <c r="AE128">
        <f t="shared" si="33"/>
        <v>32227</v>
      </c>
      <c r="AF128">
        <f t="shared" si="34"/>
        <v>0</v>
      </c>
      <c r="AG128">
        <f t="shared" si="35"/>
        <v>32227</v>
      </c>
      <c r="AI128" s="81">
        <f t="shared" si="36"/>
        <v>0</v>
      </c>
      <c r="AJ128">
        <f t="shared" si="37"/>
        <v>0</v>
      </c>
      <c r="AK128">
        <f t="shared" si="38"/>
        <v>0</v>
      </c>
      <c r="AL128">
        <f t="shared" si="39"/>
        <v>0</v>
      </c>
      <c r="AN128" s="81">
        <f t="shared" si="40"/>
        <v>29.31</v>
      </c>
      <c r="AO128">
        <f t="shared" si="41"/>
        <v>14528</v>
      </c>
      <c r="AP128">
        <f t="shared" si="42"/>
        <v>0</v>
      </c>
      <c r="AQ128">
        <f t="shared" si="43"/>
        <v>14528</v>
      </c>
      <c r="AS128" s="81">
        <f t="shared" si="44"/>
        <v>3.1199999999999997</v>
      </c>
      <c r="AT128">
        <f t="shared" si="45"/>
        <v>1546</v>
      </c>
      <c r="AU128">
        <f t="shared" si="46"/>
        <v>0</v>
      </c>
      <c r="AV128">
        <f t="shared" si="47"/>
        <v>1546</v>
      </c>
    </row>
    <row r="129" spans="1:48" x14ac:dyDescent="0.2">
      <c r="A129" s="69">
        <v>117</v>
      </c>
      <c r="B129" s="65">
        <v>2682</v>
      </c>
      <c r="C129" s="65" t="s">
        <v>170</v>
      </c>
      <c r="D129" s="65">
        <v>2682</v>
      </c>
      <c r="E129" s="65">
        <v>36.15</v>
      </c>
      <c r="F129" s="65">
        <v>4.1500000000000004</v>
      </c>
      <c r="G129" s="65">
        <v>308.82</v>
      </c>
      <c r="H129" s="65">
        <v>646.57000000000005</v>
      </c>
      <c r="I129" s="65">
        <v>76.63</v>
      </c>
      <c r="J129" s="65">
        <v>76.64</v>
      </c>
      <c r="K129" s="65">
        <v>204316</v>
      </c>
      <c r="L129" s="65">
        <v>24215</v>
      </c>
      <c r="M129" s="65">
        <v>24218</v>
      </c>
      <c r="N129" s="65">
        <v>12758</v>
      </c>
      <c r="O129" s="65">
        <v>1465</v>
      </c>
      <c r="P129" s="65">
        <v>300.89999999999998</v>
      </c>
      <c r="Q129" s="65">
        <v>338.19</v>
      </c>
      <c r="R129" s="70">
        <v>0</v>
      </c>
      <c r="T129" s="81">
        <f t="shared" si="24"/>
        <v>657.54000000000008</v>
      </c>
      <c r="U129">
        <f t="shared" si="25"/>
        <v>197854</v>
      </c>
      <c r="V129">
        <f t="shared" si="26"/>
        <v>6462</v>
      </c>
      <c r="W129">
        <f t="shared" si="27"/>
        <v>204316</v>
      </c>
      <c r="Y129" s="81">
        <f t="shared" si="28"/>
        <v>77.86999999999999</v>
      </c>
      <c r="Z129">
        <f t="shared" si="29"/>
        <v>23431</v>
      </c>
      <c r="AA129">
        <f t="shared" si="30"/>
        <v>784</v>
      </c>
      <c r="AB129">
        <f t="shared" si="31"/>
        <v>24215</v>
      </c>
      <c r="AD129" s="81">
        <f t="shared" si="32"/>
        <v>77.989999999999995</v>
      </c>
      <c r="AE129">
        <f t="shared" si="33"/>
        <v>23467</v>
      </c>
      <c r="AF129">
        <f t="shared" si="34"/>
        <v>751</v>
      </c>
      <c r="AG129">
        <f t="shared" si="35"/>
        <v>24218</v>
      </c>
      <c r="AI129" s="81">
        <f t="shared" si="36"/>
        <v>0</v>
      </c>
      <c r="AJ129">
        <f t="shared" si="37"/>
        <v>0</v>
      </c>
      <c r="AK129">
        <f t="shared" si="38"/>
        <v>0</v>
      </c>
      <c r="AL129">
        <f t="shared" si="39"/>
        <v>0</v>
      </c>
      <c r="AN129" s="81">
        <f t="shared" si="40"/>
        <v>36.72</v>
      </c>
      <c r="AO129">
        <f t="shared" si="41"/>
        <v>12418</v>
      </c>
      <c r="AP129">
        <f t="shared" si="42"/>
        <v>340</v>
      </c>
      <c r="AQ129">
        <f t="shared" si="43"/>
        <v>12758</v>
      </c>
      <c r="AS129" s="81">
        <f t="shared" si="44"/>
        <v>4.2200000000000006</v>
      </c>
      <c r="AT129">
        <f t="shared" si="45"/>
        <v>1427</v>
      </c>
      <c r="AU129">
        <f t="shared" si="46"/>
        <v>38</v>
      </c>
      <c r="AV129">
        <f t="shared" si="47"/>
        <v>1465</v>
      </c>
    </row>
    <row r="130" spans="1:48" x14ac:dyDescent="0.2">
      <c r="A130" s="69">
        <v>118</v>
      </c>
      <c r="B130" s="65">
        <v>2376</v>
      </c>
      <c r="C130" s="65" t="s">
        <v>171</v>
      </c>
      <c r="D130" s="65">
        <v>2376</v>
      </c>
      <c r="E130" s="65">
        <v>28.76</v>
      </c>
      <c r="F130" s="65">
        <v>3.44</v>
      </c>
      <c r="G130" s="65">
        <v>308.82</v>
      </c>
      <c r="H130" s="65">
        <v>596.49</v>
      </c>
      <c r="I130" s="65">
        <v>61.7</v>
      </c>
      <c r="J130" s="65">
        <v>64.25</v>
      </c>
      <c r="K130" s="65">
        <v>277010</v>
      </c>
      <c r="L130" s="65">
        <v>28653</v>
      </c>
      <c r="M130" s="65">
        <v>29838</v>
      </c>
      <c r="N130" s="65">
        <v>14341</v>
      </c>
      <c r="O130" s="65">
        <v>1715</v>
      </c>
      <c r="P130" s="65">
        <v>492.8</v>
      </c>
      <c r="Q130" s="65">
        <v>527.4</v>
      </c>
      <c r="R130" s="70">
        <v>0</v>
      </c>
      <c r="T130" s="81">
        <f t="shared" si="24"/>
        <v>607.46</v>
      </c>
      <c r="U130">
        <f t="shared" si="25"/>
        <v>299356</v>
      </c>
      <c r="V130">
        <f t="shared" si="26"/>
        <v>0</v>
      </c>
      <c r="W130">
        <f t="shared" si="27"/>
        <v>299356</v>
      </c>
      <c r="Y130" s="81">
        <f t="shared" si="28"/>
        <v>62.940000000000005</v>
      </c>
      <c r="Z130">
        <f t="shared" si="29"/>
        <v>31017</v>
      </c>
      <c r="AA130">
        <f t="shared" si="30"/>
        <v>0</v>
      </c>
      <c r="AB130">
        <f t="shared" si="31"/>
        <v>31017</v>
      </c>
      <c r="AD130" s="81">
        <f t="shared" si="32"/>
        <v>65.599999999999994</v>
      </c>
      <c r="AE130">
        <f t="shared" si="33"/>
        <v>32328</v>
      </c>
      <c r="AF130">
        <f t="shared" si="34"/>
        <v>0</v>
      </c>
      <c r="AG130">
        <f t="shared" si="35"/>
        <v>32328</v>
      </c>
      <c r="AI130" s="81">
        <f t="shared" si="36"/>
        <v>0</v>
      </c>
      <c r="AJ130">
        <f t="shared" si="37"/>
        <v>0</v>
      </c>
      <c r="AK130">
        <f t="shared" si="38"/>
        <v>0</v>
      </c>
      <c r="AL130">
        <f t="shared" si="39"/>
        <v>0</v>
      </c>
      <c r="AN130" s="81">
        <f t="shared" si="40"/>
        <v>29.330000000000002</v>
      </c>
      <c r="AO130">
        <f t="shared" si="41"/>
        <v>15469</v>
      </c>
      <c r="AP130">
        <f t="shared" si="42"/>
        <v>0</v>
      </c>
      <c r="AQ130">
        <f t="shared" si="43"/>
        <v>15469</v>
      </c>
      <c r="AS130" s="81">
        <f t="shared" si="44"/>
        <v>3.51</v>
      </c>
      <c r="AT130">
        <f t="shared" si="45"/>
        <v>1851</v>
      </c>
      <c r="AU130">
        <f t="shared" si="46"/>
        <v>0</v>
      </c>
      <c r="AV130">
        <f t="shared" si="47"/>
        <v>1851</v>
      </c>
    </row>
    <row r="131" spans="1:48" x14ac:dyDescent="0.2">
      <c r="A131" s="69">
        <v>119</v>
      </c>
      <c r="B131" s="65">
        <v>2403</v>
      </c>
      <c r="C131" s="65" t="s">
        <v>172</v>
      </c>
      <c r="D131" s="65">
        <v>2403</v>
      </c>
      <c r="E131" s="65">
        <v>36.15</v>
      </c>
      <c r="F131" s="65">
        <v>4.1500000000000004</v>
      </c>
      <c r="G131" s="65">
        <v>308.82</v>
      </c>
      <c r="H131" s="65">
        <v>576.01</v>
      </c>
      <c r="I131" s="65">
        <v>63.77</v>
      </c>
      <c r="J131" s="65">
        <v>68.349999999999994</v>
      </c>
      <c r="K131" s="65">
        <v>461211</v>
      </c>
      <c r="L131" s="65">
        <v>51061</v>
      </c>
      <c r="M131" s="65">
        <v>54728</v>
      </c>
      <c r="N131" s="65">
        <v>32741</v>
      </c>
      <c r="O131" s="65">
        <v>3759</v>
      </c>
      <c r="P131" s="65">
        <v>780.6</v>
      </c>
      <c r="Q131" s="65">
        <v>886.64</v>
      </c>
      <c r="R131" s="70">
        <v>0</v>
      </c>
      <c r="T131" s="81">
        <f t="shared" si="24"/>
        <v>586.98</v>
      </c>
      <c r="U131">
        <f t="shared" si="25"/>
        <v>458197</v>
      </c>
      <c r="V131">
        <f t="shared" si="26"/>
        <v>3014</v>
      </c>
      <c r="W131">
        <f t="shared" si="27"/>
        <v>461211</v>
      </c>
      <c r="Y131" s="81">
        <f t="shared" si="28"/>
        <v>65.010000000000005</v>
      </c>
      <c r="Z131">
        <f t="shared" si="29"/>
        <v>50747</v>
      </c>
      <c r="AA131">
        <f t="shared" si="30"/>
        <v>314</v>
      </c>
      <c r="AB131">
        <f t="shared" si="31"/>
        <v>51061</v>
      </c>
      <c r="AD131" s="81">
        <f t="shared" si="32"/>
        <v>69.699999999999989</v>
      </c>
      <c r="AE131">
        <f t="shared" si="33"/>
        <v>54408</v>
      </c>
      <c r="AF131">
        <f t="shared" si="34"/>
        <v>320</v>
      </c>
      <c r="AG131">
        <f t="shared" si="35"/>
        <v>54728</v>
      </c>
      <c r="AI131" s="81">
        <f t="shared" si="36"/>
        <v>0</v>
      </c>
      <c r="AJ131">
        <f t="shared" si="37"/>
        <v>0</v>
      </c>
      <c r="AK131">
        <f t="shared" si="38"/>
        <v>0</v>
      </c>
      <c r="AL131">
        <f t="shared" si="39"/>
        <v>0</v>
      </c>
      <c r="AN131" s="81">
        <f t="shared" si="40"/>
        <v>36.72</v>
      </c>
      <c r="AO131">
        <f t="shared" si="41"/>
        <v>32557</v>
      </c>
      <c r="AP131">
        <f t="shared" si="42"/>
        <v>184</v>
      </c>
      <c r="AQ131">
        <f t="shared" si="43"/>
        <v>32741</v>
      </c>
      <c r="AS131" s="81">
        <f t="shared" si="44"/>
        <v>4.2200000000000006</v>
      </c>
      <c r="AT131">
        <f t="shared" si="45"/>
        <v>3742</v>
      </c>
      <c r="AU131">
        <f t="shared" si="46"/>
        <v>17</v>
      </c>
      <c r="AV131">
        <f t="shared" si="47"/>
        <v>3759</v>
      </c>
    </row>
    <row r="132" spans="1:48" x14ac:dyDescent="0.2">
      <c r="A132" s="69">
        <v>120</v>
      </c>
      <c r="B132" s="65">
        <v>2457</v>
      </c>
      <c r="C132" s="65" t="s">
        <v>173</v>
      </c>
      <c r="D132" s="65">
        <v>2457</v>
      </c>
      <c r="E132" s="65">
        <v>28.76</v>
      </c>
      <c r="F132" s="65">
        <v>3.44</v>
      </c>
      <c r="G132" s="65">
        <v>308.82</v>
      </c>
      <c r="H132" s="65">
        <v>573.14</v>
      </c>
      <c r="I132" s="65">
        <v>63.65</v>
      </c>
      <c r="J132" s="65">
        <v>64.569999999999993</v>
      </c>
      <c r="K132" s="65">
        <v>253385</v>
      </c>
      <c r="L132" s="65">
        <v>28140</v>
      </c>
      <c r="M132" s="65">
        <v>28546</v>
      </c>
      <c r="N132" s="65">
        <v>13939</v>
      </c>
      <c r="O132" s="65">
        <v>1667</v>
      </c>
      <c r="P132" s="65">
        <v>431.8</v>
      </c>
      <c r="Q132" s="65">
        <v>474.81</v>
      </c>
      <c r="R132" s="70">
        <v>0</v>
      </c>
      <c r="T132" s="81">
        <f t="shared" si="24"/>
        <v>584.11</v>
      </c>
      <c r="U132">
        <f t="shared" si="25"/>
        <v>252219</v>
      </c>
      <c r="V132">
        <f t="shared" si="26"/>
        <v>1166</v>
      </c>
      <c r="W132">
        <f t="shared" si="27"/>
        <v>253385</v>
      </c>
      <c r="Y132" s="81">
        <f t="shared" si="28"/>
        <v>64.89</v>
      </c>
      <c r="Z132">
        <f t="shared" si="29"/>
        <v>28020</v>
      </c>
      <c r="AA132">
        <f t="shared" si="30"/>
        <v>120</v>
      </c>
      <c r="AB132">
        <f t="shared" si="31"/>
        <v>28140</v>
      </c>
      <c r="AD132" s="81">
        <f t="shared" si="32"/>
        <v>65.919999999999987</v>
      </c>
      <c r="AE132">
        <f t="shared" si="33"/>
        <v>28464</v>
      </c>
      <c r="AF132">
        <f t="shared" si="34"/>
        <v>82</v>
      </c>
      <c r="AG132">
        <f t="shared" si="35"/>
        <v>28546</v>
      </c>
      <c r="AI132" s="81">
        <f t="shared" si="36"/>
        <v>0</v>
      </c>
      <c r="AJ132">
        <f t="shared" si="37"/>
        <v>0</v>
      </c>
      <c r="AK132">
        <f t="shared" si="38"/>
        <v>0</v>
      </c>
      <c r="AL132">
        <f t="shared" si="39"/>
        <v>0</v>
      </c>
      <c r="AN132" s="81">
        <f t="shared" si="40"/>
        <v>29.330000000000002</v>
      </c>
      <c r="AO132">
        <f t="shared" si="41"/>
        <v>13926</v>
      </c>
      <c r="AP132">
        <f t="shared" si="42"/>
        <v>13</v>
      </c>
      <c r="AQ132">
        <f t="shared" si="43"/>
        <v>13939</v>
      </c>
      <c r="AS132" s="81">
        <f t="shared" si="44"/>
        <v>3.51</v>
      </c>
      <c r="AT132">
        <f t="shared" si="45"/>
        <v>1667</v>
      </c>
      <c r="AU132">
        <f t="shared" si="46"/>
        <v>0</v>
      </c>
      <c r="AV132">
        <f t="shared" si="47"/>
        <v>1667</v>
      </c>
    </row>
    <row r="133" spans="1:48" x14ac:dyDescent="0.2">
      <c r="A133" s="69">
        <v>121</v>
      </c>
      <c r="B133" s="65">
        <v>2466</v>
      </c>
      <c r="C133" s="65" t="s">
        <v>174</v>
      </c>
      <c r="D133" s="65">
        <v>2466</v>
      </c>
      <c r="E133" s="65">
        <v>22.2</v>
      </c>
      <c r="F133" s="65">
        <v>2.83</v>
      </c>
      <c r="G133" s="65">
        <v>308.82</v>
      </c>
      <c r="H133" s="65">
        <v>517.79</v>
      </c>
      <c r="I133" s="65">
        <v>57.32</v>
      </c>
      <c r="J133" s="65">
        <v>49.12</v>
      </c>
      <c r="K133" s="65">
        <v>684104</v>
      </c>
      <c r="L133" s="65">
        <v>75731</v>
      </c>
      <c r="M133" s="65">
        <v>64897</v>
      </c>
      <c r="N133" s="65">
        <v>31211</v>
      </c>
      <c r="O133" s="65">
        <v>3979</v>
      </c>
      <c r="P133" s="65">
        <v>1347.3</v>
      </c>
      <c r="Q133" s="65">
        <v>1432.85</v>
      </c>
      <c r="R133" s="70">
        <v>408013</v>
      </c>
      <c r="T133" s="81">
        <f t="shared" si="24"/>
        <v>528.76</v>
      </c>
      <c r="U133">
        <f t="shared" si="25"/>
        <v>712398</v>
      </c>
      <c r="V133">
        <f t="shared" si="26"/>
        <v>0</v>
      </c>
      <c r="W133">
        <f t="shared" si="27"/>
        <v>712398</v>
      </c>
      <c r="Y133" s="81">
        <f t="shared" si="28"/>
        <v>58.56</v>
      </c>
      <c r="Z133">
        <f t="shared" si="29"/>
        <v>78898</v>
      </c>
      <c r="AA133">
        <f t="shared" si="30"/>
        <v>0</v>
      </c>
      <c r="AB133">
        <f t="shared" si="31"/>
        <v>78898</v>
      </c>
      <c r="AD133" s="81">
        <f t="shared" si="32"/>
        <v>50.47</v>
      </c>
      <c r="AE133">
        <f t="shared" si="33"/>
        <v>67998</v>
      </c>
      <c r="AF133">
        <f t="shared" si="34"/>
        <v>0</v>
      </c>
      <c r="AG133">
        <f t="shared" si="35"/>
        <v>67998</v>
      </c>
      <c r="AI133" s="81">
        <f t="shared" si="36"/>
        <v>315</v>
      </c>
      <c r="AJ133">
        <f t="shared" si="37"/>
        <v>424400</v>
      </c>
      <c r="AK133">
        <f t="shared" si="38"/>
        <v>0</v>
      </c>
      <c r="AL133">
        <f t="shared" si="39"/>
        <v>424400</v>
      </c>
      <c r="AN133" s="81">
        <f t="shared" si="40"/>
        <v>22.77</v>
      </c>
      <c r="AO133">
        <f t="shared" si="41"/>
        <v>32626</v>
      </c>
      <c r="AP133">
        <f t="shared" si="42"/>
        <v>0</v>
      </c>
      <c r="AQ133">
        <f t="shared" si="43"/>
        <v>32626</v>
      </c>
      <c r="AS133" s="81">
        <f t="shared" si="44"/>
        <v>2.9</v>
      </c>
      <c r="AT133">
        <f t="shared" si="45"/>
        <v>4155</v>
      </c>
      <c r="AU133">
        <f t="shared" si="46"/>
        <v>0</v>
      </c>
      <c r="AV133">
        <f t="shared" si="47"/>
        <v>4155</v>
      </c>
    </row>
    <row r="134" spans="1:48" x14ac:dyDescent="0.2">
      <c r="A134" s="69">
        <v>122</v>
      </c>
      <c r="B134" s="65">
        <v>2493</v>
      </c>
      <c r="C134" s="65" t="s">
        <v>175</v>
      </c>
      <c r="D134" s="65">
        <v>2493</v>
      </c>
      <c r="E134" s="65">
        <v>30.88</v>
      </c>
      <c r="F134" s="65">
        <v>3.68</v>
      </c>
      <c r="G134" s="65">
        <v>308.82</v>
      </c>
      <c r="H134" s="65">
        <v>623.11</v>
      </c>
      <c r="I134" s="65">
        <v>73.72</v>
      </c>
      <c r="J134" s="65">
        <v>49.06</v>
      </c>
      <c r="K134" s="65">
        <v>69788</v>
      </c>
      <c r="L134" s="65">
        <v>8257</v>
      </c>
      <c r="M134" s="65">
        <v>5495</v>
      </c>
      <c r="N134" s="65">
        <v>4000</v>
      </c>
      <c r="O134" s="65">
        <v>477</v>
      </c>
      <c r="P134" s="65">
        <v>110.3</v>
      </c>
      <c r="Q134" s="65">
        <v>128.02000000000001</v>
      </c>
      <c r="R134" s="70">
        <v>0</v>
      </c>
      <c r="T134" s="81">
        <f t="shared" si="24"/>
        <v>634.08000000000004</v>
      </c>
      <c r="U134">
        <f t="shared" si="25"/>
        <v>69939</v>
      </c>
      <c r="V134">
        <f t="shared" si="26"/>
        <v>0</v>
      </c>
      <c r="W134">
        <f t="shared" si="27"/>
        <v>69939</v>
      </c>
      <c r="Y134" s="81">
        <f t="shared" si="28"/>
        <v>74.959999999999994</v>
      </c>
      <c r="Z134">
        <f t="shared" si="29"/>
        <v>8268</v>
      </c>
      <c r="AA134">
        <f t="shared" si="30"/>
        <v>0</v>
      </c>
      <c r="AB134">
        <f t="shared" si="31"/>
        <v>8268</v>
      </c>
      <c r="AD134" s="81">
        <f t="shared" si="32"/>
        <v>50.410000000000004</v>
      </c>
      <c r="AE134">
        <f t="shared" si="33"/>
        <v>5560</v>
      </c>
      <c r="AF134">
        <f t="shared" si="34"/>
        <v>0</v>
      </c>
      <c r="AG134">
        <f t="shared" si="35"/>
        <v>5560</v>
      </c>
      <c r="AI134" s="81">
        <f t="shared" si="36"/>
        <v>0</v>
      </c>
      <c r="AJ134">
        <f t="shared" si="37"/>
        <v>0</v>
      </c>
      <c r="AK134">
        <f t="shared" si="38"/>
        <v>0</v>
      </c>
      <c r="AL134">
        <f t="shared" si="39"/>
        <v>0</v>
      </c>
      <c r="AN134" s="81">
        <f t="shared" si="40"/>
        <v>31.45</v>
      </c>
      <c r="AO134">
        <f t="shared" si="41"/>
        <v>4026</v>
      </c>
      <c r="AP134">
        <f t="shared" si="42"/>
        <v>0</v>
      </c>
      <c r="AQ134">
        <f t="shared" si="43"/>
        <v>4026</v>
      </c>
      <c r="AS134" s="81">
        <f t="shared" si="44"/>
        <v>3.75</v>
      </c>
      <c r="AT134">
        <f t="shared" si="45"/>
        <v>480</v>
      </c>
      <c r="AU134">
        <f t="shared" si="46"/>
        <v>0</v>
      </c>
      <c r="AV134">
        <f t="shared" si="47"/>
        <v>480</v>
      </c>
    </row>
    <row r="135" spans="1:48" x14ac:dyDescent="0.2">
      <c r="A135" s="69">
        <v>123</v>
      </c>
      <c r="B135" s="65">
        <v>2502</v>
      </c>
      <c r="C135" s="65" t="s">
        <v>176</v>
      </c>
      <c r="D135" s="65">
        <v>2502</v>
      </c>
      <c r="E135" s="65">
        <v>36.15</v>
      </c>
      <c r="F135" s="65">
        <v>4.1500000000000004</v>
      </c>
      <c r="G135" s="65">
        <v>308.82</v>
      </c>
      <c r="H135" s="65">
        <v>598.27</v>
      </c>
      <c r="I135" s="65">
        <v>61.32</v>
      </c>
      <c r="J135" s="65">
        <v>51.51</v>
      </c>
      <c r="K135" s="65">
        <v>359859</v>
      </c>
      <c r="L135" s="65">
        <v>36884</v>
      </c>
      <c r="M135" s="65">
        <v>30983</v>
      </c>
      <c r="N135" s="65">
        <v>24666</v>
      </c>
      <c r="O135" s="65">
        <v>2832</v>
      </c>
      <c r="P135" s="65">
        <v>590.70000000000005</v>
      </c>
      <c r="Q135" s="65">
        <v>672.33</v>
      </c>
      <c r="R135" s="70">
        <v>0</v>
      </c>
      <c r="T135" s="81">
        <f t="shared" si="24"/>
        <v>609.24</v>
      </c>
      <c r="U135">
        <f t="shared" si="25"/>
        <v>359878</v>
      </c>
      <c r="V135">
        <f t="shared" si="26"/>
        <v>0</v>
      </c>
      <c r="W135">
        <f t="shared" si="27"/>
        <v>359878</v>
      </c>
      <c r="Y135" s="81">
        <f t="shared" si="28"/>
        <v>62.56</v>
      </c>
      <c r="Z135">
        <f t="shared" si="29"/>
        <v>36954</v>
      </c>
      <c r="AA135">
        <f t="shared" si="30"/>
        <v>0</v>
      </c>
      <c r="AB135">
        <f t="shared" si="31"/>
        <v>36954</v>
      </c>
      <c r="AD135" s="81">
        <f t="shared" si="32"/>
        <v>52.86</v>
      </c>
      <c r="AE135">
        <f t="shared" si="33"/>
        <v>31224</v>
      </c>
      <c r="AF135">
        <f t="shared" si="34"/>
        <v>0</v>
      </c>
      <c r="AG135">
        <f t="shared" si="35"/>
        <v>31224</v>
      </c>
      <c r="AI135" s="81">
        <f t="shared" si="36"/>
        <v>0</v>
      </c>
      <c r="AJ135">
        <f t="shared" si="37"/>
        <v>0</v>
      </c>
      <c r="AK135">
        <f t="shared" si="38"/>
        <v>0</v>
      </c>
      <c r="AL135">
        <f t="shared" si="39"/>
        <v>0</v>
      </c>
      <c r="AN135" s="81">
        <f t="shared" si="40"/>
        <v>36.72</v>
      </c>
      <c r="AO135">
        <f t="shared" si="41"/>
        <v>24688</v>
      </c>
      <c r="AP135">
        <f t="shared" si="42"/>
        <v>0</v>
      </c>
      <c r="AQ135">
        <f t="shared" si="43"/>
        <v>24688</v>
      </c>
      <c r="AS135" s="81">
        <f t="shared" si="44"/>
        <v>4.2200000000000006</v>
      </c>
      <c r="AT135">
        <f t="shared" si="45"/>
        <v>2837</v>
      </c>
      <c r="AU135">
        <f t="shared" si="46"/>
        <v>0</v>
      </c>
      <c r="AV135">
        <f t="shared" si="47"/>
        <v>2837</v>
      </c>
    </row>
    <row r="136" spans="1:48" x14ac:dyDescent="0.2">
      <c r="A136" s="69">
        <v>124</v>
      </c>
      <c r="B136" s="65">
        <v>2511</v>
      </c>
      <c r="C136" s="65" t="s">
        <v>177</v>
      </c>
      <c r="D136" s="65">
        <v>2511</v>
      </c>
      <c r="E136" s="65">
        <v>28.74</v>
      </c>
      <c r="F136" s="65">
        <v>3.05</v>
      </c>
      <c r="G136" s="65">
        <v>308.82</v>
      </c>
      <c r="H136" s="65">
        <v>524.26</v>
      </c>
      <c r="I136" s="65">
        <v>56.57</v>
      </c>
      <c r="J136" s="65">
        <v>64.91</v>
      </c>
      <c r="K136" s="65">
        <v>1027812</v>
      </c>
      <c r="L136" s="65">
        <v>110905</v>
      </c>
      <c r="M136" s="65">
        <v>127256</v>
      </c>
      <c r="N136" s="65">
        <v>62593</v>
      </c>
      <c r="O136" s="65">
        <v>6643</v>
      </c>
      <c r="P136" s="65">
        <v>1931.1</v>
      </c>
      <c r="Q136" s="65">
        <v>2150.67</v>
      </c>
      <c r="R136" s="70">
        <v>0</v>
      </c>
      <c r="T136" s="81">
        <f t="shared" si="24"/>
        <v>535.23</v>
      </c>
      <c r="U136">
        <f t="shared" si="25"/>
        <v>1033583</v>
      </c>
      <c r="V136">
        <f t="shared" si="26"/>
        <v>0</v>
      </c>
      <c r="W136">
        <f t="shared" si="27"/>
        <v>1033583</v>
      </c>
      <c r="Y136" s="81">
        <f t="shared" si="28"/>
        <v>57.81</v>
      </c>
      <c r="Z136">
        <f t="shared" si="29"/>
        <v>111637</v>
      </c>
      <c r="AA136">
        <f t="shared" si="30"/>
        <v>0</v>
      </c>
      <c r="AB136">
        <f t="shared" si="31"/>
        <v>111637</v>
      </c>
      <c r="AD136" s="81">
        <f t="shared" si="32"/>
        <v>66.259999999999991</v>
      </c>
      <c r="AE136">
        <f t="shared" si="33"/>
        <v>127955</v>
      </c>
      <c r="AF136">
        <f t="shared" si="34"/>
        <v>0</v>
      </c>
      <c r="AG136">
        <f t="shared" si="35"/>
        <v>127955</v>
      </c>
      <c r="AI136" s="81">
        <f t="shared" si="36"/>
        <v>0</v>
      </c>
      <c r="AJ136">
        <f t="shared" si="37"/>
        <v>0</v>
      </c>
      <c r="AK136">
        <f t="shared" si="38"/>
        <v>0</v>
      </c>
      <c r="AL136">
        <f t="shared" si="39"/>
        <v>0</v>
      </c>
      <c r="AN136" s="81">
        <f t="shared" si="40"/>
        <v>29.31</v>
      </c>
      <c r="AO136">
        <f t="shared" si="41"/>
        <v>63036</v>
      </c>
      <c r="AP136">
        <f t="shared" si="42"/>
        <v>0</v>
      </c>
      <c r="AQ136">
        <f t="shared" si="43"/>
        <v>63036</v>
      </c>
      <c r="AS136" s="81">
        <f t="shared" si="44"/>
        <v>3.1199999999999997</v>
      </c>
      <c r="AT136">
        <f t="shared" si="45"/>
        <v>6710</v>
      </c>
      <c r="AU136">
        <f t="shared" si="46"/>
        <v>0</v>
      </c>
      <c r="AV136">
        <f t="shared" si="47"/>
        <v>6710</v>
      </c>
    </row>
    <row r="137" spans="1:48" x14ac:dyDescent="0.2">
      <c r="A137" s="69">
        <v>125</v>
      </c>
      <c r="B137" s="65">
        <v>2520</v>
      </c>
      <c r="C137" s="65" t="s">
        <v>178</v>
      </c>
      <c r="D137" s="65">
        <v>2520</v>
      </c>
      <c r="E137" s="65">
        <v>22.2</v>
      </c>
      <c r="F137" s="65">
        <v>2.83</v>
      </c>
      <c r="G137" s="65">
        <v>308.82</v>
      </c>
      <c r="H137" s="65">
        <v>600.66999999999996</v>
      </c>
      <c r="I137" s="65">
        <v>63.33</v>
      </c>
      <c r="J137" s="65">
        <v>64.540000000000006</v>
      </c>
      <c r="K137" s="65">
        <v>176177</v>
      </c>
      <c r="L137" s="65">
        <v>18575</v>
      </c>
      <c r="M137" s="65">
        <v>18930</v>
      </c>
      <c r="N137" s="65">
        <v>7131</v>
      </c>
      <c r="O137" s="65">
        <v>909</v>
      </c>
      <c r="P137" s="65">
        <v>277.89999999999998</v>
      </c>
      <c r="Q137" s="65">
        <v>306.08999999999997</v>
      </c>
      <c r="R137" s="70">
        <v>0</v>
      </c>
      <c r="T137" s="81">
        <f t="shared" si="24"/>
        <v>611.64</v>
      </c>
      <c r="U137">
        <f t="shared" si="25"/>
        <v>169975</v>
      </c>
      <c r="V137">
        <f t="shared" si="26"/>
        <v>6202</v>
      </c>
      <c r="W137">
        <f t="shared" si="27"/>
        <v>176177</v>
      </c>
      <c r="Y137" s="81">
        <f t="shared" si="28"/>
        <v>64.569999999999993</v>
      </c>
      <c r="Z137">
        <f t="shared" si="29"/>
        <v>17944</v>
      </c>
      <c r="AA137">
        <f t="shared" si="30"/>
        <v>631</v>
      </c>
      <c r="AB137">
        <f t="shared" si="31"/>
        <v>18575</v>
      </c>
      <c r="AD137" s="81">
        <f t="shared" si="32"/>
        <v>65.89</v>
      </c>
      <c r="AE137">
        <f t="shared" si="33"/>
        <v>18311</v>
      </c>
      <c r="AF137">
        <f t="shared" si="34"/>
        <v>619</v>
      </c>
      <c r="AG137">
        <f t="shared" si="35"/>
        <v>18930</v>
      </c>
      <c r="AI137" s="81">
        <f t="shared" si="36"/>
        <v>0</v>
      </c>
      <c r="AJ137">
        <f t="shared" si="37"/>
        <v>0</v>
      </c>
      <c r="AK137">
        <f t="shared" si="38"/>
        <v>0</v>
      </c>
      <c r="AL137">
        <f t="shared" si="39"/>
        <v>0</v>
      </c>
      <c r="AN137" s="81">
        <f t="shared" si="40"/>
        <v>22.77</v>
      </c>
      <c r="AO137">
        <f t="shared" si="41"/>
        <v>6970</v>
      </c>
      <c r="AP137">
        <f t="shared" si="42"/>
        <v>161</v>
      </c>
      <c r="AQ137">
        <f t="shared" si="43"/>
        <v>7131</v>
      </c>
      <c r="AS137" s="81">
        <f t="shared" si="44"/>
        <v>2.9</v>
      </c>
      <c r="AT137">
        <f t="shared" si="45"/>
        <v>888</v>
      </c>
      <c r="AU137">
        <f t="shared" si="46"/>
        <v>21</v>
      </c>
      <c r="AV137">
        <f t="shared" si="47"/>
        <v>909</v>
      </c>
    </row>
    <row r="138" spans="1:48" x14ac:dyDescent="0.2">
      <c r="A138" s="69">
        <v>126</v>
      </c>
      <c r="B138" s="65">
        <v>2556</v>
      </c>
      <c r="C138" s="65" t="s">
        <v>179</v>
      </c>
      <c r="D138" s="65">
        <v>2556</v>
      </c>
      <c r="E138" s="65">
        <v>30.88</v>
      </c>
      <c r="F138" s="65">
        <v>3.68</v>
      </c>
      <c r="G138" s="65">
        <v>308.82</v>
      </c>
      <c r="H138" s="65">
        <v>584</v>
      </c>
      <c r="I138" s="65">
        <v>54.72</v>
      </c>
      <c r="J138" s="65">
        <v>67.53</v>
      </c>
      <c r="K138" s="65">
        <v>206736</v>
      </c>
      <c r="L138" s="65">
        <v>19371</v>
      </c>
      <c r="M138" s="65">
        <v>23906</v>
      </c>
      <c r="N138" s="65">
        <v>12012</v>
      </c>
      <c r="O138" s="65">
        <v>1432</v>
      </c>
      <c r="P138" s="65">
        <v>326.8</v>
      </c>
      <c r="Q138" s="65">
        <v>362.15</v>
      </c>
      <c r="R138" s="70">
        <v>0</v>
      </c>
      <c r="T138" s="81">
        <f t="shared" si="24"/>
        <v>594.97</v>
      </c>
      <c r="U138">
        <f t="shared" si="25"/>
        <v>194436</v>
      </c>
      <c r="V138">
        <f t="shared" si="26"/>
        <v>12300</v>
      </c>
      <c r="W138">
        <f t="shared" si="27"/>
        <v>206736</v>
      </c>
      <c r="Y138" s="81">
        <f t="shared" si="28"/>
        <v>55.96</v>
      </c>
      <c r="Z138">
        <f t="shared" si="29"/>
        <v>18288</v>
      </c>
      <c r="AA138">
        <f t="shared" si="30"/>
        <v>1083</v>
      </c>
      <c r="AB138">
        <f t="shared" si="31"/>
        <v>19371</v>
      </c>
      <c r="AD138" s="81">
        <f t="shared" si="32"/>
        <v>68.88</v>
      </c>
      <c r="AE138">
        <f t="shared" si="33"/>
        <v>22510</v>
      </c>
      <c r="AF138">
        <f t="shared" si="34"/>
        <v>1396</v>
      </c>
      <c r="AG138">
        <f t="shared" si="35"/>
        <v>23906</v>
      </c>
      <c r="AI138" s="81">
        <f t="shared" si="36"/>
        <v>0</v>
      </c>
      <c r="AJ138">
        <f t="shared" si="37"/>
        <v>0</v>
      </c>
      <c r="AK138">
        <f t="shared" si="38"/>
        <v>0</v>
      </c>
      <c r="AL138">
        <f t="shared" si="39"/>
        <v>0</v>
      </c>
      <c r="AN138" s="81">
        <f t="shared" si="40"/>
        <v>31.45</v>
      </c>
      <c r="AO138">
        <f t="shared" si="41"/>
        <v>11390</v>
      </c>
      <c r="AP138">
        <f t="shared" si="42"/>
        <v>622</v>
      </c>
      <c r="AQ138">
        <f t="shared" si="43"/>
        <v>12012</v>
      </c>
      <c r="AS138" s="81">
        <f t="shared" si="44"/>
        <v>3.75</v>
      </c>
      <c r="AT138">
        <f t="shared" si="45"/>
        <v>1358</v>
      </c>
      <c r="AU138">
        <f t="shared" si="46"/>
        <v>74</v>
      </c>
      <c r="AV138">
        <f t="shared" si="47"/>
        <v>1432</v>
      </c>
    </row>
    <row r="139" spans="1:48" x14ac:dyDescent="0.2">
      <c r="A139" s="69">
        <v>127</v>
      </c>
      <c r="B139" s="65">
        <v>3195</v>
      </c>
      <c r="C139" s="65" t="s">
        <v>180</v>
      </c>
      <c r="D139" s="65">
        <v>3195</v>
      </c>
      <c r="E139" s="65">
        <v>30.88</v>
      </c>
      <c r="F139" s="65">
        <v>3.68</v>
      </c>
      <c r="G139" s="65">
        <v>308.82</v>
      </c>
      <c r="H139" s="65">
        <v>558.36</v>
      </c>
      <c r="I139" s="65">
        <v>63.53</v>
      </c>
      <c r="J139" s="65">
        <v>68.78</v>
      </c>
      <c r="K139" s="65">
        <v>727822</v>
      </c>
      <c r="L139" s="65">
        <v>82811</v>
      </c>
      <c r="M139" s="65">
        <v>89655</v>
      </c>
      <c r="N139" s="65">
        <v>45824</v>
      </c>
      <c r="O139" s="65">
        <v>5461</v>
      </c>
      <c r="P139" s="65">
        <v>1266.4000000000001</v>
      </c>
      <c r="Q139" s="65">
        <v>1448.64</v>
      </c>
      <c r="R139" s="70">
        <v>306566</v>
      </c>
      <c r="T139" s="81">
        <f t="shared" si="24"/>
        <v>569.33000000000004</v>
      </c>
      <c r="U139">
        <f t="shared" si="25"/>
        <v>721000</v>
      </c>
      <c r="V139">
        <f t="shared" si="26"/>
        <v>6822</v>
      </c>
      <c r="W139">
        <f t="shared" si="27"/>
        <v>727822</v>
      </c>
      <c r="Y139" s="81">
        <f t="shared" si="28"/>
        <v>64.77</v>
      </c>
      <c r="Z139">
        <f t="shared" si="29"/>
        <v>82025</v>
      </c>
      <c r="AA139">
        <f t="shared" si="30"/>
        <v>786</v>
      </c>
      <c r="AB139">
        <f t="shared" si="31"/>
        <v>82811</v>
      </c>
      <c r="AD139" s="81">
        <f t="shared" si="32"/>
        <v>70.13</v>
      </c>
      <c r="AE139">
        <f t="shared" si="33"/>
        <v>88813</v>
      </c>
      <c r="AF139">
        <f t="shared" si="34"/>
        <v>842</v>
      </c>
      <c r="AG139">
        <f t="shared" si="35"/>
        <v>89655</v>
      </c>
      <c r="AI139" s="81">
        <f t="shared" si="36"/>
        <v>315</v>
      </c>
      <c r="AJ139">
        <f t="shared" si="37"/>
        <v>398916</v>
      </c>
      <c r="AK139">
        <f t="shared" si="38"/>
        <v>0</v>
      </c>
      <c r="AL139">
        <f t="shared" si="39"/>
        <v>398916</v>
      </c>
      <c r="AN139" s="81">
        <f t="shared" si="40"/>
        <v>31.45</v>
      </c>
      <c r="AO139">
        <f t="shared" si="41"/>
        <v>45560</v>
      </c>
      <c r="AP139">
        <f t="shared" si="42"/>
        <v>264</v>
      </c>
      <c r="AQ139">
        <f t="shared" si="43"/>
        <v>45824</v>
      </c>
      <c r="AS139" s="81">
        <f t="shared" si="44"/>
        <v>3.75</v>
      </c>
      <c r="AT139">
        <f t="shared" si="45"/>
        <v>5432</v>
      </c>
      <c r="AU139">
        <f t="shared" si="46"/>
        <v>29</v>
      </c>
      <c r="AV139">
        <f t="shared" si="47"/>
        <v>5461</v>
      </c>
    </row>
    <row r="140" spans="1:48" x14ac:dyDescent="0.2">
      <c r="A140" s="69">
        <v>128</v>
      </c>
      <c r="B140" s="65">
        <v>2709</v>
      </c>
      <c r="C140" s="65" t="s">
        <v>181</v>
      </c>
      <c r="D140" s="65">
        <v>2709</v>
      </c>
      <c r="E140" s="65">
        <v>36.15</v>
      </c>
      <c r="F140" s="65">
        <v>4.1500000000000004</v>
      </c>
      <c r="G140" s="65">
        <v>308.82</v>
      </c>
      <c r="H140" s="65">
        <v>539.36</v>
      </c>
      <c r="I140" s="65">
        <v>58.88</v>
      </c>
      <c r="J140" s="65">
        <v>65.599999999999994</v>
      </c>
      <c r="K140" s="65">
        <v>876891</v>
      </c>
      <c r="L140" s="65">
        <v>95727</v>
      </c>
      <c r="M140" s="65">
        <v>106652</v>
      </c>
      <c r="N140" s="65">
        <v>66170</v>
      </c>
      <c r="O140" s="65">
        <v>7596</v>
      </c>
      <c r="P140" s="65">
        <v>1608.2</v>
      </c>
      <c r="Q140" s="65">
        <v>1814.87</v>
      </c>
      <c r="R140" s="70">
        <v>0</v>
      </c>
      <c r="T140" s="81">
        <f t="shared" si="24"/>
        <v>550.33000000000004</v>
      </c>
      <c r="U140">
        <f t="shared" si="25"/>
        <v>885041</v>
      </c>
      <c r="V140">
        <f t="shared" si="26"/>
        <v>0</v>
      </c>
      <c r="W140">
        <f t="shared" si="27"/>
        <v>885041</v>
      </c>
      <c r="Y140" s="81">
        <f t="shared" si="28"/>
        <v>60.120000000000005</v>
      </c>
      <c r="Z140">
        <f t="shared" si="29"/>
        <v>96685</v>
      </c>
      <c r="AA140">
        <f t="shared" si="30"/>
        <v>0</v>
      </c>
      <c r="AB140">
        <f t="shared" si="31"/>
        <v>96685</v>
      </c>
      <c r="AD140" s="81">
        <f t="shared" si="32"/>
        <v>66.949999999999989</v>
      </c>
      <c r="AE140">
        <f t="shared" si="33"/>
        <v>107669</v>
      </c>
      <c r="AF140">
        <f t="shared" si="34"/>
        <v>0</v>
      </c>
      <c r="AG140">
        <f t="shared" si="35"/>
        <v>107669</v>
      </c>
      <c r="AI140" s="81">
        <f t="shared" si="36"/>
        <v>0</v>
      </c>
      <c r="AJ140">
        <f t="shared" si="37"/>
        <v>0</v>
      </c>
      <c r="AK140">
        <f t="shared" si="38"/>
        <v>0</v>
      </c>
      <c r="AL140">
        <f t="shared" si="39"/>
        <v>0</v>
      </c>
      <c r="AN140" s="81">
        <f t="shared" si="40"/>
        <v>36.72</v>
      </c>
      <c r="AO140">
        <f t="shared" si="41"/>
        <v>66642</v>
      </c>
      <c r="AP140">
        <f t="shared" si="42"/>
        <v>0</v>
      </c>
      <c r="AQ140">
        <f t="shared" si="43"/>
        <v>66642</v>
      </c>
      <c r="AS140" s="81">
        <f t="shared" si="44"/>
        <v>4.2200000000000006</v>
      </c>
      <c r="AT140">
        <f t="shared" si="45"/>
        <v>7659</v>
      </c>
      <c r="AU140">
        <f t="shared" si="46"/>
        <v>0</v>
      </c>
      <c r="AV140">
        <f t="shared" si="47"/>
        <v>7659</v>
      </c>
    </row>
    <row r="141" spans="1:48" x14ac:dyDescent="0.2">
      <c r="A141" s="69">
        <v>129</v>
      </c>
      <c r="B141" s="65">
        <v>2718</v>
      </c>
      <c r="C141" s="65" t="s">
        <v>182</v>
      </c>
      <c r="D141" s="65">
        <v>2718</v>
      </c>
      <c r="E141" s="65">
        <v>28.74</v>
      </c>
      <c r="F141" s="65">
        <v>3.05</v>
      </c>
      <c r="G141" s="65">
        <v>308.82</v>
      </c>
      <c r="H141" s="65">
        <v>537.38</v>
      </c>
      <c r="I141" s="65">
        <v>55.62</v>
      </c>
      <c r="J141" s="65">
        <v>55.88</v>
      </c>
      <c r="K141" s="65">
        <v>308349</v>
      </c>
      <c r="L141" s="65">
        <v>31915</v>
      </c>
      <c r="M141" s="65">
        <v>32064</v>
      </c>
      <c r="N141" s="65">
        <v>18580</v>
      </c>
      <c r="O141" s="65">
        <v>1972</v>
      </c>
      <c r="P141" s="65">
        <v>545.70000000000005</v>
      </c>
      <c r="Q141" s="65">
        <v>619.13</v>
      </c>
      <c r="R141" s="70">
        <v>0</v>
      </c>
      <c r="T141" s="81">
        <f t="shared" si="24"/>
        <v>548.35</v>
      </c>
      <c r="U141">
        <f t="shared" si="25"/>
        <v>299235</v>
      </c>
      <c r="V141">
        <f t="shared" si="26"/>
        <v>9114</v>
      </c>
      <c r="W141">
        <f t="shared" si="27"/>
        <v>308349</v>
      </c>
      <c r="Y141" s="81">
        <f t="shared" si="28"/>
        <v>56.86</v>
      </c>
      <c r="Z141">
        <f t="shared" si="29"/>
        <v>31029</v>
      </c>
      <c r="AA141">
        <f t="shared" si="30"/>
        <v>886</v>
      </c>
      <c r="AB141">
        <f t="shared" si="31"/>
        <v>31915</v>
      </c>
      <c r="AD141" s="81">
        <f t="shared" si="32"/>
        <v>57.230000000000004</v>
      </c>
      <c r="AE141">
        <f t="shared" si="33"/>
        <v>31230</v>
      </c>
      <c r="AF141">
        <f t="shared" si="34"/>
        <v>834</v>
      </c>
      <c r="AG141">
        <f t="shared" si="35"/>
        <v>32064</v>
      </c>
      <c r="AI141" s="81">
        <f t="shared" si="36"/>
        <v>0</v>
      </c>
      <c r="AJ141">
        <f t="shared" si="37"/>
        <v>0</v>
      </c>
      <c r="AK141">
        <f t="shared" si="38"/>
        <v>0</v>
      </c>
      <c r="AL141">
        <f t="shared" si="39"/>
        <v>0</v>
      </c>
      <c r="AN141" s="81">
        <f t="shared" si="40"/>
        <v>29.31</v>
      </c>
      <c r="AO141">
        <f t="shared" si="41"/>
        <v>18147</v>
      </c>
      <c r="AP141">
        <f t="shared" si="42"/>
        <v>433</v>
      </c>
      <c r="AQ141">
        <f t="shared" si="43"/>
        <v>18580</v>
      </c>
      <c r="AS141" s="81">
        <f t="shared" si="44"/>
        <v>3.1199999999999997</v>
      </c>
      <c r="AT141">
        <f t="shared" si="45"/>
        <v>1932</v>
      </c>
      <c r="AU141">
        <f t="shared" si="46"/>
        <v>40</v>
      </c>
      <c r="AV141">
        <f t="shared" si="47"/>
        <v>1972</v>
      </c>
    </row>
    <row r="142" spans="1:48" x14ac:dyDescent="0.2">
      <c r="A142" s="69">
        <v>130</v>
      </c>
      <c r="B142" s="65">
        <v>2727</v>
      </c>
      <c r="C142" s="65" t="s">
        <v>183</v>
      </c>
      <c r="D142" s="65">
        <v>2727</v>
      </c>
      <c r="E142" s="65">
        <v>36.15</v>
      </c>
      <c r="F142" s="65">
        <v>4.1500000000000004</v>
      </c>
      <c r="G142" s="65">
        <v>308.82</v>
      </c>
      <c r="H142" s="65">
        <v>601.30999999999995</v>
      </c>
      <c r="I142" s="65">
        <v>64.12</v>
      </c>
      <c r="J142" s="65">
        <v>57.15</v>
      </c>
      <c r="K142" s="65">
        <v>375638</v>
      </c>
      <c r="L142" s="65">
        <v>40056</v>
      </c>
      <c r="M142" s="65">
        <v>35702</v>
      </c>
      <c r="N142" s="65">
        <v>25113</v>
      </c>
      <c r="O142" s="65">
        <v>2883</v>
      </c>
      <c r="P142" s="65">
        <v>659.7</v>
      </c>
      <c r="Q142" s="65">
        <v>730.4</v>
      </c>
      <c r="R142" s="70">
        <v>0</v>
      </c>
      <c r="T142" s="81">
        <f t="shared" ref="T142:T205" si="48">T$10+H142</f>
        <v>612.28</v>
      </c>
      <c r="U142">
        <f t="shared" ref="U142:U205" si="49">ROUND(T142*P142,0)</f>
        <v>403921</v>
      </c>
      <c r="V142">
        <f t="shared" ref="V142:V205" si="50">IF(U142&lt;K142,K142-U142,0)</f>
        <v>0</v>
      </c>
      <c r="W142">
        <f t="shared" ref="W142:W205" si="51">V142+U142</f>
        <v>403921</v>
      </c>
      <c r="Y142" s="81">
        <f t="shared" ref="Y142:Y205" si="52">Y$10+I142</f>
        <v>65.36</v>
      </c>
      <c r="Z142">
        <f t="shared" ref="Z142:Z205" si="53">ROUND(Y142*$P142,0)</f>
        <v>43118</v>
      </c>
      <c r="AA142">
        <f t="shared" ref="AA142:AA205" si="54">IF(Z142&lt;L142,L142-Z142,0)</f>
        <v>0</v>
      </c>
      <c r="AB142">
        <f t="shared" ref="AB142:AB205" si="55">AA142+Z142</f>
        <v>43118</v>
      </c>
      <c r="AD142" s="81">
        <f t="shared" ref="AD142:AD205" si="56">AD$10+J142</f>
        <v>58.5</v>
      </c>
      <c r="AE142">
        <f t="shared" ref="AE142:AE205" si="57">ROUND(AD142*$P142,0)</f>
        <v>38592</v>
      </c>
      <c r="AF142">
        <f t="shared" ref="AF142:AF205" si="58">IF(AE142&lt;M142,M142-AE142,0)</f>
        <v>0</v>
      </c>
      <c r="AG142">
        <f t="shared" ref="AG142:AG205" si="59">AF142+AE142</f>
        <v>38592</v>
      </c>
      <c r="AI142" s="81">
        <f t="shared" ref="AI142:AI205" si="60">IF(R142&gt;0,$AI$11,0)</f>
        <v>0</v>
      </c>
      <c r="AJ142">
        <f t="shared" ref="AJ142:AJ205" si="61">ROUND(AI142*$P142,0)</f>
        <v>0</v>
      </c>
      <c r="AK142">
        <f t="shared" ref="AK142:AK205" si="62">IF(AJ142&lt;R142,R142-AJ142,0)</f>
        <v>0</v>
      </c>
      <c r="AL142">
        <f t="shared" ref="AL142:AL205" si="63">AK142+AJ142</f>
        <v>0</v>
      </c>
      <c r="AN142" s="81">
        <f t="shared" ref="AN142:AN205" si="64">AN$10+E142</f>
        <v>36.72</v>
      </c>
      <c r="AO142">
        <f t="shared" ref="AO142:AO205" si="65">ROUND(AN142*$Q142,0)</f>
        <v>26820</v>
      </c>
      <c r="AP142">
        <f t="shared" ref="AP142:AP205" si="66">IF(AO142&lt;N142,N142-AO142,0)</f>
        <v>0</v>
      </c>
      <c r="AQ142">
        <f t="shared" ref="AQ142:AQ205" si="67">AP142+AO142</f>
        <v>26820</v>
      </c>
      <c r="AS142" s="81">
        <f t="shared" ref="AS142:AS205" si="68">AS$10+F142</f>
        <v>4.2200000000000006</v>
      </c>
      <c r="AT142">
        <f t="shared" ref="AT142:AT205" si="69">ROUND(AS142*$Q142,0)</f>
        <v>3082</v>
      </c>
      <c r="AU142">
        <f t="shared" ref="AU142:AU205" si="70">IF(AT142&lt;O142,O142-AT142,0)</f>
        <v>0</v>
      </c>
      <c r="AV142">
        <f t="shared" ref="AV142:AV205" si="71">AU142+AT142</f>
        <v>3082</v>
      </c>
    </row>
    <row r="143" spans="1:48" x14ac:dyDescent="0.2">
      <c r="A143" s="69">
        <v>131</v>
      </c>
      <c r="B143" s="65">
        <v>2754</v>
      </c>
      <c r="C143" s="65" t="s">
        <v>184</v>
      </c>
      <c r="D143" s="65">
        <v>2754</v>
      </c>
      <c r="E143" s="65">
        <v>22.2</v>
      </c>
      <c r="F143" s="65">
        <v>2.83</v>
      </c>
      <c r="G143" s="65">
        <v>308.82</v>
      </c>
      <c r="H143" s="65">
        <v>576.41</v>
      </c>
      <c r="I143" s="65">
        <v>58.51</v>
      </c>
      <c r="J143" s="65">
        <v>70.09</v>
      </c>
      <c r="K143" s="65">
        <v>268492</v>
      </c>
      <c r="L143" s="65">
        <v>27254</v>
      </c>
      <c r="M143" s="65">
        <v>32648</v>
      </c>
      <c r="N143" s="65">
        <v>11482</v>
      </c>
      <c r="O143" s="65">
        <v>1464</v>
      </c>
      <c r="P143" s="65">
        <v>434.8</v>
      </c>
      <c r="Q143" s="65">
        <v>486.73</v>
      </c>
      <c r="R143" s="70">
        <v>0</v>
      </c>
      <c r="T143" s="81">
        <f t="shared" si="48"/>
        <v>587.38</v>
      </c>
      <c r="U143">
        <f t="shared" si="49"/>
        <v>255393</v>
      </c>
      <c r="V143">
        <f t="shared" si="50"/>
        <v>13099</v>
      </c>
      <c r="W143">
        <f t="shared" si="51"/>
        <v>268492</v>
      </c>
      <c r="Y143" s="81">
        <f t="shared" si="52"/>
        <v>59.75</v>
      </c>
      <c r="Z143">
        <f t="shared" si="53"/>
        <v>25979</v>
      </c>
      <c r="AA143">
        <f t="shared" si="54"/>
        <v>1275</v>
      </c>
      <c r="AB143">
        <f t="shared" si="55"/>
        <v>27254</v>
      </c>
      <c r="AD143" s="81">
        <f t="shared" si="56"/>
        <v>71.44</v>
      </c>
      <c r="AE143">
        <f t="shared" si="57"/>
        <v>31062</v>
      </c>
      <c r="AF143">
        <f t="shared" si="58"/>
        <v>1586</v>
      </c>
      <c r="AG143">
        <f t="shared" si="59"/>
        <v>32648</v>
      </c>
      <c r="AI143" s="81">
        <f t="shared" si="60"/>
        <v>0</v>
      </c>
      <c r="AJ143">
        <f t="shared" si="61"/>
        <v>0</v>
      </c>
      <c r="AK143">
        <f t="shared" si="62"/>
        <v>0</v>
      </c>
      <c r="AL143">
        <f t="shared" si="63"/>
        <v>0</v>
      </c>
      <c r="AN143" s="81">
        <f t="shared" si="64"/>
        <v>22.77</v>
      </c>
      <c r="AO143">
        <f t="shared" si="65"/>
        <v>11083</v>
      </c>
      <c r="AP143">
        <f t="shared" si="66"/>
        <v>399</v>
      </c>
      <c r="AQ143">
        <f t="shared" si="67"/>
        <v>11482</v>
      </c>
      <c r="AS143" s="81">
        <f t="shared" si="68"/>
        <v>2.9</v>
      </c>
      <c r="AT143">
        <f t="shared" si="69"/>
        <v>1412</v>
      </c>
      <c r="AU143">
        <f t="shared" si="70"/>
        <v>52</v>
      </c>
      <c r="AV143">
        <f t="shared" si="71"/>
        <v>1464</v>
      </c>
    </row>
    <row r="144" spans="1:48" x14ac:dyDescent="0.2">
      <c r="A144" s="69">
        <v>132</v>
      </c>
      <c r="B144" s="65">
        <v>2766</v>
      </c>
      <c r="C144" s="65" t="s">
        <v>185</v>
      </c>
      <c r="D144" s="65">
        <v>2766</v>
      </c>
      <c r="E144" s="65">
        <v>25.97</v>
      </c>
      <c r="F144" s="65">
        <v>3.02</v>
      </c>
      <c r="G144" s="65">
        <v>308.82</v>
      </c>
      <c r="H144" s="65">
        <v>573.80999999999995</v>
      </c>
      <c r="I144" s="65">
        <v>58.89</v>
      </c>
      <c r="J144" s="65">
        <v>59.56</v>
      </c>
      <c r="K144" s="65">
        <v>186431</v>
      </c>
      <c r="L144" s="65">
        <v>19133</v>
      </c>
      <c r="M144" s="65">
        <v>19351</v>
      </c>
      <c r="N144" s="65">
        <v>9154</v>
      </c>
      <c r="O144" s="65">
        <v>1065</v>
      </c>
      <c r="P144" s="65">
        <v>337.8</v>
      </c>
      <c r="Q144" s="65">
        <v>365.67</v>
      </c>
      <c r="R144" s="70">
        <v>0</v>
      </c>
      <c r="T144" s="81">
        <f t="shared" si="48"/>
        <v>584.78</v>
      </c>
      <c r="U144">
        <f t="shared" si="49"/>
        <v>197539</v>
      </c>
      <c r="V144">
        <f t="shared" si="50"/>
        <v>0</v>
      </c>
      <c r="W144">
        <f t="shared" si="51"/>
        <v>197539</v>
      </c>
      <c r="Y144" s="81">
        <f t="shared" si="52"/>
        <v>60.13</v>
      </c>
      <c r="Z144">
        <f t="shared" si="53"/>
        <v>20312</v>
      </c>
      <c r="AA144">
        <f t="shared" si="54"/>
        <v>0</v>
      </c>
      <c r="AB144">
        <f t="shared" si="55"/>
        <v>20312</v>
      </c>
      <c r="AD144" s="81">
        <f t="shared" si="56"/>
        <v>60.910000000000004</v>
      </c>
      <c r="AE144">
        <f t="shared" si="57"/>
        <v>20575</v>
      </c>
      <c r="AF144">
        <f t="shared" si="58"/>
        <v>0</v>
      </c>
      <c r="AG144">
        <f t="shared" si="59"/>
        <v>20575</v>
      </c>
      <c r="AI144" s="81">
        <f t="shared" si="60"/>
        <v>0</v>
      </c>
      <c r="AJ144">
        <f t="shared" si="61"/>
        <v>0</v>
      </c>
      <c r="AK144">
        <f t="shared" si="62"/>
        <v>0</v>
      </c>
      <c r="AL144">
        <f t="shared" si="63"/>
        <v>0</v>
      </c>
      <c r="AN144" s="81">
        <f t="shared" si="64"/>
        <v>26.54</v>
      </c>
      <c r="AO144">
        <f t="shared" si="65"/>
        <v>9705</v>
      </c>
      <c r="AP144">
        <f t="shared" si="66"/>
        <v>0</v>
      </c>
      <c r="AQ144">
        <f t="shared" si="67"/>
        <v>9705</v>
      </c>
      <c r="AS144" s="81">
        <f t="shared" si="68"/>
        <v>3.09</v>
      </c>
      <c r="AT144">
        <f t="shared" si="69"/>
        <v>1130</v>
      </c>
      <c r="AU144">
        <f t="shared" si="70"/>
        <v>0</v>
      </c>
      <c r="AV144">
        <f t="shared" si="71"/>
        <v>1130</v>
      </c>
    </row>
    <row r="145" spans="1:48" x14ac:dyDescent="0.2">
      <c r="A145" s="69">
        <v>133</v>
      </c>
      <c r="B145" s="65">
        <v>2772</v>
      </c>
      <c r="C145" s="65" t="s">
        <v>186</v>
      </c>
      <c r="D145" s="65">
        <v>2772</v>
      </c>
      <c r="E145" s="65">
        <v>28.74</v>
      </c>
      <c r="F145" s="65">
        <v>3.05</v>
      </c>
      <c r="G145" s="65">
        <v>308.82</v>
      </c>
      <c r="H145" s="65">
        <v>562.23</v>
      </c>
      <c r="I145" s="65">
        <v>57.72</v>
      </c>
      <c r="J145" s="65">
        <v>65.400000000000006</v>
      </c>
      <c r="K145" s="65">
        <v>139039</v>
      </c>
      <c r="L145" s="65">
        <v>14274</v>
      </c>
      <c r="M145" s="65">
        <v>16173</v>
      </c>
      <c r="N145" s="65">
        <v>8131</v>
      </c>
      <c r="O145" s="65">
        <v>863</v>
      </c>
      <c r="P145" s="65">
        <v>241.9</v>
      </c>
      <c r="Q145" s="65">
        <v>277.88</v>
      </c>
      <c r="R145" s="70">
        <v>0</v>
      </c>
      <c r="T145" s="81">
        <f t="shared" si="48"/>
        <v>573.20000000000005</v>
      </c>
      <c r="U145">
        <f t="shared" si="49"/>
        <v>138657</v>
      </c>
      <c r="V145">
        <f t="shared" si="50"/>
        <v>382</v>
      </c>
      <c r="W145">
        <f t="shared" si="51"/>
        <v>139039</v>
      </c>
      <c r="Y145" s="81">
        <f t="shared" si="52"/>
        <v>58.96</v>
      </c>
      <c r="Z145">
        <f t="shared" si="53"/>
        <v>14262</v>
      </c>
      <c r="AA145">
        <f t="shared" si="54"/>
        <v>12</v>
      </c>
      <c r="AB145">
        <f t="shared" si="55"/>
        <v>14274</v>
      </c>
      <c r="AD145" s="81">
        <f t="shared" si="56"/>
        <v>66.75</v>
      </c>
      <c r="AE145">
        <f t="shared" si="57"/>
        <v>16147</v>
      </c>
      <c r="AF145">
        <f t="shared" si="58"/>
        <v>26</v>
      </c>
      <c r="AG145">
        <f t="shared" si="59"/>
        <v>16173</v>
      </c>
      <c r="AI145" s="81">
        <f t="shared" si="60"/>
        <v>0</v>
      </c>
      <c r="AJ145">
        <f t="shared" si="61"/>
        <v>0</v>
      </c>
      <c r="AK145">
        <f t="shared" si="62"/>
        <v>0</v>
      </c>
      <c r="AL145">
        <f t="shared" si="63"/>
        <v>0</v>
      </c>
      <c r="AN145" s="81">
        <f t="shared" si="64"/>
        <v>29.31</v>
      </c>
      <c r="AO145">
        <f t="shared" si="65"/>
        <v>8145</v>
      </c>
      <c r="AP145">
        <f t="shared" si="66"/>
        <v>0</v>
      </c>
      <c r="AQ145">
        <f t="shared" si="67"/>
        <v>8145</v>
      </c>
      <c r="AS145" s="81">
        <f t="shared" si="68"/>
        <v>3.1199999999999997</v>
      </c>
      <c r="AT145">
        <f t="shared" si="69"/>
        <v>867</v>
      </c>
      <c r="AU145">
        <f t="shared" si="70"/>
        <v>0</v>
      </c>
      <c r="AV145">
        <f t="shared" si="71"/>
        <v>867</v>
      </c>
    </row>
    <row r="146" spans="1:48" x14ac:dyDescent="0.2">
      <c r="A146" s="69">
        <v>134</v>
      </c>
      <c r="B146" s="65">
        <v>2781</v>
      </c>
      <c r="C146" s="65" t="s">
        <v>187</v>
      </c>
      <c r="D146" s="65">
        <v>2781</v>
      </c>
      <c r="E146" s="65">
        <v>36.15</v>
      </c>
      <c r="F146" s="65">
        <v>4.1500000000000004</v>
      </c>
      <c r="G146" s="65">
        <v>308.82</v>
      </c>
      <c r="H146" s="65">
        <v>573.34</v>
      </c>
      <c r="I146" s="65">
        <v>61.94</v>
      </c>
      <c r="J146" s="65">
        <v>74.099999999999994</v>
      </c>
      <c r="K146" s="65">
        <v>697927</v>
      </c>
      <c r="L146" s="65">
        <v>75400</v>
      </c>
      <c r="M146" s="65">
        <v>90202</v>
      </c>
      <c r="N146" s="65">
        <v>51524</v>
      </c>
      <c r="O146" s="65">
        <v>5915</v>
      </c>
      <c r="P146" s="65">
        <v>1232.4000000000001</v>
      </c>
      <c r="Q146" s="65">
        <v>1442.47</v>
      </c>
      <c r="R146" s="70">
        <v>0</v>
      </c>
      <c r="T146" s="81">
        <f t="shared" si="48"/>
        <v>584.31000000000006</v>
      </c>
      <c r="U146">
        <f t="shared" si="49"/>
        <v>720104</v>
      </c>
      <c r="V146">
        <f t="shared" si="50"/>
        <v>0</v>
      </c>
      <c r="W146">
        <f t="shared" si="51"/>
        <v>720104</v>
      </c>
      <c r="Y146" s="81">
        <f t="shared" si="52"/>
        <v>63.18</v>
      </c>
      <c r="Z146">
        <f t="shared" si="53"/>
        <v>77863</v>
      </c>
      <c r="AA146">
        <f t="shared" si="54"/>
        <v>0</v>
      </c>
      <c r="AB146">
        <f t="shared" si="55"/>
        <v>77863</v>
      </c>
      <c r="AD146" s="81">
        <f t="shared" si="56"/>
        <v>75.449999999999989</v>
      </c>
      <c r="AE146">
        <f t="shared" si="57"/>
        <v>92985</v>
      </c>
      <c r="AF146">
        <f t="shared" si="58"/>
        <v>0</v>
      </c>
      <c r="AG146">
        <f t="shared" si="59"/>
        <v>92985</v>
      </c>
      <c r="AI146" s="81">
        <f t="shared" si="60"/>
        <v>0</v>
      </c>
      <c r="AJ146">
        <f t="shared" si="61"/>
        <v>0</v>
      </c>
      <c r="AK146">
        <f t="shared" si="62"/>
        <v>0</v>
      </c>
      <c r="AL146">
        <f t="shared" si="63"/>
        <v>0</v>
      </c>
      <c r="AN146" s="81">
        <f t="shared" si="64"/>
        <v>36.72</v>
      </c>
      <c r="AO146">
        <f t="shared" si="65"/>
        <v>52967</v>
      </c>
      <c r="AP146">
        <f t="shared" si="66"/>
        <v>0</v>
      </c>
      <c r="AQ146">
        <f t="shared" si="67"/>
        <v>52967</v>
      </c>
      <c r="AS146" s="81">
        <f t="shared" si="68"/>
        <v>4.2200000000000006</v>
      </c>
      <c r="AT146">
        <f t="shared" si="69"/>
        <v>6087</v>
      </c>
      <c r="AU146">
        <f t="shared" si="70"/>
        <v>0</v>
      </c>
      <c r="AV146">
        <f t="shared" si="71"/>
        <v>6087</v>
      </c>
    </row>
    <row r="147" spans="1:48" x14ac:dyDescent="0.2">
      <c r="A147" s="69">
        <v>135</v>
      </c>
      <c r="B147" s="65">
        <v>2826</v>
      </c>
      <c r="C147" s="65" t="s">
        <v>188</v>
      </c>
      <c r="D147" s="65">
        <v>2826</v>
      </c>
      <c r="E147" s="65">
        <v>28.74</v>
      </c>
      <c r="F147" s="65">
        <v>3.05</v>
      </c>
      <c r="G147" s="65">
        <v>308.82</v>
      </c>
      <c r="H147" s="65">
        <v>548.79999999999995</v>
      </c>
      <c r="I147" s="65">
        <v>64.569999999999993</v>
      </c>
      <c r="J147" s="65">
        <v>63.61</v>
      </c>
      <c r="K147" s="65">
        <v>781930</v>
      </c>
      <c r="L147" s="65">
        <v>91999</v>
      </c>
      <c r="M147" s="65">
        <v>90632</v>
      </c>
      <c r="N147" s="65">
        <v>46411</v>
      </c>
      <c r="O147" s="65">
        <v>4925</v>
      </c>
      <c r="P147" s="65">
        <v>1390.3</v>
      </c>
      <c r="Q147" s="65">
        <v>1582.27</v>
      </c>
      <c r="R147" s="70">
        <v>0</v>
      </c>
      <c r="T147" s="81">
        <f t="shared" si="48"/>
        <v>559.77</v>
      </c>
      <c r="U147">
        <f t="shared" si="49"/>
        <v>778248</v>
      </c>
      <c r="V147">
        <f t="shared" si="50"/>
        <v>3682</v>
      </c>
      <c r="W147">
        <f t="shared" si="51"/>
        <v>781930</v>
      </c>
      <c r="Y147" s="81">
        <f t="shared" si="52"/>
        <v>65.809999999999988</v>
      </c>
      <c r="Z147">
        <f t="shared" si="53"/>
        <v>91496</v>
      </c>
      <c r="AA147">
        <f t="shared" si="54"/>
        <v>503</v>
      </c>
      <c r="AB147">
        <f t="shared" si="55"/>
        <v>91999</v>
      </c>
      <c r="AD147" s="81">
        <f t="shared" si="56"/>
        <v>64.959999999999994</v>
      </c>
      <c r="AE147">
        <f t="shared" si="57"/>
        <v>90314</v>
      </c>
      <c r="AF147">
        <f t="shared" si="58"/>
        <v>318</v>
      </c>
      <c r="AG147">
        <f t="shared" si="59"/>
        <v>90632</v>
      </c>
      <c r="AI147" s="81">
        <f t="shared" si="60"/>
        <v>0</v>
      </c>
      <c r="AJ147">
        <f t="shared" si="61"/>
        <v>0</v>
      </c>
      <c r="AK147">
        <f t="shared" si="62"/>
        <v>0</v>
      </c>
      <c r="AL147">
        <f t="shared" si="63"/>
        <v>0</v>
      </c>
      <c r="AN147" s="81">
        <f t="shared" si="64"/>
        <v>29.31</v>
      </c>
      <c r="AO147">
        <f t="shared" si="65"/>
        <v>46376</v>
      </c>
      <c r="AP147">
        <f t="shared" si="66"/>
        <v>35</v>
      </c>
      <c r="AQ147">
        <f t="shared" si="67"/>
        <v>46411</v>
      </c>
      <c r="AS147" s="81">
        <f t="shared" si="68"/>
        <v>3.1199999999999997</v>
      </c>
      <c r="AT147">
        <f t="shared" si="69"/>
        <v>4937</v>
      </c>
      <c r="AU147">
        <f t="shared" si="70"/>
        <v>0</v>
      </c>
      <c r="AV147">
        <f t="shared" si="71"/>
        <v>4937</v>
      </c>
    </row>
    <row r="148" spans="1:48" x14ac:dyDescent="0.2">
      <c r="A148" s="69">
        <v>136</v>
      </c>
      <c r="B148" s="65">
        <v>2834</v>
      </c>
      <c r="C148" s="65" t="s">
        <v>189</v>
      </c>
      <c r="D148" s="65">
        <v>2834</v>
      </c>
      <c r="E148" s="65">
        <v>27.75</v>
      </c>
      <c r="F148" s="65">
        <v>3</v>
      </c>
      <c r="G148" s="65">
        <v>308.82</v>
      </c>
      <c r="H148" s="65">
        <v>539.36</v>
      </c>
      <c r="I148" s="65">
        <v>51.58</v>
      </c>
      <c r="J148" s="65">
        <v>65.78</v>
      </c>
      <c r="K148" s="65">
        <v>187967</v>
      </c>
      <c r="L148" s="65">
        <v>17976</v>
      </c>
      <c r="M148" s="65">
        <v>22924</v>
      </c>
      <c r="N148" s="65">
        <v>11006</v>
      </c>
      <c r="O148" s="65">
        <v>1190</v>
      </c>
      <c r="P148" s="65">
        <v>335.8</v>
      </c>
      <c r="Q148" s="65">
        <v>384.38</v>
      </c>
      <c r="R148" s="70">
        <v>0</v>
      </c>
      <c r="T148" s="81">
        <f t="shared" si="48"/>
        <v>550.33000000000004</v>
      </c>
      <c r="U148">
        <f t="shared" si="49"/>
        <v>184801</v>
      </c>
      <c r="V148">
        <f t="shared" si="50"/>
        <v>3166</v>
      </c>
      <c r="W148">
        <f t="shared" si="51"/>
        <v>187967</v>
      </c>
      <c r="Y148" s="81">
        <f t="shared" si="52"/>
        <v>52.82</v>
      </c>
      <c r="Z148">
        <f t="shared" si="53"/>
        <v>17737</v>
      </c>
      <c r="AA148">
        <f t="shared" si="54"/>
        <v>239</v>
      </c>
      <c r="AB148">
        <f t="shared" si="55"/>
        <v>17976</v>
      </c>
      <c r="AD148" s="81">
        <f t="shared" si="56"/>
        <v>67.13</v>
      </c>
      <c r="AE148">
        <f t="shared" si="57"/>
        <v>22542</v>
      </c>
      <c r="AF148">
        <f t="shared" si="58"/>
        <v>382</v>
      </c>
      <c r="AG148">
        <f t="shared" si="59"/>
        <v>22924</v>
      </c>
      <c r="AI148" s="81">
        <f t="shared" si="60"/>
        <v>0</v>
      </c>
      <c r="AJ148">
        <f t="shared" si="61"/>
        <v>0</v>
      </c>
      <c r="AK148">
        <f t="shared" si="62"/>
        <v>0</v>
      </c>
      <c r="AL148">
        <f t="shared" si="63"/>
        <v>0</v>
      </c>
      <c r="AN148" s="81">
        <f t="shared" si="64"/>
        <v>28.32</v>
      </c>
      <c r="AO148">
        <f t="shared" si="65"/>
        <v>10886</v>
      </c>
      <c r="AP148">
        <f t="shared" si="66"/>
        <v>120</v>
      </c>
      <c r="AQ148">
        <f t="shared" si="67"/>
        <v>11006</v>
      </c>
      <c r="AS148" s="81">
        <f t="shared" si="68"/>
        <v>3.07</v>
      </c>
      <c r="AT148">
        <f t="shared" si="69"/>
        <v>1180</v>
      </c>
      <c r="AU148">
        <f t="shared" si="70"/>
        <v>10</v>
      </c>
      <c r="AV148">
        <f t="shared" si="71"/>
        <v>1190</v>
      </c>
    </row>
    <row r="149" spans="1:48" x14ac:dyDescent="0.2">
      <c r="A149" s="69">
        <v>137</v>
      </c>
      <c r="B149" s="65">
        <v>2846</v>
      </c>
      <c r="C149" s="65" t="s">
        <v>190</v>
      </c>
      <c r="D149" s="65">
        <v>2846</v>
      </c>
      <c r="E149" s="65">
        <v>30.88</v>
      </c>
      <c r="F149" s="65">
        <v>3.68</v>
      </c>
      <c r="G149" s="65">
        <v>308.82</v>
      </c>
      <c r="H149" s="65">
        <v>575.87</v>
      </c>
      <c r="I149" s="65">
        <v>59.76</v>
      </c>
      <c r="J149" s="65">
        <v>78.290000000000006</v>
      </c>
      <c r="K149" s="65">
        <v>188885</v>
      </c>
      <c r="L149" s="65">
        <v>19601</v>
      </c>
      <c r="M149" s="65">
        <v>25679</v>
      </c>
      <c r="N149" s="65">
        <v>10835</v>
      </c>
      <c r="O149" s="65">
        <v>1291</v>
      </c>
      <c r="P149" s="65">
        <v>336.8</v>
      </c>
      <c r="Q149" s="65">
        <v>359.89</v>
      </c>
      <c r="R149" s="70">
        <v>0</v>
      </c>
      <c r="T149" s="81">
        <f t="shared" si="48"/>
        <v>586.84</v>
      </c>
      <c r="U149">
        <f t="shared" si="49"/>
        <v>197648</v>
      </c>
      <c r="V149">
        <f t="shared" si="50"/>
        <v>0</v>
      </c>
      <c r="W149">
        <f t="shared" si="51"/>
        <v>197648</v>
      </c>
      <c r="Y149" s="81">
        <f t="shared" si="52"/>
        <v>61</v>
      </c>
      <c r="Z149">
        <f t="shared" si="53"/>
        <v>20545</v>
      </c>
      <c r="AA149">
        <f t="shared" si="54"/>
        <v>0</v>
      </c>
      <c r="AB149">
        <f t="shared" si="55"/>
        <v>20545</v>
      </c>
      <c r="AD149" s="81">
        <f t="shared" si="56"/>
        <v>79.64</v>
      </c>
      <c r="AE149">
        <f t="shared" si="57"/>
        <v>26823</v>
      </c>
      <c r="AF149">
        <f t="shared" si="58"/>
        <v>0</v>
      </c>
      <c r="AG149">
        <f t="shared" si="59"/>
        <v>26823</v>
      </c>
      <c r="AI149" s="81">
        <f t="shared" si="60"/>
        <v>0</v>
      </c>
      <c r="AJ149">
        <f t="shared" si="61"/>
        <v>0</v>
      </c>
      <c r="AK149">
        <f t="shared" si="62"/>
        <v>0</v>
      </c>
      <c r="AL149">
        <f t="shared" si="63"/>
        <v>0</v>
      </c>
      <c r="AN149" s="81">
        <f t="shared" si="64"/>
        <v>31.45</v>
      </c>
      <c r="AO149">
        <f t="shared" si="65"/>
        <v>11319</v>
      </c>
      <c r="AP149">
        <f t="shared" si="66"/>
        <v>0</v>
      </c>
      <c r="AQ149">
        <f t="shared" si="67"/>
        <v>11319</v>
      </c>
      <c r="AS149" s="81">
        <f t="shared" si="68"/>
        <v>3.75</v>
      </c>
      <c r="AT149">
        <f t="shared" si="69"/>
        <v>1350</v>
      </c>
      <c r="AU149">
        <f t="shared" si="70"/>
        <v>0</v>
      </c>
      <c r="AV149">
        <f t="shared" si="71"/>
        <v>1350</v>
      </c>
    </row>
    <row r="150" spans="1:48" x14ac:dyDescent="0.2">
      <c r="A150" s="69">
        <v>138</v>
      </c>
      <c r="B150" s="65">
        <v>2862</v>
      </c>
      <c r="C150" s="65" t="s">
        <v>191</v>
      </c>
      <c r="D150" s="65">
        <v>2862</v>
      </c>
      <c r="E150" s="65">
        <v>28.76</v>
      </c>
      <c r="F150" s="65">
        <v>3.44</v>
      </c>
      <c r="G150" s="65">
        <v>308.82</v>
      </c>
      <c r="H150" s="65">
        <v>582.69000000000005</v>
      </c>
      <c r="I150" s="65">
        <v>62.69</v>
      </c>
      <c r="J150" s="65">
        <v>57.9</v>
      </c>
      <c r="K150" s="65">
        <v>360976</v>
      </c>
      <c r="L150" s="65">
        <v>38836</v>
      </c>
      <c r="M150" s="65">
        <v>35869</v>
      </c>
      <c r="N150" s="65">
        <v>20991</v>
      </c>
      <c r="O150" s="65">
        <v>2511</v>
      </c>
      <c r="P150" s="65">
        <v>607.70000000000005</v>
      </c>
      <c r="Q150" s="65">
        <v>719.19</v>
      </c>
      <c r="R150" s="70">
        <v>0</v>
      </c>
      <c r="T150" s="81">
        <f t="shared" si="48"/>
        <v>593.66000000000008</v>
      </c>
      <c r="U150">
        <f t="shared" si="49"/>
        <v>360767</v>
      </c>
      <c r="V150">
        <f t="shared" si="50"/>
        <v>209</v>
      </c>
      <c r="W150">
        <f t="shared" si="51"/>
        <v>360976</v>
      </c>
      <c r="Y150" s="81">
        <f t="shared" si="52"/>
        <v>63.93</v>
      </c>
      <c r="Z150">
        <f t="shared" si="53"/>
        <v>38850</v>
      </c>
      <c r="AA150">
        <f t="shared" si="54"/>
        <v>0</v>
      </c>
      <c r="AB150">
        <f t="shared" si="55"/>
        <v>38850</v>
      </c>
      <c r="AD150" s="81">
        <f t="shared" si="56"/>
        <v>59.25</v>
      </c>
      <c r="AE150">
        <f t="shared" si="57"/>
        <v>36006</v>
      </c>
      <c r="AF150">
        <f t="shared" si="58"/>
        <v>0</v>
      </c>
      <c r="AG150">
        <f t="shared" si="59"/>
        <v>36006</v>
      </c>
      <c r="AI150" s="81">
        <f t="shared" si="60"/>
        <v>0</v>
      </c>
      <c r="AJ150">
        <f t="shared" si="61"/>
        <v>0</v>
      </c>
      <c r="AK150">
        <f t="shared" si="62"/>
        <v>0</v>
      </c>
      <c r="AL150">
        <f t="shared" si="63"/>
        <v>0</v>
      </c>
      <c r="AN150" s="81">
        <f t="shared" si="64"/>
        <v>29.330000000000002</v>
      </c>
      <c r="AO150">
        <f t="shared" si="65"/>
        <v>21094</v>
      </c>
      <c r="AP150">
        <f t="shared" si="66"/>
        <v>0</v>
      </c>
      <c r="AQ150">
        <f t="shared" si="67"/>
        <v>21094</v>
      </c>
      <c r="AS150" s="81">
        <f t="shared" si="68"/>
        <v>3.51</v>
      </c>
      <c r="AT150">
        <f t="shared" si="69"/>
        <v>2524</v>
      </c>
      <c r="AU150">
        <f t="shared" si="70"/>
        <v>0</v>
      </c>
      <c r="AV150">
        <f t="shared" si="71"/>
        <v>2524</v>
      </c>
    </row>
    <row r="151" spans="1:48" x14ac:dyDescent="0.2">
      <c r="A151" s="69">
        <v>139</v>
      </c>
      <c r="B151" s="65">
        <v>2977</v>
      </c>
      <c r="C151" s="65" t="s">
        <v>192</v>
      </c>
      <c r="D151" s="65">
        <v>2977</v>
      </c>
      <c r="E151" s="65">
        <v>25.97</v>
      </c>
      <c r="F151" s="65">
        <v>3.02</v>
      </c>
      <c r="G151" s="65">
        <v>308.82</v>
      </c>
      <c r="H151" s="65">
        <v>581.14</v>
      </c>
      <c r="I151" s="65">
        <v>61.19</v>
      </c>
      <c r="J151" s="65">
        <v>68.37</v>
      </c>
      <c r="K151" s="65">
        <v>377450</v>
      </c>
      <c r="L151" s="65">
        <v>39743</v>
      </c>
      <c r="M151" s="65">
        <v>44406</v>
      </c>
      <c r="N151" s="65">
        <v>18857</v>
      </c>
      <c r="O151" s="65">
        <v>2193</v>
      </c>
      <c r="P151" s="65">
        <v>651.70000000000005</v>
      </c>
      <c r="Q151" s="65">
        <v>729.08</v>
      </c>
      <c r="R151" s="70">
        <v>0</v>
      </c>
      <c r="T151" s="81">
        <f t="shared" si="48"/>
        <v>592.11</v>
      </c>
      <c r="U151">
        <f t="shared" si="49"/>
        <v>385878</v>
      </c>
      <c r="V151">
        <f t="shared" si="50"/>
        <v>0</v>
      </c>
      <c r="W151">
        <f t="shared" si="51"/>
        <v>385878</v>
      </c>
      <c r="Y151" s="81">
        <f t="shared" si="52"/>
        <v>62.43</v>
      </c>
      <c r="Z151">
        <f t="shared" si="53"/>
        <v>40686</v>
      </c>
      <c r="AA151">
        <f t="shared" si="54"/>
        <v>0</v>
      </c>
      <c r="AB151">
        <f t="shared" si="55"/>
        <v>40686</v>
      </c>
      <c r="AD151" s="81">
        <f t="shared" si="56"/>
        <v>69.72</v>
      </c>
      <c r="AE151">
        <f t="shared" si="57"/>
        <v>45437</v>
      </c>
      <c r="AF151">
        <f t="shared" si="58"/>
        <v>0</v>
      </c>
      <c r="AG151">
        <f t="shared" si="59"/>
        <v>45437</v>
      </c>
      <c r="AI151" s="81">
        <f t="shared" si="60"/>
        <v>0</v>
      </c>
      <c r="AJ151">
        <f t="shared" si="61"/>
        <v>0</v>
      </c>
      <c r="AK151">
        <f t="shared" si="62"/>
        <v>0</v>
      </c>
      <c r="AL151">
        <f t="shared" si="63"/>
        <v>0</v>
      </c>
      <c r="AN151" s="81">
        <f t="shared" si="64"/>
        <v>26.54</v>
      </c>
      <c r="AO151">
        <f t="shared" si="65"/>
        <v>19350</v>
      </c>
      <c r="AP151">
        <f t="shared" si="66"/>
        <v>0</v>
      </c>
      <c r="AQ151">
        <f t="shared" si="67"/>
        <v>19350</v>
      </c>
      <c r="AS151" s="81">
        <f t="shared" si="68"/>
        <v>3.09</v>
      </c>
      <c r="AT151">
        <f t="shared" si="69"/>
        <v>2253</v>
      </c>
      <c r="AU151">
        <f t="shared" si="70"/>
        <v>0</v>
      </c>
      <c r="AV151">
        <f t="shared" si="71"/>
        <v>2253</v>
      </c>
    </row>
    <row r="152" spans="1:48" x14ac:dyDescent="0.2">
      <c r="A152" s="69">
        <v>140</v>
      </c>
      <c r="B152" s="65">
        <v>2988</v>
      </c>
      <c r="C152" s="65" t="s">
        <v>193</v>
      </c>
      <c r="D152" s="65">
        <v>2988</v>
      </c>
      <c r="E152" s="65">
        <v>28.76</v>
      </c>
      <c r="F152" s="65">
        <v>3.44</v>
      </c>
      <c r="G152" s="65">
        <v>308.82</v>
      </c>
      <c r="H152" s="65">
        <v>571.91999999999996</v>
      </c>
      <c r="I152" s="65">
        <v>64.180000000000007</v>
      </c>
      <c r="J152" s="65">
        <v>69.06</v>
      </c>
      <c r="K152" s="65">
        <v>312611</v>
      </c>
      <c r="L152" s="65">
        <v>35081</v>
      </c>
      <c r="M152" s="65">
        <v>37748</v>
      </c>
      <c r="N152" s="65">
        <v>17123</v>
      </c>
      <c r="O152" s="65">
        <v>2048</v>
      </c>
      <c r="P152" s="65">
        <v>529.70000000000005</v>
      </c>
      <c r="Q152" s="65">
        <v>578.98</v>
      </c>
      <c r="R152" s="70">
        <v>0</v>
      </c>
      <c r="T152" s="81">
        <f t="shared" si="48"/>
        <v>582.89</v>
      </c>
      <c r="U152">
        <f t="shared" si="49"/>
        <v>308757</v>
      </c>
      <c r="V152">
        <f t="shared" si="50"/>
        <v>3854</v>
      </c>
      <c r="W152">
        <f t="shared" si="51"/>
        <v>312611</v>
      </c>
      <c r="Y152" s="81">
        <f t="shared" si="52"/>
        <v>65.42</v>
      </c>
      <c r="Z152">
        <f t="shared" si="53"/>
        <v>34653</v>
      </c>
      <c r="AA152">
        <f t="shared" si="54"/>
        <v>428</v>
      </c>
      <c r="AB152">
        <f t="shared" si="55"/>
        <v>35081</v>
      </c>
      <c r="AD152" s="81">
        <f t="shared" si="56"/>
        <v>70.41</v>
      </c>
      <c r="AE152">
        <f t="shared" si="57"/>
        <v>37296</v>
      </c>
      <c r="AF152">
        <f t="shared" si="58"/>
        <v>452</v>
      </c>
      <c r="AG152">
        <f t="shared" si="59"/>
        <v>37748</v>
      </c>
      <c r="AI152" s="81">
        <f t="shared" si="60"/>
        <v>0</v>
      </c>
      <c r="AJ152">
        <f t="shared" si="61"/>
        <v>0</v>
      </c>
      <c r="AK152">
        <f t="shared" si="62"/>
        <v>0</v>
      </c>
      <c r="AL152">
        <f t="shared" si="63"/>
        <v>0</v>
      </c>
      <c r="AN152" s="81">
        <f t="shared" si="64"/>
        <v>29.330000000000002</v>
      </c>
      <c r="AO152">
        <f t="shared" si="65"/>
        <v>16981</v>
      </c>
      <c r="AP152">
        <f t="shared" si="66"/>
        <v>142</v>
      </c>
      <c r="AQ152">
        <f t="shared" si="67"/>
        <v>17123</v>
      </c>
      <c r="AS152" s="81">
        <f t="shared" si="68"/>
        <v>3.51</v>
      </c>
      <c r="AT152">
        <f t="shared" si="69"/>
        <v>2032</v>
      </c>
      <c r="AU152">
        <f t="shared" si="70"/>
        <v>16</v>
      </c>
      <c r="AV152">
        <f t="shared" si="71"/>
        <v>2048</v>
      </c>
    </row>
    <row r="153" spans="1:48" x14ac:dyDescent="0.2">
      <c r="A153" s="69">
        <v>141</v>
      </c>
      <c r="B153" s="65">
        <v>3029</v>
      </c>
      <c r="C153" s="65" t="s">
        <v>194</v>
      </c>
      <c r="D153" s="65">
        <v>3029</v>
      </c>
      <c r="E153" s="65">
        <v>28.92</v>
      </c>
      <c r="F153" s="65">
        <v>3.09</v>
      </c>
      <c r="G153" s="65">
        <v>308.82</v>
      </c>
      <c r="H153" s="65">
        <v>570.89</v>
      </c>
      <c r="I153" s="65">
        <v>61.27</v>
      </c>
      <c r="J153" s="65">
        <v>59.84</v>
      </c>
      <c r="K153" s="65">
        <v>740501</v>
      </c>
      <c r="L153" s="65">
        <v>79473</v>
      </c>
      <c r="M153" s="65">
        <v>77618</v>
      </c>
      <c r="N153" s="65">
        <v>41660</v>
      </c>
      <c r="O153" s="65">
        <v>4451</v>
      </c>
      <c r="P153" s="65">
        <v>1287.4000000000001</v>
      </c>
      <c r="Q153" s="65">
        <v>1432.28</v>
      </c>
      <c r="R153" s="70">
        <v>0</v>
      </c>
      <c r="T153" s="81">
        <f t="shared" si="48"/>
        <v>581.86</v>
      </c>
      <c r="U153">
        <f t="shared" si="49"/>
        <v>749087</v>
      </c>
      <c r="V153">
        <f t="shared" si="50"/>
        <v>0</v>
      </c>
      <c r="W153">
        <f t="shared" si="51"/>
        <v>749087</v>
      </c>
      <c r="Y153" s="81">
        <f t="shared" si="52"/>
        <v>62.510000000000005</v>
      </c>
      <c r="Z153">
        <f t="shared" si="53"/>
        <v>80475</v>
      </c>
      <c r="AA153">
        <f t="shared" si="54"/>
        <v>0</v>
      </c>
      <c r="AB153">
        <f t="shared" si="55"/>
        <v>80475</v>
      </c>
      <c r="AD153" s="81">
        <f t="shared" si="56"/>
        <v>61.190000000000005</v>
      </c>
      <c r="AE153">
        <f t="shared" si="57"/>
        <v>78776</v>
      </c>
      <c r="AF153">
        <f t="shared" si="58"/>
        <v>0</v>
      </c>
      <c r="AG153">
        <f t="shared" si="59"/>
        <v>78776</v>
      </c>
      <c r="AI153" s="81">
        <f t="shared" si="60"/>
        <v>0</v>
      </c>
      <c r="AJ153">
        <f t="shared" si="61"/>
        <v>0</v>
      </c>
      <c r="AK153">
        <f t="shared" si="62"/>
        <v>0</v>
      </c>
      <c r="AL153">
        <f t="shared" si="63"/>
        <v>0</v>
      </c>
      <c r="AN153" s="81">
        <f t="shared" si="64"/>
        <v>29.490000000000002</v>
      </c>
      <c r="AO153">
        <f t="shared" si="65"/>
        <v>42238</v>
      </c>
      <c r="AP153">
        <f t="shared" si="66"/>
        <v>0</v>
      </c>
      <c r="AQ153">
        <f t="shared" si="67"/>
        <v>42238</v>
      </c>
      <c r="AS153" s="81">
        <f t="shared" si="68"/>
        <v>3.1599999999999997</v>
      </c>
      <c r="AT153">
        <f t="shared" si="69"/>
        <v>4526</v>
      </c>
      <c r="AU153">
        <f t="shared" si="70"/>
        <v>0</v>
      </c>
      <c r="AV153">
        <f t="shared" si="71"/>
        <v>4526</v>
      </c>
    </row>
    <row r="154" spans="1:48" x14ac:dyDescent="0.2">
      <c r="A154" s="69">
        <v>142</v>
      </c>
      <c r="B154" s="65">
        <v>3033</v>
      </c>
      <c r="C154" s="65" t="s">
        <v>195</v>
      </c>
      <c r="D154" s="65">
        <v>3033</v>
      </c>
      <c r="E154" s="65">
        <v>36.15</v>
      </c>
      <c r="F154" s="65">
        <v>4.1500000000000004</v>
      </c>
      <c r="G154" s="65">
        <v>308.82</v>
      </c>
      <c r="H154" s="65">
        <v>543.58000000000004</v>
      </c>
      <c r="I154" s="65">
        <v>45.61</v>
      </c>
      <c r="J154" s="65">
        <v>53.2</v>
      </c>
      <c r="K154" s="65">
        <v>237436</v>
      </c>
      <c r="L154" s="65">
        <v>19922</v>
      </c>
      <c r="M154" s="65">
        <v>23238</v>
      </c>
      <c r="N154" s="65">
        <v>17682</v>
      </c>
      <c r="O154" s="65">
        <v>2030</v>
      </c>
      <c r="P154" s="65">
        <v>456.8</v>
      </c>
      <c r="Q154" s="65">
        <v>509.66</v>
      </c>
      <c r="R154" s="70">
        <v>0</v>
      </c>
      <c r="T154" s="81">
        <f t="shared" si="48"/>
        <v>554.55000000000007</v>
      </c>
      <c r="U154">
        <f t="shared" si="49"/>
        <v>253318</v>
      </c>
      <c r="V154">
        <f t="shared" si="50"/>
        <v>0</v>
      </c>
      <c r="W154">
        <f t="shared" si="51"/>
        <v>253318</v>
      </c>
      <c r="Y154" s="81">
        <f t="shared" si="52"/>
        <v>46.85</v>
      </c>
      <c r="Z154">
        <f t="shared" si="53"/>
        <v>21401</v>
      </c>
      <c r="AA154">
        <f t="shared" si="54"/>
        <v>0</v>
      </c>
      <c r="AB154">
        <f t="shared" si="55"/>
        <v>21401</v>
      </c>
      <c r="AD154" s="81">
        <f t="shared" si="56"/>
        <v>54.550000000000004</v>
      </c>
      <c r="AE154">
        <f t="shared" si="57"/>
        <v>24918</v>
      </c>
      <c r="AF154">
        <f t="shared" si="58"/>
        <v>0</v>
      </c>
      <c r="AG154">
        <f t="shared" si="59"/>
        <v>24918</v>
      </c>
      <c r="AI154" s="81">
        <f t="shared" si="60"/>
        <v>0</v>
      </c>
      <c r="AJ154">
        <f t="shared" si="61"/>
        <v>0</v>
      </c>
      <c r="AK154">
        <f t="shared" si="62"/>
        <v>0</v>
      </c>
      <c r="AL154">
        <f t="shared" si="63"/>
        <v>0</v>
      </c>
      <c r="AN154" s="81">
        <f t="shared" si="64"/>
        <v>36.72</v>
      </c>
      <c r="AO154">
        <f t="shared" si="65"/>
        <v>18715</v>
      </c>
      <c r="AP154">
        <f t="shared" si="66"/>
        <v>0</v>
      </c>
      <c r="AQ154">
        <f t="shared" si="67"/>
        <v>18715</v>
      </c>
      <c r="AS154" s="81">
        <f t="shared" si="68"/>
        <v>4.2200000000000006</v>
      </c>
      <c r="AT154">
        <f t="shared" si="69"/>
        <v>2151</v>
      </c>
      <c r="AU154">
        <f t="shared" si="70"/>
        <v>0</v>
      </c>
      <c r="AV154">
        <f t="shared" si="71"/>
        <v>2151</v>
      </c>
    </row>
    <row r="155" spans="1:48" x14ac:dyDescent="0.2">
      <c r="A155" s="69">
        <v>143</v>
      </c>
      <c r="B155" s="65">
        <v>3042</v>
      </c>
      <c r="C155" s="65" t="s">
        <v>196</v>
      </c>
      <c r="D155" s="65">
        <v>3042</v>
      </c>
      <c r="E155" s="65">
        <v>36.15</v>
      </c>
      <c r="F155" s="65">
        <v>4.1500000000000004</v>
      </c>
      <c r="G155" s="65">
        <v>308.82</v>
      </c>
      <c r="H155" s="65">
        <v>595.33000000000004</v>
      </c>
      <c r="I155" s="65">
        <v>67.38</v>
      </c>
      <c r="J155" s="65">
        <v>51.37</v>
      </c>
      <c r="K155" s="65">
        <v>398871</v>
      </c>
      <c r="L155" s="65">
        <v>45145</v>
      </c>
      <c r="M155" s="65">
        <v>34418</v>
      </c>
      <c r="N155" s="65">
        <v>27316</v>
      </c>
      <c r="O155" s="65">
        <v>3136</v>
      </c>
      <c r="P155" s="65">
        <v>676.7</v>
      </c>
      <c r="Q155" s="65">
        <v>763.19</v>
      </c>
      <c r="R155" s="70">
        <v>206909</v>
      </c>
      <c r="T155" s="81">
        <f t="shared" si="48"/>
        <v>606.30000000000007</v>
      </c>
      <c r="U155">
        <f t="shared" si="49"/>
        <v>410283</v>
      </c>
      <c r="V155">
        <f t="shared" si="50"/>
        <v>0</v>
      </c>
      <c r="W155">
        <f t="shared" si="51"/>
        <v>410283</v>
      </c>
      <c r="Y155" s="81">
        <f t="shared" si="52"/>
        <v>68.61999999999999</v>
      </c>
      <c r="Z155">
        <f t="shared" si="53"/>
        <v>46435</v>
      </c>
      <c r="AA155">
        <f t="shared" si="54"/>
        <v>0</v>
      </c>
      <c r="AB155">
        <f t="shared" si="55"/>
        <v>46435</v>
      </c>
      <c r="AD155" s="81">
        <f t="shared" si="56"/>
        <v>52.72</v>
      </c>
      <c r="AE155">
        <f t="shared" si="57"/>
        <v>35676</v>
      </c>
      <c r="AF155">
        <f t="shared" si="58"/>
        <v>0</v>
      </c>
      <c r="AG155">
        <f t="shared" si="59"/>
        <v>35676</v>
      </c>
      <c r="AI155" s="81">
        <f t="shared" si="60"/>
        <v>315</v>
      </c>
      <c r="AJ155">
        <f t="shared" si="61"/>
        <v>213161</v>
      </c>
      <c r="AK155">
        <f t="shared" si="62"/>
        <v>0</v>
      </c>
      <c r="AL155">
        <f t="shared" si="63"/>
        <v>213161</v>
      </c>
      <c r="AN155" s="81">
        <f t="shared" si="64"/>
        <v>36.72</v>
      </c>
      <c r="AO155">
        <f t="shared" si="65"/>
        <v>28024</v>
      </c>
      <c r="AP155">
        <f t="shared" si="66"/>
        <v>0</v>
      </c>
      <c r="AQ155">
        <f t="shared" si="67"/>
        <v>28024</v>
      </c>
      <c r="AS155" s="81">
        <f t="shared" si="68"/>
        <v>4.2200000000000006</v>
      </c>
      <c r="AT155">
        <f t="shared" si="69"/>
        <v>3221</v>
      </c>
      <c r="AU155">
        <f t="shared" si="70"/>
        <v>0</v>
      </c>
      <c r="AV155">
        <f t="shared" si="71"/>
        <v>3221</v>
      </c>
    </row>
    <row r="156" spans="1:48" x14ac:dyDescent="0.2">
      <c r="A156" s="69">
        <v>144</v>
      </c>
      <c r="B156" s="65">
        <v>3060</v>
      </c>
      <c r="C156" s="65" t="s">
        <v>197</v>
      </c>
      <c r="D156" s="65">
        <v>3060</v>
      </c>
      <c r="E156" s="65">
        <v>30.88</v>
      </c>
      <c r="F156" s="65">
        <v>3.68</v>
      </c>
      <c r="G156" s="65">
        <v>308.82</v>
      </c>
      <c r="H156" s="65">
        <v>563.72</v>
      </c>
      <c r="I156" s="65">
        <v>61.58</v>
      </c>
      <c r="J156" s="65">
        <v>68.47</v>
      </c>
      <c r="K156" s="65">
        <v>670545</v>
      </c>
      <c r="L156" s="65">
        <v>73249</v>
      </c>
      <c r="M156" s="65">
        <v>81445</v>
      </c>
      <c r="N156" s="65">
        <v>40128</v>
      </c>
      <c r="O156" s="65">
        <v>4782</v>
      </c>
      <c r="P156" s="65">
        <v>1213.4000000000001</v>
      </c>
      <c r="Q156" s="65">
        <v>1324.49</v>
      </c>
      <c r="R156" s="70">
        <v>367341</v>
      </c>
      <c r="T156" s="81">
        <f t="shared" si="48"/>
        <v>574.69000000000005</v>
      </c>
      <c r="U156">
        <f t="shared" si="49"/>
        <v>697329</v>
      </c>
      <c r="V156">
        <f t="shared" si="50"/>
        <v>0</v>
      </c>
      <c r="W156">
        <f t="shared" si="51"/>
        <v>697329</v>
      </c>
      <c r="Y156" s="81">
        <f t="shared" si="52"/>
        <v>62.82</v>
      </c>
      <c r="Z156">
        <f t="shared" si="53"/>
        <v>76226</v>
      </c>
      <c r="AA156">
        <f t="shared" si="54"/>
        <v>0</v>
      </c>
      <c r="AB156">
        <f t="shared" si="55"/>
        <v>76226</v>
      </c>
      <c r="AD156" s="81">
        <f t="shared" si="56"/>
        <v>69.819999999999993</v>
      </c>
      <c r="AE156">
        <f t="shared" si="57"/>
        <v>84720</v>
      </c>
      <c r="AF156">
        <f t="shared" si="58"/>
        <v>0</v>
      </c>
      <c r="AG156">
        <f t="shared" si="59"/>
        <v>84720</v>
      </c>
      <c r="AI156" s="81">
        <f t="shared" si="60"/>
        <v>315</v>
      </c>
      <c r="AJ156">
        <f t="shared" si="61"/>
        <v>382221</v>
      </c>
      <c r="AK156">
        <f t="shared" si="62"/>
        <v>0</v>
      </c>
      <c r="AL156">
        <f t="shared" si="63"/>
        <v>382221</v>
      </c>
      <c r="AN156" s="81">
        <f t="shared" si="64"/>
        <v>31.45</v>
      </c>
      <c r="AO156">
        <f t="shared" si="65"/>
        <v>41655</v>
      </c>
      <c r="AP156">
        <f t="shared" si="66"/>
        <v>0</v>
      </c>
      <c r="AQ156">
        <f t="shared" si="67"/>
        <v>41655</v>
      </c>
      <c r="AS156" s="81">
        <f t="shared" si="68"/>
        <v>3.75</v>
      </c>
      <c r="AT156">
        <f t="shared" si="69"/>
        <v>4967</v>
      </c>
      <c r="AU156">
        <f t="shared" si="70"/>
        <v>0</v>
      </c>
      <c r="AV156">
        <f t="shared" si="71"/>
        <v>4967</v>
      </c>
    </row>
    <row r="157" spans="1:48" x14ac:dyDescent="0.2">
      <c r="A157" s="69">
        <v>145</v>
      </c>
      <c r="B157" s="65">
        <v>3168</v>
      </c>
      <c r="C157" s="65" t="s">
        <v>198</v>
      </c>
      <c r="D157" s="65">
        <v>3168</v>
      </c>
      <c r="E157" s="65">
        <v>28.74</v>
      </c>
      <c r="F157" s="65">
        <v>3.05</v>
      </c>
      <c r="G157" s="65">
        <v>308.82</v>
      </c>
      <c r="H157" s="65">
        <v>600.05999999999995</v>
      </c>
      <c r="I157" s="65">
        <v>68.75</v>
      </c>
      <c r="J157" s="65">
        <v>61.27</v>
      </c>
      <c r="K157" s="65">
        <v>424122</v>
      </c>
      <c r="L157" s="65">
        <v>48593</v>
      </c>
      <c r="M157" s="65">
        <v>43306</v>
      </c>
      <c r="N157" s="65">
        <v>22073</v>
      </c>
      <c r="O157" s="65">
        <v>2342</v>
      </c>
      <c r="P157" s="65">
        <v>677.7</v>
      </c>
      <c r="Q157" s="65">
        <v>739.54</v>
      </c>
      <c r="R157" s="70">
        <v>0</v>
      </c>
      <c r="T157" s="81">
        <f t="shared" si="48"/>
        <v>611.03</v>
      </c>
      <c r="U157">
        <f t="shared" si="49"/>
        <v>414095</v>
      </c>
      <c r="V157">
        <f t="shared" si="50"/>
        <v>10027</v>
      </c>
      <c r="W157">
        <f t="shared" si="51"/>
        <v>424122</v>
      </c>
      <c r="Y157" s="81">
        <f t="shared" si="52"/>
        <v>69.989999999999995</v>
      </c>
      <c r="Z157">
        <f t="shared" si="53"/>
        <v>47432</v>
      </c>
      <c r="AA157">
        <f t="shared" si="54"/>
        <v>1161</v>
      </c>
      <c r="AB157">
        <f t="shared" si="55"/>
        <v>48593</v>
      </c>
      <c r="AD157" s="81">
        <f t="shared" si="56"/>
        <v>62.620000000000005</v>
      </c>
      <c r="AE157">
        <f t="shared" si="57"/>
        <v>42438</v>
      </c>
      <c r="AF157">
        <f t="shared" si="58"/>
        <v>868</v>
      </c>
      <c r="AG157">
        <f t="shared" si="59"/>
        <v>43306</v>
      </c>
      <c r="AI157" s="81">
        <f t="shared" si="60"/>
        <v>0</v>
      </c>
      <c r="AJ157">
        <f t="shared" si="61"/>
        <v>0</v>
      </c>
      <c r="AK157">
        <f t="shared" si="62"/>
        <v>0</v>
      </c>
      <c r="AL157">
        <f t="shared" si="63"/>
        <v>0</v>
      </c>
      <c r="AN157" s="81">
        <f t="shared" si="64"/>
        <v>29.31</v>
      </c>
      <c r="AO157">
        <f t="shared" si="65"/>
        <v>21676</v>
      </c>
      <c r="AP157">
        <f t="shared" si="66"/>
        <v>397</v>
      </c>
      <c r="AQ157">
        <f t="shared" si="67"/>
        <v>22073</v>
      </c>
      <c r="AS157" s="81">
        <f t="shared" si="68"/>
        <v>3.1199999999999997</v>
      </c>
      <c r="AT157">
        <f t="shared" si="69"/>
        <v>2307</v>
      </c>
      <c r="AU157">
        <f t="shared" si="70"/>
        <v>35</v>
      </c>
      <c r="AV157">
        <f t="shared" si="71"/>
        <v>2342</v>
      </c>
    </row>
    <row r="158" spans="1:48" x14ac:dyDescent="0.2">
      <c r="A158" s="69">
        <v>146</v>
      </c>
      <c r="B158" s="65">
        <v>3105</v>
      </c>
      <c r="C158" s="65" t="s">
        <v>199</v>
      </c>
      <c r="D158" s="65">
        <v>3105</v>
      </c>
      <c r="E158" s="65">
        <v>36.15</v>
      </c>
      <c r="F158" s="65">
        <v>4.1500000000000004</v>
      </c>
      <c r="G158" s="65">
        <v>308.82</v>
      </c>
      <c r="H158" s="65">
        <v>575.38</v>
      </c>
      <c r="I158" s="65">
        <v>67.86</v>
      </c>
      <c r="J158" s="65">
        <v>63.71</v>
      </c>
      <c r="K158" s="65">
        <v>800469</v>
      </c>
      <c r="L158" s="65">
        <v>94407</v>
      </c>
      <c r="M158" s="65">
        <v>88633</v>
      </c>
      <c r="N158" s="65">
        <v>59411</v>
      </c>
      <c r="O158" s="65">
        <v>6820</v>
      </c>
      <c r="P158" s="65">
        <v>1397.3</v>
      </c>
      <c r="Q158" s="65">
        <v>1652.1</v>
      </c>
      <c r="R158" s="70">
        <v>0</v>
      </c>
      <c r="T158" s="81">
        <f t="shared" si="48"/>
        <v>586.35</v>
      </c>
      <c r="U158">
        <f t="shared" si="49"/>
        <v>819307</v>
      </c>
      <c r="V158">
        <f t="shared" si="50"/>
        <v>0</v>
      </c>
      <c r="W158">
        <f t="shared" si="51"/>
        <v>819307</v>
      </c>
      <c r="Y158" s="81">
        <f t="shared" si="52"/>
        <v>69.099999999999994</v>
      </c>
      <c r="Z158">
        <f t="shared" si="53"/>
        <v>96553</v>
      </c>
      <c r="AA158">
        <f t="shared" si="54"/>
        <v>0</v>
      </c>
      <c r="AB158">
        <f t="shared" si="55"/>
        <v>96553</v>
      </c>
      <c r="AD158" s="81">
        <f t="shared" si="56"/>
        <v>65.06</v>
      </c>
      <c r="AE158">
        <f t="shared" si="57"/>
        <v>90908</v>
      </c>
      <c r="AF158">
        <f t="shared" si="58"/>
        <v>0</v>
      </c>
      <c r="AG158">
        <f t="shared" si="59"/>
        <v>90908</v>
      </c>
      <c r="AI158" s="81">
        <f t="shared" si="60"/>
        <v>0</v>
      </c>
      <c r="AJ158">
        <f t="shared" si="61"/>
        <v>0</v>
      </c>
      <c r="AK158">
        <f t="shared" si="62"/>
        <v>0</v>
      </c>
      <c r="AL158">
        <f t="shared" si="63"/>
        <v>0</v>
      </c>
      <c r="AN158" s="81">
        <f t="shared" si="64"/>
        <v>36.72</v>
      </c>
      <c r="AO158">
        <f t="shared" si="65"/>
        <v>60665</v>
      </c>
      <c r="AP158">
        <f t="shared" si="66"/>
        <v>0</v>
      </c>
      <c r="AQ158">
        <f t="shared" si="67"/>
        <v>60665</v>
      </c>
      <c r="AS158" s="81">
        <f t="shared" si="68"/>
        <v>4.2200000000000006</v>
      </c>
      <c r="AT158">
        <f t="shared" si="69"/>
        <v>6972</v>
      </c>
      <c r="AU158">
        <f t="shared" si="70"/>
        <v>0</v>
      </c>
      <c r="AV158">
        <f t="shared" si="71"/>
        <v>6972</v>
      </c>
    </row>
    <row r="159" spans="1:48" x14ac:dyDescent="0.2">
      <c r="A159" s="69">
        <v>147</v>
      </c>
      <c r="B159" s="65">
        <v>3114</v>
      </c>
      <c r="C159" s="65" t="s">
        <v>200</v>
      </c>
      <c r="D159" s="65">
        <v>3114</v>
      </c>
      <c r="E159" s="65">
        <v>22.2</v>
      </c>
      <c r="F159" s="65">
        <v>2.83</v>
      </c>
      <c r="G159" s="65">
        <v>308.82</v>
      </c>
      <c r="H159" s="65">
        <v>506.93</v>
      </c>
      <c r="I159" s="65">
        <v>60.25</v>
      </c>
      <c r="J159" s="65">
        <v>57.27</v>
      </c>
      <c r="K159" s="65">
        <v>1724981</v>
      </c>
      <c r="L159" s="65">
        <v>205019</v>
      </c>
      <c r="M159" s="65">
        <v>194878</v>
      </c>
      <c r="N159" s="65">
        <v>82364</v>
      </c>
      <c r="O159" s="65">
        <v>10500</v>
      </c>
      <c r="P159" s="65">
        <v>3408.3</v>
      </c>
      <c r="Q159" s="65">
        <v>3718.68</v>
      </c>
      <c r="R159" s="70">
        <v>0</v>
      </c>
      <c r="T159" s="81">
        <f t="shared" si="48"/>
        <v>517.9</v>
      </c>
      <c r="U159">
        <f t="shared" si="49"/>
        <v>1765159</v>
      </c>
      <c r="V159">
        <f t="shared" si="50"/>
        <v>0</v>
      </c>
      <c r="W159">
        <f t="shared" si="51"/>
        <v>1765159</v>
      </c>
      <c r="Y159" s="81">
        <f t="shared" si="52"/>
        <v>61.49</v>
      </c>
      <c r="Z159">
        <f t="shared" si="53"/>
        <v>209576</v>
      </c>
      <c r="AA159">
        <f t="shared" si="54"/>
        <v>0</v>
      </c>
      <c r="AB159">
        <f t="shared" si="55"/>
        <v>209576</v>
      </c>
      <c r="AD159" s="81">
        <f t="shared" si="56"/>
        <v>58.620000000000005</v>
      </c>
      <c r="AE159">
        <f t="shared" si="57"/>
        <v>199795</v>
      </c>
      <c r="AF159">
        <f t="shared" si="58"/>
        <v>0</v>
      </c>
      <c r="AG159">
        <f t="shared" si="59"/>
        <v>199795</v>
      </c>
      <c r="AI159" s="81">
        <f t="shared" si="60"/>
        <v>0</v>
      </c>
      <c r="AJ159">
        <f t="shared" si="61"/>
        <v>0</v>
      </c>
      <c r="AK159">
        <f t="shared" si="62"/>
        <v>0</v>
      </c>
      <c r="AL159">
        <f t="shared" si="63"/>
        <v>0</v>
      </c>
      <c r="AN159" s="81">
        <f t="shared" si="64"/>
        <v>22.77</v>
      </c>
      <c r="AO159">
        <f t="shared" si="65"/>
        <v>84674</v>
      </c>
      <c r="AP159">
        <f t="shared" si="66"/>
        <v>0</v>
      </c>
      <c r="AQ159">
        <f t="shared" si="67"/>
        <v>84674</v>
      </c>
      <c r="AS159" s="81">
        <f t="shared" si="68"/>
        <v>2.9</v>
      </c>
      <c r="AT159">
        <f t="shared" si="69"/>
        <v>10784</v>
      </c>
      <c r="AU159">
        <f t="shared" si="70"/>
        <v>0</v>
      </c>
      <c r="AV159">
        <f t="shared" si="71"/>
        <v>10784</v>
      </c>
    </row>
    <row r="160" spans="1:48" x14ac:dyDescent="0.2">
      <c r="A160" s="69">
        <v>148</v>
      </c>
      <c r="B160" s="65">
        <v>3119</v>
      </c>
      <c r="C160" s="65" t="s">
        <v>201</v>
      </c>
      <c r="D160" s="65">
        <v>3119</v>
      </c>
      <c r="E160" s="65">
        <v>22.2</v>
      </c>
      <c r="F160" s="65">
        <v>2.83</v>
      </c>
      <c r="G160" s="65">
        <v>308.82</v>
      </c>
      <c r="H160" s="65">
        <v>558.74</v>
      </c>
      <c r="I160" s="65">
        <v>51.11</v>
      </c>
      <c r="J160" s="65">
        <v>58.51</v>
      </c>
      <c r="K160" s="65">
        <v>495267</v>
      </c>
      <c r="L160" s="65">
        <v>45304</v>
      </c>
      <c r="M160" s="65">
        <v>51863</v>
      </c>
      <c r="N160" s="65">
        <v>21472</v>
      </c>
      <c r="O160" s="65">
        <v>2737</v>
      </c>
      <c r="P160" s="65">
        <v>879.6</v>
      </c>
      <c r="Q160" s="65">
        <v>961.22</v>
      </c>
      <c r="R160" s="70">
        <v>0</v>
      </c>
      <c r="T160" s="81">
        <f t="shared" si="48"/>
        <v>569.71</v>
      </c>
      <c r="U160">
        <f t="shared" si="49"/>
        <v>501117</v>
      </c>
      <c r="V160">
        <f t="shared" si="50"/>
        <v>0</v>
      </c>
      <c r="W160">
        <f t="shared" si="51"/>
        <v>501117</v>
      </c>
      <c r="Y160" s="81">
        <f t="shared" si="52"/>
        <v>52.35</v>
      </c>
      <c r="Z160">
        <f t="shared" si="53"/>
        <v>46047</v>
      </c>
      <c r="AA160">
        <f t="shared" si="54"/>
        <v>0</v>
      </c>
      <c r="AB160">
        <f t="shared" si="55"/>
        <v>46047</v>
      </c>
      <c r="AD160" s="81">
        <f t="shared" si="56"/>
        <v>59.86</v>
      </c>
      <c r="AE160">
        <f t="shared" si="57"/>
        <v>52653</v>
      </c>
      <c r="AF160">
        <f t="shared" si="58"/>
        <v>0</v>
      </c>
      <c r="AG160">
        <f t="shared" si="59"/>
        <v>52653</v>
      </c>
      <c r="AI160" s="81">
        <f t="shared" si="60"/>
        <v>0</v>
      </c>
      <c r="AJ160">
        <f t="shared" si="61"/>
        <v>0</v>
      </c>
      <c r="AK160">
        <f t="shared" si="62"/>
        <v>0</v>
      </c>
      <c r="AL160">
        <f t="shared" si="63"/>
        <v>0</v>
      </c>
      <c r="AN160" s="81">
        <f t="shared" si="64"/>
        <v>22.77</v>
      </c>
      <c r="AO160">
        <f t="shared" si="65"/>
        <v>21887</v>
      </c>
      <c r="AP160">
        <f t="shared" si="66"/>
        <v>0</v>
      </c>
      <c r="AQ160">
        <f t="shared" si="67"/>
        <v>21887</v>
      </c>
      <c r="AS160" s="81">
        <f t="shared" si="68"/>
        <v>2.9</v>
      </c>
      <c r="AT160">
        <f t="shared" si="69"/>
        <v>2788</v>
      </c>
      <c r="AU160">
        <f t="shared" si="70"/>
        <v>0</v>
      </c>
      <c r="AV160">
        <f t="shared" si="71"/>
        <v>2788</v>
      </c>
    </row>
    <row r="161" spans="1:48" x14ac:dyDescent="0.2">
      <c r="A161" s="69">
        <v>149</v>
      </c>
      <c r="B161" s="65">
        <v>3141</v>
      </c>
      <c r="C161" s="65" t="s">
        <v>202</v>
      </c>
      <c r="D161" s="65">
        <v>3141</v>
      </c>
      <c r="E161" s="65">
        <v>25.97</v>
      </c>
      <c r="F161" s="65">
        <v>3.02</v>
      </c>
      <c r="G161" s="65">
        <v>308.82</v>
      </c>
      <c r="H161" s="65">
        <v>526.41</v>
      </c>
      <c r="I161" s="65">
        <v>65.38</v>
      </c>
      <c r="J161" s="65">
        <v>66.819999999999993</v>
      </c>
      <c r="K161" s="65">
        <v>6927503</v>
      </c>
      <c r="L161" s="65">
        <v>860394</v>
      </c>
      <c r="M161" s="65">
        <v>879345</v>
      </c>
      <c r="N161" s="65">
        <v>380376</v>
      </c>
      <c r="O161" s="65">
        <v>44233</v>
      </c>
      <c r="P161" s="65">
        <v>13467.4</v>
      </c>
      <c r="Q161" s="65">
        <v>14969.1</v>
      </c>
      <c r="R161" s="70">
        <v>0</v>
      </c>
      <c r="T161" s="81">
        <f t="shared" si="48"/>
        <v>537.38</v>
      </c>
      <c r="U161">
        <f t="shared" si="49"/>
        <v>7237111</v>
      </c>
      <c r="V161">
        <f t="shared" si="50"/>
        <v>0</v>
      </c>
      <c r="W161">
        <f t="shared" si="51"/>
        <v>7237111</v>
      </c>
      <c r="Y161" s="81">
        <f t="shared" si="52"/>
        <v>66.61999999999999</v>
      </c>
      <c r="Z161">
        <f t="shared" si="53"/>
        <v>897198</v>
      </c>
      <c r="AA161">
        <f t="shared" si="54"/>
        <v>0</v>
      </c>
      <c r="AB161">
        <f t="shared" si="55"/>
        <v>897198</v>
      </c>
      <c r="AD161" s="81">
        <f t="shared" si="56"/>
        <v>68.169999999999987</v>
      </c>
      <c r="AE161">
        <f t="shared" si="57"/>
        <v>918073</v>
      </c>
      <c r="AF161">
        <f t="shared" si="58"/>
        <v>0</v>
      </c>
      <c r="AG161">
        <f t="shared" si="59"/>
        <v>918073</v>
      </c>
      <c r="AI161" s="81">
        <f t="shared" si="60"/>
        <v>0</v>
      </c>
      <c r="AJ161">
        <f t="shared" si="61"/>
        <v>0</v>
      </c>
      <c r="AK161">
        <f t="shared" si="62"/>
        <v>0</v>
      </c>
      <c r="AL161">
        <f t="shared" si="63"/>
        <v>0</v>
      </c>
      <c r="AN161" s="81">
        <f t="shared" si="64"/>
        <v>26.54</v>
      </c>
      <c r="AO161">
        <f t="shared" si="65"/>
        <v>397280</v>
      </c>
      <c r="AP161">
        <f t="shared" si="66"/>
        <v>0</v>
      </c>
      <c r="AQ161">
        <f t="shared" si="67"/>
        <v>397280</v>
      </c>
      <c r="AS161" s="81">
        <f t="shared" si="68"/>
        <v>3.09</v>
      </c>
      <c r="AT161">
        <f t="shared" si="69"/>
        <v>46255</v>
      </c>
      <c r="AU161">
        <f t="shared" si="70"/>
        <v>0</v>
      </c>
      <c r="AV161">
        <f t="shared" si="71"/>
        <v>46255</v>
      </c>
    </row>
    <row r="162" spans="1:48" x14ac:dyDescent="0.2">
      <c r="A162" s="69">
        <v>150</v>
      </c>
      <c r="B162" s="65">
        <v>3150</v>
      </c>
      <c r="C162" s="65" t="s">
        <v>203</v>
      </c>
      <c r="D162" s="65">
        <v>3150</v>
      </c>
      <c r="E162" s="65">
        <v>36.15</v>
      </c>
      <c r="F162" s="65">
        <v>4.1500000000000004</v>
      </c>
      <c r="G162" s="65">
        <v>308.82</v>
      </c>
      <c r="H162" s="65">
        <v>558.30999999999995</v>
      </c>
      <c r="I162" s="65">
        <v>65.010000000000005</v>
      </c>
      <c r="J162" s="65">
        <v>70.09</v>
      </c>
      <c r="K162" s="65">
        <v>607162</v>
      </c>
      <c r="L162" s="65">
        <v>70698</v>
      </c>
      <c r="M162" s="65">
        <v>76223</v>
      </c>
      <c r="N162" s="65">
        <v>44774</v>
      </c>
      <c r="O162" s="65">
        <v>5140</v>
      </c>
      <c r="P162" s="65">
        <v>1111.5</v>
      </c>
      <c r="Q162" s="65">
        <v>1264.06</v>
      </c>
      <c r="R162" s="70">
        <v>0</v>
      </c>
      <c r="T162" s="81">
        <f t="shared" si="48"/>
        <v>569.28</v>
      </c>
      <c r="U162">
        <f t="shared" si="49"/>
        <v>632755</v>
      </c>
      <c r="V162">
        <f t="shared" si="50"/>
        <v>0</v>
      </c>
      <c r="W162">
        <f t="shared" si="51"/>
        <v>632755</v>
      </c>
      <c r="Y162" s="81">
        <f t="shared" si="52"/>
        <v>66.25</v>
      </c>
      <c r="Z162">
        <f t="shared" si="53"/>
        <v>73637</v>
      </c>
      <c r="AA162">
        <f t="shared" si="54"/>
        <v>0</v>
      </c>
      <c r="AB162">
        <f t="shared" si="55"/>
        <v>73637</v>
      </c>
      <c r="AD162" s="81">
        <f t="shared" si="56"/>
        <v>71.44</v>
      </c>
      <c r="AE162">
        <f t="shared" si="57"/>
        <v>79406</v>
      </c>
      <c r="AF162">
        <f t="shared" si="58"/>
        <v>0</v>
      </c>
      <c r="AG162">
        <f t="shared" si="59"/>
        <v>79406</v>
      </c>
      <c r="AI162" s="81">
        <f t="shared" si="60"/>
        <v>0</v>
      </c>
      <c r="AJ162">
        <f t="shared" si="61"/>
        <v>0</v>
      </c>
      <c r="AK162">
        <f t="shared" si="62"/>
        <v>0</v>
      </c>
      <c r="AL162">
        <f t="shared" si="63"/>
        <v>0</v>
      </c>
      <c r="AN162" s="81">
        <f t="shared" si="64"/>
        <v>36.72</v>
      </c>
      <c r="AO162">
        <f t="shared" si="65"/>
        <v>46416</v>
      </c>
      <c r="AP162">
        <f t="shared" si="66"/>
        <v>0</v>
      </c>
      <c r="AQ162">
        <f t="shared" si="67"/>
        <v>46416</v>
      </c>
      <c r="AS162" s="81">
        <f t="shared" si="68"/>
        <v>4.2200000000000006</v>
      </c>
      <c r="AT162">
        <f t="shared" si="69"/>
        <v>5334</v>
      </c>
      <c r="AU162">
        <f t="shared" si="70"/>
        <v>0</v>
      </c>
      <c r="AV162">
        <f t="shared" si="71"/>
        <v>5334</v>
      </c>
    </row>
    <row r="163" spans="1:48" x14ac:dyDescent="0.2">
      <c r="A163" s="69">
        <v>151</v>
      </c>
      <c r="B163" s="65">
        <v>3154</v>
      </c>
      <c r="C163" s="65" t="s">
        <v>204</v>
      </c>
      <c r="D163" s="65">
        <v>3154</v>
      </c>
      <c r="E163" s="65">
        <v>25.97</v>
      </c>
      <c r="F163" s="65">
        <v>3.02</v>
      </c>
      <c r="G163" s="65">
        <v>308.82</v>
      </c>
      <c r="H163" s="65">
        <v>521.47</v>
      </c>
      <c r="I163" s="65">
        <v>60.9</v>
      </c>
      <c r="J163" s="65">
        <v>50.73</v>
      </c>
      <c r="K163" s="65">
        <v>290772</v>
      </c>
      <c r="L163" s="65">
        <v>33958</v>
      </c>
      <c r="M163" s="65">
        <v>28287</v>
      </c>
      <c r="N163" s="65">
        <v>16051</v>
      </c>
      <c r="O163" s="65">
        <v>1867</v>
      </c>
      <c r="P163" s="65">
        <v>516.70000000000005</v>
      </c>
      <c r="Q163" s="65">
        <v>577.76</v>
      </c>
      <c r="R163" s="70">
        <v>0</v>
      </c>
      <c r="T163" s="81">
        <f t="shared" si="48"/>
        <v>532.44000000000005</v>
      </c>
      <c r="U163">
        <f t="shared" si="49"/>
        <v>275112</v>
      </c>
      <c r="V163">
        <f t="shared" si="50"/>
        <v>15660</v>
      </c>
      <c r="W163">
        <f t="shared" si="51"/>
        <v>290772</v>
      </c>
      <c r="Y163" s="81">
        <f t="shared" si="52"/>
        <v>62.14</v>
      </c>
      <c r="Z163">
        <f t="shared" si="53"/>
        <v>32108</v>
      </c>
      <c r="AA163">
        <f t="shared" si="54"/>
        <v>1850</v>
      </c>
      <c r="AB163">
        <f t="shared" si="55"/>
        <v>33958</v>
      </c>
      <c r="AD163" s="81">
        <f t="shared" si="56"/>
        <v>52.08</v>
      </c>
      <c r="AE163">
        <f t="shared" si="57"/>
        <v>26910</v>
      </c>
      <c r="AF163">
        <f t="shared" si="58"/>
        <v>1377</v>
      </c>
      <c r="AG163">
        <f t="shared" si="59"/>
        <v>28287</v>
      </c>
      <c r="AI163" s="81">
        <f t="shared" si="60"/>
        <v>0</v>
      </c>
      <c r="AJ163">
        <f t="shared" si="61"/>
        <v>0</v>
      </c>
      <c r="AK163">
        <f t="shared" si="62"/>
        <v>0</v>
      </c>
      <c r="AL163">
        <f t="shared" si="63"/>
        <v>0</v>
      </c>
      <c r="AN163" s="81">
        <f t="shared" si="64"/>
        <v>26.54</v>
      </c>
      <c r="AO163">
        <f t="shared" si="65"/>
        <v>15334</v>
      </c>
      <c r="AP163">
        <f t="shared" si="66"/>
        <v>717</v>
      </c>
      <c r="AQ163">
        <f t="shared" si="67"/>
        <v>16051</v>
      </c>
      <c r="AS163" s="81">
        <f t="shared" si="68"/>
        <v>3.09</v>
      </c>
      <c r="AT163">
        <f t="shared" si="69"/>
        <v>1785</v>
      </c>
      <c r="AU163">
        <f t="shared" si="70"/>
        <v>82</v>
      </c>
      <c r="AV163">
        <f t="shared" si="71"/>
        <v>1867</v>
      </c>
    </row>
    <row r="164" spans="1:48" x14ac:dyDescent="0.2">
      <c r="A164" s="69">
        <v>152</v>
      </c>
      <c r="B164" s="65">
        <v>3186</v>
      </c>
      <c r="C164" s="65" t="s">
        <v>205</v>
      </c>
      <c r="D164" s="65">
        <v>3186</v>
      </c>
      <c r="E164" s="65">
        <v>36.15</v>
      </c>
      <c r="F164" s="65">
        <v>4.1500000000000004</v>
      </c>
      <c r="G164" s="65">
        <v>308.82</v>
      </c>
      <c r="H164" s="65">
        <v>538.33000000000004</v>
      </c>
      <c r="I164" s="65">
        <v>51.09</v>
      </c>
      <c r="J164" s="65">
        <v>44.49</v>
      </c>
      <c r="K164" s="65">
        <v>201766</v>
      </c>
      <c r="L164" s="65">
        <v>19149</v>
      </c>
      <c r="M164" s="65">
        <v>16675</v>
      </c>
      <c r="N164" s="65">
        <v>14883</v>
      </c>
      <c r="O164" s="65">
        <v>1709</v>
      </c>
      <c r="P164" s="65">
        <v>371.8</v>
      </c>
      <c r="Q164" s="65">
        <v>409.08</v>
      </c>
      <c r="R164" s="70">
        <v>0</v>
      </c>
      <c r="T164" s="81">
        <f t="shared" si="48"/>
        <v>549.30000000000007</v>
      </c>
      <c r="U164">
        <f t="shared" si="49"/>
        <v>204230</v>
      </c>
      <c r="V164">
        <f t="shared" si="50"/>
        <v>0</v>
      </c>
      <c r="W164">
        <f t="shared" si="51"/>
        <v>204230</v>
      </c>
      <c r="Y164" s="81">
        <f t="shared" si="52"/>
        <v>52.330000000000005</v>
      </c>
      <c r="Z164">
        <f t="shared" si="53"/>
        <v>19456</v>
      </c>
      <c r="AA164">
        <f t="shared" si="54"/>
        <v>0</v>
      </c>
      <c r="AB164">
        <f t="shared" si="55"/>
        <v>19456</v>
      </c>
      <c r="AD164" s="81">
        <f t="shared" si="56"/>
        <v>45.84</v>
      </c>
      <c r="AE164">
        <f t="shared" si="57"/>
        <v>17043</v>
      </c>
      <c r="AF164">
        <f t="shared" si="58"/>
        <v>0</v>
      </c>
      <c r="AG164">
        <f t="shared" si="59"/>
        <v>17043</v>
      </c>
      <c r="AI164" s="81">
        <f t="shared" si="60"/>
        <v>0</v>
      </c>
      <c r="AJ164">
        <f t="shared" si="61"/>
        <v>0</v>
      </c>
      <c r="AK164">
        <f t="shared" si="62"/>
        <v>0</v>
      </c>
      <c r="AL164">
        <f t="shared" si="63"/>
        <v>0</v>
      </c>
      <c r="AN164" s="81">
        <f t="shared" si="64"/>
        <v>36.72</v>
      </c>
      <c r="AO164">
        <f t="shared" si="65"/>
        <v>15021</v>
      </c>
      <c r="AP164">
        <f t="shared" si="66"/>
        <v>0</v>
      </c>
      <c r="AQ164">
        <f t="shared" si="67"/>
        <v>15021</v>
      </c>
      <c r="AS164" s="81">
        <f t="shared" si="68"/>
        <v>4.2200000000000006</v>
      </c>
      <c r="AT164">
        <f t="shared" si="69"/>
        <v>1726</v>
      </c>
      <c r="AU164">
        <f t="shared" si="70"/>
        <v>0</v>
      </c>
      <c r="AV164">
        <f t="shared" si="71"/>
        <v>1726</v>
      </c>
    </row>
    <row r="165" spans="1:48" x14ac:dyDescent="0.2">
      <c r="A165" s="69">
        <v>153</v>
      </c>
      <c r="B165" s="65">
        <v>3204</v>
      </c>
      <c r="C165" s="65" t="s">
        <v>206</v>
      </c>
      <c r="D165" s="65">
        <v>3204</v>
      </c>
      <c r="E165" s="65">
        <v>36.15</v>
      </c>
      <c r="F165" s="65">
        <v>4.1500000000000004</v>
      </c>
      <c r="G165" s="65">
        <v>308.82</v>
      </c>
      <c r="H165" s="65">
        <v>495.7</v>
      </c>
      <c r="I165" s="65">
        <v>53.6</v>
      </c>
      <c r="J165" s="65">
        <v>65.92</v>
      </c>
      <c r="K165" s="65">
        <v>437009</v>
      </c>
      <c r="L165" s="65">
        <v>47254</v>
      </c>
      <c r="M165" s="65">
        <v>58115</v>
      </c>
      <c r="N165" s="65">
        <v>35861</v>
      </c>
      <c r="O165" s="65">
        <v>4117</v>
      </c>
      <c r="P165" s="65">
        <v>868.6</v>
      </c>
      <c r="Q165" s="65">
        <v>980.11</v>
      </c>
      <c r="R165" s="70">
        <v>0</v>
      </c>
      <c r="T165" s="81">
        <f t="shared" si="48"/>
        <v>506.67</v>
      </c>
      <c r="U165">
        <f t="shared" si="49"/>
        <v>440094</v>
      </c>
      <c r="V165">
        <f t="shared" si="50"/>
        <v>0</v>
      </c>
      <c r="W165">
        <f t="shared" si="51"/>
        <v>440094</v>
      </c>
      <c r="Y165" s="81">
        <f t="shared" si="52"/>
        <v>54.84</v>
      </c>
      <c r="Z165">
        <f t="shared" si="53"/>
        <v>47634</v>
      </c>
      <c r="AA165">
        <f t="shared" si="54"/>
        <v>0</v>
      </c>
      <c r="AB165">
        <f t="shared" si="55"/>
        <v>47634</v>
      </c>
      <c r="AD165" s="81">
        <f t="shared" si="56"/>
        <v>67.27</v>
      </c>
      <c r="AE165">
        <f t="shared" si="57"/>
        <v>58431</v>
      </c>
      <c r="AF165">
        <f t="shared" si="58"/>
        <v>0</v>
      </c>
      <c r="AG165">
        <f t="shared" si="59"/>
        <v>58431</v>
      </c>
      <c r="AI165" s="81">
        <f t="shared" si="60"/>
        <v>0</v>
      </c>
      <c r="AJ165">
        <f t="shared" si="61"/>
        <v>0</v>
      </c>
      <c r="AK165">
        <f t="shared" si="62"/>
        <v>0</v>
      </c>
      <c r="AL165">
        <f t="shared" si="63"/>
        <v>0</v>
      </c>
      <c r="AN165" s="81">
        <f t="shared" si="64"/>
        <v>36.72</v>
      </c>
      <c r="AO165">
        <f t="shared" si="65"/>
        <v>35990</v>
      </c>
      <c r="AP165">
        <f t="shared" si="66"/>
        <v>0</v>
      </c>
      <c r="AQ165">
        <f t="shared" si="67"/>
        <v>35990</v>
      </c>
      <c r="AS165" s="81">
        <f t="shared" si="68"/>
        <v>4.2200000000000006</v>
      </c>
      <c r="AT165">
        <f t="shared" si="69"/>
        <v>4136</v>
      </c>
      <c r="AU165">
        <f t="shared" si="70"/>
        <v>0</v>
      </c>
      <c r="AV165">
        <f t="shared" si="71"/>
        <v>4136</v>
      </c>
    </row>
    <row r="166" spans="1:48" x14ac:dyDescent="0.2">
      <c r="A166" s="69">
        <v>154</v>
      </c>
      <c r="B166" s="65">
        <v>3231</v>
      </c>
      <c r="C166" s="65" t="s">
        <v>207</v>
      </c>
      <c r="D166" s="65">
        <v>3231</v>
      </c>
      <c r="E166" s="65">
        <v>22.2</v>
      </c>
      <c r="F166" s="65">
        <v>2.83</v>
      </c>
      <c r="G166" s="65">
        <v>308.82</v>
      </c>
      <c r="H166" s="65">
        <v>509.05</v>
      </c>
      <c r="I166" s="65">
        <v>56.41</v>
      </c>
      <c r="J166" s="65">
        <v>54.92</v>
      </c>
      <c r="K166" s="65">
        <v>3262501</v>
      </c>
      <c r="L166" s="65">
        <v>361532</v>
      </c>
      <c r="M166" s="65">
        <v>351982</v>
      </c>
      <c r="N166" s="65">
        <v>152972</v>
      </c>
      <c r="O166" s="65">
        <v>19501</v>
      </c>
      <c r="P166" s="65">
        <v>6474.8</v>
      </c>
      <c r="Q166" s="65">
        <v>6961.28</v>
      </c>
      <c r="R166" s="70">
        <v>1979227</v>
      </c>
      <c r="T166" s="81">
        <f t="shared" si="48"/>
        <v>520.02</v>
      </c>
      <c r="U166">
        <f t="shared" si="49"/>
        <v>3367025</v>
      </c>
      <c r="V166">
        <f t="shared" si="50"/>
        <v>0</v>
      </c>
      <c r="W166">
        <f t="shared" si="51"/>
        <v>3367025</v>
      </c>
      <c r="Y166" s="81">
        <f t="shared" si="52"/>
        <v>57.65</v>
      </c>
      <c r="Z166">
        <f t="shared" si="53"/>
        <v>373272</v>
      </c>
      <c r="AA166">
        <f t="shared" si="54"/>
        <v>0</v>
      </c>
      <c r="AB166">
        <f t="shared" si="55"/>
        <v>373272</v>
      </c>
      <c r="AD166" s="81">
        <f t="shared" si="56"/>
        <v>56.27</v>
      </c>
      <c r="AE166">
        <f t="shared" si="57"/>
        <v>364337</v>
      </c>
      <c r="AF166">
        <f t="shared" si="58"/>
        <v>0</v>
      </c>
      <c r="AG166">
        <f t="shared" si="59"/>
        <v>364337</v>
      </c>
      <c r="AI166" s="81">
        <f t="shared" si="60"/>
        <v>315</v>
      </c>
      <c r="AJ166">
        <f t="shared" si="61"/>
        <v>2039562</v>
      </c>
      <c r="AK166">
        <f t="shared" si="62"/>
        <v>0</v>
      </c>
      <c r="AL166">
        <f t="shared" si="63"/>
        <v>2039562</v>
      </c>
      <c r="AN166" s="81">
        <f t="shared" si="64"/>
        <v>22.77</v>
      </c>
      <c r="AO166">
        <f t="shared" si="65"/>
        <v>158508</v>
      </c>
      <c r="AP166">
        <f t="shared" si="66"/>
        <v>0</v>
      </c>
      <c r="AQ166">
        <f t="shared" si="67"/>
        <v>158508</v>
      </c>
      <c r="AS166" s="81">
        <f t="shared" si="68"/>
        <v>2.9</v>
      </c>
      <c r="AT166">
        <f t="shared" si="69"/>
        <v>20188</v>
      </c>
      <c r="AU166">
        <f t="shared" si="70"/>
        <v>0</v>
      </c>
      <c r="AV166">
        <f t="shared" si="71"/>
        <v>20188</v>
      </c>
    </row>
    <row r="167" spans="1:48" x14ac:dyDescent="0.2">
      <c r="A167" s="69">
        <v>155</v>
      </c>
      <c r="B167" s="65">
        <v>3312</v>
      </c>
      <c r="C167" s="65" t="s">
        <v>208</v>
      </c>
      <c r="D167" s="65">
        <v>3312</v>
      </c>
      <c r="E167" s="65">
        <v>27.75</v>
      </c>
      <c r="F167" s="65">
        <v>3</v>
      </c>
      <c r="G167" s="65">
        <v>308.82</v>
      </c>
      <c r="H167" s="65">
        <v>538.20000000000005</v>
      </c>
      <c r="I167" s="65">
        <v>64.16</v>
      </c>
      <c r="J167" s="65">
        <v>69.209999999999994</v>
      </c>
      <c r="K167" s="65">
        <v>1059931</v>
      </c>
      <c r="L167" s="65">
        <v>126357</v>
      </c>
      <c r="M167" s="65">
        <v>136302</v>
      </c>
      <c r="N167" s="65">
        <v>64227</v>
      </c>
      <c r="O167" s="65">
        <v>6943</v>
      </c>
      <c r="P167" s="65">
        <v>1966</v>
      </c>
      <c r="Q167" s="65">
        <v>2314.5300000000002</v>
      </c>
      <c r="R167" s="70">
        <v>0</v>
      </c>
      <c r="T167" s="81">
        <f t="shared" si="48"/>
        <v>549.17000000000007</v>
      </c>
      <c r="U167">
        <f t="shared" si="49"/>
        <v>1079668</v>
      </c>
      <c r="V167">
        <f t="shared" si="50"/>
        <v>0</v>
      </c>
      <c r="W167">
        <f t="shared" si="51"/>
        <v>1079668</v>
      </c>
      <c r="Y167" s="81">
        <f t="shared" si="52"/>
        <v>65.399999999999991</v>
      </c>
      <c r="Z167">
        <f t="shared" si="53"/>
        <v>128576</v>
      </c>
      <c r="AA167">
        <f t="shared" si="54"/>
        <v>0</v>
      </c>
      <c r="AB167">
        <f t="shared" si="55"/>
        <v>128576</v>
      </c>
      <c r="AD167" s="81">
        <f t="shared" si="56"/>
        <v>70.559999999999988</v>
      </c>
      <c r="AE167">
        <f t="shared" si="57"/>
        <v>138721</v>
      </c>
      <c r="AF167">
        <f t="shared" si="58"/>
        <v>0</v>
      </c>
      <c r="AG167">
        <f t="shared" si="59"/>
        <v>138721</v>
      </c>
      <c r="AI167" s="81">
        <f t="shared" si="60"/>
        <v>0</v>
      </c>
      <c r="AJ167">
        <f t="shared" si="61"/>
        <v>0</v>
      </c>
      <c r="AK167">
        <f t="shared" si="62"/>
        <v>0</v>
      </c>
      <c r="AL167">
        <f t="shared" si="63"/>
        <v>0</v>
      </c>
      <c r="AN167" s="81">
        <f t="shared" si="64"/>
        <v>28.32</v>
      </c>
      <c r="AO167">
        <f t="shared" si="65"/>
        <v>65547</v>
      </c>
      <c r="AP167">
        <f t="shared" si="66"/>
        <v>0</v>
      </c>
      <c r="AQ167">
        <f t="shared" si="67"/>
        <v>65547</v>
      </c>
      <c r="AS167" s="81">
        <f t="shared" si="68"/>
        <v>3.07</v>
      </c>
      <c r="AT167">
        <f t="shared" si="69"/>
        <v>7106</v>
      </c>
      <c r="AU167">
        <f t="shared" si="70"/>
        <v>0</v>
      </c>
      <c r="AV167">
        <f t="shared" si="71"/>
        <v>7106</v>
      </c>
    </row>
    <row r="168" spans="1:48" x14ac:dyDescent="0.2">
      <c r="A168" s="69">
        <v>156</v>
      </c>
      <c r="B168" s="65">
        <v>3330</v>
      </c>
      <c r="C168" s="65" t="s">
        <v>209</v>
      </c>
      <c r="D168" s="65">
        <v>3330</v>
      </c>
      <c r="E168" s="65">
        <v>27.75</v>
      </c>
      <c r="F168" s="65">
        <v>3</v>
      </c>
      <c r="G168" s="65">
        <v>308.82</v>
      </c>
      <c r="H168" s="65">
        <v>590.96</v>
      </c>
      <c r="I168" s="65">
        <v>61.63</v>
      </c>
      <c r="J168" s="65">
        <v>56.1</v>
      </c>
      <c r="K168" s="65">
        <v>204354</v>
      </c>
      <c r="L168" s="65">
        <v>21312</v>
      </c>
      <c r="M168" s="65">
        <v>19399</v>
      </c>
      <c r="N168" s="65">
        <v>10513</v>
      </c>
      <c r="O168" s="65">
        <v>1137</v>
      </c>
      <c r="P168" s="65">
        <v>372.8</v>
      </c>
      <c r="Q168" s="65">
        <v>406.18</v>
      </c>
      <c r="R168" s="70">
        <v>0</v>
      </c>
      <c r="T168" s="81">
        <f t="shared" si="48"/>
        <v>601.93000000000006</v>
      </c>
      <c r="U168">
        <f t="shared" si="49"/>
        <v>224400</v>
      </c>
      <c r="V168">
        <f t="shared" si="50"/>
        <v>0</v>
      </c>
      <c r="W168">
        <f t="shared" si="51"/>
        <v>224400</v>
      </c>
      <c r="Y168" s="81">
        <f t="shared" si="52"/>
        <v>62.870000000000005</v>
      </c>
      <c r="Z168">
        <f t="shared" si="53"/>
        <v>23438</v>
      </c>
      <c r="AA168">
        <f t="shared" si="54"/>
        <v>0</v>
      </c>
      <c r="AB168">
        <f t="shared" si="55"/>
        <v>23438</v>
      </c>
      <c r="AD168" s="81">
        <f t="shared" si="56"/>
        <v>57.45</v>
      </c>
      <c r="AE168">
        <f t="shared" si="57"/>
        <v>21417</v>
      </c>
      <c r="AF168">
        <f t="shared" si="58"/>
        <v>0</v>
      </c>
      <c r="AG168">
        <f t="shared" si="59"/>
        <v>21417</v>
      </c>
      <c r="AI168" s="81">
        <f t="shared" si="60"/>
        <v>0</v>
      </c>
      <c r="AJ168">
        <f t="shared" si="61"/>
        <v>0</v>
      </c>
      <c r="AK168">
        <f t="shared" si="62"/>
        <v>0</v>
      </c>
      <c r="AL168">
        <f t="shared" si="63"/>
        <v>0</v>
      </c>
      <c r="AN168" s="81">
        <f t="shared" si="64"/>
        <v>28.32</v>
      </c>
      <c r="AO168">
        <f t="shared" si="65"/>
        <v>11503</v>
      </c>
      <c r="AP168">
        <f t="shared" si="66"/>
        <v>0</v>
      </c>
      <c r="AQ168">
        <f t="shared" si="67"/>
        <v>11503</v>
      </c>
      <c r="AS168" s="81">
        <f t="shared" si="68"/>
        <v>3.07</v>
      </c>
      <c r="AT168">
        <f t="shared" si="69"/>
        <v>1247</v>
      </c>
      <c r="AU168">
        <f t="shared" si="70"/>
        <v>0</v>
      </c>
      <c r="AV168">
        <f t="shared" si="71"/>
        <v>1247</v>
      </c>
    </row>
    <row r="169" spans="1:48" x14ac:dyDescent="0.2">
      <c r="A169" s="69">
        <v>157</v>
      </c>
      <c r="B169" s="65">
        <v>3348</v>
      </c>
      <c r="C169" s="65" t="s">
        <v>210</v>
      </c>
      <c r="D169" s="65">
        <v>3348</v>
      </c>
      <c r="E169" s="65">
        <v>28.76</v>
      </c>
      <c r="F169" s="65">
        <v>3.44</v>
      </c>
      <c r="G169" s="65">
        <v>308.82</v>
      </c>
      <c r="H169" s="65">
        <v>588.12</v>
      </c>
      <c r="I169" s="65">
        <v>68.25</v>
      </c>
      <c r="J169" s="65">
        <v>74.430000000000007</v>
      </c>
      <c r="K169" s="65">
        <v>268183</v>
      </c>
      <c r="L169" s="65">
        <v>31122</v>
      </c>
      <c r="M169" s="65">
        <v>33940</v>
      </c>
      <c r="N169" s="65">
        <v>15134</v>
      </c>
      <c r="O169" s="65">
        <v>1810</v>
      </c>
      <c r="P169" s="65">
        <v>468.8</v>
      </c>
      <c r="Q169" s="65">
        <v>539.70000000000005</v>
      </c>
      <c r="R169" s="70">
        <v>0</v>
      </c>
      <c r="T169" s="81">
        <f t="shared" si="48"/>
        <v>599.09</v>
      </c>
      <c r="U169">
        <f t="shared" si="49"/>
        <v>280853</v>
      </c>
      <c r="V169">
        <f t="shared" si="50"/>
        <v>0</v>
      </c>
      <c r="W169">
        <f t="shared" si="51"/>
        <v>280853</v>
      </c>
      <c r="Y169" s="81">
        <f t="shared" si="52"/>
        <v>69.489999999999995</v>
      </c>
      <c r="Z169">
        <f t="shared" si="53"/>
        <v>32577</v>
      </c>
      <c r="AA169">
        <f t="shared" si="54"/>
        <v>0</v>
      </c>
      <c r="AB169">
        <f t="shared" si="55"/>
        <v>32577</v>
      </c>
      <c r="AD169" s="81">
        <f t="shared" si="56"/>
        <v>75.78</v>
      </c>
      <c r="AE169">
        <f t="shared" si="57"/>
        <v>35526</v>
      </c>
      <c r="AF169">
        <f t="shared" si="58"/>
        <v>0</v>
      </c>
      <c r="AG169">
        <f t="shared" si="59"/>
        <v>35526</v>
      </c>
      <c r="AI169" s="81">
        <f t="shared" si="60"/>
        <v>0</v>
      </c>
      <c r="AJ169">
        <f t="shared" si="61"/>
        <v>0</v>
      </c>
      <c r="AK169">
        <f t="shared" si="62"/>
        <v>0</v>
      </c>
      <c r="AL169">
        <f t="shared" si="63"/>
        <v>0</v>
      </c>
      <c r="AN169" s="81">
        <f t="shared" si="64"/>
        <v>29.330000000000002</v>
      </c>
      <c r="AO169">
        <f t="shared" si="65"/>
        <v>15829</v>
      </c>
      <c r="AP169">
        <f t="shared" si="66"/>
        <v>0</v>
      </c>
      <c r="AQ169">
        <f t="shared" si="67"/>
        <v>15829</v>
      </c>
      <c r="AS169" s="81">
        <f t="shared" si="68"/>
        <v>3.51</v>
      </c>
      <c r="AT169">
        <f t="shared" si="69"/>
        <v>1894</v>
      </c>
      <c r="AU169">
        <f t="shared" si="70"/>
        <v>0</v>
      </c>
      <c r="AV169">
        <f t="shared" si="71"/>
        <v>1894</v>
      </c>
    </row>
    <row r="170" spans="1:48" x14ac:dyDescent="0.2">
      <c r="A170" s="69">
        <v>158</v>
      </c>
      <c r="B170" s="65">
        <v>3375</v>
      </c>
      <c r="C170" s="65" t="s">
        <v>211</v>
      </c>
      <c r="D170" s="65">
        <v>3375</v>
      </c>
      <c r="E170" s="65">
        <v>22.2</v>
      </c>
      <c r="F170" s="65">
        <v>2.83</v>
      </c>
      <c r="G170" s="65">
        <v>308.82</v>
      </c>
      <c r="H170" s="65">
        <v>551.72</v>
      </c>
      <c r="I170" s="65">
        <v>58.82</v>
      </c>
      <c r="J170" s="65">
        <v>65.12</v>
      </c>
      <c r="K170" s="65">
        <v>991551</v>
      </c>
      <c r="L170" s="65">
        <v>105711</v>
      </c>
      <c r="M170" s="65">
        <v>117034</v>
      </c>
      <c r="N170" s="65">
        <v>45014</v>
      </c>
      <c r="O170" s="65">
        <v>5738</v>
      </c>
      <c r="P170" s="65">
        <v>1770.1</v>
      </c>
      <c r="Q170" s="65">
        <v>2002.86</v>
      </c>
      <c r="R170" s="70">
        <v>0</v>
      </c>
      <c r="T170" s="81">
        <f t="shared" si="48"/>
        <v>562.69000000000005</v>
      </c>
      <c r="U170">
        <f t="shared" si="49"/>
        <v>996018</v>
      </c>
      <c r="V170">
        <f t="shared" si="50"/>
        <v>0</v>
      </c>
      <c r="W170">
        <f t="shared" si="51"/>
        <v>996018</v>
      </c>
      <c r="Y170" s="81">
        <f t="shared" si="52"/>
        <v>60.06</v>
      </c>
      <c r="Z170">
        <f t="shared" si="53"/>
        <v>106312</v>
      </c>
      <c r="AA170">
        <f t="shared" si="54"/>
        <v>0</v>
      </c>
      <c r="AB170">
        <f t="shared" si="55"/>
        <v>106312</v>
      </c>
      <c r="AD170" s="81">
        <f t="shared" si="56"/>
        <v>66.47</v>
      </c>
      <c r="AE170">
        <f t="shared" si="57"/>
        <v>117659</v>
      </c>
      <c r="AF170">
        <f t="shared" si="58"/>
        <v>0</v>
      </c>
      <c r="AG170">
        <f t="shared" si="59"/>
        <v>117659</v>
      </c>
      <c r="AI170" s="81">
        <f t="shared" si="60"/>
        <v>0</v>
      </c>
      <c r="AJ170">
        <f t="shared" si="61"/>
        <v>0</v>
      </c>
      <c r="AK170">
        <f t="shared" si="62"/>
        <v>0</v>
      </c>
      <c r="AL170">
        <f t="shared" si="63"/>
        <v>0</v>
      </c>
      <c r="AN170" s="81">
        <f t="shared" si="64"/>
        <v>22.77</v>
      </c>
      <c r="AO170">
        <f t="shared" si="65"/>
        <v>45605</v>
      </c>
      <c r="AP170">
        <f t="shared" si="66"/>
        <v>0</v>
      </c>
      <c r="AQ170">
        <f t="shared" si="67"/>
        <v>45605</v>
      </c>
      <c r="AS170" s="81">
        <f t="shared" si="68"/>
        <v>2.9</v>
      </c>
      <c r="AT170">
        <f t="shared" si="69"/>
        <v>5808</v>
      </c>
      <c r="AU170">
        <f t="shared" si="70"/>
        <v>0</v>
      </c>
      <c r="AV170">
        <f t="shared" si="71"/>
        <v>5808</v>
      </c>
    </row>
    <row r="171" spans="1:48" x14ac:dyDescent="0.2">
      <c r="A171" s="69">
        <v>159</v>
      </c>
      <c r="B171" s="65">
        <v>3420</v>
      </c>
      <c r="C171" s="65" t="s">
        <v>212</v>
      </c>
      <c r="D171" s="65">
        <v>3420</v>
      </c>
      <c r="E171" s="65">
        <v>36.15</v>
      </c>
      <c r="F171" s="65">
        <v>4.1500000000000004</v>
      </c>
      <c r="G171" s="65">
        <v>308.82</v>
      </c>
      <c r="H171" s="65">
        <v>584.91</v>
      </c>
      <c r="I171" s="65">
        <v>59.76</v>
      </c>
      <c r="J171" s="65">
        <v>68.680000000000007</v>
      </c>
      <c r="K171" s="65">
        <v>356678</v>
      </c>
      <c r="L171" s="65">
        <v>36442</v>
      </c>
      <c r="M171" s="65">
        <v>41881</v>
      </c>
      <c r="N171" s="65">
        <v>24970</v>
      </c>
      <c r="O171" s="65">
        <v>2866</v>
      </c>
      <c r="P171" s="65">
        <v>627.70000000000005</v>
      </c>
      <c r="Q171" s="65">
        <v>709.43</v>
      </c>
      <c r="R171" s="70">
        <v>0</v>
      </c>
      <c r="T171" s="81">
        <f t="shared" si="48"/>
        <v>595.88</v>
      </c>
      <c r="U171">
        <f t="shared" si="49"/>
        <v>374034</v>
      </c>
      <c r="V171">
        <f t="shared" si="50"/>
        <v>0</v>
      </c>
      <c r="W171">
        <f t="shared" si="51"/>
        <v>374034</v>
      </c>
      <c r="Y171" s="81">
        <f t="shared" si="52"/>
        <v>61</v>
      </c>
      <c r="Z171">
        <f t="shared" si="53"/>
        <v>38290</v>
      </c>
      <c r="AA171">
        <f t="shared" si="54"/>
        <v>0</v>
      </c>
      <c r="AB171">
        <f t="shared" si="55"/>
        <v>38290</v>
      </c>
      <c r="AD171" s="81">
        <f t="shared" si="56"/>
        <v>70.03</v>
      </c>
      <c r="AE171">
        <f t="shared" si="57"/>
        <v>43958</v>
      </c>
      <c r="AF171">
        <f t="shared" si="58"/>
        <v>0</v>
      </c>
      <c r="AG171">
        <f t="shared" si="59"/>
        <v>43958</v>
      </c>
      <c r="AI171" s="81">
        <f t="shared" si="60"/>
        <v>0</v>
      </c>
      <c r="AJ171">
        <f t="shared" si="61"/>
        <v>0</v>
      </c>
      <c r="AK171">
        <f t="shared" si="62"/>
        <v>0</v>
      </c>
      <c r="AL171">
        <f t="shared" si="63"/>
        <v>0</v>
      </c>
      <c r="AN171" s="81">
        <f t="shared" si="64"/>
        <v>36.72</v>
      </c>
      <c r="AO171">
        <f t="shared" si="65"/>
        <v>26050</v>
      </c>
      <c r="AP171">
        <f t="shared" si="66"/>
        <v>0</v>
      </c>
      <c r="AQ171">
        <f t="shared" si="67"/>
        <v>26050</v>
      </c>
      <c r="AS171" s="81">
        <f t="shared" si="68"/>
        <v>4.2200000000000006</v>
      </c>
      <c r="AT171">
        <f t="shared" si="69"/>
        <v>2994</v>
      </c>
      <c r="AU171">
        <f t="shared" si="70"/>
        <v>0</v>
      </c>
      <c r="AV171">
        <f t="shared" si="71"/>
        <v>2994</v>
      </c>
    </row>
    <row r="172" spans="1:48" x14ac:dyDescent="0.2">
      <c r="A172" s="69">
        <v>160</v>
      </c>
      <c r="B172" s="65">
        <v>3465</v>
      </c>
      <c r="C172" s="65" t="s">
        <v>213</v>
      </c>
      <c r="D172" s="65">
        <v>3465</v>
      </c>
      <c r="E172" s="65">
        <v>28.74</v>
      </c>
      <c r="F172" s="65">
        <v>3.05</v>
      </c>
      <c r="G172" s="65">
        <v>308.82</v>
      </c>
      <c r="H172" s="65">
        <v>629.20000000000005</v>
      </c>
      <c r="I172" s="65">
        <v>67.62</v>
      </c>
      <c r="J172" s="65">
        <v>67.650000000000006</v>
      </c>
      <c r="K172" s="65">
        <v>202980</v>
      </c>
      <c r="L172" s="65">
        <v>21814</v>
      </c>
      <c r="M172" s="65">
        <v>21824</v>
      </c>
      <c r="N172" s="65">
        <v>10712</v>
      </c>
      <c r="O172" s="65">
        <v>1137</v>
      </c>
      <c r="P172" s="65">
        <v>313.8</v>
      </c>
      <c r="Q172" s="65">
        <v>364.4</v>
      </c>
      <c r="R172" s="70">
        <v>0</v>
      </c>
      <c r="T172" s="81">
        <f t="shared" si="48"/>
        <v>640.17000000000007</v>
      </c>
      <c r="U172">
        <f t="shared" si="49"/>
        <v>200885</v>
      </c>
      <c r="V172">
        <f t="shared" si="50"/>
        <v>2095</v>
      </c>
      <c r="W172">
        <f t="shared" si="51"/>
        <v>202980</v>
      </c>
      <c r="Y172" s="81">
        <f t="shared" si="52"/>
        <v>68.86</v>
      </c>
      <c r="Z172">
        <f t="shared" si="53"/>
        <v>21608</v>
      </c>
      <c r="AA172">
        <f t="shared" si="54"/>
        <v>206</v>
      </c>
      <c r="AB172">
        <f t="shared" si="55"/>
        <v>21814</v>
      </c>
      <c r="AD172" s="81">
        <f t="shared" si="56"/>
        <v>69</v>
      </c>
      <c r="AE172">
        <f t="shared" si="57"/>
        <v>21652</v>
      </c>
      <c r="AF172">
        <f t="shared" si="58"/>
        <v>172</v>
      </c>
      <c r="AG172">
        <f t="shared" si="59"/>
        <v>21824</v>
      </c>
      <c r="AI172" s="81">
        <f t="shared" si="60"/>
        <v>0</v>
      </c>
      <c r="AJ172">
        <f t="shared" si="61"/>
        <v>0</v>
      </c>
      <c r="AK172">
        <f t="shared" si="62"/>
        <v>0</v>
      </c>
      <c r="AL172">
        <f t="shared" si="63"/>
        <v>0</v>
      </c>
      <c r="AN172" s="81">
        <f t="shared" si="64"/>
        <v>29.31</v>
      </c>
      <c r="AO172">
        <f t="shared" si="65"/>
        <v>10681</v>
      </c>
      <c r="AP172">
        <f t="shared" si="66"/>
        <v>31</v>
      </c>
      <c r="AQ172">
        <f t="shared" si="67"/>
        <v>10712</v>
      </c>
      <c r="AS172" s="81">
        <f t="shared" si="68"/>
        <v>3.1199999999999997</v>
      </c>
      <c r="AT172">
        <f t="shared" si="69"/>
        <v>1137</v>
      </c>
      <c r="AU172">
        <f t="shared" si="70"/>
        <v>0</v>
      </c>
      <c r="AV172">
        <f t="shared" si="71"/>
        <v>1137</v>
      </c>
    </row>
    <row r="173" spans="1:48" x14ac:dyDescent="0.2">
      <c r="A173" s="69">
        <v>161</v>
      </c>
      <c r="B173" s="65">
        <v>3537</v>
      </c>
      <c r="C173" s="65" t="s">
        <v>214</v>
      </c>
      <c r="D173" s="65">
        <v>3537</v>
      </c>
      <c r="E173" s="65">
        <v>30.88</v>
      </c>
      <c r="F173" s="65">
        <v>3.68</v>
      </c>
      <c r="G173" s="65">
        <v>308.82</v>
      </c>
      <c r="H173" s="65">
        <v>615.95000000000005</v>
      </c>
      <c r="I173" s="65">
        <v>67.05</v>
      </c>
      <c r="J173" s="65">
        <v>62.63</v>
      </c>
      <c r="K173" s="65">
        <v>192854</v>
      </c>
      <c r="L173" s="65">
        <v>20993</v>
      </c>
      <c r="M173" s="65">
        <v>19609</v>
      </c>
      <c r="N173" s="65">
        <v>10969</v>
      </c>
      <c r="O173" s="65">
        <v>1307</v>
      </c>
      <c r="P173" s="65">
        <v>325.8</v>
      </c>
      <c r="Q173" s="65">
        <v>368.32</v>
      </c>
      <c r="R173" s="70">
        <v>0</v>
      </c>
      <c r="T173" s="81">
        <f t="shared" si="48"/>
        <v>626.92000000000007</v>
      </c>
      <c r="U173">
        <f t="shared" si="49"/>
        <v>204251</v>
      </c>
      <c r="V173">
        <f t="shared" si="50"/>
        <v>0</v>
      </c>
      <c r="W173">
        <f t="shared" si="51"/>
        <v>204251</v>
      </c>
      <c r="Y173" s="81">
        <f t="shared" si="52"/>
        <v>68.289999999999992</v>
      </c>
      <c r="Z173">
        <f t="shared" si="53"/>
        <v>22249</v>
      </c>
      <c r="AA173">
        <f t="shared" si="54"/>
        <v>0</v>
      </c>
      <c r="AB173">
        <f t="shared" si="55"/>
        <v>22249</v>
      </c>
      <c r="AD173" s="81">
        <f t="shared" si="56"/>
        <v>63.980000000000004</v>
      </c>
      <c r="AE173">
        <f t="shared" si="57"/>
        <v>20845</v>
      </c>
      <c r="AF173">
        <f t="shared" si="58"/>
        <v>0</v>
      </c>
      <c r="AG173">
        <f t="shared" si="59"/>
        <v>20845</v>
      </c>
      <c r="AI173" s="81">
        <f t="shared" si="60"/>
        <v>0</v>
      </c>
      <c r="AJ173">
        <f t="shared" si="61"/>
        <v>0</v>
      </c>
      <c r="AK173">
        <f t="shared" si="62"/>
        <v>0</v>
      </c>
      <c r="AL173">
        <f t="shared" si="63"/>
        <v>0</v>
      </c>
      <c r="AN173" s="81">
        <f t="shared" si="64"/>
        <v>31.45</v>
      </c>
      <c r="AO173">
        <f t="shared" si="65"/>
        <v>11584</v>
      </c>
      <c r="AP173">
        <f t="shared" si="66"/>
        <v>0</v>
      </c>
      <c r="AQ173">
        <f t="shared" si="67"/>
        <v>11584</v>
      </c>
      <c r="AS173" s="81">
        <f t="shared" si="68"/>
        <v>3.75</v>
      </c>
      <c r="AT173">
        <f t="shared" si="69"/>
        <v>1381</v>
      </c>
      <c r="AU173">
        <f t="shared" si="70"/>
        <v>0</v>
      </c>
      <c r="AV173">
        <f t="shared" si="71"/>
        <v>1381</v>
      </c>
    </row>
    <row r="174" spans="1:48" x14ac:dyDescent="0.2">
      <c r="A174" s="69">
        <v>162</v>
      </c>
      <c r="B174" s="65">
        <v>3555</v>
      </c>
      <c r="C174" s="65" t="s">
        <v>215</v>
      </c>
      <c r="D174" s="65">
        <v>3555</v>
      </c>
      <c r="E174" s="65">
        <v>28.76</v>
      </c>
      <c r="F174" s="65">
        <v>3.44</v>
      </c>
      <c r="G174" s="65">
        <v>308.82</v>
      </c>
      <c r="H174" s="65">
        <v>539.65</v>
      </c>
      <c r="I174" s="65">
        <v>57.03</v>
      </c>
      <c r="J174" s="65">
        <v>54.45</v>
      </c>
      <c r="K174" s="65">
        <v>327568</v>
      </c>
      <c r="L174" s="65">
        <v>34617</v>
      </c>
      <c r="M174" s="65">
        <v>33051</v>
      </c>
      <c r="N174" s="65">
        <v>19038</v>
      </c>
      <c r="O174" s="65">
        <v>2277</v>
      </c>
      <c r="P174" s="65">
        <v>626.70000000000005</v>
      </c>
      <c r="Q174" s="65">
        <v>682.19</v>
      </c>
      <c r="R174" s="70">
        <v>0</v>
      </c>
      <c r="T174" s="81">
        <f t="shared" si="48"/>
        <v>550.62</v>
      </c>
      <c r="U174">
        <f t="shared" si="49"/>
        <v>345074</v>
      </c>
      <c r="V174">
        <f t="shared" si="50"/>
        <v>0</v>
      </c>
      <c r="W174">
        <f t="shared" si="51"/>
        <v>345074</v>
      </c>
      <c r="Y174" s="81">
        <f t="shared" si="52"/>
        <v>58.27</v>
      </c>
      <c r="Z174">
        <f t="shared" si="53"/>
        <v>36518</v>
      </c>
      <c r="AA174">
        <f t="shared" si="54"/>
        <v>0</v>
      </c>
      <c r="AB174">
        <f t="shared" si="55"/>
        <v>36518</v>
      </c>
      <c r="AD174" s="81">
        <f t="shared" si="56"/>
        <v>55.800000000000004</v>
      </c>
      <c r="AE174">
        <f t="shared" si="57"/>
        <v>34970</v>
      </c>
      <c r="AF174">
        <f t="shared" si="58"/>
        <v>0</v>
      </c>
      <c r="AG174">
        <f t="shared" si="59"/>
        <v>34970</v>
      </c>
      <c r="AI174" s="81">
        <f t="shared" si="60"/>
        <v>0</v>
      </c>
      <c r="AJ174">
        <f t="shared" si="61"/>
        <v>0</v>
      </c>
      <c r="AK174">
        <f t="shared" si="62"/>
        <v>0</v>
      </c>
      <c r="AL174">
        <f t="shared" si="63"/>
        <v>0</v>
      </c>
      <c r="AN174" s="81">
        <f t="shared" si="64"/>
        <v>29.330000000000002</v>
      </c>
      <c r="AO174">
        <f t="shared" si="65"/>
        <v>20009</v>
      </c>
      <c r="AP174">
        <f t="shared" si="66"/>
        <v>0</v>
      </c>
      <c r="AQ174">
        <f t="shared" si="67"/>
        <v>20009</v>
      </c>
      <c r="AS174" s="81">
        <f t="shared" si="68"/>
        <v>3.51</v>
      </c>
      <c r="AT174">
        <f t="shared" si="69"/>
        <v>2394</v>
      </c>
      <c r="AU174">
        <f t="shared" si="70"/>
        <v>0</v>
      </c>
      <c r="AV174">
        <f t="shared" si="71"/>
        <v>2394</v>
      </c>
    </row>
    <row r="175" spans="1:48" x14ac:dyDescent="0.2">
      <c r="A175" s="69">
        <v>163</v>
      </c>
      <c r="B175" s="65">
        <v>3600</v>
      </c>
      <c r="C175" s="65" t="s">
        <v>216</v>
      </c>
      <c r="D175" s="65">
        <v>3600</v>
      </c>
      <c r="E175" s="65">
        <v>28.76</v>
      </c>
      <c r="F175" s="65">
        <v>3.44</v>
      </c>
      <c r="G175" s="65">
        <v>308.82</v>
      </c>
      <c r="H175" s="65">
        <v>526.78</v>
      </c>
      <c r="I175" s="65">
        <v>61.3</v>
      </c>
      <c r="J175" s="65">
        <v>57.3</v>
      </c>
      <c r="K175" s="65">
        <v>1099706</v>
      </c>
      <c r="L175" s="65">
        <v>127970</v>
      </c>
      <c r="M175" s="65">
        <v>119619</v>
      </c>
      <c r="N175" s="65">
        <v>67513</v>
      </c>
      <c r="O175" s="65">
        <v>8075</v>
      </c>
      <c r="P175" s="65">
        <v>2054</v>
      </c>
      <c r="Q175" s="65">
        <v>2316.46</v>
      </c>
      <c r="R175" s="70">
        <v>644693</v>
      </c>
      <c r="T175" s="81">
        <f t="shared" si="48"/>
        <v>537.75</v>
      </c>
      <c r="U175">
        <f t="shared" si="49"/>
        <v>1104539</v>
      </c>
      <c r="V175">
        <f t="shared" si="50"/>
        <v>0</v>
      </c>
      <c r="W175">
        <f t="shared" si="51"/>
        <v>1104539</v>
      </c>
      <c r="Y175" s="81">
        <f t="shared" si="52"/>
        <v>62.54</v>
      </c>
      <c r="Z175">
        <f t="shared" si="53"/>
        <v>128457</v>
      </c>
      <c r="AA175">
        <f t="shared" si="54"/>
        <v>0</v>
      </c>
      <c r="AB175">
        <f t="shared" si="55"/>
        <v>128457</v>
      </c>
      <c r="AD175" s="81">
        <f t="shared" si="56"/>
        <v>58.65</v>
      </c>
      <c r="AE175">
        <f t="shared" si="57"/>
        <v>120467</v>
      </c>
      <c r="AF175">
        <f t="shared" si="58"/>
        <v>0</v>
      </c>
      <c r="AG175">
        <f t="shared" si="59"/>
        <v>120467</v>
      </c>
      <c r="AI175" s="81">
        <f t="shared" si="60"/>
        <v>315</v>
      </c>
      <c r="AJ175">
        <f t="shared" si="61"/>
        <v>647010</v>
      </c>
      <c r="AK175">
        <f t="shared" si="62"/>
        <v>0</v>
      </c>
      <c r="AL175">
        <f t="shared" si="63"/>
        <v>647010</v>
      </c>
      <c r="AN175" s="81">
        <f t="shared" si="64"/>
        <v>29.330000000000002</v>
      </c>
      <c r="AO175">
        <f t="shared" si="65"/>
        <v>67942</v>
      </c>
      <c r="AP175">
        <f t="shared" si="66"/>
        <v>0</v>
      </c>
      <c r="AQ175">
        <f t="shared" si="67"/>
        <v>67942</v>
      </c>
      <c r="AS175" s="81">
        <f t="shared" si="68"/>
        <v>3.51</v>
      </c>
      <c r="AT175">
        <f t="shared" si="69"/>
        <v>8131</v>
      </c>
      <c r="AU175">
        <f t="shared" si="70"/>
        <v>0</v>
      </c>
      <c r="AV175">
        <f t="shared" si="71"/>
        <v>8131</v>
      </c>
    </row>
    <row r="176" spans="1:48" x14ac:dyDescent="0.2">
      <c r="A176" s="69">
        <v>164</v>
      </c>
      <c r="B176" s="65">
        <v>3609</v>
      </c>
      <c r="C176" s="65" t="s">
        <v>217</v>
      </c>
      <c r="D176" s="65">
        <v>3609</v>
      </c>
      <c r="E176" s="65">
        <v>28.74</v>
      </c>
      <c r="F176" s="65">
        <v>3.05</v>
      </c>
      <c r="G176" s="65">
        <v>308.82</v>
      </c>
      <c r="H176" s="65">
        <v>609.82000000000005</v>
      </c>
      <c r="I176" s="65">
        <v>70.44</v>
      </c>
      <c r="J176" s="65">
        <v>80.97</v>
      </c>
      <c r="K176" s="65">
        <v>275883</v>
      </c>
      <c r="L176" s="65">
        <v>31867</v>
      </c>
      <c r="M176" s="65">
        <v>36631</v>
      </c>
      <c r="N176" s="65">
        <v>13875</v>
      </c>
      <c r="O176" s="65">
        <v>1473</v>
      </c>
      <c r="P176" s="65">
        <v>467.13</v>
      </c>
      <c r="Q176" s="65">
        <v>497.83</v>
      </c>
      <c r="R176" s="70">
        <v>0</v>
      </c>
      <c r="T176" s="81">
        <f t="shared" si="48"/>
        <v>620.79000000000008</v>
      </c>
      <c r="U176">
        <f t="shared" si="49"/>
        <v>289990</v>
      </c>
      <c r="V176">
        <f t="shared" si="50"/>
        <v>0</v>
      </c>
      <c r="W176">
        <f t="shared" si="51"/>
        <v>289990</v>
      </c>
      <c r="Y176" s="81">
        <f t="shared" si="52"/>
        <v>71.679999999999993</v>
      </c>
      <c r="Z176">
        <f t="shared" si="53"/>
        <v>33484</v>
      </c>
      <c r="AA176">
        <f t="shared" si="54"/>
        <v>0</v>
      </c>
      <c r="AB176">
        <f t="shared" si="55"/>
        <v>33484</v>
      </c>
      <c r="AD176" s="81">
        <f t="shared" si="56"/>
        <v>82.32</v>
      </c>
      <c r="AE176">
        <f t="shared" si="57"/>
        <v>38454</v>
      </c>
      <c r="AF176">
        <f t="shared" si="58"/>
        <v>0</v>
      </c>
      <c r="AG176">
        <f t="shared" si="59"/>
        <v>38454</v>
      </c>
      <c r="AI176" s="81">
        <f t="shared" si="60"/>
        <v>0</v>
      </c>
      <c r="AJ176">
        <f t="shared" si="61"/>
        <v>0</v>
      </c>
      <c r="AK176">
        <f t="shared" si="62"/>
        <v>0</v>
      </c>
      <c r="AL176">
        <f t="shared" si="63"/>
        <v>0</v>
      </c>
      <c r="AN176" s="81">
        <f t="shared" si="64"/>
        <v>29.31</v>
      </c>
      <c r="AO176">
        <f t="shared" si="65"/>
        <v>14591</v>
      </c>
      <c r="AP176">
        <f t="shared" si="66"/>
        <v>0</v>
      </c>
      <c r="AQ176">
        <f t="shared" si="67"/>
        <v>14591</v>
      </c>
      <c r="AS176" s="81">
        <f t="shared" si="68"/>
        <v>3.1199999999999997</v>
      </c>
      <c r="AT176">
        <f t="shared" si="69"/>
        <v>1553</v>
      </c>
      <c r="AU176">
        <f t="shared" si="70"/>
        <v>0</v>
      </c>
      <c r="AV176">
        <f t="shared" si="71"/>
        <v>1553</v>
      </c>
    </row>
    <row r="177" spans="1:48" x14ac:dyDescent="0.2">
      <c r="A177" s="69">
        <v>165</v>
      </c>
      <c r="B177" s="65">
        <v>3645</v>
      </c>
      <c r="C177" s="65" t="s">
        <v>218</v>
      </c>
      <c r="D177" s="65">
        <v>3645</v>
      </c>
      <c r="E177" s="65">
        <v>28.74</v>
      </c>
      <c r="F177" s="65">
        <v>3.05</v>
      </c>
      <c r="G177" s="65">
        <v>308.82</v>
      </c>
      <c r="H177" s="65">
        <v>531.17999999999995</v>
      </c>
      <c r="I177" s="65">
        <v>62.34</v>
      </c>
      <c r="J177" s="65">
        <v>80.11</v>
      </c>
      <c r="K177" s="65">
        <v>1354350</v>
      </c>
      <c r="L177" s="65">
        <v>158948</v>
      </c>
      <c r="M177" s="65">
        <v>204256</v>
      </c>
      <c r="N177" s="65">
        <v>81224</v>
      </c>
      <c r="O177" s="65">
        <v>8620</v>
      </c>
      <c r="P177" s="65">
        <v>2545.6999999999998</v>
      </c>
      <c r="Q177" s="65">
        <v>2824.94</v>
      </c>
      <c r="R177" s="70">
        <v>0</v>
      </c>
      <c r="T177" s="81">
        <f t="shared" si="48"/>
        <v>542.15</v>
      </c>
      <c r="U177">
        <f t="shared" si="49"/>
        <v>1380151</v>
      </c>
      <c r="V177">
        <f t="shared" si="50"/>
        <v>0</v>
      </c>
      <c r="W177">
        <f t="shared" si="51"/>
        <v>1380151</v>
      </c>
      <c r="Y177" s="81">
        <f t="shared" si="52"/>
        <v>63.580000000000005</v>
      </c>
      <c r="Z177">
        <f t="shared" si="53"/>
        <v>161856</v>
      </c>
      <c r="AA177">
        <f t="shared" si="54"/>
        <v>0</v>
      </c>
      <c r="AB177">
        <f t="shared" si="55"/>
        <v>161856</v>
      </c>
      <c r="AD177" s="81">
        <f t="shared" si="56"/>
        <v>81.459999999999994</v>
      </c>
      <c r="AE177">
        <f t="shared" si="57"/>
        <v>207373</v>
      </c>
      <c r="AF177">
        <f t="shared" si="58"/>
        <v>0</v>
      </c>
      <c r="AG177">
        <f t="shared" si="59"/>
        <v>207373</v>
      </c>
      <c r="AI177" s="81">
        <f t="shared" si="60"/>
        <v>0</v>
      </c>
      <c r="AJ177">
        <f t="shared" si="61"/>
        <v>0</v>
      </c>
      <c r="AK177">
        <f t="shared" si="62"/>
        <v>0</v>
      </c>
      <c r="AL177">
        <f t="shared" si="63"/>
        <v>0</v>
      </c>
      <c r="AN177" s="81">
        <f t="shared" si="64"/>
        <v>29.31</v>
      </c>
      <c r="AO177">
        <f t="shared" si="65"/>
        <v>82799</v>
      </c>
      <c r="AP177">
        <f t="shared" si="66"/>
        <v>0</v>
      </c>
      <c r="AQ177">
        <f t="shared" si="67"/>
        <v>82799</v>
      </c>
      <c r="AS177" s="81">
        <f t="shared" si="68"/>
        <v>3.1199999999999997</v>
      </c>
      <c r="AT177">
        <f t="shared" si="69"/>
        <v>8814</v>
      </c>
      <c r="AU177">
        <f t="shared" si="70"/>
        <v>0</v>
      </c>
      <c r="AV177">
        <f t="shared" si="71"/>
        <v>8814</v>
      </c>
    </row>
    <row r="178" spans="1:48" x14ac:dyDescent="0.2">
      <c r="A178" s="69">
        <v>166</v>
      </c>
      <c r="B178" s="65">
        <v>3715</v>
      </c>
      <c r="C178" s="65" t="s">
        <v>219</v>
      </c>
      <c r="D178" s="65">
        <v>3715</v>
      </c>
      <c r="E178" s="65">
        <v>25.97</v>
      </c>
      <c r="F178" s="65">
        <v>3.02</v>
      </c>
      <c r="G178" s="65">
        <v>308.82</v>
      </c>
      <c r="H178" s="65">
        <v>511.37</v>
      </c>
      <c r="I178" s="65">
        <v>57.09</v>
      </c>
      <c r="J178" s="65">
        <v>55.92</v>
      </c>
      <c r="K178" s="65">
        <v>3550442</v>
      </c>
      <c r="L178" s="65">
        <v>396376</v>
      </c>
      <c r="M178" s="65">
        <v>388253</v>
      </c>
      <c r="N178" s="65">
        <v>197717</v>
      </c>
      <c r="O178" s="65">
        <v>22992</v>
      </c>
      <c r="P178" s="65">
        <v>7041.5</v>
      </c>
      <c r="Q178" s="65">
        <v>7718.51</v>
      </c>
      <c r="R178" s="70">
        <v>2144137</v>
      </c>
      <c r="T178" s="81">
        <f t="shared" si="48"/>
        <v>522.34</v>
      </c>
      <c r="U178">
        <f t="shared" si="49"/>
        <v>3678057</v>
      </c>
      <c r="V178">
        <f t="shared" si="50"/>
        <v>0</v>
      </c>
      <c r="W178">
        <f t="shared" si="51"/>
        <v>3678057</v>
      </c>
      <c r="Y178" s="81">
        <f t="shared" si="52"/>
        <v>58.330000000000005</v>
      </c>
      <c r="Z178">
        <f t="shared" si="53"/>
        <v>410731</v>
      </c>
      <c r="AA178">
        <f t="shared" si="54"/>
        <v>0</v>
      </c>
      <c r="AB178">
        <f t="shared" si="55"/>
        <v>410731</v>
      </c>
      <c r="AD178" s="81">
        <f t="shared" si="56"/>
        <v>57.27</v>
      </c>
      <c r="AE178">
        <f t="shared" si="57"/>
        <v>403267</v>
      </c>
      <c r="AF178">
        <f t="shared" si="58"/>
        <v>0</v>
      </c>
      <c r="AG178">
        <f t="shared" si="59"/>
        <v>403267</v>
      </c>
      <c r="AI178" s="81">
        <f t="shared" si="60"/>
        <v>315</v>
      </c>
      <c r="AJ178">
        <f t="shared" si="61"/>
        <v>2218073</v>
      </c>
      <c r="AK178">
        <f t="shared" si="62"/>
        <v>0</v>
      </c>
      <c r="AL178">
        <f t="shared" si="63"/>
        <v>2218073</v>
      </c>
      <c r="AN178" s="81">
        <f t="shared" si="64"/>
        <v>26.54</v>
      </c>
      <c r="AO178">
        <f t="shared" si="65"/>
        <v>204849</v>
      </c>
      <c r="AP178">
        <f t="shared" si="66"/>
        <v>0</v>
      </c>
      <c r="AQ178">
        <f t="shared" si="67"/>
        <v>204849</v>
      </c>
      <c r="AS178" s="81">
        <f t="shared" si="68"/>
        <v>3.09</v>
      </c>
      <c r="AT178">
        <f t="shared" si="69"/>
        <v>23850</v>
      </c>
      <c r="AU178">
        <f t="shared" si="70"/>
        <v>0</v>
      </c>
      <c r="AV178">
        <f t="shared" si="71"/>
        <v>23850</v>
      </c>
    </row>
    <row r="179" spans="1:48" x14ac:dyDescent="0.2">
      <c r="A179" s="69">
        <v>167</v>
      </c>
      <c r="B179" s="65">
        <v>3744</v>
      </c>
      <c r="C179" s="65" t="s">
        <v>220</v>
      </c>
      <c r="D179" s="65">
        <v>3744</v>
      </c>
      <c r="E179" s="65">
        <v>25.97</v>
      </c>
      <c r="F179" s="65">
        <v>3.02</v>
      </c>
      <c r="G179" s="65">
        <v>308.82</v>
      </c>
      <c r="H179" s="65">
        <v>516.55999999999995</v>
      </c>
      <c r="I179" s="65">
        <v>50.8</v>
      </c>
      <c r="J179" s="65">
        <v>49.57</v>
      </c>
      <c r="K179" s="65">
        <v>361334</v>
      </c>
      <c r="L179" s="65">
        <v>35535</v>
      </c>
      <c r="M179" s="65">
        <v>34674</v>
      </c>
      <c r="N179" s="65">
        <v>19324</v>
      </c>
      <c r="O179" s="65">
        <v>2247</v>
      </c>
      <c r="P179" s="65">
        <v>686.7</v>
      </c>
      <c r="Q179" s="65">
        <v>731.73</v>
      </c>
      <c r="R179" s="70">
        <v>0</v>
      </c>
      <c r="T179" s="81">
        <f t="shared" si="48"/>
        <v>527.53</v>
      </c>
      <c r="U179">
        <f t="shared" si="49"/>
        <v>362255</v>
      </c>
      <c r="V179">
        <f t="shared" si="50"/>
        <v>0</v>
      </c>
      <c r="W179">
        <f t="shared" si="51"/>
        <v>362255</v>
      </c>
      <c r="Y179" s="81">
        <f t="shared" si="52"/>
        <v>52.04</v>
      </c>
      <c r="Z179">
        <f t="shared" si="53"/>
        <v>35736</v>
      </c>
      <c r="AA179">
        <f t="shared" si="54"/>
        <v>0</v>
      </c>
      <c r="AB179">
        <f t="shared" si="55"/>
        <v>35736</v>
      </c>
      <c r="AD179" s="81">
        <f t="shared" si="56"/>
        <v>50.92</v>
      </c>
      <c r="AE179">
        <f t="shared" si="57"/>
        <v>34967</v>
      </c>
      <c r="AF179">
        <f t="shared" si="58"/>
        <v>0</v>
      </c>
      <c r="AG179">
        <f t="shared" si="59"/>
        <v>34967</v>
      </c>
      <c r="AI179" s="81">
        <f t="shared" si="60"/>
        <v>0</v>
      </c>
      <c r="AJ179">
        <f t="shared" si="61"/>
        <v>0</v>
      </c>
      <c r="AK179">
        <f t="shared" si="62"/>
        <v>0</v>
      </c>
      <c r="AL179">
        <f t="shared" si="63"/>
        <v>0</v>
      </c>
      <c r="AN179" s="81">
        <f t="shared" si="64"/>
        <v>26.54</v>
      </c>
      <c r="AO179">
        <f t="shared" si="65"/>
        <v>19420</v>
      </c>
      <c r="AP179">
        <f t="shared" si="66"/>
        <v>0</v>
      </c>
      <c r="AQ179">
        <f t="shared" si="67"/>
        <v>19420</v>
      </c>
      <c r="AS179" s="81">
        <f t="shared" si="68"/>
        <v>3.09</v>
      </c>
      <c r="AT179">
        <f t="shared" si="69"/>
        <v>2261</v>
      </c>
      <c r="AU179">
        <f t="shared" si="70"/>
        <v>0</v>
      </c>
      <c r="AV179">
        <f t="shared" si="71"/>
        <v>2261</v>
      </c>
    </row>
    <row r="180" spans="1:48" x14ac:dyDescent="0.2">
      <c r="A180" s="69">
        <v>168</v>
      </c>
      <c r="B180" s="65">
        <v>3798</v>
      </c>
      <c r="C180" s="65" t="s">
        <v>221</v>
      </c>
      <c r="D180" s="65">
        <v>3798</v>
      </c>
      <c r="E180" s="65">
        <v>28.74</v>
      </c>
      <c r="F180" s="65">
        <v>3.05</v>
      </c>
      <c r="G180" s="65">
        <v>308.82</v>
      </c>
      <c r="H180" s="65">
        <v>552.72</v>
      </c>
      <c r="I180" s="65">
        <v>61.57</v>
      </c>
      <c r="J180" s="65">
        <v>62.35</v>
      </c>
      <c r="K180" s="65">
        <v>306152</v>
      </c>
      <c r="L180" s="65">
        <v>34104</v>
      </c>
      <c r="M180" s="65">
        <v>34536</v>
      </c>
      <c r="N180" s="65">
        <v>17388</v>
      </c>
      <c r="O180" s="65">
        <v>1845</v>
      </c>
      <c r="P180" s="65">
        <v>533.70000000000005</v>
      </c>
      <c r="Q180" s="65">
        <v>585.30999999999995</v>
      </c>
      <c r="R180" s="70">
        <v>0</v>
      </c>
      <c r="T180" s="81">
        <f t="shared" si="48"/>
        <v>563.69000000000005</v>
      </c>
      <c r="U180">
        <f t="shared" si="49"/>
        <v>300841</v>
      </c>
      <c r="V180">
        <f t="shared" si="50"/>
        <v>5311</v>
      </c>
      <c r="W180">
        <f t="shared" si="51"/>
        <v>306152</v>
      </c>
      <c r="Y180" s="81">
        <f t="shared" si="52"/>
        <v>62.81</v>
      </c>
      <c r="Z180">
        <f t="shared" si="53"/>
        <v>33522</v>
      </c>
      <c r="AA180">
        <f t="shared" si="54"/>
        <v>582</v>
      </c>
      <c r="AB180">
        <f t="shared" si="55"/>
        <v>34104</v>
      </c>
      <c r="AD180" s="81">
        <f t="shared" si="56"/>
        <v>63.7</v>
      </c>
      <c r="AE180">
        <f t="shared" si="57"/>
        <v>33997</v>
      </c>
      <c r="AF180">
        <f t="shared" si="58"/>
        <v>539</v>
      </c>
      <c r="AG180">
        <f t="shared" si="59"/>
        <v>34536</v>
      </c>
      <c r="AI180" s="81">
        <f t="shared" si="60"/>
        <v>0</v>
      </c>
      <c r="AJ180">
        <f t="shared" si="61"/>
        <v>0</v>
      </c>
      <c r="AK180">
        <f t="shared" si="62"/>
        <v>0</v>
      </c>
      <c r="AL180">
        <f t="shared" si="63"/>
        <v>0</v>
      </c>
      <c r="AN180" s="81">
        <f t="shared" si="64"/>
        <v>29.31</v>
      </c>
      <c r="AO180">
        <f t="shared" si="65"/>
        <v>17155</v>
      </c>
      <c r="AP180">
        <f t="shared" si="66"/>
        <v>233</v>
      </c>
      <c r="AQ180">
        <f t="shared" si="67"/>
        <v>17388</v>
      </c>
      <c r="AS180" s="81">
        <f t="shared" si="68"/>
        <v>3.1199999999999997</v>
      </c>
      <c r="AT180">
        <f t="shared" si="69"/>
        <v>1826</v>
      </c>
      <c r="AU180">
        <f t="shared" si="70"/>
        <v>19</v>
      </c>
      <c r="AV180">
        <f t="shared" si="71"/>
        <v>1845</v>
      </c>
    </row>
    <row r="181" spans="1:48" x14ac:dyDescent="0.2">
      <c r="A181" s="69">
        <v>169</v>
      </c>
      <c r="B181" s="65">
        <v>3816</v>
      </c>
      <c r="C181" s="65" t="s">
        <v>222</v>
      </c>
      <c r="D181" s="65">
        <v>3816</v>
      </c>
      <c r="E181" s="65">
        <v>25.97</v>
      </c>
      <c r="F181" s="65">
        <v>3.02</v>
      </c>
      <c r="G181" s="65">
        <v>308.82</v>
      </c>
      <c r="H181" s="65">
        <v>622.45000000000005</v>
      </c>
      <c r="I181" s="65">
        <v>63.78</v>
      </c>
      <c r="J181" s="65">
        <v>70.03</v>
      </c>
      <c r="K181" s="65">
        <v>251781</v>
      </c>
      <c r="L181" s="65">
        <v>25799</v>
      </c>
      <c r="M181" s="65">
        <v>28327</v>
      </c>
      <c r="N181" s="65">
        <v>11599</v>
      </c>
      <c r="O181" s="65">
        <v>1349</v>
      </c>
      <c r="P181" s="65">
        <v>409.8</v>
      </c>
      <c r="Q181" s="65">
        <v>452.35</v>
      </c>
      <c r="R181" s="70">
        <v>0</v>
      </c>
      <c r="T181" s="81">
        <f t="shared" si="48"/>
        <v>633.42000000000007</v>
      </c>
      <c r="U181">
        <f t="shared" si="49"/>
        <v>259576</v>
      </c>
      <c r="V181">
        <f t="shared" si="50"/>
        <v>0</v>
      </c>
      <c r="W181">
        <f t="shared" si="51"/>
        <v>259576</v>
      </c>
      <c r="Y181" s="81">
        <f t="shared" si="52"/>
        <v>65.02</v>
      </c>
      <c r="Z181">
        <f t="shared" si="53"/>
        <v>26645</v>
      </c>
      <c r="AA181">
        <f t="shared" si="54"/>
        <v>0</v>
      </c>
      <c r="AB181">
        <f t="shared" si="55"/>
        <v>26645</v>
      </c>
      <c r="AD181" s="81">
        <f t="shared" si="56"/>
        <v>71.38</v>
      </c>
      <c r="AE181">
        <f t="shared" si="57"/>
        <v>29252</v>
      </c>
      <c r="AF181">
        <f t="shared" si="58"/>
        <v>0</v>
      </c>
      <c r="AG181">
        <f t="shared" si="59"/>
        <v>29252</v>
      </c>
      <c r="AI181" s="81">
        <f t="shared" si="60"/>
        <v>0</v>
      </c>
      <c r="AJ181">
        <f t="shared" si="61"/>
        <v>0</v>
      </c>
      <c r="AK181">
        <f t="shared" si="62"/>
        <v>0</v>
      </c>
      <c r="AL181">
        <f t="shared" si="63"/>
        <v>0</v>
      </c>
      <c r="AN181" s="81">
        <f t="shared" si="64"/>
        <v>26.54</v>
      </c>
      <c r="AO181">
        <f t="shared" si="65"/>
        <v>12005</v>
      </c>
      <c r="AP181">
        <f t="shared" si="66"/>
        <v>0</v>
      </c>
      <c r="AQ181">
        <f t="shared" si="67"/>
        <v>12005</v>
      </c>
      <c r="AS181" s="81">
        <f t="shared" si="68"/>
        <v>3.09</v>
      </c>
      <c r="AT181">
        <f t="shared" si="69"/>
        <v>1398</v>
      </c>
      <c r="AU181">
        <f t="shared" si="70"/>
        <v>0</v>
      </c>
      <c r="AV181">
        <f t="shared" si="71"/>
        <v>1398</v>
      </c>
    </row>
    <row r="182" spans="1:48" x14ac:dyDescent="0.2">
      <c r="A182" s="69">
        <v>170</v>
      </c>
      <c r="B182" s="65">
        <v>3841</v>
      </c>
      <c r="C182" s="65" t="s">
        <v>223</v>
      </c>
      <c r="D182" s="65">
        <v>3841</v>
      </c>
      <c r="E182" s="65">
        <v>25.22</v>
      </c>
      <c r="F182" s="65">
        <v>2.96</v>
      </c>
      <c r="G182" s="65">
        <v>308.82</v>
      </c>
      <c r="H182" s="65">
        <v>597.83000000000004</v>
      </c>
      <c r="I182" s="65">
        <v>69.3</v>
      </c>
      <c r="J182" s="65">
        <v>62.72</v>
      </c>
      <c r="K182" s="65">
        <v>460867</v>
      </c>
      <c r="L182" s="65">
        <v>53423</v>
      </c>
      <c r="M182" s="65">
        <v>48351</v>
      </c>
      <c r="N182" s="65">
        <v>21781</v>
      </c>
      <c r="O182" s="65">
        <v>2556</v>
      </c>
      <c r="P182" s="65">
        <v>769.6</v>
      </c>
      <c r="Q182" s="65">
        <v>863.27</v>
      </c>
      <c r="R182" s="70">
        <v>0</v>
      </c>
      <c r="T182" s="81">
        <f t="shared" si="48"/>
        <v>608.80000000000007</v>
      </c>
      <c r="U182">
        <f t="shared" si="49"/>
        <v>468532</v>
      </c>
      <c r="V182">
        <f t="shared" si="50"/>
        <v>0</v>
      </c>
      <c r="W182">
        <f t="shared" si="51"/>
        <v>468532</v>
      </c>
      <c r="Y182" s="81">
        <f t="shared" si="52"/>
        <v>70.539999999999992</v>
      </c>
      <c r="Z182">
        <f t="shared" si="53"/>
        <v>54288</v>
      </c>
      <c r="AA182">
        <f t="shared" si="54"/>
        <v>0</v>
      </c>
      <c r="AB182">
        <f t="shared" si="55"/>
        <v>54288</v>
      </c>
      <c r="AD182" s="81">
        <f t="shared" si="56"/>
        <v>64.069999999999993</v>
      </c>
      <c r="AE182">
        <f t="shared" si="57"/>
        <v>49308</v>
      </c>
      <c r="AF182">
        <f t="shared" si="58"/>
        <v>0</v>
      </c>
      <c r="AG182">
        <f t="shared" si="59"/>
        <v>49308</v>
      </c>
      <c r="AI182" s="81">
        <f t="shared" si="60"/>
        <v>0</v>
      </c>
      <c r="AJ182">
        <f t="shared" si="61"/>
        <v>0</v>
      </c>
      <c r="AK182">
        <f t="shared" si="62"/>
        <v>0</v>
      </c>
      <c r="AL182">
        <f t="shared" si="63"/>
        <v>0</v>
      </c>
      <c r="AN182" s="81">
        <f t="shared" si="64"/>
        <v>25.79</v>
      </c>
      <c r="AO182">
        <f t="shared" si="65"/>
        <v>22264</v>
      </c>
      <c r="AP182">
        <f t="shared" si="66"/>
        <v>0</v>
      </c>
      <c r="AQ182">
        <f t="shared" si="67"/>
        <v>22264</v>
      </c>
      <c r="AS182" s="81">
        <f t="shared" si="68"/>
        <v>3.03</v>
      </c>
      <c r="AT182">
        <f t="shared" si="69"/>
        <v>2616</v>
      </c>
      <c r="AU182">
        <f t="shared" si="70"/>
        <v>0</v>
      </c>
      <c r="AV182">
        <f t="shared" si="71"/>
        <v>2616</v>
      </c>
    </row>
    <row r="183" spans="1:48" x14ac:dyDescent="0.2">
      <c r="A183" s="69">
        <v>171</v>
      </c>
      <c r="B183" s="65">
        <v>3897</v>
      </c>
      <c r="C183" s="65" t="s">
        <v>224</v>
      </c>
      <c r="D183" s="65">
        <v>3897</v>
      </c>
      <c r="E183" s="65">
        <v>30.88</v>
      </c>
      <c r="F183" s="65">
        <v>3.68</v>
      </c>
      <c r="G183" s="65">
        <v>308.82</v>
      </c>
      <c r="H183" s="65">
        <v>628.97</v>
      </c>
      <c r="I183" s="65">
        <v>66.67</v>
      </c>
      <c r="J183" s="65">
        <v>8.2100000000000009</v>
      </c>
      <c r="K183" s="65">
        <v>47802</v>
      </c>
      <c r="L183" s="65">
        <v>5067</v>
      </c>
      <c r="M183" s="65">
        <v>624</v>
      </c>
      <c r="N183" s="65">
        <v>2615</v>
      </c>
      <c r="O183" s="65">
        <v>312</v>
      </c>
      <c r="P183" s="65">
        <v>74.900000000000006</v>
      </c>
      <c r="Q183" s="65">
        <v>83.66</v>
      </c>
      <c r="R183" s="70">
        <v>0</v>
      </c>
      <c r="T183" s="81">
        <f t="shared" si="48"/>
        <v>639.94000000000005</v>
      </c>
      <c r="U183">
        <f t="shared" si="49"/>
        <v>47932</v>
      </c>
      <c r="V183">
        <f t="shared" si="50"/>
        <v>0</v>
      </c>
      <c r="W183">
        <f t="shared" si="51"/>
        <v>47932</v>
      </c>
      <c r="Y183" s="81">
        <f t="shared" si="52"/>
        <v>67.91</v>
      </c>
      <c r="Z183">
        <f t="shared" si="53"/>
        <v>5086</v>
      </c>
      <c r="AA183">
        <f t="shared" si="54"/>
        <v>0</v>
      </c>
      <c r="AB183">
        <f t="shared" si="55"/>
        <v>5086</v>
      </c>
      <c r="AD183" s="81">
        <f t="shared" si="56"/>
        <v>9.56</v>
      </c>
      <c r="AE183">
        <f t="shared" si="57"/>
        <v>716</v>
      </c>
      <c r="AF183">
        <f t="shared" si="58"/>
        <v>0</v>
      </c>
      <c r="AG183">
        <f t="shared" si="59"/>
        <v>716</v>
      </c>
      <c r="AI183" s="81">
        <f t="shared" si="60"/>
        <v>0</v>
      </c>
      <c r="AJ183">
        <f t="shared" si="61"/>
        <v>0</v>
      </c>
      <c r="AK183">
        <f t="shared" si="62"/>
        <v>0</v>
      </c>
      <c r="AL183">
        <f t="shared" si="63"/>
        <v>0</v>
      </c>
      <c r="AN183" s="81">
        <f t="shared" si="64"/>
        <v>31.45</v>
      </c>
      <c r="AO183">
        <f t="shared" si="65"/>
        <v>2631</v>
      </c>
      <c r="AP183">
        <f t="shared" si="66"/>
        <v>0</v>
      </c>
      <c r="AQ183">
        <f t="shared" si="67"/>
        <v>2631</v>
      </c>
      <c r="AS183" s="81">
        <f t="shared" si="68"/>
        <v>3.75</v>
      </c>
      <c r="AT183">
        <f t="shared" si="69"/>
        <v>314</v>
      </c>
      <c r="AU183">
        <f t="shared" si="70"/>
        <v>0</v>
      </c>
      <c r="AV183">
        <f t="shared" si="71"/>
        <v>314</v>
      </c>
    </row>
    <row r="184" spans="1:48" x14ac:dyDescent="0.2">
      <c r="A184" s="69">
        <v>172</v>
      </c>
      <c r="B184" s="65">
        <v>3906</v>
      </c>
      <c r="C184" s="65" t="s">
        <v>225</v>
      </c>
      <c r="D184" s="65">
        <v>3906</v>
      </c>
      <c r="E184" s="65">
        <v>22.2</v>
      </c>
      <c r="F184" s="65">
        <v>2.83</v>
      </c>
      <c r="G184" s="65">
        <v>308.82</v>
      </c>
      <c r="H184" s="65">
        <v>560.73</v>
      </c>
      <c r="I184" s="65">
        <v>55.82</v>
      </c>
      <c r="J184" s="65">
        <v>56</v>
      </c>
      <c r="K184" s="65">
        <v>242684</v>
      </c>
      <c r="L184" s="65">
        <v>24159</v>
      </c>
      <c r="M184" s="65">
        <v>24237</v>
      </c>
      <c r="N184" s="65">
        <v>10520</v>
      </c>
      <c r="O184" s="65">
        <v>1341</v>
      </c>
      <c r="P184" s="65">
        <v>443.8</v>
      </c>
      <c r="Q184" s="65">
        <v>485.27</v>
      </c>
      <c r="R184" s="70">
        <v>0</v>
      </c>
      <c r="T184" s="81">
        <f t="shared" si="48"/>
        <v>571.70000000000005</v>
      </c>
      <c r="U184">
        <f t="shared" si="49"/>
        <v>253720</v>
      </c>
      <c r="V184">
        <f t="shared" si="50"/>
        <v>0</v>
      </c>
      <c r="W184">
        <f t="shared" si="51"/>
        <v>253720</v>
      </c>
      <c r="Y184" s="81">
        <f t="shared" si="52"/>
        <v>57.06</v>
      </c>
      <c r="Z184">
        <f t="shared" si="53"/>
        <v>25323</v>
      </c>
      <c r="AA184">
        <f t="shared" si="54"/>
        <v>0</v>
      </c>
      <c r="AB184">
        <f t="shared" si="55"/>
        <v>25323</v>
      </c>
      <c r="AD184" s="81">
        <f t="shared" si="56"/>
        <v>57.35</v>
      </c>
      <c r="AE184">
        <f t="shared" si="57"/>
        <v>25452</v>
      </c>
      <c r="AF184">
        <f t="shared" si="58"/>
        <v>0</v>
      </c>
      <c r="AG184">
        <f t="shared" si="59"/>
        <v>25452</v>
      </c>
      <c r="AI184" s="81">
        <f t="shared" si="60"/>
        <v>0</v>
      </c>
      <c r="AJ184">
        <f t="shared" si="61"/>
        <v>0</v>
      </c>
      <c r="AK184">
        <f t="shared" si="62"/>
        <v>0</v>
      </c>
      <c r="AL184">
        <f t="shared" si="63"/>
        <v>0</v>
      </c>
      <c r="AN184" s="81">
        <f t="shared" si="64"/>
        <v>22.77</v>
      </c>
      <c r="AO184">
        <f t="shared" si="65"/>
        <v>11050</v>
      </c>
      <c r="AP184">
        <f t="shared" si="66"/>
        <v>0</v>
      </c>
      <c r="AQ184">
        <f t="shared" si="67"/>
        <v>11050</v>
      </c>
      <c r="AS184" s="81">
        <f t="shared" si="68"/>
        <v>2.9</v>
      </c>
      <c r="AT184">
        <f t="shared" si="69"/>
        <v>1407</v>
      </c>
      <c r="AU184">
        <f t="shared" si="70"/>
        <v>0</v>
      </c>
      <c r="AV184">
        <f t="shared" si="71"/>
        <v>1407</v>
      </c>
    </row>
    <row r="185" spans="1:48" x14ac:dyDescent="0.2">
      <c r="A185" s="69">
        <v>173</v>
      </c>
      <c r="B185" s="65">
        <v>4419</v>
      </c>
      <c r="C185" s="65" t="s">
        <v>226</v>
      </c>
      <c r="D185" s="65">
        <v>4419</v>
      </c>
      <c r="E185" s="65">
        <v>28.92</v>
      </c>
      <c r="F185" s="65">
        <v>3.09</v>
      </c>
      <c r="G185" s="65">
        <v>308.82</v>
      </c>
      <c r="H185" s="65">
        <v>564.96</v>
      </c>
      <c r="I185" s="65">
        <v>68.790000000000006</v>
      </c>
      <c r="J185" s="65">
        <v>69.510000000000005</v>
      </c>
      <c r="K185" s="65">
        <v>448691</v>
      </c>
      <c r="L185" s="65">
        <v>54633</v>
      </c>
      <c r="M185" s="65">
        <v>55205</v>
      </c>
      <c r="N185" s="65">
        <v>25381</v>
      </c>
      <c r="O185" s="65">
        <v>2712</v>
      </c>
      <c r="P185" s="65">
        <v>798.6</v>
      </c>
      <c r="Q185" s="65">
        <v>882.87</v>
      </c>
      <c r="R185" s="70">
        <v>0</v>
      </c>
      <c r="T185" s="81">
        <f t="shared" si="48"/>
        <v>575.93000000000006</v>
      </c>
      <c r="U185">
        <f t="shared" si="49"/>
        <v>459938</v>
      </c>
      <c r="V185">
        <f t="shared" si="50"/>
        <v>0</v>
      </c>
      <c r="W185">
        <f t="shared" si="51"/>
        <v>459938</v>
      </c>
      <c r="Y185" s="81">
        <f t="shared" si="52"/>
        <v>70.03</v>
      </c>
      <c r="Z185">
        <f t="shared" si="53"/>
        <v>55926</v>
      </c>
      <c r="AA185">
        <f t="shared" si="54"/>
        <v>0</v>
      </c>
      <c r="AB185">
        <f t="shared" si="55"/>
        <v>55926</v>
      </c>
      <c r="AD185" s="81">
        <f t="shared" si="56"/>
        <v>70.86</v>
      </c>
      <c r="AE185">
        <f t="shared" si="57"/>
        <v>56589</v>
      </c>
      <c r="AF185">
        <f t="shared" si="58"/>
        <v>0</v>
      </c>
      <c r="AG185">
        <f t="shared" si="59"/>
        <v>56589</v>
      </c>
      <c r="AI185" s="81">
        <f t="shared" si="60"/>
        <v>0</v>
      </c>
      <c r="AJ185">
        <f t="shared" si="61"/>
        <v>0</v>
      </c>
      <c r="AK185">
        <f t="shared" si="62"/>
        <v>0</v>
      </c>
      <c r="AL185">
        <f t="shared" si="63"/>
        <v>0</v>
      </c>
      <c r="AN185" s="81">
        <f t="shared" si="64"/>
        <v>29.490000000000002</v>
      </c>
      <c r="AO185">
        <f t="shared" si="65"/>
        <v>26036</v>
      </c>
      <c r="AP185">
        <f t="shared" si="66"/>
        <v>0</v>
      </c>
      <c r="AQ185">
        <f t="shared" si="67"/>
        <v>26036</v>
      </c>
      <c r="AS185" s="81">
        <f t="shared" si="68"/>
        <v>3.1599999999999997</v>
      </c>
      <c r="AT185">
        <f t="shared" si="69"/>
        <v>2790</v>
      </c>
      <c r="AU185">
        <f t="shared" si="70"/>
        <v>0</v>
      </c>
      <c r="AV185">
        <f t="shared" si="71"/>
        <v>2790</v>
      </c>
    </row>
    <row r="186" spans="1:48" x14ac:dyDescent="0.2">
      <c r="A186" s="69">
        <v>174</v>
      </c>
      <c r="B186" s="65">
        <v>4149</v>
      </c>
      <c r="C186" s="65" t="s">
        <v>227</v>
      </c>
      <c r="D186" s="65">
        <v>4149</v>
      </c>
      <c r="E186" s="65">
        <v>28.76</v>
      </c>
      <c r="F186" s="65">
        <v>3.44</v>
      </c>
      <c r="G186" s="65">
        <v>308.82</v>
      </c>
      <c r="H186" s="65">
        <v>539.51</v>
      </c>
      <c r="I186" s="65">
        <v>64.709999999999994</v>
      </c>
      <c r="J186" s="65">
        <v>61.93</v>
      </c>
      <c r="K186" s="65">
        <v>743067</v>
      </c>
      <c r="L186" s="65">
        <v>89125</v>
      </c>
      <c r="M186" s="65">
        <v>85296</v>
      </c>
      <c r="N186" s="65">
        <v>43786</v>
      </c>
      <c r="O186" s="65">
        <v>5237</v>
      </c>
      <c r="P186" s="65">
        <v>1337.3</v>
      </c>
      <c r="Q186" s="65">
        <v>1483.91</v>
      </c>
      <c r="R186" s="70">
        <v>0</v>
      </c>
      <c r="T186" s="81">
        <f t="shared" si="48"/>
        <v>550.48</v>
      </c>
      <c r="U186">
        <f t="shared" si="49"/>
        <v>736157</v>
      </c>
      <c r="V186">
        <f t="shared" si="50"/>
        <v>6910</v>
      </c>
      <c r="W186">
        <f t="shared" si="51"/>
        <v>743067</v>
      </c>
      <c r="Y186" s="81">
        <f t="shared" si="52"/>
        <v>65.949999999999989</v>
      </c>
      <c r="Z186">
        <f t="shared" si="53"/>
        <v>88195</v>
      </c>
      <c r="AA186">
        <f t="shared" si="54"/>
        <v>930</v>
      </c>
      <c r="AB186">
        <f t="shared" si="55"/>
        <v>89125</v>
      </c>
      <c r="AD186" s="81">
        <f t="shared" si="56"/>
        <v>63.28</v>
      </c>
      <c r="AE186">
        <f t="shared" si="57"/>
        <v>84624</v>
      </c>
      <c r="AF186">
        <f t="shared" si="58"/>
        <v>672</v>
      </c>
      <c r="AG186">
        <f t="shared" si="59"/>
        <v>85296</v>
      </c>
      <c r="AI186" s="81">
        <f t="shared" si="60"/>
        <v>0</v>
      </c>
      <c r="AJ186">
        <f t="shared" si="61"/>
        <v>0</v>
      </c>
      <c r="AK186">
        <f t="shared" si="62"/>
        <v>0</v>
      </c>
      <c r="AL186">
        <f t="shared" si="63"/>
        <v>0</v>
      </c>
      <c r="AN186" s="81">
        <f t="shared" si="64"/>
        <v>29.330000000000002</v>
      </c>
      <c r="AO186">
        <f t="shared" si="65"/>
        <v>43523</v>
      </c>
      <c r="AP186">
        <f t="shared" si="66"/>
        <v>263</v>
      </c>
      <c r="AQ186">
        <f t="shared" si="67"/>
        <v>43786</v>
      </c>
      <c r="AS186" s="81">
        <f t="shared" si="68"/>
        <v>3.51</v>
      </c>
      <c r="AT186">
        <f t="shared" si="69"/>
        <v>5209</v>
      </c>
      <c r="AU186">
        <f t="shared" si="70"/>
        <v>28</v>
      </c>
      <c r="AV186">
        <f t="shared" si="71"/>
        <v>5237</v>
      </c>
    </row>
    <row r="187" spans="1:48" x14ac:dyDescent="0.2">
      <c r="A187" s="69">
        <v>175</v>
      </c>
      <c r="B187" s="65">
        <v>3942</v>
      </c>
      <c r="C187" s="65" t="s">
        <v>228</v>
      </c>
      <c r="D187" s="65">
        <v>3942</v>
      </c>
      <c r="E187" s="65">
        <v>22.2</v>
      </c>
      <c r="F187" s="65">
        <v>2.83</v>
      </c>
      <c r="G187" s="65">
        <v>308.82</v>
      </c>
      <c r="H187" s="65">
        <v>539.91</v>
      </c>
      <c r="I187" s="65">
        <v>59.37</v>
      </c>
      <c r="J187" s="65">
        <v>64.87</v>
      </c>
      <c r="K187" s="65">
        <v>351265</v>
      </c>
      <c r="L187" s="65">
        <v>38626</v>
      </c>
      <c r="M187" s="65">
        <v>42204</v>
      </c>
      <c r="N187" s="65">
        <v>15623</v>
      </c>
      <c r="O187" s="65">
        <v>1992</v>
      </c>
      <c r="P187" s="65">
        <v>675.7</v>
      </c>
      <c r="Q187" s="65">
        <v>729.37</v>
      </c>
      <c r="R187" s="70">
        <v>0</v>
      </c>
      <c r="T187" s="81">
        <f t="shared" si="48"/>
        <v>550.88</v>
      </c>
      <c r="U187">
        <f t="shared" si="49"/>
        <v>372230</v>
      </c>
      <c r="V187">
        <f t="shared" si="50"/>
        <v>0</v>
      </c>
      <c r="W187">
        <f t="shared" si="51"/>
        <v>372230</v>
      </c>
      <c r="Y187" s="81">
        <f t="shared" si="52"/>
        <v>60.61</v>
      </c>
      <c r="Z187">
        <f t="shared" si="53"/>
        <v>40954</v>
      </c>
      <c r="AA187">
        <f t="shared" si="54"/>
        <v>0</v>
      </c>
      <c r="AB187">
        <f t="shared" si="55"/>
        <v>40954</v>
      </c>
      <c r="AD187" s="81">
        <f t="shared" si="56"/>
        <v>66.22</v>
      </c>
      <c r="AE187">
        <f t="shared" si="57"/>
        <v>44745</v>
      </c>
      <c r="AF187">
        <f t="shared" si="58"/>
        <v>0</v>
      </c>
      <c r="AG187">
        <f t="shared" si="59"/>
        <v>44745</v>
      </c>
      <c r="AI187" s="81">
        <f t="shared" si="60"/>
        <v>0</v>
      </c>
      <c r="AJ187">
        <f t="shared" si="61"/>
        <v>0</v>
      </c>
      <c r="AK187">
        <f t="shared" si="62"/>
        <v>0</v>
      </c>
      <c r="AL187">
        <f t="shared" si="63"/>
        <v>0</v>
      </c>
      <c r="AN187" s="81">
        <f t="shared" si="64"/>
        <v>22.77</v>
      </c>
      <c r="AO187">
        <f t="shared" si="65"/>
        <v>16608</v>
      </c>
      <c r="AP187">
        <f t="shared" si="66"/>
        <v>0</v>
      </c>
      <c r="AQ187">
        <f t="shared" si="67"/>
        <v>16608</v>
      </c>
      <c r="AS187" s="81">
        <f t="shared" si="68"/>
        <v>2.9</v>
      </c>
      <c r="AT187">
        <f t="shared" si="69"/>
        <v>2115</v>
      </c>
      <c r="AU187">
        <f t="shared" si="70"/>
        <v>0</v>
      </c>
      <c r="AV187">
        <f t="shared" si="71"/>
        <v>2115</v>
      </c>
    </row>
    <row r="188" spans="1:48" ht="25.5" x14ac:dyDescent="0.2">
      <c r="A188" s="69">
        <v>176</v>
      </c>
      <c r="B188" s="65">
        <v>4023</v>
      </c>
      <c r="C188" s="65" t="s">
        <v>229</v>
      </c>
      <c r="D188" s="65">
        <v>4023</v>
      </c>
      <c r="E188" s="65">
        <v>30.88</v>
      </c>
      <c r="F188" s="65">
        <v>3.68</v>
      </c>
      <c r="G188" s="65">
        <v>308.82</v>
      </c>
      <c r="H188" s="65">
        <v>580.99</v>
      </c>
      <c r="I188" s="65">
        <v>62.88</v>
      </c>
      <c r="J188" s="65">
        <v>49.61</v>
      </c>
      <c r="K188" s="65">
        <v>389844</v>
      </c>
      <c r="L188" s="65">
        <v>42192</v>
      </c>
      <c r="M188" s="65">
        <v>33288</v>
      </c>
      <c r="N188" s="65">
        <v>22302</v>
      </c>
      <c r="O188" s="65">
        <v>2658</v>
      </c>
      <c r="P188" s="65">
        <v>652.70000000000005</v>
      </c>
      <c r="Q188" s="65">
        <v>704.41</v>
      </c>
      <c r="R188" s="70">
        <v>0</v>
      </c>
      <c r="T188" s="81">
        <f t="shared" si="48"/>
        <v>591.96</v>
      </c>
      <c r="U188">
        <f t="shared" si="49"/>
        <v>386372</v>
      </c>
      <c r="V188">
        <f t="shared" si="50"/>
        <v>3472</v>
      </c>
      <c r="W188">
        <f t="shared" si="51"/>
        <v>389844</v>
      </c>
      <c r="Y188" s="81">
        <f t="shared" si="52"/>
        <v>64.12</v>
      </c>
      <c r="Z188">
        <f t="shared" si="53"/>
        <v>41851</v>
      </c>
      <c r="AA188">
        <f t="shared" si="54"/>
        <v>341</v>
      </c>
      <c r="AB188">
        <f t="shared" si="55"/>
        <v>42192</v>
      </c>
      <c r="AD188" s="81">
        <f t="shared" si="56"/>
        <v>50.96</v>
      </c>
      <c r="AE188">
        <f t="shared" si="57"/>
        <v>33262</v>
      </c>
      <c r="AF188">
        <f t="shared" si="58"/>
        <v>26</v>
      </c>
      <c r="AG188">
        <f t="shared" si="59"/>
        <v>33288</v>
      </c>
      <c r="AI188" s="81">
        <f t="shared" si="60"/>
        <v>0</v>
      </c>
      <c r="AJ188">
        <f t="shared" si="61"/>
        <v>0</v>
      </c>
      <c r="AK188">
        <f t="shared" si="62"/>
        <v>0</v>
      </c>
      <c r="AL188">
        <f t="shared" si="63"/>
        <v>0</v>
      </c>
      <c r="AN188" s="81">
        <f t="shared" si="64"/>
        <v>31.45</v>
      </c>
      <c r="AO188">
        <f t="shared" si="65"/>
        <v>22154</v>
      </c>
      <c r="AP188">
        <f t="shared" si="66"/>
        <v>148</v>
      </c>
      <c r="AQ188">
        <f t="shared" si="67"/>
        <v>22302</v>
      </c>
      <c r="AS188" s="81">
        <f t="shared" si="68"/>
        <v>3.75</v>
      </c>
      <c r="AT188">
        <f t="shared" si="69"/>
        <v>2642</v>
      </c>
      <c r="AU188">
        <f t="shared" si="70"/>
        <v>16</v>
      </c>
      <c r="AV188">
        <f t="shared" si="71"/>
        <v>2658</v>
      </c>
    </row>
    <row r="189" spans="1:48" x14ac:dyDescent="0.2">
      <c r="A189" s="69">
        <v>177</v>
      </c>
      <c r="B189" s="65">
        <v>4033</v>
      </c>
      <c r="C189" s="65" t="s">
        <v>230</v>
      </c>
      <c r="D189" s="65">
        <v>4033</v>
      </c>
      <c r="E189" s="65">
        <v>28.76</v>
      </c>
      <c r="F189" s="65">
        <v>3.44</v>
      </c>
      <c r="G189" s="65">
        <v>308.82</v>
      </c>
      <c r="H189" s="65">
        <v>559.87</v>
      </c>
      <c r="I189" s="65">
        <v>58.39</v>
      </c>
      <c r="J189" s="65">
        <v>55.05</v>
      </c>
      <c r="K189" s="65">
        <v>376848</v>
      </c>
      <c r="L189" s="65">
        <v>39302</v>
      </c>
      <c r="M189" s="65">
        <v>37054</v>
      </c>
      <c r="N189" s="65">
        <v>22062</v>
      </c>
      <c r="O189" s="65">
        <v>2639</v>
      </c>
      <c r="P189" s="65">
        <v>638.70000000000005</v>
      </c>
      <c r="Q189" s="65">
        <v>733.65</v>
      </c>
      <c r="R189" s="70">
        <v>0</v>
      </c>
      <c r="T189" s="81">
        <f t="shared" si="48"/>
        <v>570.84</v>
      </c>
      <c r="U189">
        <f t="shared" si="49"/>
        <v>364596</v>
      </c>
      <c r="V189">
        <f t="shared" si="50"/>
        <v>12252</v>
      </c>
      <c r="W189">
        <f t="shared" si="51"/>
        <v>376848</v>
      </c>
      <c r="Y189" s="81">
        <f t="shared" si="52"/>
        <v>59.63</v>
      </c>
      <c r="Z189">
        <f t="shared" si="53"/>
        <v>38086</v>
      </c>
      <c r="AA189">
        <f t="shared" si="54"/>
        <v>1216</v>
      </c>
      <c r="AB189">
        <f t="shared" si="55"/>
        <v>39302</v>
      </c>
      <c r="AD189" s="81">
        <f t="shared" si="56"/>
        <v>56.4</v>
      </c>
      <c r="AE189">
        <f t="shared" si="57"/>
        <v>36023</v>
      </c>
      <c r="AF189">
        <f t="shared" si="58"/>
        <v>1031</v>
      </c>
      <c r="AG189">
        <f t="shared" si="59"/>
        <v>37054</v>
      </c>
      <c r="AI189" s="81">
        <f t="shared" si="60"/>
        <v>0</v>
      </c>
      <c r="AJ189">
        <f t="shared" si="61"/>
        <v>0</v>
      </c>
      <c r="AK189">
        <f t="shared" si="62"/>
        <v>0</v>
      </c>
      <c r="AL189">
        <f t="shared" si="63"/>
        <v>0</v>
      </c>
      <c r="AN189" s="81">
        <f t="shared" si="64"/>
        <v>29.330000000000002</v>
      </c>
      <c r="AO189">
        <f t="shared" si="65"/>
        <v>21518</v>
      </c>
      <c r="AP189">
        <f t="shared" si="66"/>
        <v>544</v>
      </c>
      <c r="AQ189">
        <f t="shared" si="67"/>
        <v>22062</v>
      </c>
      <c r="AS189" s="81">
        <f t="shared" si="68"/>
        <v>3.51</v>
      </c>
      <c r="AT189">
        <f t="shared" si="69"/>
        <v>2575</v>
      </c>
      <c r="AU189">
        <f t="shared" si="70"/>
        <v>64</v>
      </c>
      <c r="AV189">
        <f t="shared" si="71"/>
        <v>2639</v>
      </c>
    </row>
    <row r="190" spans="1:48" x14ac:dyDescent="0.2">
      <c r="A190" s="69">
        <v>178</v>
      </c>
      <c r="B190" s="65">
        <v>4041</v>
      </c>
      <c r="C190" s="65" t="s">
        <v>231</v>
      </c>
      <c r="D190" s="65">
        <v>4041</v>
      </c>
      <c r="E190" s="65">
        <v>25.22</v>
      </c>
      <c r="F190" s="65">
        <v>2.96</v>
      </c>
      <c r="G190" s="65">
        <v>308.82</v>
      </c>
      <c r="H190" s="65">
        <v>580.01</v>
      </c>
      <c r="I190" s="65">
        <v>67.89</v>
      </c>
      <c r="J190" s="65">
        <v>69.489999999999995</v>
      </c>
      <c r="K190" s="65">
        <v>784522</v>
      </c>
      <c r="L190" s="65">
        <v>91828</v>
      </c>
      <c r="M190" s="65">
        <v>93992</v>
      </c>
      <c r="N190" s="65">
        <v>40173</v>
      </c>
      <c r="O190" s="65">
        <v>4715</v>
      </c>
      <c r="P190" s="65">
        <v>1351.3</v>
      </c>
      <c r="Q190" s="65">
        <v>1594.01</v>
      </c>
      <c r="R190" s="70">
        <v>0</v>
      </c>
      <c r="T190" s="81">
        <f t="shared" si="48"/>
        <v>590.98</v>
      </c>
      <c r="U190">
        <f t="shared" si="49"/>
        <v>798591</v>
      </c>
      <c r="V190">
        <f t="shared" si="50"/>
        <v>0</v>
      </c>
      <c r="W190">
        <f t="shared" si="51"/>
        <v>798591</v>
      </c>
      <c r="Y190" s="81">
        <f t="shared" si="52"/>
        <v>69.13</v>
      </c>
      <c r="Z190">
        <f t="shared" si="53"/>
        <v>93415</v>
      </c>
      <c r="AA190">
        <f t="shared" si="54"/>
        <v>0</v>
      </c>
      <c r="AB190">
        <f t="shared" si="55"/>
        <v>93415</v>
      </c>
      <c r="AD190" s="81">
        <f t="shared" si="56"/>
        <v>70.839999999999989</v>
      </c>
      <c r="AE190">
        <f t="shared" si="57"/>
        <v>95726</v>
      </c>
      <c r="AF190">
        <f t="shared" si="58"/>
        <v>0</v>
      </c>
      <c r="AG190">
        <f t="shared" si="59"/>
        <v>95726</v>
      </c>
      <c r="AI190" s="81">
        <f t="shared" si="60"/>
        <v>0</v>
      </c>
      <c r="AJ190">
        <f t="shared" si="61"/>
        <v>0</v>
      </c>
      <c r="AK190">
        <f t="shared" si="62"/>
        <v>0</v>
      </c>
      <c r="AL190">
        <f t="shared" si="63"/>
        <v>0</v>
      </c>
      <c r="AN190" s="81">
        <f t="shared" si="64"/>
        <v>25.79</v>
      </c>
      <c r="AO190">
        <f t="shared" si="65"/>
        <v>41110</v>
      </c>
      <c r="AP190">
        <f t="shared" si="66"/>
        <v>0</v>
      </c>
      <c r="AQ190">
        <f t="shared" si="67"/>
        <v>41110</v>
      </c>
      <c r="AS190" s="81">
        <f t="shared" si="68"/>
        <v>3.03</v>
      </c>
      <c r="AT190">
        <f t="shared" si="69"/>
        <v>4830</v>
      </c>
      <c r="AU190">
        <f t="shared" si="70"/>
        <v>0</v>
      </c>
      <c r="AV190">
        <f t="shared" si="71"/>
        <v>4830</v>
      </c>
    </row>
    <row r="191" spans="1:48" x14ac:dyDescent="0.2">
      <c r="A191" s="69">
        <v>179</v>
      </c>
      <c r="B191" s="65">
        <v>4043</v>
      </c>
      <c r="C191" s="65" t="s">
        <v>232</v>
      </c>
      <c r="D191" s="65">
        <v>4043</v>
      </c>
      <c r="E191" s="65">
        <v>28.92</v>
      </c>
      <c r="F191" s="65">
        <v>3.09</v>
      </c>
      <c r="G191" s="65">
        <v>308.82</v>
      </c>
      <c r="H191" s="65">
        <v>561.41999999999996</v>
      </c>
      <c r="I191" s="65">
        <v>61.81</v>
      </c>
      <c r="J191" s="65">
        <v>59.81</v>
      </c>
      <c r="K191" s="65">
        <v>387997</v>
      </c>
      <c r="L191" s="65">
        <v>42717</v>
      </c>
      <c r="M191" s="65">
        <v>41335</v>
      </c>
      <c r="N191" s="65">
        <v>22081</v>
      </c>
      <c r="O191" s="65">
        <v>2359</v>
      </c>
      <c r="P191" s="65">
        <v>685.7</v>
      </c>
      <c r="Q191" s="65">
        <v>758.83</v>
      </c>
      <c r="R191" s="70">
        <v>0</v>
      </c>
      <c r="T191" s="81">
        <f t="shared" si="48"/>
        <v>572.39</v>
      </c>
      <c r="U191">
        <f t="shared" si="49"/>
        <v>392488</v>
      </c>
      <c r="V191">
        <f t="shared" si="50"/>
        <v>0</v>
      </c>
      <c r="W191">
        <f t="shared" si="51"/>
        <v>392488</v>
      </c>
      <c r="Y191" s="81">
        <f t="shared" si="52"/>
        <v>63.050000000000004</v>
      </c>
      <c r="Z191">
        <f t="shared" si="53"/>
        <v>43233</v>
      </c>
      <c r="AA191">
        <f t="shared" si="54"/>
        <v>0</v>
      </c>
      <c r="AB191">
        <f t="shared" si="55"/>
        <v>43233</v>
      </c>
      <c r="AD191" s="81">
        <f t="shared" si="56"/>
        <v>61.160000000000004</v>
      </c>
      <c r="AE191">
        <f t="shared" si="57"/>
        <v>41937</v>
      </c>
      <c r="AF191">
        <f t="shared" si="58"/>
        <v>0</v>
      </c>
      <c r="AG191">
        <f t="shared" si="59"/>
        <v>41937</v>
      </c>
      <c r="AI191" s="81">
        <f t="shared" si="60"/>
        <v>0</v>
      </c>
      <c r="AJ191">
        <f t="shared" si="61"/>
        <v>0</v>
      </c>
      <c r="AK191">
        <f t="shared" si="62"/>
        <v>0</v>
      </c>
      <c r="AL191">
        <f t="shared" si="63"/>
        <v>0</v>
      </c>
      <c r="AN191" s="81">
        <f t="shared" si="64"/>
        <v>29.490000000000002</v>
      </c>
      <c r="AO191">
        <f t="shared" si="65"/>
        <v>22378</v>
      </c>
      <c r="AP191">
        <f t="shared" si="66"/>
        <v>0</v>
      </c>
      <c r="AQ191">
        <f t="shared" si="67"/>
        <v>22378</v>
      </c>
      <c r="AS191" s="81">
        <f t="shared" si="68"/>
        <v>3.1599999999999997</v>
      </c>
      <c r="AT191">
        <f t="shared" si="69"/>
        <v>2398</v>
      </c>
      <c r="AU191">
        <f t="shared" si="70"/>
        <v>0</v>
      </c>
      <c r="AV191">
        <f t="shared" si="71"/>
        <v>2398</v>
      </c>
    </row>
    <row r="192" spans="1:48" x14ac:dyDescent="0.2">
      <c r="A192" s="69">
        <v>180</v>
      </c>
      <c r="B192" s="65">
        <v>4068</v>
      </c>
      <c r="C192" s="65" t="s">
        <v>233</v>
      </c>
      <c r="D192" s="65">
        <v>4068</v>
      </c>
      <c r="E192" s="65">
        <v>28.76</v>
      </c>
      <c r="F192" s="65">
        <v>3.44</v>
      </c>
      <c r="G192" s="65">
        <v>308.82</v>
      </c>
      <c r="H192" s="65">
        <v>586.99</v>
      </c>
      <c r="I192" s="65">
        <v>61.84</v>
      </c>
      <c r="J192" s="65">
        <v>46.62</v>
      </c>
      <c r="K192" s="65">
        <v>254284</v>
      </c>
      <c r="L192" s="65">
        <v>26789</v>
      </c>
      <c r="M192" s="65">
        <v>20196</v>
      </c>
      <c r="N192" s="65">
        <v>13707</v>
      </c>
      <c r="O192" s="65">
        <v>1640</v>
      </c>
      <c r="P192" s="65">
        <v>421.8</v>
      </c>
      <c r="Q192" s="65">
        <v>465.63</v>
      </c>
      <c r="R192" s="70">
        <v>0</v>
      </c>
      <c r="T192" s="81">
        <f t="shared" si="48"/>
        <v>597.96</v>
      </c>
      <c r="U192">
        <f t="shared" si="49"/>
        <v>252220</v>
      </c>
      <c r="V192">
        <f t="shared" si="50"/>
        <v>2064</v>
      </c>
      <c r="W192">
        <f t="shared" si="51"/>
        <v>254284</v>
      </c>
      <c r="Y192" s="81">
        <f t="shared" si="52"/>
        <v>63.080000000000005</v>
      </c>
      <c r="Z192">
        <f t="shared" si="53"/>
        <v>26607</v>
      </c>
      <c r="AA192">
        <f t="shared" si="54"/>
        <v>182</v>
      </c>
      <c r="AB192">
        <f t="shared" si="55"/>
        <v>26789</v>
      </c>
      <c r="AD192" s="81">
        <f t="shared" si="56"/>
        <v>47.97</v>
      </c>
      <c r="AE192">
        <f t="shared" si="57"/>
        <v>20234</v>
      </c>
      <c r="AF192">
        <f t="shared" si="58"/>
        <v>0</v>
      </c>
      <c r="AG192">
        <f t="shared" si="59"/>
        <v>20234</v>
      </c>
      <c r="AI192" s="81">
        <f t="shared" si="60"/>
        <v>0</v>
      </c>
      <c r="AJ192">
        <f t="shared" si="61"/>
        <v>0</v>
      </c>
      <c r="AK192">
        <f t="shared" si="62"/>
        <v>0</v>
      </c>
      <c r="AL192">
        <f t="shared" si="63"/>
        <v>0</v>
      </c>
      <c r="AN192" s="81">
        <f t="shared" si="64"/>
        <v>29.330000000000002</v>
      </c>
      <c r="AO192">
        <f t="shared" si="65"/>
        <v>13657</v>
      </c>
      <c r="AP192">
        <f t="shared" si="66"/>
        <v>50</v>
      </c>
      <c r="AQ192">
        <f t="shared" si="67"/>
        <v>13707</v>
      </c>
      <c r="AS192" s="81">
        <f t="shared" si="68"/>
        <v>3.51</v>
      </c>
      <c r="AT192">
        <f t="shared" si="69"/>
        <v>1634</v>
      </c>
      <c r="AU192">
        <f t="shared" si="70"/>
        <v>6</v>
      </c>
      <c r="AV192">
        <f t="shared" si="71"/>
        <v>1640</v>
      </c>
    </row>
    <row r="193" spans="1:48" x14ac:dyDescent="0.2">
      <c r="A193" s="69">
        <v>181</v>
      </c>
      <c r="B193" s="65">
        <v>4086</v>
      </c>
      <c r="C193" s="65" t="s">
        <v>234</v>
      </c>
      <c r="D193" s="65">
        <v>4086</v>
      </c>
      <c r="E193" s="65">
        <v>25.97</v>
      </c>
      <c r="F193" s="65">
        <v>3.02</v>
      </c>
      <c r="G193" s="65">
        <v>308.82</v>
      </c>
      <c r="H193" s="65">
        <v>568.05999999999995</v>
      </c>
      <c r="I193" s="65">
        <v>68.540000000000006</v>
      </c>
      <c r="J193" s="65">
        <v>69.569999999999993</v>
      </c>
      <c r="K193" s="65">
        <v>1058864</v>
      </c>
      <c r="L193" s="65">
        <v>127759</v>
      </c>
      <c r="M193" s="65">
        <v>129678</v>
      </c>
      <c r="N193" s="65">
        <v>54017</v>
      </c>
      <c r="O193" s="65">
        <v>6281</v>
      </c>
      <c r="P193" s="65">
        <v>1880.1</v>
      </c>
      <c r="Q193" s="65">
        <v>2098.2199999999998</v>
      </c>
      <c r="R193" s="70">
        <v>0</v>
      </c>
      <c r="T193" s="81">
        <f t="shared" si="48"/>
        <v>579.03</v>
      </c>
      <c r="U193">
        <f t="shared" si="49"/>
        <v>1088634</v>
      </c>
      <c r="V193">
        <f t="shared" si="50"/>
        <v>0</v>
      </c>
      <c r="W193">
        <f t="shared" si="51"/>
        <v>1088634</v>
      </c>
      <c r="Y193" s="81">
        <f t="shared" si="52"/>
        <v>69.78</v>
      </c>
      <c r="Z193">
        <f t="shared" si="53"/>
        <v>131193</v>
      </c>
      <c r="AA193">
        <f t="shared" si="54"/>
        <v>0</v>
      </c>
      <c r="AB193">
        <f t="shared" si="55"/>
        <v>131193</v>
      </c>
      <c r="AD193" s="81">
        <f t="shared" si="56"/>
        <v>70.919999999999987</v>
      </c>
      <c r="AE193">
        <f t="shared" si="57"/>
        <v>133337</v>
      </c>
      <c r="AF193">
        <f t="shared" si="58"/>
        <v>0</v>
      </c>
      <c r="AG193">
        <f t="shared" si="59"/>
        <v>133337</v>
      </c>
      <c r="AI193" s="81">
        <f t="shared" si="60"/>
        <v>0</v>
      </c>
      <c r="AJ193">
        <f t="shared" si="61"/>
        <v>0</v>
      </c>
      <c r="AK193">
        <f t="shared" si="62"/>
        <v>0</v>
      </c>
      <c r="AL193">
        <f t="shared" si="63"/>
        <v>0</v>
      </c>
      <c r="AN193" s="81">
        <f t="shared" si="64"/>
        <v>26.54</v>
      </c>
      <c r="AO193">
        <f t="shared" si="65"/>
        <v>55687</v>
      </c>
      <c r="AP193">
        <f t="shared" si="66"/>
        <v>0</v>
      </c>
      <c r="AQ193">
        <f t="shared" si="67"/>
        <v>55687</v>
      </c>
      <c r="AS193" s="81">
        <f t="shared" si="68"/>
        <v>3.09</v>
      </c>
      <c r="AT193">
        <f t="shared" si="69"/>
        <v>6483</v>
      </c>
      <c r="AU193">
        <f t="shared" si="70"/>
        <v>0</v>
      </c>
      <c r="AV193">
        <f t="shared" si="71"/>
        <v>6483</v>
      </c>
    </row>
    <row r="194" spans="1:48" x14ac:dyDescent="0.2">
      <c r="A194" s="69">
        <v>182</v>
      </c>
      <c r="B194" s="65">
        <v>4104</v>
      </c>
      <c r="C194" s="65" t="s">
        <v>235</v>
      </c>
      <c r="D194" s="65">
        <v>4104</v>
      </c>
      <c r="E194" s="65">
        <v>36.15</v>
      </c>
      <c r="F194" s="65">
        <v>4.1500000000000004</v>
      </c>
      <c r="G194" s="65">
        <v>308.82</v>
      </c>
      <c r="H194" s="65">
        <v>530.21</v>
      </c>
      <c r="I194" s="65">
        <v>59.33</v>
      </c>
      <c r="J194" s="65">
        <v>83.29</v>
      </c>
      <c r="K194" s="65">
        <v>2857037</v>
      </c>
      <c r="L194" s="65">
        <v>319700</v>
      </c>
      <c r="M194" s="65">
        <v>448808</v>
      </c>
      <c r="N194" s="65">
        <v>221465</v>
      </c>
      <c r="O194" s="65">
        <v>25424</v>
      </c>
      <c r="P194" s="65">
        <v>5456.3</v>
      </c>
      <c r="Q194" s="65">
        <v>6201.47</v>
      </c>
      <c r="R194" s="70">
        <v>1664077</v>
      </c>
      <c r="T194" s="81">
        <f t="shared" si="48"/>
        <v>541.18000000000006</v>
      </c>
      <c r="U194">
        <f t="shared" si="49"/>
        <v>2952840</v>
      </c>
      <c r="V194">
        <f t="shared" si="50"/>
        <v>0</v>
      </c>
      <c r="W194">
        <f t="shared" si="51"/>
        <v>2952840</v>
      </c>
      <c r="Y194" s="81">
        <f t="shared" si="52"/>
        <v>60.57</v>
      </c>
      <c r="Z194">
        <f t="shared" si="53"/>
        <v>330488</v>
      </c>
      <c r="AA194">
        <f t="shared" si="54"/>
        <v>0</v>
      </c>
      <c r="AB194">
        <f t="shared" si="55"/>
        <v>330488</v>
      </c>
      <c r="AD194" s="81">
        <f t="shared" si="56"/>
        <v>84.64</v>
      </c>
      <c r="AE194">
        <f t="shared" si="57"/>
        <v>461821</v>
      </c>
      <c r="AF194">
        <f t="shared" si="58"/>
        <v>0</v>
      </c>
      <c r="AG194">
        <f t="shared" si="59"/>
        <v>461821</v>
      </c>
      <c r="AI194" s="81">
        <f t="shared" si="60"/>
        <v>315</v>
      </c>
      <c r="AJ194">
        <f t="shared" si="61"/>
        <v>1718735</v>
      </c>
      <c r="AK194">
        <f t="shared" si="62"/>
        <v>0</v>
      </c>
      <c r="AL194">
        <f t="shared" si="63"/>
        <v>1718735</v>
      </c>
      <c r="AN194" s="81">
        <f t="shared" si="64"/>
        <v>36.72</v>
      </c>
      <c r="AO194">
        <f t="shared" si="65"/>
        <v>227718</v>
      </c>
      <c r="AP194">
        <f t="shared" si="66"/>
        <v>0</v>
      </c>
      <c r="AQ194">
        <f t="shared" si="67"/>
        <v>227718</v>
      </c>
      <c r="AS194" s="81">
        <f t="shared" si="68"/>
        <v>4.2200000000000006</v>
      </c>
      <c r="AT194">
        <f t="shared" si="69"/>
        <v>26170</v>
      </c>
      <c r="AU194">
        <f t="shared" si="70"/>
        <v>0</v>
      </c>
      <c r="AV194">
        <f t="shared" si="71"/>
        <v>26170</v>
      </c>
    </row>
    <row r="195" spans="1:48" x14ac:dyDescent="0.2">
      <c r="A195" s="69">
        <v>183</v>
      </c>
      <c r="B195" s="65">
        <v>4122</v>
      </c>
      <c r="C195" s="65" t="s">
        <v>236</v>
      </c>
      <c r="D195" s="65">
        <v>4122</v>
      </c>
      <c r="E195" s="65">
        <v>22.2</v>
      </c>
      <c r="F195" s="65">
        <v>2.83</v>
      </c>
      <c r="G195" s="65">
        <v>308.82</v>
      </c>
      <c r="H195" s="65">
        <v>546.45000000000005</v>
      </c>
      <c r="I195" s="65">
        <v>51.88</v>
      </c>
      <c r="J195" s="65">
        <v>59.04</v>
      </c>
      <c r="K195" s="65">
        <v>289892</v>
      </c>
      <c r="L195" s="65">
        <v>27522</v>
      </c>
      <c r="M195" s="65">
        <v>31321</v>
      </c>
      <c r="N195" s="65">
        <v>13048</v>
      </c>
      <c r="O195" s="65">
        <v>1663</v>
      </c>
      <c r="P195" s="65">
        <v>531.70000000000005</v>
      </c>
      <c r="Q195" s="65">
        <v>589.53</v>
      </c>
      <c r="R195" s="70">
        <v>0</v>
      </c>
      <c r="T195" s="81">
        <f t="shared" si="48"/>
        <v>557.42000000000007</v>
      </c>
      <c r="U195">
        <f t="shared" si="49"/>
        <v>296380</v>
      </c>
      <c r="V195">
        <f t="shared" si="50"/>
        <v>0</v>
      </c>
      <c r="W195">
        <f t="shared" si="51"/>
        <v>296380</v>
      </c>
      <c r="Y195" s="81">
        <f t="shared" si="52"/>
        <v>53.120000000000005</v>
      </c>
      <c r="Z195">
        <f t="shared" si="53"/>
        <v>28244</v>
      </c>
      <c r="AA195">
        <f t="shared" si="54"/>
        <v>0</v>
      </c>
      <c r="AB195">
        <f t="shared" si="55"/>
        <v>28244</v>
      </c>
      <c r="AD195" s="81">
        <f t="shared" si="56"/>
        <v>60.39</v>
      </c>
      <c r="AE195">
        <f t="shared" si="57"/>
        <v>32109</v>
      </c>
      <c r="AF195">
        <f t="shared" si="58"/>
        <v>0</v>
      </c>
      <c r="AG195">
        <f t="shared" si="59"/>
        <v>32109</v>
      </c>
      <c r="AI195" s="81">
        <f t="shared" si="60"/>
        <v>0</v>
      </c>
      <c r="AJ195">
        <f t="shared" si="61"/>
        <v>0</v>
      </c>
      <c r="AK195">
        <f t="shared" si="62"/>
        <v>0</v>
      </c>
      <c r="AL195">
        <f t="shared" si="63"/>
        <v>0</v>
      </c>
      <c r="AN195" s="81">
        <f t="shared" si="64"/>
        <v>22.77</v>
      </c>
      <c r="AO195">
        <f t="shared" si="65"/>
        <v>13424</v>
      </c>
      <c r="AP195">
        <f t="shared" si="66"/>
        <v>0</v>
      </c>
      <c r="AQ195">
        <f t="shared" si="67"/>
        <v>13424</v>
      </c>
      <c r="AS195" s="81">
        <f t="shared" si="68"/>
        <v>2.9</v>
      </c>
      <c r="AT195">
        <f t="shared" si="69"/>
        <v>1710</v>
      </c>
      <c r="AU195">
        <f t="shared" si="70"/>
        <v>0</v>
      </c>
      <c r="AV195">
        <f t="shared" si="71"/>
        <v>1710</v>
      </c>
    </row>
    <row r="196" spans="1:48" x14ac:dyDescent="0.2">
      <c r="A196" s="69">
        <v>184</v>
      </c>
      <c r="B196" s="65">
        <v>4131</v>
      </c>
      <c r="C196" s="65" t="s">
        <v>237</v>
      </c>
      <c r="D196" s="65">
        <v>4131</v>
      </c>
      <c r="E196" s="65">
        <v>36.15</v>
      </c>
      <c r="F196" s="65">
        <v>4.1500000000000004</v>
      </c>
      <c r="G196" s="65">
        <v>308.82</v>
      </c>
      <c r="H196" s="65">
        <v>535.75</v>
      </c>
      <c r="I196" s="65">
        <v>63.78</v>
      </c>
      <c r="J196" s="65">
        <v>72.34</v>
      </c>
      <c r="K196" s="65">
        <v>1995508</v>
      </c>
      <c r="L196" s="65">
        <v>237561</v>
      </c>
      <c r="M196" s="65">
        <v>269445</v>
      </c>
      <c r="N196" s="65">
        <v>156433</v>
      </c>
      <c r="O196" s="65">
        <v>17958</v>
      </c>
      <c r="P196" s="65">
        <v>3661.2</v>
      </c>
      <c r="Q196" s="65">
        <v>4269.84</v>
      </c>
      <c r="R196" s="70">
        <v>0</v>
      </c>
      <c r="T196" s="81">
        <f t="shared" si="48"/>
        <v>546.72</v>
      </c>
      <c r="U196">
        <f t="shared" si="49"/>
        <v>2001651</v>
      </c>
      <c r="V196">
        <f t="shared" si="50"/>
        <v>0</v>
      </c>
      <c r="W196">
        <f t="shared" si="51"/>
        <v>2001651</v>
      </c>
      <c r="Y196" s="81">
        <f t="shared" si="52"/>
        <v>65.02</v>
      </c>
      <c r="Z196">
        <f t="shared" si="53"/>
        <v>238051</v>
      </c>
      <c r="AA196">
        <f t="shared" si="54"/>
        <v>0</v>
      </c>
      <c r="AB196">
        <f t="shared" si="55"/>
        <v>238051</v>
      </c>
      <c r="AD196" s="81">
        <f t="shared" si="56"/>
        <v>73.69</v>
      </c>
      <c r="AE196">
        <f t="shared" si="57"/>
        <v>269794</v>
      </c>
      <c r="AF196">
        <f t="shared" si="58"/>
        <v>0</v>
      </c>
      <c r="AG196">
        <f t="shared" si="59"/>
        <v>269794</v>
      </c>
      <c r="AI196" s="81">
        <f t="shared" si="60"/>
        <v>0</v>
      </c>
      <c r="AJ196">
        <f t="shared" si="61"/>
        <v>0</v>
      </c>
      <c r="AK196">
        <f t="shared" si="62"/>
        <v>0</v>
      </c>
      <c r="AL196">
        <f t="shared" si="63"/>
        <v>0</v>
      </c>
      <c r="AN196" s="81">
        <f t="shared" si="64"/>
        <v>36.72</v>
      </c>
      <c r="AO196">
        <f t="shared" si="65"/>
        <v>156789</v>
      </c>
      <c r="AP196">
        <f t="shared" si="66"/>
        <v>0</v>
      </c>
      <c r="AQ196">
        <f t="shared" si="67"/>
        <v>156789</v>
      </c>
      <c r="AS196" s="81">
        <f t="shared" si="68"/>
        <v>4.2200000000000006</v>
      </c>
      <c r="AT196">
        <f t="shared" si="69"/>
        <v>18019</v>
      </c>
      <c r="AU196">
        <f t="shared" si="70"/>
        <v>0</v>
      </c>
      <c r="AV196">
        <f t="shared" si="71"/>
        <v>18019</v>
      </c>
    </row>
    <row r="197" spans="1:48" x14ac:dyDescent="0.2">
      <c r="A197" s="69">
        <v>185</v>
      </c>
      <c r="B197" s="65">
        <v>4203</v>
      </c>
      <c r="C197" s="65" t="s">
        <v>238</v>
      </c>
      <c r="D197" s="65">
        <v>4203</v>
      </c>
      <c r="E197" s="65">
        <v>27.75</v>
      </c>
      <c r="F197" s="65">
        <v>3</v>
      </c>
      <c r="G197" s="65">
        <v>308.82</v>
      </c>
      <c r="H197" s="65">
        <v>556.66</v>
      </c>
      <c r="I197" s="65">
        <v>54.33</v>
      </c>
      <c r="J197" s="65">
        <v>57.26</v>
      </c>
      <c r="K197" s="65">
        <v>410258</v>
      </c>
      <c r="L197" s="65">
        <v>40041</v>
      </c>
      <c r="M197" s="65">
        <v>42201</v>
      </c>
      <c r="N197" s="65">
        <v>22935</v>
      </c>
      <c r="O197" s="65">
        <v>2479</v>
      </c>
      <c r="P197" s="65">
        <v>758.6</v>
      </c>
      <c r="Q197" s="65">
        <v>848.99</v>
      </c>
      <c r="R197" s="70">
        <v>0</v>
      </c>
      <c r="T197" s="81">
        <f t="shared" si="48"/>
        <v>567.63</v>
      </c>
      <c r="U197">
        <f t="shared" si="49"/>
        <v>430604</v>
      </c>
      <c r="V197">
        <f t="shared" si="50"/>
        <v>0</v>
      </c>
      <c r="W197">
        <f t="shared" si="51"/>
        <v>430604</v>
      </c>
      <c r="Y197" s="81">
        <f t="shared" si="52"/>
        <v>55.57</v>
      </c>
      <c r="Z197">
        <f t="shared" si="53"/>
        <v>42155</v>
      </c>
      <c r="AA197">
        <f t="shared" si="54"/>
        <v>0</v>
      </c>
      <c r="AB197">
        <f t="shared" si="55"/>
        <v>42155</v>
      </c>
      <c r="AD197" s="81">
        <f t="shared" si="56"/>
        <v>58.61</v>
      </c>
      <c r="AE197">
        <f t="shared" si="57"/>
        <v>44462</v>
      </c>
      <c r="AF197">
        <f t="shared" si="58"/>
        <v>0</v>
      </c>
      <c r="AG197">
        <f t="shared" si="59"/>
        <v>44462</v>
      </c>
      <c r="AI197" s="81">
        <f t="shared" si="60"/>
        <v>0</v>
      </c>
      <c r="AJ197">
        <f t="shared" si="61"/>
        <v>0</v>
      </c>
      <c r="AK197">
        <f t="shared" si="62"/>
        <v>0</v>
      </c>
      <c r="AL197">
        <f t="shared" si="63"/>
        <v>0</v>
      </c>
      <c r="AN197" s="81">
        <f t="shared" si="64"/>
        <v>28.32</v>
      </c>
      <c r="AO197">
        <f t="shared" si="65"/>
        <v>24043</v>
      </c>
      <c r="AP197">
        <f t="shared" si="66"/>
        <v>0</v>
      </c>
      <c r="AQ197">
        <f t="shared" si="67"/>
        <v>24043</v>
      </c>
      <c r="AS197" s="81">
        <f t="shared" si="68"/>
        <v>3.07</v>
      </c>
      <c r="AT197">
        <f t="shared" si="69"/>
        <v>2606</v>
      </c>
      <c r="AU197">
        <f t="shared" si="70"/>
        <v>0</v>
      </c>
      <c r="AV197">
        <f t="shared" si="71"/>
        <v>2606</v>
      </c>
    </row>
    <row r="198" spans="1:48" x14ac:dyDescent="0.2">
      <c r="A198" s="69">
        <v>186</v>
      </c>
      <c r="B198" s="65">
        <v>4212</v>
      </c>
      <c r="C198" s="65" t="s">
        <v>239</v>
      </c>
      <c r="D198" s="65">
        <v>4212</v>
      </c>
      <c r="E198" s="65">
        <v>22.2</v>
      </c>
      <c r="F198" s="65">
        <v>2.83</v>
      </c>
      <c r="G198" s="65">
        <v>308.82</v>
      </c>
      <c r="H198" s="65">
        <v>638.73</v>
      </c>
      <c r="I198" s="65">
        <v>65.89</v>
      </c>
      <c r="J198" s="65">
        <v>78.81</v>
      </c>
      <c r="K198" s="65">
        <v>200561</v>
      </c>
      <c r="L198" s="65">
        <v>20689</v>
      </c>
      <c r="M198" s="65">
        <v>24746</v>
      </c>
      <c r="N198" s="65">
        <v>7874</v>
      </c>
      <c r="O198" s="65">
        <v>1004</v>
      </c>
      <c r="P198" s="65">
        <v>337.8</v>
      </c>
      <c r="Q198" s="65">
        <v>378.91</v>
      </c>
      <c r="R198" s="70">
        <v>0</v>
      </c>
      <c r="T198" s="81">
        <f t="shared" si="48"/>
        <v>649.70000000000005</v>
      </c>
      <c r="U198">
        <f t="shared" si="49"/>
        <v>219469</v>
      </c>
      <c r="V198">
        <f t="shared" si="50"/>
        <v>0</v>
      </c>
      <c r="W198">
        <f t="shared" si="51"/>
        <v>219469</v>
      </c>
      <c r="Y198" s="81">
        <f t="shared" si="52"/>
        <v>67.13</v>
      </c>
      <c r="Z198">
        <f t="shared" si="53"/>
        <v>22677</v>
      </c>
      <c r="AA198">
        <f t="shared" si="54"/>
        <v>0</v>
      </c>
      <c r="AB198">
        <f t="shared" si="55"/>
        <v>22677</v>
      </c>
      <c r="AD198" s="81">
        <f t="shared" si="56"/>
        <v>80.16</v>
      </c>
      <c r="AE198">
        <f t="shared" si="57"/>
        <v>27078</v>
      </c>
      <c r="AF198">
        <f t="shared" si="58"/>
        <v>0</v>
      </c>
      <c r="AG198">
        <f t="shared" si="59"/>
        <v>27078</v>
      </c>
      <c r="AI198" s="81">
        <f t="shared" si="60"/>
        <v>0</v>
      </c>
      <c r="AJ198">
        <f t="shared" si="61"/>
        <v>0</v>
      </c>
      <c r="AK198">
        <f t="shared" si="62"/>
        <v>0</v>
      </c>
      <c r="AL198">
        <f t="shared" si="63"/>
        <v>0</v>
      </c>
      <c r="AN198" s="81">
        <f t="shared" si="64"/>
        <v>22.77</v>
      </c>
      <c r="AO198">
        <f t="shared" si="65"/>
        <v>8628</v>
      </c>
      <c r="AP198">
        <f t="shared" si="66"/>
        <v>0</v>
      </c>
      <c r="AQ198">
        <f t="shared" si="67"/>
        <v>8628</v>
      </c>
      <c r="AS198" s="81">
        <f t="shared" si="68"/>
        <v>2.9</v>
      </c>
      <c r="AT198">
        <f t="shared" si="69"/>
        <v>1099</v>
      </c>
      <c r="AU198">
        <f t="shared" si="70"/>
        <v>0</v>
      </c>
      <c r="AV198">
        <f t="shared" si="71"/>
        <v>1099</v>
      </c>
    </row>
    <row r="199" spans="1:48" x14ac:dyDescent="0.2">
      <c r="A199" s="69">
        <v>187</v>
      </c>
      <c r="B199" s="65">
        <v>4271</v>
      </c>
      <c r="C199" s="65" t="s">
        <v>240</v>
      </c>
      <c r="D199" s="65">
        <v>4271</v>
      </c>
      <c r="E199" s="65">
        <v>25.97</v>
      </c>
      <c r="F199" s="65">
        <v>3.02</v>
      </c>
      <c r="G199" s="65">
        <v>308.82</v>
      </c>
      <c r="H199" s="65">
        <v>565.61</v>
      </c>
      <c r="I199" s="65">
        <v>61.44</v>
      </c>
      <c r="J199" s="65">
        <v>63</v>
      </c>
      <c r="K199" s="65">
        <v>704750</v>
      </c>
      <c r="L199" s="65">
        <v>76554</v>
      </c>
      <c r="M199" s="65">
        <v>78498</v>
      </c>
      <c r="N199" s="65">
        <v>36078</v>
      </c>
      <c r="O199" s="65">
        <v>4195</v>
      </c>
      <c r="P199" s="65">
        <v>1268.4000000000001</v>
      </c>
      <c r="Q199" s="65">
        <v>1413.02</v>
      </c>
      <c r="R199" s="70">
        <v>0</v>
      </c>
      <c r="T199" s="81">
        <f t="shared" si="48"/>
        <v>576.58000000000004</v>
      </c>
      <c r="U199">
        <f t="shared" si="49"/>
        <v>731334</v>
      </c>
      <c r="V199">
        <f t="shared" si="50"/>
        <v>0</v>
      </c>
      <c r="W199">
        <f t="shared" si="51"/>
        <v>731334</v>
      </c>
      <c r="Y199" s="81">
        <f t="shared" si="52"/>
        <v>62.68</v>
      </c>
      <c r="Z199">
        <f t="shared" si="53"/>
        <v>79503</v>
      </c>
      <c r="AA199">
        <f t="shared" si="54"/>
        <v>0</v>
      </c>
      <c r="AB199">
        <f t="shared" si="55"/>
        <v>79503</v>
      </c>
      <c r="AD199" s="81">
        <f t="shared" si="56"/>
        <v>64.349999999999994</v>
      </c>
      <c r="AE199">
        <f t="shared" si="57"/>
        <v>81622</v>
      </c>
      <c r="AF199">
        <f t="shared" si="58"/>
        <v>0</v>
      </c>
      <c r="AG199">
        <f t="shared" si="59"/>
        <v>81622</v>
      </c>
      <c r="AI199" s="81">
        <f t="shared" si="60"/>
        <v>0</v>
      </c>
      <c r="AJ199">
        <f t="shared" si="61"/>
        <v>0</v>
      </c>
      <c r="AK199">
        <f t="shared" si="62"/>
        <v>0</v>
      </c>
      <c r="AL199">
        <f t="shared" si="63"/>
        <v>0</v>
      </c>
      <c r="AN199" s="81">
        <f t="shared" si="64"/>
        <v>26.54</v>
      </c>
      <c r="AO199">
        <f t="shared" si="65"/>
        <v>37502</v>
      </c>
      <c r="AP199">
        <f t="shared" si="66"/>
        <v>0</v>
      </c>
      <c r="AQ199">
        <f t="shared" si="67"/>
        <v>37502</v>
      </c>
      <c r="AS199" s="81">
        <f t="shared" si="68"/>
        <v>3.09</v>
      </c>
      <c r="AT199">
        <f t="shared" si="69"/>
        <v>4366</v>
      </c>
      <c r="AU199">
        <f t="shared" si="70"/>
        <v>0</v>
      </c>
      <c r="AV199">
        <f t="shared" si="71"/>
        <v>4366</v>
      </c>
    </row>
    <row r="200" spans="1:48" x14ac:dyDescent="0.2">
      <c r="A200" s="69">
        <v>188</v>
      </c>
      <c r="B200" s="65">
        <v>4269</v>
      </c>
      <c r="C200" s="65" t="s">
        <v>241</v>
      </c>
      <c r="D200" s="65">
        <v>4269</v>
      </c>
      <c r="E200" s="65">
        <v>25.97</v>
      </c>
      <c r="F200" s="65">
        <v>3.02</v>
      </c>
      <c r="G200" s="65">
        <v>308.82</v>
      </c>
      <c r="H200" s="65">
        <v>594.91999999999996</v>
      </c>
      <c r="I200" s="65">
        <v>58.73</v>
      </c>
      <c r="J200" s="65">
        <v>62.18</v>
      </c>
      <c r="K200" s="65">
        <v>329586</v>
      </c>
      <c r="L200" s="65">
        <v>32536</v>
      </c>
      <c r="M200" s="65">
        <v>34448</v>
      </c>
      <c r="N200" s="65">
        <v>16253</v>
      </c>
      <c r="O200" s="65">
        <v>1890</v>
      </c>
      <c r="P200" s="65">
        <v>544.70000000000005</v>
      </c>
      <c r="Q200" s="65">
        <v>617.24</v>
      </c>
      <c r="R200" s="70">
        <v>0</v>
      </c>
      <c r="T200" s="81">
        <f t="shared" si="48"/>
        <v>605.89</v>
      </c>
      <c r="U200">
        <f t="shared" si="49"/>
        <v>330028</v>
      </c>
      <c r="V200">
        <f t="shared" si="50"/>
        <v>0</v>
      </c>
      <c r="W200">
        <f t="shared" si="51"/>
        <v>330028</v>
      </c>
      <c r="Y200" s="81">
        <f t="shared" si="52"/>
        <v>59.97</v>
      </c>
      <c r="Z200">
        <f t="shared" si="53"/>
        <v>32666</v>
      </c>
      <c r="AA200">
        <f t="shared" si="54"/>
        <v>0</v>
      </c>
      <c r="AB200">
        <f t="shared" si="55"/>
        <v>32666</v>
      </c>
      <c r="AD200" s="81">
        <f t="shared" si="56"/>
        <v>63.53</v>
      </c>
      <c r="AE200">
        <f t="shared" si="57"/>
        <v>34605</v>
      </c>
      <c r="AF200">
        <f t="shared" si="58"/>
        <v>0</v>
      </c>
      <c r="AG200">
        <f t="shared" si="59"/>
        <v>34605</v>
      </c>
      <c r="AI200" s="81">
        <f t="shared" si="60"/>
        <v>0</v>
      </c>
      <c r="AJ200">
        <f t="shared" si="61"/>
        <v>0</v>
      </c>
      <c r="AK200">
        <f t="shared" si="62"/>
        <v>0</v>
      </c>
      <c r="AL200">
        <f t="shared" si="63"/>
        <v>0</v>
      </c>
      <c r="AN200" s="81">
        <f t="shared" si="64"/>
        <v>26.54</v>
      </c>
      <c r="AO200">
        <f t="shared" si="65"/>
        <v>16382</v>
      </c>
      <c r="AP200">
        <f t="shared" si="66"/>
        <v>0</v>
      </c>
      <c r="AQ200">
        <f t="shared" si="67"/>
        <v>16382</v>
      </c>
      <c r="AS200" s="81">
        <f t="shared" si="68"/>
        <v>3.09</v>
      </c>
      <c r="AT200">
        <f t="shared" si="69"/>
        <v>1907</v>
      </c>
      <c r="AU200">
        <f t="shared" si="70"/>
        <v>0</v>
      </c>
      <c r="AV200">
        <f t="shared" si="71"/>
        <v>1907</v>
      </c>
    </row>
    <row r="201" spans="1:48" x14ac:dyDescent="0.2">
      <c r="A201" s="69">
        <v>189</v>
      </c>
      <c r="B201" s="65">
        <v>4356</v>
      </c>
      <c r="C201" s="65" t="s">
        <v>242</v>
      </c>
      <c r="D201" s="65">
        <v>4356</v>
      </c>
      <c r="E201" s="65">
        <v>28.74</v>
      </c>
      <c r="F201" s="65">
        <v>3.05</v>
      </c>
      <c r="G201" s="65">
        <v>308.82</v>
      </c>
      <c r="H201" s="65">
        <v>524.73</v>
      </c>
      <c r="I201" s="65">
        <v>51.91</v>
      </c>
      <c r="J201" s="65">
        <v>61.53</v>
      </c>
      <c r="K201" s="65">
        <v>450848</v>
      </c>
      <c r="L201" s="65">
        <v>44601</v>
      </c>
      <c r="M201" s="65">
        <v>52867</v>
      </c>
      <c r="N201" s="65">
        <v>27650</v>
      </c>
      <c r="O201" s="65">
        <v>2934</v>
      </c>
      <c r="P201" s="65">
        <v>832.6</v>
      </c>
      <c r="Q201" s="65">
        <v>936.49</v>
      </c>
      <c r="R201" s="70">
        <v>0</v>
      </c>
      <c r="T201" s="81">
        <f t="shared" si="48"/>
        <v>535.70000000000005</v>
      </c>
      <c r="U201">
        <f t="shared" si="49"/>
        <v>446024</v>
      </c>
      <c r="V201">
        <f t="shared" si="50"/>
        <v>4824</v>
      </c>
      <c r="W201">
        <f t="shared" si="51"/>
        <v>450848</v>
      </c>
      <c r="Y201" s="81">
        <f t="shared" si="52"/>
        <v>53.15</v>
      </c>
      <c r="Z201">
        <f t="shared" si="53"/>
        <v>44253</v>
      </c>
      <c r="AA201">
        <f t="shared" si="54"/>
        <v>348</v>
      </c>
      <c r="AB201">
        <f t="shared" si="55"/>
        <v>44601</v>
      </c>
      <c r="AD201" s="81">
        <f t="shared" si="56"/>
        <v>62.88</v>
      </c>
      <c r="AE201">
        <f t="shared" si="57"/>
        <v>52354</v>
      </c>
      <c r="AF201">
        <f t="shared" si="58"/>
        <v>513</v>
      </c>
      <c r="AG201">
        <f t="shared" si="59"/>
        <v>52867</v>
      </c>
      <c r="AI201" s="81">
        <f t="shared" si="60"/>
        <v>0</v>
      </c>
      <c r="AJ201">
        <f t="shared" si="61"/>
        <v>0</v>
      </c>
      <c r="AK201">
        <f t="shared" si="62"/>
        <v>0</v>
      </c>
      <c r="AL201">
        <f t="shared" si="63"/>
        <v>0</v>
      </c>
      <c r="AN201" s="81">
        <f t="shared" si="64"/>
        <v>29.31</v>
      </c>
      <c r="AO201">
        <f t="shared" si="65"/>
        <v>27449</v>
      </c>
      <c r="AP201">
        <f t="shared" si="66"/>
        <v>201</v>
      </c>
      <c r="AQ201">
        <f t="shared" si="67"/>
        <v>27650</v>
      </c>
      <c r="AS201" s="81">
        <f t="shared" si="68"/>
        <v>3.1199999999999997</v>
      </c>
      <c r="AT201">
        <f t="shared" si="69"/>
        <v>2922</v>
      </c>
      <c r="AU201">
        <f t="shared" si="70"/>
        <v>12</v>
      </c>
      <c r="AV201">
        <f t="shared" si="71"/>
        <v>2934</v>
      </c>
    </row>
    <row r="202" spans="1:48" x14ac:dyDescent="0.2">
      <c r="A202" s="69">
        <v>190</v>
      </c>
      <c r="B202" s="65">
        <v>4437</v>
      </c>
      <c r="C202" s="65" t="s">
        <v>243</v>
      </c>
      <c r="D202" s="65">
        <v>4437</v>
      </c>
      <c r="E202" s="65">
        <v>36.15</v>
      </c>
      <c r="F202" s="65">
        <v>4.1500000000000004</v>
      </c>
      <c r="G202" s="65">
        <v>308.82</v>
      </c>
      <c r="H202" s="65">
        <v>518.09</v>
      </c>
      <c r="I202" s="65">
        <v>50.08</v>
      </c>
      <c r="J202" s="65">
        <v>66.81</v>
      </c>
      <c r="K202" s="65">
        <v>285416</v>
      </c>
      <c r="L202" s="65">
        <v>27589</v>
      </c>
      <c r="M202" s="65">
        <v>36806</v>
      </c>
      <c r="N202" s="65">
        <v>21790</v>
      </c>
      <c r="O202" s="65">
        <v>2501</v>
      </c>
      <c r="P202" s="65">
        <v>540.70000000000005</v>
      </c>
      <c r="Q202" s="65">
        <v>593.08000000000004</v>
      </c>
      <c r="R202" s="70">
        <v>0</v>
      </c>
      <c r="T202" s="81">
        <f t="shared" si="48"/>
        <v>529.06000000000006</v>
      </c>
      <c r="U202">
        <f t="shared" si="49"/>
        <v>286063</v>
      </c>
      <c r="V202">
        <f t="shared" si="50"/>
        <v>0</v>
      </c>
      <c r="W202">
        <f t="shared" si="51"/>
        <v>286063</v>
      </c>
      <c r="Y202" s="81">
        <f t="shared" si="52"/>
        <v>51.32</v>
      </c>
      <c r="Z202">
        <f t="shared" si="53"/>
        <v>27749</v>
      </c>
      <c r="AA202">
        <f t="shared" si="54"/>
        <v>0</v>
      </c>
      <c r="AB202">
        <f t="shared" si="55"/>
        <v>27749</v>
      </c>
      <c r="AD202" s="81">
        <f t="shared" si="56"/>
        <v>68.16</v>
      </c>
      <c r="AE202">
        <f t="shared" si="57"/>
        <v>36854</v>
      </c>
      <c r="AF202">
        <f t="shared" si="58"/>
        <v>0</v>
      </c>
      <c r="AG202">
        <f t="shared" si="59"/>
        <v>36854</v>
      </c>
      <c r="AI202" s="81">
        <f t="shared" si="60"/>
        <v>0</v>
      </c>
      <c r="AJ202">
        <f t="shared" si="61"/>
        <v>0</v>
      </c>
      <c r="AK202">
        <f t="shared" si="62"/>
        <v>0</v>
      </c>
      <c r="AL202">
        <f t="shared" si="63"/>
        <v>0</v>
      </c>
      <c r="AN202" s="81">
        <f t="shared" si="64"/>
        <v>36.72</v>
      </c>
      <c r="AO202">
        <f t="shared" si="65"/>
        <v>21778</v>
      </c>
      <c r="AP202">
        <f t="shared" si="66"/>
        <v>12</v>
      </c>
      <c r="AQ202">
        <f t="shared" si="67"/>
        <v>21790</v>
      </c>
      <c r="AS202" s="81">
        <f t="shared" si="68"/>
        <v>4.2200000000000006</v>
      </c>
      <c r="AT202">
        <f t="shared" si="69"/>
        <v>2503</v>
      </c>
      <c r="AU202">
        <f t="shared" si="70"/>
        <v>0</v>
      </c>
      <c r="AV202">
        <f t="shared" si="71"/>
        <v>2503</v>
      </c>
    </row>
    <row r="203" spans="1:48" x14ac:dyDescent="0.2">
      <c r="A203" s="69">
        <v>191</v>
      </c>
      <c r="B203" s="65">
        <v>4446</v>
      </c>
      <c r="C203" s="65" t="s">
        <v>244</v>
      </c>
      <c r="D203" s="65">
        <v>4446</v>
      </c>
      <c r="E203" s="65">
        <v>25.97</v>
      </c>
      <c r="F203" s="65">
        <v>3.02</v>
      </c>
      <c r="G203" s="65">
        <v>308.82</v>
      </c>
      <c r="H203" s="65">
        <v>554.76</v>
      </c>
      <c r="I203" s="65">
        <v>53.64</v>
      </c>
      <c r="J203" s="65">
        <v>58.01</v>
      </c>
      <c r="K203" s="65">
        <v>566188</v>
      </c>
      <c r="L203" s="65">
        <v>54745</v>
      </c>
      <c r="M203" s="65">
        <v>59205</v>
      </c>
      <c r="N203" s="65">
        <v>30619</v>
      </c>
      <c r="O203" s="65">
        <v>3561</v>
      </c>
      <c r="P203" s="65">
        <v>1025.5</v>
      </c>
      <c r="Q203" s="65">
        <v>1185.5</v>
      </c>
      <c r="R203" s="70">
        <v>0</v>
      </c>
      <c r="T203" s="81">
        <f t="shared" si="48"/>
        <v>565.73</v>
      </c>
      <c r="U203">
        <f t="shared" si="49"/>
        <v>580156</v>
      </c>
      <c r="V203">
        <f t="shared" si="50"/>
        <v>0</v>
      </c>
      <c r="W203">
        <f t="shared" si="51"/>
        <v>580156</v>
      </c>
      <c r="Y203" s="81">
        <f t="shared" si="52"/>
        <v>54.88</v>
      </c>
      <c r="Z203">
        <f t="shared" si="53"/>
        <v>56279</v>
      </c>
      <c r="AA203">
        <f t="shared" si="54"/>
        <v>0</v>
      </c>
      <c r="AB203">
        <f t="shared" si="55"/>
        <v>56279</v>
      </c>
      <c r="AD203" s="81">
        <f t="shared" si="56"/>
        <v>59.36</v>
      </c>
      <c r="AE203">
        <f t="shared" si="57"/>
        <v>60874</v>
      </c>
      <c r="AF203">
        <f t="shared" si="58"/>
        <v>0</v>
      </c>
      <c r="AG203">
        <f t="shared" si="59"/>
        <v>60874</v>
      </c>
      <c r="AI203" s="81">
        <f t="shared" si="60"/>
        <v>0</v>
      </c>
      <c r="AJ203">
        <f t="shared" si="61"/>
        <v>0</v>
      </c>
      <c r="AK203">
        <f t="shared" si="62"/>
        <v>0</v>
      </c>
      <c r="AL203">
        <f t="shared" si="63"/>
        <v>0</v>
      </c>
      <c r="AN203" s="81">
        <f t="shared" si="64"/>
        <v>26.54</v>
      </c>
      <c r="AO203">
        <f t="shared" si="65"/>
        <v>31463</v>
      </c>
      <c r="AP203">
        <f t="shared" si="66"/>
        <v>0</v>
      </c>
      <c r="AQ203">
        <f t="shared" si="67"/>
        <v>31463</v>
      </c>
      <c r="AS203" s="81">
        <f t="shared" si="68"/>
        <v>3.09</v>
      </c>
      <c r="AT203">
        <f t="shared" si="69"/>
        <v>3663</v>
      </c>
      <c r="AU203">
        <f t="shared" si="70"/>
        <v>0</v>
      </c>
      <c r="AV203">
        <f t="shared" si="71"/>
        <v>3663</v>
      </c>
    </row>
    <row r="204" spans="1:48" x14ac:dyDescent="0.2">
      <c r="A204" s="69">
        <v>192</v>
      </c>
      <c r="B204" s="65">
        <v>4491</v>
      </c>
      <c r="C204" s="65" t="s">
        <v>245</v>
      </c>
      <c r="D204" s="65">
        <v>4491</v>
      </c>
      <c r="E204" s="65">
        <v>27.75</v>
      </c>
      <c r="F204" s="65">
        <v>3</v>
      </c>
      <c r="G204" s="65">
        <v>308.82</v>
      </c>
      <c r="H204" s="65">
        <v>638.54999999999995</v>
      </c>
      <c r="I204" s="65">
        <v>71.56</v>
      </c>
      <c r="J204" s="65">
        <v>79.709999999999994</v>
      </c>
      <c r="K204" s="65">
        <v>225344</v>
      </c>
      <c r="L204" s="65">
        <v>25254</v>
      </c>
      <c r="M204" s="65">
        <v>28130</v>
      </c>
      <c r="N204" s="65">
        <v>10869</v>
      </c>
      <c r="O204" s="65">
        <v>1175</v>
      </c>
      <c r="P204" s="65">
        <v>348.8</v>
      </c>
      <c r="Q204" s="65">
        <v>387.97</v>
      </c>
      <c r="R204" s="70">
        <v>0</v>
      </c>
      <c r="T204" s="81">
        <f t="shared" si="48"/>
        <v>649.52</v>
      </c>
      <c r="U204">
        <f t="shared" si="49"/>
        <v>226553</v>
      </c>
      <c r="V204">
        <f t="shared" si="50"/>
        <v>0</v>
      </c>
      <c r="W204">
        <f t="shared" si="51"/>
        <v>226553</v>
      </c>
      <c r="Y204" s="81">
        <f t="shared" si="52"/>
        <v>72.8</v>
      </c>
      <c r="Z204">
        <f t="shared" si="53"/>
        <v>25393</v>
      </c>
      <c r="AA204">
        <f t="shared" si="54"/>
        <v>0</v>
      </c>
      <c r="AB204">
        <f t="shared" si="55"/>
        <v>25393</v>
      </c>
      <c r="AD204" s="81">
        <f t="shared" si="56"/>
        <v>81.059999999999988</v>
      </c>
      <c r="AE204">
        <f t="shared" si="57"/>
        <v>28274</v>
      </c>
      <c r="AF204">
        <f t="shared" si="58"/>
        <v>0</v>
      </c>
      <c r="AG204">
        <f t="shared" si="59"/>
        <v>28274</v>
      </c>
      <c r="AI204" s="81">
        <f t="shared" si="60"/>
        <v>0</v>
      </c>
      <c r="AJ204">
        <f t="shared" si="61"/>
        <v>0</v>
      </c>
      <c r="AK204">
        <f t="shared" si="62"/>
        <v>0</v>
      </c>
      <c r="AL204">
        <f t="shared" si="63"/>
        <v>0</v>
      </c>
      <c r="AN204" s="81">
        <f t="shared" si="64"/>
        <v>28.32</v>
      </c>
      <c r="AO204">
        <f t="shared" si="65"/>
        <v>10987</v>
      </c>
      <c r="AP204">
        <f t="shared" si="66"/>
        <v>0</v>
      </c>
      <c r="AQ204">
        <f t="shared" si="67"/>
        <v>10987</v>
      </c>
      <c r="AS204" s="81">
        <f t="shared" si="68"/>
        <v>3.07</v>
      </c>
      <c r="AT204">
        <f t="shared" si="69"/>
        <v>1191</v>
      </c>
      <c r="AU204">
        <f t="shared" si="70"/>
        <v>0</v>
      </c>
      <c r="AV204">
        <f t="shared" si="71"/>
        <v>1191</v>
      </c>
    </row>
    <row r="205" spans="1:48" x14ac:dyDescent="0.2">
      <c r="A205" s="69">
        <v>193</v>
      </c>
      <c r="B205" s="65">
        <v>4505</v>
      </c>
      <c r="C205" s="65" t="s">
        <v>246</v>
      </c>
      <c r="D205" s="65">
        <v>4505</v>
      </c>
      <c r="E205" s="65">
        <v>28.74</v>
      </c>
      <c r="F205" s="65">
        <v>3.05</v>
      </c>
      <c r="G205" s="65">
        <v>308.82</v>
      </c>
      <c r="H205" s="65">
        <v>564.94000000000005</v>
      </c>
      <c r="I205" s="65">
        <v>50.98</v>
      </c>
      <c r="J205" s="65">
        <v>65.67</v>
      </c>
      <c r="K205" s="65">
        <v>140727</v>
      </c>
      <c r="L205" s="65">
        <v>12699</v>
      </c>
      <c r="M205" s="65">
        <v>16358</v>
      </c>
      <c r="N205" s="65">
        <v>8106</v>
      </c>
      <c r="O205" s="65">
        <v>860</v>
      </c>
      <c r="P205" s="65">
        <v>239.9</v>
      </c>
      <c r="Q205" s="65">
        <v>273.16000000000003</v>
      </c>
      <c r="R205" s="70">
        <v>0</v>
      </c>
      <c r="T205" s="81">
        <f t="shared" si="48"/>
        <v>575.91000000000008</v>
      </c>
      <c r="U205">
        <f t="shared" si="49"/>
        <v>138161</v>
      </c>
      <c r="V205">
        <f t="shared" si="50"/>
        <v>2566</v>
      </c>
      <c r="W205">
        <f t="shared" si="51"/>
        <v>140727</v>
      </c>
      <c r="Y205" s="81">
        <f t="shared" si="52"/>
        <v>52.22</v>
      </c>
      <c r="Z205">
        <f t="shared" si="53"/>
        <v>12528</v>
      </c>
      <c r="AA205">
        <f t="shared" si="54"/>
        <v>171</v>
      </c>
      <c r="AB205">
        <f t="shared" si="55"/>
        <v>12699</v>
      </c>
      <c r="AD205" s="81">
        <f t="shared" si="56"/>
        <v>67.02</v>
      </c>
      <c r="AE205">
        <f t="shared" si="57"/>
        <v>16078</v>
      </c>
      <c r="AF205">
        <f t="shared" si="58"/>
        <v>280</v>
      </c>
      <c r="AG205">
        <f t="shared" si="59"/>
        <v>16358</v>
      </c>
      <c r="AI205" s="81">
        <f t="shared" si="60"/>
        <v>0</v>
      </c>
      <c r="AJ205">
        <f t="shared" si="61"/>
        <v>0</v>
      </c>
      <c r="AK205">
        <f t="shared" si="62"/>
        <v>0</v>
      </c>
      <c r="AL205">
        <f t="shared" si="63"/>
        <v>0</v>
      </c>
      <c r="AN205" s="81">
        <f t="shared" si="64"/>
        <v>29.31</v>
      </c>
      <c r="AO205">
        <f t="shared" si="65"/>
        <v>8006</v>
      </c>
      <c r="AP205">
        <f t="shared" si="66"/>
        <v>100</v>
      </c>
      <c r="AQ205">
        <f t="shared" si="67"/>
        <v>8106</v>
      </c>
      <c r="AS205" s="81">
        <f t="shared" si="68"/>
        <v>3.1199999999999997</v>
      </c>
      <c r="AT205">
        <f t="shared" si="69"/>
        <v>852</v>
      </c>
      <c r="AU205">
        <f t="shared" si="70"/>
        <v>8</v>
      </c>
      <c r="AV205">
        <f t="shared" si="71"/>
        <v>860</v>
      </c>
    </row>
    <row r="206" spans="1:48" x14ac:dyDescent="0.2">
      <c r="A206" s="69">
        <v>194</v>
      </c>
      <c r="B206" s="65">
        <v>4509</v>
      </c>
      <c r="C206" s="65" t="s">
        <v>247</v>
      </c>
      <c r="D206" s="65">
        <v>4509</v>
      </c>
      <c r="E206" s="65">
        <v>27.75</v>
      </c>
      <c r="F206" s="65">
        <v>3</v>
      </c>
      <c r="G206" s="65">
        <v>308.82</v>
      </c>
      <c r="H206" s="65">
        <v>565.92999999999995</v>
      </c>
      <c r="I206" s="65">
        <v>61.79</v>
      </c>
      <c r="J206" s="65">
        <v>83.17</v>
      </c>
      <c r="K206" s="65">
        <v>125071</v>
      </c>
      <c r="L206" s="65">
        <v>13656</v>
      </c>
      <c r="M206" s="65">
        <v>18381</v>
      </c>
      <c r="N206" s="65">
        <v>6859</v>
      </c>
      <c r="O206" s="65">
        <v>741</v>
      </c>
      <c r="P206" s="65">
        <v>203.9</v>
      </c>
      <c r="Q206" s="65">
        <v>230.32</v>
      </c>
      <c r="R206" s="70">
        <v>0</v>
      </c>
      <c r="T206" s="81">
        <f t="shared" ref="T206:T269" si="72">T$10+H206</f>
        <v>576.9</v>
      </c>
      <c r="U206">
        <f t="shared" ref="U206:U269" si="73">ROUND(T206*P206,0)</f>
        <v>117630</v>
      </c>
      <c r="V206">
        <f t="shared" ref="V206:V269" si="74">IF(U206&lt;K206,K206-U206,0)</f>
        <v>7441</v>
      </c>
      <c r="W206">
        <f t="shared" ref="W206:W269" si="75">V206+U206</f>
        <v>125071</v>
      </c>
      <c r="Y206" s="81">
        <f t="shared" ref="Y206:Y269" si="76">Y$10+I206</f>
        <v>63.03</v>
      </c>
      <c r="Z206">
        <f t="shared" ref="Z206:Z269" si="77">ROUND(Y206*$P206,0)</f>
        <v>12852</v>
      </c>
      <c r="AA206">
        <f t="shared" ref="AA206:AA269" si="78">IF(Z206&lt;L206,L206-Z206,0)</f>
        <v>804</v>
      </c>
      <c r="AB206">
        <f t="shared" ref="AB206:AB269" si="79">AA206+Z206</f>
        <v>13656</v>
      </c>
      <c r="AD206" s="81">
        <f t="shared" ref="AD206:AD269" si="80">AD$10+J206</f>
        <v>84.52</v>
      </c>
      <c r="AE206">
        <f t="shared" ref="AE206:AE269" si="81">ROUND(AD206*$P206,0)</f>
        <v>17234</v>
      </c>
      <c r="AF206">
        <f t="shared" ref="AF206:AF269" si="82">IF(AE206&lt;M206,M206-AE206,0)</f>
        <v>1147</v>
      </c>
      <c r="AG206">
        <f t="shared" ref="AG206:AG269" si="83">AF206+AE206</f>
        <v>18381</v>
      </c>
      <c r="AI206" s="81">
        <f t="shared" ref="AI206:AI269" si="84">IF(R206&gt;0,$AI$11,0)</f>
        <v>0</v>
      </c>
      <c r="AJ206">
        <f t="shared" ref="AJ206:AJ269" si="85">ROUND(AI206*$P206,0)</f>
        <v>0</v>
      </c>
      <c r="AK206">
        <f t="shared" ref="AK206:AK269" si="86">IF(AJ206&lt;R206,R206-AJ206,0)</f>
        <v>0</v>
      </c>
      <c r="AL206">
        <f t="shared" ref="AL206:AL269" si="87">AK206+AJ206</f>
        <v>0</v>
      </c>
      <c r="AN206" s="81">
        <f t="shared" ref="AN206:AN269" si="88">AN$10+E206</f>
        <v>28.32</v>
      </c>
      <c r="AO206">
        <f t="shared" ref="AO206:AO269" si="89">ROUND(AN206*$Q206,0)</f>
        <v>6523</v>
      </c>
      <c r="AP206">
        <f t="shared" ref="AP206:AP269" si="90">IF(AO206&lt;N206,N206-AO206,0)</f>
        <v>336</v>
      </c>
      <c r="AQ206">
        <f t="shared" ref="AQ206:AQ269" si="91">AP206+AO206</f>
        <v>6859</v>
      </c>
      <c r="AS206" s="81">
        <f t="shared" ref="AS206:AS269" si="92">AS$10+F206</f>
        <v>3.07</v>
      </c>
      <c r="AT206">
        <f t="shared" ref="AT206:AT269" si="93">ROUND(AS206*$Q206,0)</f>
        <v>707</v>
      </c>
      <c r="AU206">
        <f t="shared" ref="AU206:AU269" si="94">IF(AT206&lt;O206,O206-AT206,0)</f>
        <v>34</v>
      </c>
      <c r="AV206">
        <f t="shared" ref="AV206:AV269" si="95">AU206+AT206</f>
        <v>741</v>
      </c>
    </row>
    <row r="207" spans="1:48" x14ac:dyDescent="0.2">
      <c r="A207" s="69">
        <v>195</v>
      </c>
      <c r="B207" s="65">
        <v>4518</v>
      </c>
      <c r="C207" s="65" t="s">
        <v>248</v>
      </c>
      <c r="D207" s="65">
        <v>4518</v>
      </c>
      <c r="E207" s="65">
        <v>27.75</v>
      </c>
      <c r="F207" s="65">
        <v>3</v>
      </c>
      <c r="G207" s="65">
        <v>308.82</v>
      </c>
      <c r="H207" s="65">
        <v>616.71</v>
      </c>
      <c r="I207" s="65">
        <v>63.11</v>
      </c>
      <c r="J207" s="65">
        <v>71.03</v>
      </c>
      <c r="K207" s="65">
        <v>143015</v>
      </c>
      <c r="L207" s="65">
        <v>14635</v>
      </c>
      <c r="M207" s="65">
        <v>16472</v>
      </c>
      <c r="N207" s="65">
        <v>7004</v>
      </c>
      <c r="O207" s="65">
        <v>757</v>
      </c>
      <c r="P207" s="65">
        <v>239.9</v>
      </c>
      <c r="Q207" s="65">
        <v>260.60000000000002</v>
      </c>
      <c r="R207" s="70">
        <v>0</v>
      </c>
      <c r="T207" s="81">
        <f t="shared" si="72"/>
        <v>627.68000000000006</v>
      </c>
      <c r="U207">
        <f t="shared" si="73"/>
        <v>150580</v>
      </c>
      <c r="V207">
        <f t="shared" si="74"/>
        <v>0</v>
      </c>
      <c r="W207">
        <f t="shared" si="75"/>
        <v>150580</v>
      </c>
      <c r="Y207" s="81">
        <f t="shared" si="76"/>
        <v>64.349999999999994</v>
      </c>
      <c r="Z207">
        <f t="shared" si="77"/>
        <v>15438</v>
      </c>
      <c r="AA207">
        <f t="shared" si="78"/>
        <v>0</v>
      </c>
      <c r="AB207">
        <f t="shared" si="79"/>
        <v>15438</v>
      </c>
      <c r="AD207" s="81">
        <f t="shared" si="80"/>
        <v>72.38</v>
      </c>
      <c r="AE207">
        <f t="shared" si="81"/>
        <v>17364</v>
      </c>
      <c r="AF207">
        <f t="shared" si="82"/>
        <v>0</v>
      </c>
      <c r="AG207">
        <f t="shared" si="83"/>
        <v>17364</v>
      </c>
      <c r="AI207" s="81">
        <f t="shared" si="84"/>
        <v>0</v>
      </c>
      <c r="AJ207">
        <f t="shared" si="85"/>
        <v>0</v>
      </c>
      <c r="AK207">
        <f t="shared" si="86"/>
        <v>0</v>
      </c>
      <c r="AL207">
        <f t="shared" si="87"/>
        <v>0</v>
      </c>
      <c r="AN207" s="81">
        <f t="shared" si="88"/>
        <v>28.32</v>
      </c>
      <c r="AO207">
        <f t="shared" si="89"/>
        <v>7380</v>
      </c>
      <c r="AP207">
        <f t="shared" si="90"/>
        <v>0</v>
      </c>
      <c r="AQ207">
        <f t="shared" si="91"/>
        <v>7380</v>
      </c>
      <c r="AS207" s="81">
        <f t="shared" si="92"/>
        <v>3.07</v>
      </c>
      <c r="AT207">
        <f t="shared" si="93"/>
        <v>800</v>
      </c>
      <c r="AU207">
        <f t="shared" si="94"/>
        <v>0</v>
      </c>
      <c r="AV207">
        <f t="shared" si="95"/>
        <v>800</v>
      </c>
    </row>
    <row r="208" spans="1:48" x14ac:dyDescent="0.2">
      <c r="A208" s="69">
        <v>196</v>
      </c>
      <c r="B208" s="65">
        <v>4527</v>
      </c>
      <c r="C208" s="65" t="s">
        <v>249</v>
      </c>
      <c r="D208" s="65">
        <v>4527</v>
      </c>
      <c r="E208" s="65">
        <v>28.74</v>
      </c>
      <c r="F208" s="65">
        <v>3.05</v>
      </c>
      <c r="G208" s="65">
        <v>308.82</v>
      </c>
      <c r="H208" s="65">
        <v>627.84</v>
      </c>
      <c r="I208" s="65">
        <v>78.42</v>
      </c>
      <c r="J208" s="65">
        <v>72.39</v>
      </c>
      <c r="K208" s="65">
        <v>395162</v>
      </c>
      <c r="L208" s="65">
        <v>49358</v>
      </c>
      <c r="M208" s="65">
        <v>45562</v>
      </c>
      <c r="N208" s="65">
        <v>21123</v>
      </c>
      <c r="O208" s="65">
        <v>2242</v>
      </c>
      <c r="P208" s="65">
        <v>647.41999999999996</v>
      </c>
      <c r="Q208" s="65">
        <v>754.04</v>
      </c>
      <c r="R208" s="70">
        <v>0</v>
      </c>
      <c r="T208" s="81">
        <f t="shared" si="72"/>
        <v>638.81000000000006</v>
      </c>
      <c r="U208">
        <f t="shared" si="73"/>
        <v>413578</v>
      </c>
      <c r="V208">
        <f t="shared" si="74"/>
        <v>0</v>
      </c>
      <c r="W208">
        <f t="shared" si="75"/>
        <v>413578</v>
      </c>
      <c r="Y208" s="81">
        <f t="shared" si="76"/>
        <v>79.66</v>
      </c>
      <c r="Z208">
        <f t="shared" si="77"/>
        <v>51573</v>
      </c>
      <c r="AA208">
        <f t="shared" si="78"/>
        <v>0</v>
      </c>
      <c r="AB208">
        <f t="shared" si="79"/>
        <v>51573</v>
      </c>
      <c r="AD208" s="81">
        <f t="shared" si="80"/>
        <v>73.739999999999995</v>
      </c>
      <c r="AE208">
        <f t="shared" si="81"/>
        <v>47741</v>
      </c>
      <c r="AF208">
        <f t="shared" si="82"/>
        <v>0</v>
      </c>
      <c r="AG208">
        <f t="shared" si="83"/>
        <v>47741</v>
      </c>
      <c r="AI208" s="81">
        <f t="shared" si="84"/>
        <v>0</v>
      </c>
      <c r="AJ208">
        <f t="shared" si="85"/>
        <v>0</v>
      </c>
      <c r="AK208">
        <f t="shared" si="86"/>
        <v>0</v>
      </c>
      <c r="AL208">
        <f t="shared" si="87"/>
        <v>0</v>
      </c>
      <c r="AN208" s="81">
        <f t="shared" si="88"/>
        <v>29.31</v>
      </c>
      <c r="AO208">
        <f t="shared" si="89"/>
        <v>22101</v>
      </c>
      <c r="AP208">
        <f t="shared" si="90"/>
        <v>0</v>
      </c>
      <c r="AQ208">
        <f t="shared" si="91"/>
        <v>22101</v>
      </c>
      <c r="AS208" s="81">
        <f t="shared" si="92"/>
        <v>3.1199999999999997</v>
      </c>
      <c r="AT208">
        <f t="shared" si="93"/>
        <v>2353</v>
      </c>
      <c r="AU208">
        <f t="shared" si="94"/>
        <v>0</v>
      </c>
      <c r="AV208">
        <f t="shared" si="95"/>
        <v>2353</v>
      </c>
    </row>
    <row r="209" spans="1:48" x14ac:dyDescent="0.2">
      <c r="A209" s="69">
        <v>197</v>
      </c>
      <c r="B209" s="65">
        <v>4536</v>
      </c>
      <c r="C209" s="65" t="s">
        <v>250</v>
      </c>
      <c r="D209" s="65">
        <v>4536</v>
      </c>
      <c r="E209" s="65">
        <v>27.75</v>
      </c>
      <c r="F209" s="65">
        <v>3</v>
      </c>
      <c r="G209" s="65">
        <v>308.82</v>
      </c>
      <c r="H209" s="65">
        <v>539.04</v>
      </c>
      <c r="I209" s="65">
        <v>64.540000000000006</v>
      </c>
      <c r="J209" s="65">
        <v>72.13</v>
      </c>
      <c r="K209" s="65">
        <v>1059160</v>
      </c>
      <c r="L209" s="65">
        <v>126815</v>
      </c>
      <c r="M209" s="65">
        <v>141728</v>
      </c>
      <c r="N209" s="65">
        <v>61833</v>
      </c>
      <c r="O209" s="65">
        <v>6685</v>
      </c>
      <c r="P209" s="65">
        <v>1950</v>
      </c>
      <c r="Q209" s="65">
        <v>2215.9299999999998</v>
      </c>
      <c r="R209" s="70">
        <v>606800</v>
      </c>
      <c r="T209" s="81">
        <f t="shared" si="72"/>
        <v>550.01</v>
      </c>
      <c r="U209">
        <f t="shared" si="73"/>
        <v>1072520</v>
      </c>
      <c r="V209">
        <f t="shared" si="74"/>
        <v>0</v>
      </c>
      <c r="W209">
        <f t="shared" si="75"/>
        <v>1072520</v>
      </c>
      <c r="Y209" s="81">
        <f t="shared" si="76"/>
        <v>65.78</v>
      </c>
      <c r="Z209">
        <f t="shared" si="77"/>
        <v>128271</v>
      </c>
      <c r="AA209">
        <f t="shared" si="78"/>
        <v>0</v>
      </c>
      <c r="AB209">
        <f t="shared" si="79"/>
        <v>128271</v>
      </c>
      <c r="AD209" s="81">
        <f t="shared" si="80"/>
        <v>73.47999999999999</v>
      </c>
      <c r="AE209">
        <f t="shared" si="81"/>
        <v>143286</v>
      </c>
      <c r="AF209">
        <f t="shared" si="82"/>
        <v>0</v>
      </c>
      <c r="AG209">
        <f t="shared" si="83"/>
        <v>143286</v>
      </c>
      <c r="AI209" s="81">
        <f t="shared" si="84"/>
        <v>315</v>
      </c>
      <c r="AJ209">
        <f t="shared" si="85"/>
        <v>614250</v>
      </c>
      <c r="AK209">
        <f t="shared" si="86"/>
        <v>0</v>
      </c>
      <c r="AL209">
        <f t="shared" si="87"/>
        <v>614250</v>
      </c>
      <c r="AN209" s="81">
        <f t="shared" si="88"/>
        <v>28.32</v>
      </c>
      <c r="AO209">
        <f t="shared" si="89"/>
        <v>62755</v>
      </c>
      <c r="AP209">
        <f t="shared" si="90"/>
        <v>0</v>
      </c>
      <c r="AQ209">
        <f t="shared" si="91"/>
        <v>62755</v>
      </c>
      <c r="AS209" s="81">
        <f t="shared" si="92"/>
        <v>3.07</v>
      </c>
      <c r="AT209">
        <f t="shared" si="93"/>
        <v>6803</v>
      </c>
      <c r="AU209">
        <f t="shared" si="94"/>
        <v>0</v>
      </c>
      <c r="AV209">
        <f t="shared" si="95"/>
        <v>6803</v>
      </c>
    </row>
    <row r="210" spans="1:48" x14ac:dyDescent="0.2">
      <c r="A210" s="69">
        <v>198</v>
      </c>
      <c r="B210" s="65">
        <v>4554</v>
      </c>
      <c r="C210" s="65" t="s">
        <v>251</v>
      </c>
      <c r="D210" s="65">
        <v>4554</v>
      </c>
      <c r="E210" s="65">
        <v>25.97</v>
      </c>
      <c r="F210" s="65">
        <v>3.02</v>
      </c>
      <c r="G210" s="65">
        <v>308.82</v>
      </c>
      <c r="H210" s="65">
        <v>554.48</v>
      </c>
      <c r="I210" s="65">
        <v>62.61</v>
      </c>
      <c r="J210" s="65">
        <v>68.03</v>
      </c>
      <c r="K210" s="65">
        <v>607211</v>
      </c>
      <c r="L210" s="65">
        <v>68564</v>
      </c>
      <c r="M210" s="65">
        <v>74500</v>
      </c>
      <c r="N210" s="65">
        <v>31095</v>
      </c>
      <c r="O210" s="65">
        <v>3616</v>
      </c>
      <c r="P210" s="65">
        <v>1095.5</v>
      </c>
      <c r="Q210" s="65">
        <v>1198.77</v>
      </c>
      <c r="R210" s="70">
        <v>0</v>
      </c>
      <c r="T210" s="81">
        <f t="shared" si="72"/>
        <v>565.45000000000005</v>
      </c>
      <c r="U210">
        <f t="shared" si="73"/>
        <v>619450</v>
      </c>
      <c r="V210">
        <f t="shared" si="74"/>
        <v>0</v>
      </c>
      <c r="W210">
        <f t="shared" si="75"/>
        <v>619450</v>
      </c>
      <c r="Y210" s="81">
        <f t="shared" si="76"/>
        <v>63.85</v>
      </c>
      <c r="Z210">
        <f t="shared" si="77"/>
        <v>69948</v>
      </c>
      <c r="AA210">
        <f t="shared" si="78"/>
        <v>0</v>
      </c>
      <c r="AB210">
        <f t="shared" si="79"/>
        <v>69948</v>
      </c>
      <c r="AD210" s="81">
        <f t="shared" si="80"/>
        <v>69.38</v>
      </c>
      <c r="AE210">
        <f t="shared" si="81"/>
        <v>76006</v>
      </c>
      <c r="AF210">
        <f t="shared" si="82"/>
        <v>0</v>
      </c>
      <c r="AG210">
        <f t="shared" si="83"/>
        <v>76006</v>
      </c>
      <c r="AI210" s="81">
        <f t="shared" si="84"/>
        <v>0</v>
      </c>
      <c r="AJ210">
        <f t="shared" si="85"/>
        <v>0</v>
      </c>
      <c r="AK210">
        <f t="shared" si="86"/>
        <v>0</v>
      </c>
      <c r="AL210">
        <f t="shared" si="87"/>
        <v>0</v>
      </c>
      <c r="AN210" s="81">
        <f t="shared" si="88"/>
        <v>26.54</v>
      </c>
      <c r="AO210">
        <f t="shared" si="89"/>
        <v>31815</v>
      </c>
      <c r="AP210">
        <f t="shared" si="90"/>
        <v>0</v>
      </c>
      <c r="AQ210">
        <f t="shared" si="91"/>
        <v>31815</v>
      </c>
      <c r="AS210" s="81">
        <f t="shared" si="92"/>
        <v>3.09</v>
      </c>
      <c r="AT210">
        <f t="shared" si="93"/>
        <v>3704</v>
      </c>
      <c r="AU210">
        <f t="shared" si="94"/>
        <v>0</v>
      </c>
      <c r="AV210">
        <f t="shared" si="95"/>
        <v>3704</v>
      </c>
    </row>
    <row r="211" spans="1:48" x14ac:dyDescent="0.2">
      <c r="A211" s="69">
        <v>199</v>
      </c>
      <c r="B211" s="65">
        <v>4572</v>
      </c>
      <c r="C211" s="65" t="s">
        <v>252</v>
      </c>
      <c r="D211" s="65">
        <v>4572</v>
      </c>
      <c r="E211" s="65">
        <v>28.74</v>
      </c>
      <c r="F211" s="65">
        <v>3.05</v>
      </c>
      <c r="G211" s="65">
        <v>308.82</v>
      </c>
      <c r="H211" s="65">
        <v>653.92999999999995</v>
      </c>
      <c r="I211" s="65">
        <v>64.819999999999993</v>
      </c>
      <c r="J211" s="65">
        <v>79.86</v>
      </c>
      <c r="K211" s="65">
        <v>176953</v>
      </c>
      <c r="L211" s="65">
        <v>17540</v>
      </c>
      <c r="M211" s="65">
        <v>21610</v>
      </c>
      <c r="N211" s="65">
        <v>8765</v>
      </c>
      <c r="O211" s="65">
        <v>930</v>
      </c>
      <c r="P211" s="65">
        <v>264.89999999999998</v>
      </c>
      <c r="Q211" s="65">
        <v>299.61</v>
      </c>
      <c r="R211" s="70">
        <v>0</v>
      </c>
      <c r="T211" s="81">
        <f t="shared" si="72"/>
        <v>664.9</v>
      </c>
      <c r="U211">
        <f t="shared" si="73"/>
        <v>176132</v>
      </c>
      <c r="V211">
        <f t="shared" si="74"/>
        <v>821</v>
      </c>
      <c r="W211">
        <f t="shared" si="75"/>
        <v>176953</v>
      </c>
      <c r="Y211" s="81">
        <f t="shared" si="76"/>
        <v>66.059999999999988</v>
      </c>
      <c r="Z211">
        <f t="shared" si="77"/>
        <v>17499</v>
      </c>
      <c r="AA211">
        <f t="shared" si="78"/>
        <v>41</v>
      </c>
      <c r="AB211">
        <f t="shared" si="79"/>
        <v>17540</v>
      </c>
      <c r="AD211" s="81">
        <f t="shared" si="80"/>
        <v>81.209999999999994</v>
      </c>
      <c r="AE211">
        <f t="shared" si="81"/>
        <v>21513</v>
      </c>
      <c r="AF211">
        <f t="shared" si="82"/>
        <v>97</v>
      </c>
      <c r="AG211">
        <f t="shared" si="83"/>
        <v>21610</v>
      </c>
      <c r="AI211" s="81">
        <f t="shared" si="84"/>
        <v>0</v>
      </c>
      <c r="AJ211">
        <f t="shared" si="85"/>
        <v>0</v>
      </c>
      <c r="AK211">
        <f t="shared" si="86"/>
        <v>0</v>
      </c>
      <c r="AL211">
        <f t="shared" si="87"/>
        <v>0</v>
      </c>
      <c r="AN211" s="81">
        <f t="shared" si="88"/>
        <v>29.31</v>
      </c>
      <c r="AO211">
        <f t="shared" si="89"/>
        <v>8782</v>
      </c>
      <c r="AP211">
        <f t="shared" si="90"/>
        <v>0</v>
      </c>
      <c r="AQ211">
        <f t="shared" si="91"/>
        <v>8782</v>
      </c>
      <c r="AS211" s="81">
        <f t="shared" si="92"/>
        <v>3.1199999999999997</v>
      </c>
      <c r="AT211">
        <f t="shared" si="93"/>
        <v>935</v>
      </c>
      <c r="AU211">
        <f t="shared" si="94"/>
        <v>0</v>
      </c>
      <c r="AV211">
        <f t="shared" si="95"/>
        <v>935</v>
      </c>
    </row>
    <row r="212" spans="1:48" x14ac:dyDescent="0.2">
      <c r="A212" s="69">
        <v>200</v>
      </c>
      <c r="B212" s="65">
        <v>4581</v>
      </c>
      <c r="C212" s="65" t="s">
        <v>253</v>
      </c>
      <c r="D212" s="65">
        <v>4581</v>
      </c>
      <c r="E212" s="65">
        <v>25.22</v>
      </c>
      <c r="F212" s="65">
        <v>2.96</v>
      </c>
      <c r="G212" s="65">
        <v>308.82</v>
      </c>
      <c r="H212" s="65">
        <v>536.21</v>
      </c>
      <c r="I212" s="65">
        <v>58.48</v>
      </c>
      <c r="J212" s="65">
        <v>72.209999999999994</v>
      </c>
      <c r="K212" s="65">
        <v>2865721</v>
      </c>
      <c r="L212" s="65">
        <v>312541</v>
      </c>
      <c r="M212" s="65">
        <v>385919</v>
      </c>
      <c r="N212" s="65">
        <v>152668</v>
      </c>
      <c r="O212" s="65">
        <v>17918</v>
      </c>
      <c r="P212" s="65">
        <v>5370.4</v>
      </c>
      <c r="Q212" s="65">
        <v>6086.54</v>
      </c>
      <c r="R212" s="70">
        <v>1650458</v>
      </c>
      <c r="T212" s="81">
        <f t="shared" si="72"/>
        <v>547.18000000000006</v>
      </c>
      <c r="U212">
        <f t="shared" si="73"/>
        <v>2938575</v>
      </c>
      <c r="V212">
        <f t="shared" si="74"/>
        <v>0</v>
      </c>
      <c r="W212">
        <f t="shared" si="75"/>
        <v>2938575</v>
      </c>
      <c r="Y212" s="81">
        <f t="shared" si="76"/>
        <v>59.72</v>
      </c>
      <c r="Z212">
        <f t="shared" si="77"/>
        <v>320720</v>
      </c>
      <c r="AA212">
        <f t="shared" si="78"/>
        <v>0</v>
      </c>
      <c r="AB212">
        <f t="shared" si="79"/>
        <v>320720</v>
      </c>
      <c r="AD212" s="81">
        <f t="shared" si="80"/>
        <v>73.559999999999988</v>
      </c>
      <c r="AE212">
        <f t="shared" si="81"/>
        <v>395047</v>
      </c>
      <c r="AF212">
        <f t="shared" si="82"/>
        <v>0</v>
      </c>
      <c r="AG212">
        <f t="shared" si="83"/>
        <v>395047</v>
      </c>
      <c r="AI212" s="81">
        <f t="shared" si="84"/>
        <v>315</v>
      </c>
      <c r="AJ212">
        <f t="shared" si="85"/>
        <v>1691676</v>
      </c>
      <c r="AK212">
        <f t="shared" si="86"/>
        <v>0</v>
      </c>
      <c r="AL212">
        <f t="shared" si="87"/>
        <v>1691676</v>
      </c>
      <c r="AN212" s="81">
        <f t="shared" si="88"/>
        <v>25.79</v>
      </c>
      <c r="AO212">
        <f t="shared" si="89"/>
        <v>156972</v>
      </c>
      <c r="AP212">
        <f t="shared" si="90"/>
        <v>0</v>
      </c>
      <c r="AQ212">
        <f t="shared" si="91"/>
        <v>156972</v>
      </c>
      <c r="AS212" s="81">
        <f t="shared" si="92"/>
        <v>3.03</v>
      </c>
      <c r="AT212">
        <f t="shared" si="93"/>
        <v>18442</v>
      </c>
      <c r="AU212">
        <f t="shared" si="94"/>
        <v>0</v>
      </c>
      <c r="AV212">
        <f t="shared" si="95"/>
        <v>18442</v>
      </c>
    </row>
    <row r="213" spans="1:48" x14ac:dyDescent="0.2">
      <c r="A213" s="69">
        <v>201</v>
      </c>
      <c r="B213" s="65">
        <v>4599</v>
      </c>
      <c r="C213" s="65" t="s">
        <v>254</v>
      </c>
      <c r="D213" s="65">
        <v>4599</v>
      </c>
      <c r="E213" s="65">
        <v>36.15</v>
      </c>
      <c r="F213" s="65">
        <v>4.1500000000000004</v>
      </c>
      <c r="G213" s="65">
        <v>308.82</v>
      </c>
      <c r="H213" s="65">
        <v>535.75</v>
      </c>
      <c r="I213" s="65">
        <v>60.86</v>
      </c>
      <c r="J213" s="65">
        <v>52.71</v>
      </c>
      <c r="K213" s="65">
        <v>346309</v>
      </c>
      <c r="L213" s="65">
        <v>39340</v>
      </c>
      <c r="M213" s="65">
        <v>34072</v>
      </c>
      <c r="N213" s="65">
        <v>25654</v>
      </c>
      <c r="O213" s="65">
        <v>2945</v>
      </c>
      <c r="P213" s="65">
        <v>649.70000000000005</v>
      </c>
      <c r="Q213" s="65">
        <v>713.58</v>
      </c>
      <c r="R213" s="70">
        <v>0</v>
      </c>
      <c r="T213" s="81">
        <f t="shared" si="72"/>
        <v>546.72</v>
      </c>
      <c r="U213">
        <f t="shared" si="73"/>
        <v>355204</v>
      </c>
      <c r="V213">
        <f t="shared" si="74"/>
        <v>0</v>
      </c>
      <c r="W213">
        <f t="shared" si="75"/>
        <v>355204</v>
      </c>
      <c r="Y213" s="81">
        <f t="shared" si="76"/>
        <v>62.1</v>
      </c>
      <c r="Z213">
        <f t="shared" si="77"/>
        <v>40346</v>
      </c>
      <c r="AA213">
        <f t="shared" si="78"/>
        <v>0</v>
      </c>
      <c r="AB213">
        <f t="shared" si="79"/>
        <v>40346</v>
      </c>
      <c r="AD213" s="81">
        <f t="shared" si="80"/>
        <v>54.06</v>
      </c>
      <c r="AE213">
        <f t="shared" si="81"/>
        <v>35123</v>
      </c>
      <c r="AF213">
        <f t="shared" si="82"/>
        <v>0</v>
      </c>
      <c r="AG213">
        <f t="shared" si="83"/>
        <v>35123</v>
      </c>
      <c r="AI213" s="81">
        <f t="shared" si="84"/>
        <v>0</v>
      </c>
      <c r="AJ213">
        <f t="shared" si="85"/>
        <v>0</v>
      </c>
      <c r="AK213">
        <f t="shared" si="86"/>
        <v>0</v>
      </c>
      <c r="AL213">
        <f t="shared" si="87"/>
        <v>0</v>
      </c>
      <c r="AN213" s="81">
        <f t="shared" si="88"/>
        <v>36.72</v>
      </c>
      <c r="AO213">
        <f t="shared" si="89"/>
        <v>26203</v>
      </c>
      <c r="AP213">
        <f t="shared" si="90"/>
        <v>0</v>
      </c>
      <c r="AQ213">
        <f t="shared" si="91"/>
        <v>26203</v>
      </c>
      <c r="AS213" s="81">
        <f t="shared" si="92"/>
        <v>4.2200000000000006</v>
      </c>
      <c r="AT213">
        <f t="shared" si="93"/>
        <v>3011</v>
      </c>
      <c r="AU213">
        <f t="shared" si="94"/>
        <v>0</v>
      </c>
      <c r="AV213">
        <f t="shared" si="95"/>
        <v>3011</v>
      </c>
    </row>
    <row r="214" spans="1:48" x14ac:dyDescent="0.2">
      <c r="A214" s="69">
        <v>202</v>
      </c>
      <c r="B214" s="65">
        <v>4617</v>
      </c>
      <c r="C214" s="65" t="s">
        <v>255</v>
      </c>
      <c r="D214" s="65">
        <v>4617</v>
      </c>
      <c r="E214" s="65">
        <v>22.2</v>
      </c>
      <c r="F214" s="65">
        <v>2.83</v>
      </c>
      <c r="G214" s="65">
        <v>308.82</v>
      </c>
      <c r="H214" s="65">
        <v>545.46</v>
      </c>
      <c r="I214" s="65">
        <v>66.38</v>
      </c>
      <c r="J214" s="65">
        <v>74.69</v>
      </c>
      <c r="K214" s="65">
        <v>844263</v>
      </c>
      <c r="L214" s="65">
        <v>102743</v>
      </c>
      <c r="M214" s="65">
        <v>115605</v>
      </c>
      <c r="N214" s="65">
        <v>37726</v>
      </c>
      <c r="O214" s="65">
        <v>4809</v>
      </c>
      <c r="P214" s="65">
        <v>1607.2</v>
      </c>
      <c r="Q214" s="65">
        <v>1760.28</v>
      </c>
      <c r="R214" s="70">
        <v>0</v>
      </c>
      <c r="T214" s="81">
        <f t="shared" si="72"/>
        <v>556.43000000000006</v>
      </c>
      <c r="U214">
        <f t="shared" si="73"/>
        <v>894294</v>
      </c>
      <c r="V214">
        <f t="shared" si="74"/>
        <v>0</v>
      </c>
      <c r="W214">
        <f t="shared" si="75"/>
        <v>894294</v>
      </c>
      <c r="Y214" s="81">
        <f t="shared" si="76"/>
        <v>67.61999999999999</v>
      </c>
      <c r="Z214">
        <f t="shared" si="77"/>
        <v>108679</v>
      </c>
      <c r="AA214">
        <f t="shared" si="78"/>
        <v>0</v>
      </c>
      <c r="AB214">
        <f t="shared" si="79"/>
        <v>108679</v>
      </c>
      <c r="AD214" s="81">
        <f t="shared" si="80"/>
        <v>76.039999999999992</v>
      </c>
      <c r="AE214">
        <f t="shared" si="81"/>
        <v>122211</v>
      </c>
      <c r="AF214">
        <f t="shared" si="82"/>
        <v>0</v>
      </c>
      <c r="AG214">
        <f t="shared" si="83"/>
        <v>122211</v>
      </c>
      <c r="AI214" s="81">
        <f t="shared" si="84"/>
        <v>0</v>
      </c>
      <c r="AJ214">
        <f t="shared" si="85"/>
        <v>0</v>
      </c>
      <c r="AK214">
        <f t="shared" si="86"/>
        <v>0</v>
      </c>
      <c r="AL214">
        <f t="shared" si="87"/>
        <v>0</v>
      </c>
      <c r="AN214" s="81">
        <f t="shared" si="88"/>
        <v>22.77</v>
      </c>
      <c r="AO214">
        <f t="shared" si="89"/>
        <v>40082</v>
      </c>
      <c r="AP214">
        <f t="shared" si="90"/>
        <v>0</v>
      </c>
      <c r="AQ214">
        <f t="shared" si="91"/>
        <v>40082</v>
      </c>
      <c r="AS214" s="81">
        <f t="shared" si="92"/>
        <v>2.9</v>
      </c>
      <c r="AT214">
        <f t="shared" si="93"/>
        <v>5105</v>
      </c>
      <c r="AU214">
        <f t="shared" si="94"/>
        <v>0</v>
      </c>
      <c r="AV214">
        <f t="shared" si="95"/>
        <v>5105</v>
      </c>
    </row>
    <row r="215" spans="1:48" x14ac:dyDescent="0.2">
      <c r="A215" s="69">
        <v>203</v>
      </c>
      <c r="B215" s="65">
        <v>4662</v>
      </c>
      <c r="C215" s="65" t="s">
        <v>256</v>
      </c>
      <c r="D215" s="65">
        <v>4662</v>
      </c>
      <c r="E215" s="65">
        <v>28.92</v>
      </c>
      <c r="F215" s="65">
        <v>3.09</v>
      </c>
      <c r="G215" s="65">
        <v>308.82</v>
      </c>
      <c r="H215" s="65">
        <v>553.64</v>
      </c>
      <c r="I215" s="65">
        <v>61.31</v>
      </c>
      <c r="J215" s="65">
        <v>49.21</v>
      </c>
      <c r="K215" s="65">
        <v>543730</v>
      </c>
      <c r="L215" s="65">
        <v>60213</v>
      </c>
      <c r="M215" s="65">
        <v>48329</v>
      </c>
      <c r="N215" s="65">
        <v>31897</v>
      </c>
      <c r="O215" s="65">
        <v>3408</v>
      </c>
      <c r="P215" s="65">
        <v>943.5</v>
      </c>
      <c r="Q215" s="65">
        <v>1065.57</v>
      </c>
      <c r="R215" s="70">
        <v>0</v>
      </c>
      <c r="T215" s="81">
        <f t="shared" si="72"/>
        <v>564.61</v>
      </c>
      <c r="U215">
        <f t="shared" si="73"/>
        <v>532710</v>
      </c>
      <c r="V215">
        <f t="shared" si="74"/>
        <v>11020</v>
      </c>
      <c r="W215">
        <f t="shared" si="75"/>
        <v>543730</v>
      </c>
      <c r="Y215" s="81">
        <f t="shared" si="76"/>
        <v>62.550000000000004</v>
      </c>
      <c r="Z215">
        <f t="shared" si="77"/>
        <v>59016</v>
      </c>
      <c r="AA215">
        <f t="shared" si="78"/>
        <v>1197</v>
      </c>
      <c r="AB215">
        <f t="shared" si="79"/>
        <v>60213</v>
      </c>
      <c r="AD215" s="81">
        <f t="shared" si="80"/>
        <v>50.56</v>
      </c>
      <c r="AE215">
        <f t="shared" si="81"/>
        <v>47703</v>
      </c>
      <c r="AF215">
        <f t="shared" si="82"/>
        <v>626</v>
      </c>
      <c r="AG215">
        <f t="shared" si="83"/>
        <v>48329</v>
      </c>
      <c r="AI215" s="81">
        <f t="shared" si="84"/>
        <v>0</v>
      </c>
      <c r="AJ215">
        <f t="shared" si="85"/>
        <v>0</v>
      </c>
      <c r="AK215">
        <f t="shared" si="86"/>
        <v>0</v>
      </c>
      <c r="AL215">
        <f t="shared" si="87"/>
        <v>0</v>
      </c>
      <c r="AN215" s="81">
        <f t="shared" si="88"/>
        <v>29.490000000000002</v>
      </c>
      <c r="AO215">
        <f t="shared" si="89"/>
        <v>31424</v>
      </c>
      <c r="AP215">
        <f t="shared" si="90"/>
        <v>473</v>
      </c>
      <c r="AQ215">
        <f t="shared" si="91"/>
        <v>31897</v>
      </c>
      <c r="AS215" s="81">
        <f t="shared" si="92"/>
        <v>3.1599999999999997</v>
      </c>
      <c r="AT215">
        <f t="shared" si="93"/>
        <v>3367</v>
      </c>
      <c r="AU215">
        <f t="shared" si="94"/>
        <v>41</v>
      </c>
      <c r="AV215">
        <f t="shared" si="95"/>
        <v>3408</v>
      </c>
    </row>
    <row r="216" spans="1:48" x14ac:dyDescent="0.2">
      <c r="A216" s="69">
        <v>204</v>
      </c>
      <c r="B216" s="65">
        <v>4689</v>
      </c>
      <c r="C216" s="65" t="s">
        <v>257</v>
      </c>
      <c r="D216" s="65">
        <v>4689</v>
      </c>
      <c r="E216" s="65">
        <v>27.75</v>
      </c>
      <c r="F216" s="65">
        <v>3</v>
      </c>
      <c r="G216" s="65">
        <v>308.82</v>
      </c>
      <c r="H216" s="65">
        <v>569.71</v>
      </c>
      <c r="I216" s="65">
        <v>59.72</v>
      </c>
      <c r="J216" s="65">
        <v>67.760000000000005</v>
      </c>
      <c r="K216" s="65">
        <v>299497</v>
      </c>
      <c r="L216" s="65">
        <v>31395</v>
      </c>
      <c r="M216" s="65">
        <v>35621</v>
      </c>
      <c r="N216" s="65">
        <v>16753</v>
      </c>
      <c r="O216" s="65">
        <v>1811</v>
      </c>
      <c r="P216" s="65">
        <v>517.70000000000005</v>
      </c>
      <c r="Q216" s="65">
        <v>596.48</v>
      </c>
      <c r="R216" s="70">
        <v>0</v>
      </c>
      <c r="T216" s="81">
        <f t="shared" si="72"/>
        <v>580.68000000000006</v>
      </c>
      <c r="U216">
        <f t="shared" si="73"/>
        <v>300618</v>
      </c>
      <c r="V216">
        <f t="shared" si="74"/>
        <v>0</v>
      </c>
      <c r="W216">
        <f t="shared" si="75"/>
        <v>300618</v>
      </c>
      <c r="Y216" s="81">
        <f t="shared" si="76"/>
        <v>60.96</v>
      </c>
      <c r="Z216">
        <f t="shared" si="77"/>
        <v>31559</v>
      </c>
      <c r="AA216">
        <f t="shared" si="78"/>
        <v>0</v>
      </c>
      <c r="AB216">
        <f t="shared" si="79"/>
        <v>31559</v>
      </c>
      <c r="AD216" s="81">
        <f t="shared" si="80"/>
        <v>69.11</v>
      </c>
      <c r="AE216">
        <f t="shared" si="81"/>
        <v>35778</v>
      </c>
      <c r="AF216">
        <f t="shared" si="82"/>
        <v>0</v>
      </c>
      <c r="AG216">
        <f t="shared" si="83"/>
        <v>35778</v>
      </c>
      <c r="AI216" s="81">
        <f t="shared" si="84"/>
        <v>0</v>
      </c>
      <c r="AJ216">
        <f t="shared" si="85"/>
        <v>0</v>
      </c>
      <c r="AK216">
        <f t="shared" si="86"/>
        <v>0</v>
      </c>
      <c r="AL216">
        <f t="shared" si="87"/>
        <v>0</v>
      </c>
      <c r="AN216" s="81">
        <f t="shared" si="88"/>
        <v>28.32</v>
      </c>
      <c r="AO216">
        <f t="shared" si="89"/>
        <v>16892</v>
      </c>
      <c r="AP216">
        <f t="shared" si="90"/>
        <v>0</v>
      </c>
      <c r="AQ216">
        <f t="shared" si="91"/>
        <v>16892</v>
      </c>
      <c r="AS216" s="81">
        <f t="shared" si="92"/>
        <v>3.07</v>
      </c>
      <c r="AT216">
        <f t="shared" si="93"/>
        <v>1831</v>
      </c>
      <c r="AU216">
        <f t="shared" si="94"/>
        <v>0</v>
      </c>
      <c r="AV216">
        <f t="shared" si="95"/>
        <v>1831</v>
      </c>
    </row>
    <row r="217" spans="1:48" x14ac:dyDescent="0.2">
      <c r="A217" s="69">
        <v>205</v>
      </c>
      <c r="B217" s="65">
        <v>4644</v>
      </c>
      <c r="C217" s="65" t="s">
        <v>258</v>
      </c>
      <c r="D217" s="65">
        <v>4644</v>
      </c>
      <c r="E217" s="65">
        <v>30.88</v>
      </c>
      <c r="F217" s="65">
        <v>3.68</v>
      </c>
      <c r="G217" s="65">
        <v>308.82</v>
      </c>
      <c r="H217" s="65">
        <v>558.80999999999995</v>
      </c>
      <c r="I217" s="65">
        <v>59.5</v>
      </c>
      <c r="J217" s="65">
        <v>72.010000000000005</v>
      </c>
      <c r="K217" s="65">
        <v>268620</v>
      </c>
      <c r="L217" s="65">
        <v>28602</v>
      </c>
      <c r="M217" s="65">
        <v>34615</v>
      </c>
      <c r="N217" s="65">
        <v>16164</v>
      </c>
      <c r="O217" s="65">
        <v>1926</v>
      </c>
      <c r="P217" s="65">
        <v>519.70000000000005</v>
      </c>
      <c r="Q217" s="65">
        <v>562.87</v>
      </c>
      <c r="R217" s="70">
        <v>0</v>
      </c>
      <c r="T217" s="81">
        <f t="shared" si="72"/>
        <v>569.78</v>
      </c>
      <c r="U217">
        <f t="shared" si="73"/>
        <v>296115</v>
      </c>
      <c r="V217">
        <f t="shared" si="74"/>
        <v>0</v>
      </c>
      <c r="W217">
        <f t="shared" si="75"/>
        <v>296115</v>
      </c>
      <c r="Y217" s="81">
        <f t="shared" si="76"/>
        <v>60.74</v>
      </c>
      <c r="Z217">
        <f t="shared" si="77"/>
        <v>31567</v>
      </c>
      <c r="AA217">
        <f t="shared" si="78"/>
        <v>0</v>
      </c>
      <c r="AB217">
        <f t="shared" si="79"/>
        <v>31567</v>
      </c>
      <c r="AD217" s="81">
        <f t="shared" si="80"/>
        <v>73.36</v>
      </c>
      <c r="AE217">
        <f t="shared" si="81"/>
        <v>38125</v>
      </c>
      <c r="AF217">
        <f t="shared" si="82"/>
        <v>0</v>
      </c>
      <c r="AG217">
        <f t="shared" si="83"/>
        <v>38125</v>
      </c>
      <c r="AI217" s="81">
        <f t="shared" si="84"/>
        <v>0</v>
      </c>
      <c r="AJ217">
        <f t="shared" si="85"/>
        <v>0</v>
      </c>
      <c r="AK217">
        <f t="shared" si="86"/>
        <v>0</v>
      </c>
      <c r="AL217">
        <f t="shared" si="87"/>
        <v>0</v>
      </c>
      <c r="AN217" s="81">
        <f t="shared" si="88"/>
        <v>31.45</v>
      </c>
      <c r="AO217">
        <f t="shared" si="89"/>
        <v>17702</v>
      </c>
      <c r="AP217">
        <f t="shared" si="90"/>
        <v>0</v>
      </c>
      <c r="AQ217">
        <f t="shared" si="91"/>
        <v>17702</v>
      </c>
      <c r="AS217" s="81">
        <f t="shared" si="92"/>
        <v>3.75</v>
      </c>
      <c r="AT217">
        <f t="shared" si="93"/>
        <v>2111</v>
      </c>
      <c r="AU217">
        <f t="shared" si="94"/>
        <v>0</v>
      </c>
      <c r="AV217">
        <f t="shared" si="95"/>
        <v>2111</v>
      </c>
    </row>
    <row r="218" spans="1:48" x14ac:dyDescent="0.2">
      <c r="A218" s="69">
        <v>206</v>
      </c>
      <c r="B218" s="65">
        <v>4725</v>
      </c>
      <c r="C218" s="65" t="s">
        <v>259</v>
      </c>
      <c r="D218" s="65">
        <v>4725</v>
      </c>
      <c r="E218" s="65">
        <v>22.2</v>
      </c>
      <c r="F218" s="65">
        <v>2.83</v>
      </c>
      <c r="G218" s="65">
        <v>308.82</v>
      </c>
      <c r="H218" s="65">
        <v>537.80999999999995</v>
      </c>
      <c r="I218" s="65">
        <v>59.77</v>
      </c>
      <c r="J218" s="65">
        <v>70.260000000000005</v>
      </c>
      <c r="K218" s="65">
        <v>1614882</v>
      </c>
      <c r="L218" s="65">
        <v>179471</v>
      </c>
      <c r="M218" s="65">
        <v>210970</v>
      </c>
      <c r="N218" s="65">
        <v>75390</v>
      </c>
      <c r="O218" s="65">
        <v>9611</v>
      </c>
      <c r="P218" s="65">
        <v>2990.5</v>
      </c>
      <c r="Q218" s="65">
        <v>3387.68</v>
      </c>
      <c r="R218" s="70">
        <v>0</v>
      </c>
      <c r="T218" s="81">
        <f t="shared" si="72"/>
        <v>548.78</v>
      </c>
      <c r="U218">
        <f t="shared" si="73"/>
        <v>1641127</v>
      </c>
      <c r="V218">
        <f t="shared" si="74"/>
        <v>0</v>
      </c>
      <c r="W218">
        <f t="shared" si="75"/>
        <v>1641127</v>
      </c>
      <c r="Y218" s="81">
        <f t="shared" si="76"/>
        <v>61.010000000000005</v>
      </c>
      <c r="Z218">
        <f t="shared" si="77"/>
        <v>182450</v>
      </c>
      <c r="AA218">
        <f t="shared" si="78"/>
        <v>0</v>
      </c>
      <c r="AB218">
        <f t="shared" si="79"/>
        <v>182450</v>
      </c>
      <c r="AD218" s="81">
        <f t="shared" si="80"/>
        <v>71.61</v>
      </c>
      <c r="AE218">
        <f t="shared" si="81"/>
        <v>214150</v>
      </c>
      <c r="AF218">
        <f t="shared" si="82"/>
        <v>0</v>
      </c>
      <c r="AG218">
        <f t="shared" si="83"/>
        <v>214150</v>
      </c>
      <c r="AI218" s="81">
        <f t="shared" si="84"/>
        <v>0</v>
      </c>
      <c r="AJ218">
        <f t="shared" si="85"/>
        <v>0</v>
      </c>
      <c r="AK218">
        <f t="shared" si="86"/>
        <v>0</v>
      </c>
      <c r="AL218">
        <f t="shared" si="87"/>
        <v>0</v>
      </c>
      <c r="AN218" s="81">
        <f t="shared" si="88"/>
        <v>22.77</v>
      </c>
      <c r="AO218">
        <f t="shared" si="89"/>
        <v>77137</v>
      </c>
      <c r="AP218">
        <f t="shared" si="90"/>
        <v>0</v>
      </c>
      <c r="AQ218">
        <f t="shared" si="91"/>
        <v>77137</v>
      </c>
      <c r="AS218" s="81">
        <f t="shared" si="92"/>
        <v>2.9</v>
      </c>
      <c r="AT218">
        <f t="shared" si="93"/>
        <v>9824</v>
      </c>
      <c r="AU218">
        <f t="shared" si="94"/>
        <v>0</v>
      </c>
      <c r="AV218">
        <f t="shared" si="95"/>
        <v>9824</v>
      </c>
    </row>
    <row r="219" spans="1:48" x14ac:dyDescent="0.2">
      <c r="A219" s="69">
        <v>207</v>
      </c>
      <c r="B219" s="65">
        <v>2673</v>
      </c>
      <c r="C219" s="65" t="s">
        <v>260</v>
      </c>
      <c r="D219" s="65">
        <v>2673</v>
      </c>
      <c r="E219" s="65">
        <v>28.74</v>
      </c>
      <c r="F219" s="65">
        <v>3.05</v>
      </c>
      <c r="G219" s="65">
        <v>308.82</v>
      </c>
      <c r="H219" s="65">
        <v>586.98</v>
      </c>
      <c r="I219" s="65">
        <v>67.260000000000005</v>
      </c>
      <c r="J219" s="65">
        <v>65.790000000000006</v>
      </c>
      <c r="K219" s="65">
        <v>397562</v>
      </c>
      <c r="L219" s="65">
        <v>45555</v>
      </c>
      <c r="M219" s="65">
        <v>44560</v>
      </c>
      <c r="N219" s="65">
        <v>21778</v>
      </c>
      <c r="O219" s="65">
        <v>2311</v>
      </c>
      <c r="P219" s="65">
        <v>674.7</v>
      </c>
      <c r="Q219" s="65">
        <v>755.95</v>
      </c>
      <c r="R219" s="70">
        <v>0</v>
      </c>
      <c r="T219" s="81">
        <f t="shared" si="72"/>
        <v>597.95000000000005</v>
      </c>
      <c r="U219">
        <f t="shared" si="73"/>
        <v>403437</v>
      </c>
      <c r="V219">
        <f t="shared" si="74"/>
        <v>0</v>
      </c>
      <c r="W219">
        <f t="shared" si="75"/>
        <v>403437</v>
      </c>
      <c r="Y219" s="81">
        <f t="shared" si="76"/>
        <v>68.5</v>
      </c>
      <c r="Z219">
        <f t="shared" si="77"/>
        <v>46217</v>
      </c>
      <c r="AA219">
        <f t="shared" si="78"/>
        <v>0</v>
      </c>
      <c r="AB219">
        <f t="shared" si="79"/>
        <v>46217</v>
      </c>
      <c r="AD219" s="81">
        <f t="shared" si="80"/>
        <v>67.14</v>
      </c>
      <c r="AE219">
        <f t="shared" si="81"/>
        <v>45299</v>
      </c>
      <c r="AF219">
        <f t="shared" si="82"/>
        <v>0</v>
      </c>
      <c r="AG219">
        <f t="shared" si="83"/>
        <v>45299</v>
      </c>
      <c r="AI219" s="81">
        <f t="shared" si="84"/>
        <v>0</v>
      </c>
      <c r="AJ219">
        <f t="shared" si="85"/>
        <v>0</v>
      </c>
      <c r="AK219">
        <f t="shared" si="86"/>
        <v>0</v>
      </c>
      <c r="AL219">
        <f t="shared" si="87"/>
        <v>0</v>
      </c>
      <c r="AN219" s="81">
        <f t="shared" si="88"/>
        <v>29.31</v>
      </c>
      <c r="AO219">
        <f t="shared" si="89"/>
        <v>22157</v>
      </c>
      <c r="AP219">
        <f t="shared" si="90"/>
        <v>0</v>
      </c>
      <c r="AQ219">
        <f t="shared" si="91"/>
        <v>22157</v>
      </c>
      <c r="AS219" s="81">
        <f t="shared" si="92"/>
        <v>3.1199999999999997</v>
      </c>
      <c r="AT219">
        <f t="shared" si="93"/>
        <v>2359</v>
      </c>
      <c r="AU219">
        <f t="shared" si="94"/>
        <v>0</v>
      </c>
      <c r="AV219">
        <f t="shared" si="95"/>
        <v>2359</v>
      </c>
    </row>
    <row r="220" spans="1:48" x14ac:dyDescent="0.2">
      <c r="A220" s="69">
        <v>208</v>
      </c>
      <c r="B220" s="65">
        <v>153</v>
      </c>
      <c r="C220" s="65" t="s">
        <v>261</v>
      </c>
      <c r="D220" s="65">
        <v>153</v>
      </c>
      <c r="E220" s="65">
        <v>36.15</v>
      </c>
      <c r="F220" s="65">
        <v>4.1500000000000004</v>
      </c>
      <c r="G220" s="65">
        <v>308.82</v>
      </c>
      <c r="H220" s="65">
        <v>630.16999999999996</v>
      </c>
      <c r="I220" s="65">
        <v>70.48</v>
      </c>
      <c r="J220" s="65">
        <v>58.36</v>
      </c>
      <c r="K220" s="65">
        <v>399591</v>
      </c>
      <c r="L220" s="65">
        <v>44691</v>
      </c>
      <c r="M220" s="65">
        <v>37006</v>
      </c>
      <c r="N220" s="65">
        <v>26247</v>
      </c>
      <c r="O220" s="65">
        <v>3013</v>
      </c>
      <c r="P220" s="65">
        <v>628.70000000000005</v>
      </c>
      <c r="Q220" s="65">
        <v>721.59</v>
      </c>
      <c r="R220" s="70">
        <v>0</v>
      </c>
      <c r="T220" s="81">
        <f t="shared" si="72"/>
        <v>641.14</v>
      </c>
      <c r="U220">
        <f t="shared" si="73"/>
        <v>403085</v>
      </c>
      <c r="V220">
        <f t="shared" si="74"/>
        <v>0</v>
      </c>
      <c r="W220">
        <f t="shared" si="75"/>
        <v>403085</v>
      </c>
      <c r="Y220" s="81">
        <f t="shared" si="76"/>
        <v>71.72</v>
      </c>
      <c r="Z220">
        <f t="shared" si="77"/>
        <v>45090</v>
      </c>
      <c r="AA220">
        <f t="shared" si="78"/>
        <v>0</v>
      </c>
      <c r="AB220">
        <f t="shared" si="79"/>
        <v>45090</v>
      </c>
      <c r="AD220" s="81">
        <f t="shared" si="80"/>
        <v>59.71</v>
      </c>
      <c r="AE220">
        <f t="shared" si="81"/>
        <v>37540</v>
      </c>
      <c r="AF220">
        <f t="shared" si="82"/>
        <v>0</v>
      </c>
      <c r="AG220">
        <f t="shared" si="83"/>
        <v>37540</v>
      </c>
      <c r="AI220" s="81">
        <f t="shared" si="84"/>
        <v>0</v>
      </c>
      <c r="AJ220">
        <f t="shared" si="85"/>
        <v>0</v>
      </c>
      <c r="AK220">
        <f t="shared" si="86"/>
        <v>0</v>
      </c>
      <c r="AL220">
        <f t="shared" si="87"/>
        <v>0</v>
      </c>
      <c r="AN220" s="81">
        <f t="shared" si="88"/>
        <v>36.72</v>
      </c>
      <c r="AO220">
        <f t="shared" si="89"/>
        <v>26497</v>
      </c>
      <c r="AP220">
        <f t="shared" si="90"/>
        <v>0</v>
      </c>
      <c r="AQ220">
        <f t="shared" si="91"/>
        <v>26497</v>
      </c>
      <c r="AS220" s="81">
        <f t="shared" si="92"/>
        <v>4.2200000000000006</v>
      </c>
      <c r="AT220">
        <f t="shared" si="93"/>
        <v>3045</v>
      </c>
      <c r="AU220">
        <f t="shared" si="94"/>
        <v>0</v>
      </c>
      <c r="AV220">
        <f t="shared" si="95"/>
        <v>3045</v>
      </c>
    </row>
    <row r="221" spans="1:48" x14ac:dyDescent="0.2">
      <c r="A221" s="69">
        <v>209</v>
      </c>
      <c r="B221" s="65">
        <v>3691</v>
      </c>
      <c r="C221" s="65" t="s">
        <v>262</v>
      </c>
      <c r="D221" s="65">
        <v>3691</v>
      </c>
      <c r="E221" s="65">
        <v>25.97</v>
      </c>
      <c r="F221" s="65">
        <v>3.02</v>
      </c>
      <c r="G221" s="65">
        <v>308.82</v>
      </c>
      <c r="H221" s="65">
        <v>546.83000000000004</v>
      </c>
      <c r="I221" s="65">
        <v>58.37</v>
      </c>
      <c r="J221" s="65">
        <v>56.55</v>
      </c>
      <c r="K221" s="65">
        <v>470164</v>
      </c>
      <c r="L221" s="65">
        <v>50187</v>
      </c>
      <c r="M221" s="65">
        <v>48622</v>
      </c>
      <c r="N221" s="65">
        <v>25897</v>
      </c>
      <c r="O221" s="65">
        <v>3012</v>
      </c>
      <c r="P221" s="65">
        <v>845.6</v>
      </c>
      <c r="Q221" s="65">
        <v>984.37</v>
      </c>
      <c r="R221" s="70">
        <v>0</v>
      </c>
      <c r="T221" s="81">
        <f t="shared" si="72"/>
        <v>557.80000000000007</v>
      </c>
      <c r="U221">
        <f t="shared" si="73"/>
        <v>471676</v>
      </c>
      <c r="V221">
        <f t="shared" si="74"/>
        <v>0</v>
      </c>
      <c r="W221">
        <f t="shared" si="75"/>
        <v>471676</v>
      </c>
      <c r="Y221" s="81">
        <f t="shared" si="76"/>
        <v>59.61</v>
      </c>
      <c r="Z221">
        <f t="shared" si="77"/>
        <v>50406</v>
      </c>
      <c r="AA221">
        <f t="shared" si="78"/>
        <v>0</v>
      </c>
      <c r="AB221">
        <f t="shared" si="79"/>
        <v>50406</v>
      </c>
      <c r="AD221" s="81">
        <f t="shared" si="80"/>
        <v>57.9</v>
      </c>
      <c r="AE221">
        <f t="shared" si="81"/>
        <v>48960</v>
      </c>
      <c r="AF221">
        <f t="shared" si="82"/>
        <v>0</v>
      </c>
      <c r="AG221">
        <f t="shared" si="83"/>
        <v>48960</v>
      </c>
      <c r="AI221" s="81">
        <f t="shared" si="84"/>
        <v>0</v>
      </c>
      <c r="AJ221">
        <f t="shared" si="85"/>
        <v>0</v>
      </c>
      <c r="AK221">
        <f t="shared" si="86"/>
        <v>0</v>
      </c>
      <c r="AL221">
        <f t="shared" si="87"/>
        <v>0</v>
      </c>
      <c r="AN221" s="81">
        <f t="shared" si="88"/>
        <v>26.54</v>
      </c>
      <c r="AO221">
        <f t="shared" si="89"/>
        <v>26125</v>
      </c>
      <c r="AP221">
        <f t="shared" si="90"/>
        <v>0</v>
      </c>
      <c r="AQ221">
        <f t="shared" si="91"/>
        <v>26125</v>
      </c>
      <c r="AS221" s="81">
        <f t="shared" si="92"/>
        <v>3.09</v>
      </c>
      <c r="AT221">
        <f t="shared" si="93"/>
        <v>3042</v>
      </c>
      <c r="AU221">
        <f t="shared" si="94"/>
        <v>0</v>
      </c>
      <c r="AV221">
        <f t="shared" si="95"/>
        <v>3042</v>
      </c>
    </row>
    <row r="222" spans="1:48" x14ac:dyDescent="0.2">
      <c r="A222" s="69">
        <v>210</v>
      </c>
      <c r="B222" s="65">
        <v>4774</v>
      </c>
      <c r="C222" s="65" t="s">
        <v>263</v>
      </c>
      <c r="D222" s="65">
        <v>4774</v>
      </c>
      <c r="E222" s="65">
        <v>28.92</v>
      </c>
      <c r="F222" s="65">
        <v>3.09</v>
      </c>
      <c r="G222" s="65">
        <v>308.82</v>
      </c>
      <c r="H222" s="65">
        <v>557.22</v>
      </c>
      <c r="I222" s="65">
        <v>60.95</v>
      </c>
      <c r="J222" s="65">
        <v>58.85</v>
      </c>
      <c r="K222" s="65">
        <v>464164</v>
      </c>
      <c r="L222" s="65">
        <v>50771</v>
      </c>
      <c r="M222" s="65">
        <v>49022</v>
      </c>
      <c r="N222" s="65">
        <v>27356</v>
      </c>
      <c r="O222" s="65">
        <v>2923</v>
      </c>
      <c r="P222" s="65">
        <v>846.6</v>
      </c>
      <c r="Q222" s="65">
        <v>960.66</v>
      </c>
      <c r="R222" s="70">
        <v>0</v>
      </c>
      <c r="T222" s="81">
        <f t="shared" si="72"/>
        <v>568.19000000000005</v>
      </c>
      <c r="U222">
        <f t="shared" si="73"/>
        <v>481030</v>
      </c>
      <c r="V222">
        <f t="shared" si="74"/>
        <v>0</v>
      </c>
      <c r="W222">
        <f t="shared" si="75"/>
        <v>481030</v>
      </c>
      <c r="Y222" s="81">
        <f t="shared" si="76"/>
        <v>62.190000000000005</v>
      </c>
      <c r="Z222">
        <f t="shared" si="77"/>
        <v>52650</v>
      </c>
      <c r="AA222">
        <f t="shared" si="78"/>
        <v>0</v>
      </c>
      <c r="AB222">
        <f t="shared" si="79"/>
        <v>52650</v>
      </c>
      <c r="AD222" s="81">
        <f t="shared" si="80"/>
        <v>60.2</v>
      </c>
      <c r="AE222">
        <f t="shared" si="81"/>
        <v>50965</v>
      </c>
      <c r="AF222">
        <f t="shared" si="82"/>
        <v>0</v>
      </c>
      <c r="AG222">
        <f t="shared" si="83"/>
        <v>50965</v>
      </c>
      <c r="AI222" s="81">
        <f t="shared" si="84"/>
        <v>0</v>
      </c>
      <c r="AJ222">
        <f t="shared" si="85"/>
        <v>0</v>
      </c>
      <c r="AK222">
        <f t="shared" si="86"/>
        <v>0</v>
      </c>
      <c r="AL222">
        <f t="shared" si="87"/>
        <v>0</v>
      </c>
      <c r="AN222" s="81">
        <f t="shared" si="88"/>
        <v>29.490000000000002</v>
      </c>
      <c r="AO222">
        <f t="shared" si="89"/>
        <v>28330</v>
      </c>
      <c r="AP222">
        <f t="shared" si="90"/>
        <v>0</v>
      </c>
      <c r="AQ222">
        <f t="shared" si="91"/>
        <v>28330</v>
      </c>
      <c r="AS222" s="81">
        <f t="shared" si="92"/>
        <v>3.1599999999999997</v>
      </c>
      <c r="AT222">
        <f t="shared" si="93"/>
        <v>3036</v>
      </c>
      <c r="AU222">
        <f t="shared" si="94"/>
        <v>0</v>
      </c>
      <c r="AV222">
        <f t="shared" si="95"/>
        <v>3036</v>
      </c>
    </row>
    <row r="223" spans="1:48" x14ac:dyDescent="0.2">
      <c r="A223" s="69">
        <v>211</v>
      </c>
      <c r="B223" s="65">
        <v>873</v>
      </c>
      <c r="C223" s="65" t="s">
        <v>264</v>
      </c>
      <c r="D223" s="65">
        <v>873</v>
      </c>
      <c r="E223" s="65">
        <v>36.15</v>
      </c>
      <c r="F223" s="65">
        <v>4.1500000000000004</v>
      </c>
      <c r="G223" s="65">
        <v>308.82</v>
      </c>
      <c r="H223" s="65">
        <v>586.04</v>
      </c>
      <c r="I223" s="65">
        <v>63.72</v>
      </c>
      <c r="J223" s="65">
        <v>59.85</v>
      </c>
      <c r="K223" s="65">
        <v>271102</v>
      </c>
      <c r="L223" s="65">
        <v>29477</v>
      </c>
      <c r="M223" s="65">
        <v>27687</v>
      </c>
      <c r="N223" s="65">
        <v>18935</v>
      </c>
      <c r="O223" s="65">
        <v>2174</v>
      </c>
      <c r="P223" s="65">
        <v>445.8</v>
      </c>
      <c r="Q223" s="65">
        <v>507.59</v>
      </c>
      <c r="R223" s="70">
        <v>0</v>
      </c>
      <c r="T223" s="81">
        <f t="shared" si="72"/>
        <v>597.01</v>
      </c>
      <c r="U223">
        <f t="shared" si="73"/>
        <v>266147</v>
      </c>
      <c r="V223">
        <f t="shared" si="74"/>
        <v>4955</v>
      </c>
      <c r="W223">
        <f t="shared" si="75"/>
        <v>271102</v>
      </c>
      <c r="Y223" s="81">
        <f t="shared" si="76"/>
        <v>64.959999999999994</v>
      </c>
      <c r="Z223">
        <f t="shared" si="77"/>
        <v>28959</v>
      </c>
      <c r="AA223">
        <f t="shared" si="78"/>
        <v>518</v>
      </c>
      <c r="AB223">
        <f t="shared" si="79"/>
        <v>29477</v>
      </c>
      <c r="AD223" s="81">
        <f t="shared" si="80"/>
        <v>61.2</v>
      </c>
      <c r="AE223">
        <f t="shared" si="81"/>
        <v>27283</v>
      </c>
      <c r="AF223">
        <f t="shared" si="82"/>
        <v>404</v>
      </c>
      <c r="AG223">
        <f t="shared" si="83"/>
        <v>27687</v>
      </c>
      <c r="AI223" s="81">
        <f t="shared" si="84"/>
        <v>0</v>
      </c>
      <c r="AJ223">
        <f t="shared" si="85"/>
        <v>0</v>
      </c>
      <c r="AK223">
        <f t="shared" si="86"/>
        <v>0</v>
      </c>
      <c r="AL223">
        <f t="shared" si="87"/>
        <v>0</v>
      </c>
      <c r="AN223" s="81">
        <f t="shared" si="88"/>
        <v>36.72</v>
      </c>
      <c r="AO223">
        <f t="shared" si="89"/>
        <v>18639</v>
      </c>
      <c r="AP223">
        <f t="shared" si="90"/>
        <v>296</v>
      </c>
      <c r="AQ223">
        <f t="shared" si="91"/>
        <v>18935</v>
      </c>
      <c r="AS223" s="81">
        <f t="shared" si="92"/>
        <v>4.2200000000000006</v>
      </c>
      <c r="AT223">
        <f t="shared" si="93"/>
        <v>2142</v>
      </c>
      <c r="AU223">
        <f t="shared" si="94"/>
        <v>32</v>
      </c>
      <c r="AV223">
        <f t="shared" si="95"/>
        <v>2174</v>
      </c>
    </row>
    <row r="224" spans="1:48" x14ac:dyDescent="0.2">
      <c r="A224" s="69">
        <v>212</v>
      </c>
      <c r="B224" s="65">
        <v>4778</v>
      </c>
      <c r="C224" s="65" t="s">
        <v>265</v>
      </c>
      <c r="D224" s="65">
        <v>4778</v>
      </c>
      <c r="E224" s="65">
        <v>30.88</v>
      </c>
      <c r="F224" s="65">
        <v>3.68</v>
      </c>
      <c r="G224" s="65">
        <v>308.82</v>
      </c>
      <c r="H224" s="65">
        <v>566.61</v>
      </c>
      <c r="I224" s="65">
        <v>63.34</v>
      </c>
      <c r="J224" s="65">
        <v>55.85</v>
      </c>
      <c r="K224" s="65">
        <v>163070</v>
      </c>
      <c r="L224" s="65">
        <v>18229</v>
      </c>
      <c r="M224" s="65">
        <v>16074</v>
      </c>
      <c r="N224" s="65">
        <v>10493</v>
      </c>
      <c r="O224" s="65">
        <v>1250</v>
      </c>
      <c r="P224" s="65">
        <v>301.89999999999998</v>
      </c>
      <c r="Q224" s="65">
        <v>354.42</v>
      </c>
      <c r="R224" s="70">
        <v>0</v>
      </c>
      <c r="T224" s="81">
        <f t="shared" si="72"/>
        <v>577.58000000000004</v>
      </c>
      <c r="U224">
        <f t="shared" si="73"/>
        <v>174371</v>
      </c>
      <c r="V224">
        <f t="shared" si="74"/>
        <v>0</v>
      </c>
      <c r="W224">
        <f t="shared" si="75"/>
        <v>174371</v>
      </c>
      <c r="Y224" s="81">
        <f t="shared" si="76"/>
        <v>64.58</v>
      </c>
      <c r="Z224">
        <f t="shared" si="77"/>
        <v>19497</v>
      </c>
      <c r="AA224">
        <f t="shared" si="78"/>
        <v>0</v>
      </c>
      <c r="AB224">
        <f t="shared" si="79"/>
        <v>19497</v>
      </c>
      <c r="AD224" s="81">
        <f t="shared" si="80"/>
        <v>57.2</v>
      </c>
      <c r="AE224">
        <f t="shared" si="81"/>
        <v>17269</v>
      </c>
      <c r="AF224">
        <f t="shared" si="82"/>
        <v>0</v>
      </c>
      <c r="AG224">
        <f t="shared" si="83"/>
        <v>17269</v>
      </c>
      <c r="AI224" s="81">
        <f t="shared" si="84"/>
        <v>0</v>
      </c>
      <c r="AJ224">
        <f t="shared" si="85"/>
        <v>0</v>
      </c>
      <c r="AK224">
        <f t="shared" si="86"/>
        <v>0</v>
      </c>
      <c r="AL224">
        <f t="shared" si="87"/>
        <v>0</v>
      </c>
      <c r="AN224" s="81">
        <f t="shared" si="88"/>
        <v>31.45</v>
      </c>
      <c r="AO224">
        <f t="shared" si="89"/>
        <v>11147</v>
      </c>
      <c r="AP224">
        <f t="shared" si="90"/>
        <v>0</v>
      </c>
      <c r="AQ224">
        <f t="shared" si="91"/>
        <v>11147</v>
      </c>
      <c r="AS224" s="81">
        <f t="shared" si="92"/>
        <v>3.75</v>
      </c>
      <c r="AT224">
        <f t="shared" si="93"/>
        <v>1329</v>
      </c>
      <c r="AU224">
        <f t="shared" si="94"/>
        <v>0</v>
      </c>
      <c r="AV224">
        <f t="shared" si="95"/>
        <v>1329</v>
      </c>
    </row>
    <row r="225" spans="1:48" x14ac:dyDescent="0.2">
      <c r="A225" s="69">
        <v>213</v>
      </c>
      <c r="B225" s="65">
        <v>4777</v>
      </c>
      <c r="C225" s="65" t="s">
        <v>266</v>
      </c>
      <c r="D225" s="65">
        <v>4777</v>
      </c>
      <c r="E225" s="65">
        <v>25.97</v>
      </c>
      <c r="F225" s="65">
        <v>3.02</v>
      </c>
      <c r="G225" s="65">
        <v>308.82</v>
      </c>
      <c r="H225" s="65">
        <v>539.57000000000005</v>
      </c>
      <c r="I225" s="65">
        <v>56.01</v>
      </c>
      <c r="J225" s="65">
        <v>55.48</v>
      </c>
      <c r="K225" s="65">
        <v>376728</v>
      </c>
      <c r="L225" s="65">
        <v>39106</v>
      </c>
      <c r="M225" s="65">
        <v>38736</v>
      </c>
      <c r="N225" s="65">
        <v>19598</v>
      </c>
      <c r="O225" s="65">
        <v>2279</v>
      </c>
      <c r="P225" s="65">
        <v>698.7</v>
      </c>
      <c r="Q225" s="65">
        <v>755.7</v>
      </c>
      <c r="R225" s="70">
        <v>0</v>
      </c>
      <c r="T225" s="81">
        <f t="shared" si="72"/>
        <v>550.54000000000008</v>
      </c>
      <c r="U225">
        <f t="shared" si="73"/>
        <v>384662</v>
      </c>
      <c r="V225">
        <f t="shared" si="74"/>
        <v>0</v>
      </c>
      <c r="W225">
        <f t="shared" si="75"/>
        <v>384662</v>
      </c>
      <c r="Y225" s="81">
        <f t="shared" si="76"/>
        <v>57.25</v>
      </c>
      <c r="Z225">
        <f t="shared" si="77"/>
        <v>40001</v>
      </c>
      <c r="AA225">
        <f t="shared" si="78"/>
        <v>0</v>
      </c>
      <c r="AB225">
        <f t="shared" si="79"/>
        <v>40001</v>
      </c>
      <c r="AD225" s="81">
        <f t="shared" si="80"/>
        <v>56.83</v>
      </c>
      <c r="AE225">
        <f t="shared" si="81"/>
        <v>39707</v>
      </c>
      <c r="AF225">
        <f t="shared" si="82"/>
        <v>0</v>
      </c>
      <c r="AG225">
        <f t="shared" si="83"/>
        <v>39707</v>
      </c>
      <c r="AI225" s="81">
        <f t="shared" si="84"/>
        <v>0</v>
      </c>
      <c r="AJ225">
        <f t="shared" si="85"/>
        <v>0</v>
      </c>
      <c r="AK225">
        <f t="shared" si="86"/>
        <v>0</v>
      </c>
      <c r="AL225">
        <f t="shared" si="87"/>
        <v>0</v>
      </c>
      <c r="AN225" s="81">
        <f t="shared" si="88"/>
        <v>26.54</v>
      </c>
      <c r="AO225">
        <f t="shared" si="89"/>
        <v>20056</v>
      </c>
      <c r="AP225">
        <f t="shared" si="90"/>
        <v>0</v>
      </c>
      <c r="AQ225">
        <f t="shared" si="91"/>
        <v>20056</v>
      </c>
      <c r="AS225" s="81">
        <f t="shared" si="92"/>
        <v>3.09</v>
      </c>
      <c r="AT225">
        <f t="shared" si="93"/>
        <v>2335</v>
      </c>
      <c r="AU225">
        <f t="shared" si="94"/>
        <v>0</v>
      </c>
      <c r="AV225">
        <f t="shared" si="95"/>
        <v>2335</v>
      </c>
    </row>
    <row r="226" spans="1:48" x14ac:dyDescent="0.2">
      <c r="A226" s="69">
        <v>214</v>
      </c>
      <c r="B226" s="65">
        <v>4776</v>
      </c>
      <c r="C226" s="65" t="s">
        <v>267</v>
      </c>
      <c r="D226" s="65">
        <v>4776</v>
      </c>
      <c r="E226" s="65">
        <v>27.75</v>
      </c>
      <c r="F226" s="65">
        <v>3</v>
      </c>
      <c r="G226" s="65">
        <v>308.82</v>
      </c>
      <c r="H226" s="65">
        <v>578.02</v>
      </c>
      <c r="I226" s="65">
        <v>61.89</v>
      </c>
      <c r="J226" s="65">
        <v>72.75</v>
      </c>
      <c r="K226" s="65">
        <v>284733</v>
      </c>
      <c r="L226" s="65">
        <v>30487</v>
      </c>
      <c r="M226" s="65">
        <v>35837</v>
      </c>
      <c r="N226" s="65">
        <v>15370</v>
      </c>
      <c r="O226" s="65">
        <v>1662</v>
      </c>
      <c r="P226" s="65">
        <v>492.8</v>
      </c>
      <c r="Q226" s="65">
        <v>554.70000000000005</v>
      </c>
      <c r="R226" s="70">
        <v>0</v>
      </c>
      <c r="T226" s="81">
        <f t="shared" si="72"/>
        <v>588.99</v>
      </c>
      <c r="U226">
        <f t="shared" si="73"/>
        <v>290254</v>
      </c>
      <c r="V226">
        <f t="shared" si="74"/>
        <v>0</v>
      </c>
      <c r="W226">
        <f t="shared" si="75"/>
        <v>290254</v>
      </c>
      <c r="Y226" s="81">
        <f t="shared" si="76"/>
        <v>63.13</v>
      </c>
      <c r="Z226">
        <f t="shared" si="77"/>
        <v>31110</v>
      </c>
      <c r="AA226">
        <f t="shared" si="78"/>
        <v>0</v>
      </c>
      <c r="AB226">
        <f t="shared" si="79"/>
        <v>31110</v>
      </c>
      <c r="AD226" s="81">
        <f t="shared" si="80"/>
        <v>74.099999999999994</v>
      </c>
      <c r="AE226">
        <f t="shared" si="81"/>
        <v>36516</v>
      </c>
      <c r="AF226">
        <f t="shared" si="82"/>
        <v>0</v>
      </c>
      <c r="AG226">
        <f t="shared" si="83"/>
        <v>36516</v>
      </c>
      <c r="AI226" s="81">
        <f t="shared" si="84"/>
        <v>0</v>
      </c>
      <c r="AJ226">
        <f t="shared" si="85"/>
        <v>0</v>
      </c>
      <c r="AK226">
        <f t="shared" si="86"/>
        <v>0</v>
      </c>
      <c r="AL226">
        <f t="shared" si="87"/>
        <v>0</v>
      </c>
      <c r="AN226" s="81">
        <f t="shared" si="88"/>
        <v>28.32</v>
      </c>
      <c r="AO226">
        <f t="shared" si="89"/>
        <v>15709</v>
      </c>
      <c r="AP226">
        <f t="shared" si="90"/>
        <v>0</v>
      </c>
      <c r="AQ226">
        <f t="shared" si="91"/>
        <v>15709</v>
      </c>
      <c r="AS226" s="81">
        <f t="shared" si="92"/>
        <v>3.07</v>
      </c>
      <c r="AT226">
        <f t="shared" si="93"/>
        <v>1703</v>
      </c>
      <c r="AU226">
        <f t="shared" si="94"/>
        <v>0</v>
      </c>
      <c r="AV226">
        <f t="shared" si="95"/>
        <v>1703</v>
      </c>
    </row>
    <row r="227" spans="1:48" x14ac:dyDescent="0.2">
      <c r="A227" s="69">
        <v>215</v>
      </c>
      <c r="B227" s="65">
        <v>4779</v>
      </c>
      <c r="C227" s="65" t="s">
        <v>268</v>
      </c>
      <c r="D227" s="65">
        <v>4779</v>
      </c>
      <c r="E227" s="65">
        <v>22.2</v>
      </c>
      <c r="F227" s="65">
        <v>2.83</v>
      </c>
      <c r="G227" s="65">
        <v>308.82</v>
      </c>
      <c r="H227" s="65">
        <v>508.48</v>
      </c>
      <c r="I227" s="65">
        <v>52.57</v>
      </c>
      <c r="J227" s="65">
        <v>51.43</v>
      </c>
      <c r="K227" s="65">
        <v>719804</v>
      </c>
      <c r="L227" s="65">
        <v>74418</v>
      </c>
      <c r="M227" s="65">
        <v>72804</v>
      </c>
      <c r="N227" s="65">
        <v>33437</v>
      </c>
      <c r="O227" s="65">
        <v>4262</v>
      </c>
      <c r="P227" s="65">
        <v>1431.3</v>
      </c>
      <c r="Q227" s="65">
        <v>1522.76</v>
      </c>
      <c r="R227" s="70">
        <v>437166</v>
      </c>
      <c r="T227" s="81">
        <f t="shared" si="72"/>
        <v>519.45000000000005</v>
      </c>
      <c r="U227">
        <f t="shared" si="73"/>
        <v>743489</v>
      </c>
      <c r="V227">
        <f t="shared" si="74"/>
        <v>0</v>
      </c>
      <c r="W227">
        <f t="shared" si="75"/>
        <v>743489</v>
      </c>
      <c r="Y227" s="81">
        <f t="shared" si="76"/>
        <v>53.81</v>
      </c>
      <c r="Z227">
        <f t="shared" si="77"/>
        <v>77018</v>
      </c>
      <c r="AA227">
        <f t="shared" si="78"/>
        <v>0</v>
      </c>
      <c r="AB227">
        <f t="shared" si="79"/>
        <v>77018</v>
      </c>
      <c r="AD227" s="81">
        <f t="shared" si="80"/>
        <v>52.78</v>
      </c>
      <c r="AE227">
        <f t="shared" si="81"/>
        <v>75544</v>
      </c>
      <c r="AF227">
        <f t="shared" si="82"/>
        <v>0</v>
      </c>
      <c r="AG227">
        <f t="shared" si="83"/>
        <v>75544</v>
      </c>
      <c r="AI227" s="81">
        <f t="shared" si="84"/>
        <v>315</v>
      </c>
      <c r="AJ227">
        <f t="shared" si="85"/>
        <v>450860</v>
      </c>
      <c r="AK227">
        <f t="shared" si="86"/>
        <v>0</v>
      </c>
      <c r="AL227">
        <f t="shared" si="87"/>
        <v>450860</v>
      </c>
      <c r="AN227" s="81">
        <f t="shared" si="88"/>
        <v>22.77</v>
      </c>
      <c r="AO227">
        <f t="shared" si="89"/>
        <v>34673</v>
      </c>
      <c r="AP227">
        <f t="shared" si="90"/>
        <v>0</v>
      </c>
      <c r="AQ227">
        <f t="shared" si="91"/>
        <v>34673</v>
      </c>
      <c r="AS227" s="81">
        <f t="shared" si="92"/>
        <v>2.9</v>
      </c>
      <c r="AT227">
        <f t="shared" si="93"/>
        <v>4416</v>
      </c>
      <c r="AU227">
        <f t="shared" si="94"/>
        <v>0</v>
      </c>
      <c r="AV227">
        <f t="shared" si="95"/>
        <v>4416</v>
      </c>
    </row>
    <row r="228" spans="1:48" x14ac:dyDescent="0.2">
      <c r="A228" s="69">
        <v>216</v>
      </c>
      <c r="B228" s="65">
        <v>4784</v>
      </c>
      <c r="C228" s="65" t="s">
        <v>269</v>
      </c>
      <c r="D228" s="65">
        <v>4784</v>
      </c>
      <c r="E228" s="65">
        <v>25.22</v>
      </c>
      <c r="F228" s="65">
        <v>2.96</v>
      </c>
      <c r="G228" s="65">
        <v>308.82</v>
      </c>
      <c r="H228" s="65">
        <v>539.30999999999995</v>
      </c>
      <c r="I228" s="65">
        <v>60.43</v>
      </c>
      <c r="J228" s="65">
        <v>57.81</v>
      </c>
      <c r="K228" s="65">
        <v>1590371</v>
      </c>
      <c r="L228" s="65">
        <v>178202</v>
      </c>
      <c r="M228" s="65">
        <v>170476</v>
      </c>
      <c r="N228" s="65">
        <v>81742</v>
      </c>
      <c r="O228" s="65">
        <v>9594</v>
      </c>
      <c r="P228" s="65">
        <v>2960.5</v>
      </c>
      <c r="Q228" s="65">
        <v>3255.69</v>
      </c>
      <c r="R228" s="70">
        <v>0</v>
      </c>
      <c r="T228" s="81">
        <f t="shared" si="72"/>
        <v>550.28</v>
      </c>
      <c r="U228">
        <f t="shared" si="73"/>
        <v>1629104</v>
      </c>
      <c r="V228">
        <f t="shared" si="74"/>
        <v>0</v>
      </c>
      <c r="W228">
        <f t="shared" si="75"/>
        <v>1629104</v>
      </c>
      <c r="Y228" s="81">
        <f t="shared" si="76"/>
        <v>61.67</v>
      </c>
      <c r="Z228">
        <f t="shared" si="77"/>
        <v>182574</v>
      </c>
      <c r="AA228">
        <f t="shared" si="78"/>
        <v>0</v>
      </c>
      <c r="AB228">
        <f t="shared" si="79"/>
        <v>182574</v>
      </c>
      <c r="AD228" s="81">
        <f t="shared" si="80"/>
        <v>59.160000000000004</v>
      </c>
      <c r="AE228">
        <f t="shared" si="81"/>
        <v>175143</v>
      </c>
      <c r="AF228">
        <f t="shared" si="82"/>
        <v>0</v>
      </c>
      <c r="AG228">
        <f t="shared" si="83"/>
        <v>175143</v>
      </c>
      <c r="AI228" s="81">
        <f t="shared" si="84"/>
        <v>0</v>
      </c>
      <c r="AJ228">
        <f t="shared" si="85"/>
        <v>0</v>
      </c>
      <c r="AK228">
        <f t="shared" si="86"/>
        <v>0</v>
      </c>
      <c r="AL228">
        <f t="shared" si="87"/>
        <v>0</v>
      </c>
      <c r="AN228" s="81">
        <f t="shared" si="88"/>
        <v>25.79</v>
      </c>
      <c r="AO228">
        <f t="shared" si="89"/>
        <v>83964</v>
      </c>
      <c r="AP228">
        <f t="shared" si="90"/>
        <v>0</v>
      </c>
      <c r="AQ228">
        <f t="shared" si="91"/>
        <v>83964</v>
      </c>
      <c r="AS228" s="81">
        <f t="shared" si="92"/>
        <v>3.03</v>
      </c>
      <c r="AT228">
        <f t="shared" si="93"/>
        <v>9865</v>
      </c>
      <c r="AU228">
        <f t="shared" si="94"/>
        <v>0</v>
      </c>
      <c r="AV228">
        <f t="shared" si="95"/>
        <v>9865</v>
      </c>
    </row>
    <row r="229" spans="1:48" x14ac:dyDescent="0.2">
      <c r="A229" s="69">
        <v>217</v>
      </c>
      <c r="B229" s="65">
        <v>4785</v>
      </c>
      <c r="C229" s="65" t="s">
        <v>270</v>
      </c>
      <c r="D229" s="65">
        <v>4785</v>
      </c>
      <c r="E229" s="65">
        <v>36.15</v>
      </c>
      <c r="F229" s="65">
        <v>4.1500000000000004</v>
      </c>
      <c r="G229" s="65">
        <v>308.82</v>
      </c>
      <c r="H229" s="65">
        <v>611.1</v>
      </c>
      <c r="I229" s="65">
        <v>65.14</v>
      </c>
      <c r="J229" s="65">
        <v>61.1</v>
      </c>
      <c r="K229" s="65">
        <v>300600</v>
      </c>
      <c r="L229" s="65">
        <v>32042</v>
      </c>
      <c r="M229" s="65">
        <v>30055</v>
      </c>
      <c r="N229" s="65">
        <v>19883</v>
      </c>
      <c r="O229" s="65">
        <v>2283</v>
      </c>
      <c r="P229" s="65">
        <v>470.8</v>
      </c>
      <c r="Q229" s="65">
        <v>529.49</v>
      </c>
      <c r="R229" s="70">
        <v>0</v>
      </c>
      <c r="T229" s="81">
        <f t="shared" si="72"/>
        <v>622.07000000000005</v>
      </c>
      <c r="U229">
        <f t="shared" si="73"/>
        <v>292871</v>
      </c>
      <c r="V229">
        <f t="shared" si="74"/>
        <v>7729</v>
      </c>
      <c r="W229">
        <f t="shared" si="75"/>
        <v>300600</v>
      </c>
      <c r="Y229" s="81">
        <f t="shared" si="76"/>
        <v>66.38</v>
      </c>
      <c r="Z229">
        <f t="shared" si="77"/>
        <v>31252</v>
      </c>
      <c r="AA229">
        <f t="shared" si="78"/>
        <v>790</v>
      </c>
      <c r="AB229">
        <f t="shared" si="79"/>
        <v>32042</v>
      </c>
      <c r="AD229" s="81">
        <f t="shared" si="80"/>
        <v>62.45</v>
      </c>
      <c r="AE229">
        <f t="shared" si="81"/>
        <v>29401</v>
      </c>
      <c r="AF229">
        <f t="shared" si="82"/>
        <v>654</v>
      </c>
      <c r="AG229">
        <f t="shared" si="83"/>
        <v>30055</v>
      </c>
      <c r="AI229" s="81">
        <f t="shared" si="84"/>
        <v>0</v>
      </c>
      <c r="AJ229">
        <f t="shared" si="85"/>
        <v>0</v>
      </c>
      <c r="AK229">
        <f t="shared" si="86"/>
        <v>0</v>
      </c>
      <c r="AL229">
        <f t="shared" si="87"/>
        <v>0</v>
      </c>
      <c r="AN229" s="81">
        <f t="shared" si="88"/>
        <v>36.72</v>
      </c>
      <c r="AO229">
        <f t="shared" si="89"/>
        <v>19443</v>
      </c>
      <c r="AP229">
        <f t="shared" si="90"/>
        <v>440</v>
      </c>
      <c r="AQ229">
        <f t="shared" si="91"/>
        <v>19883</v>
      </c>
      <c r="AS229" s="81">
        <f t="shared" si="92"/>
        <v>4.2200000000000006</v>
      </c>
      <c r="AT229">
        <f t="shared" si="93"/>
        <v>2234</v>
      </c>
      <c r="AU229">
        <f t="shared" si="94"/>
        <v>49</v>
      </c>
      <c r="AV229">
        <f t="shared" si="95"/>
        <v>2283</v>
      </c>
    </row>
    <row r="230" spans="1:48" x14ac:dyDescent="0.2">
      <c r="A230" s="69">
        <v>218</v>
      </c>
      <c r="B230" s="65">
        <v>333</v>
      </c>
      <c r="C230" s="65" t="s">
        <v>271</v>
      </c>
      <c r="D230" s="65">
        <v>333</v>
      </c>
      <c r="E230" s="65">
        <v>30.88</v>
      </c>
      <c r="F230" s="65">
        <v>3.68</v>
      </c>
      <c r="G230" s="65">
        <v>308.82</v>
      </c>
      <c r="H230" s="65">
        <v>646.26</v>
      </c>
      <c r="I230" s="65">
        <v>72.680000000000007</v>
      </c>
      <c r="J230" s="65">
        <v>78.27</v>
      </c>
      <c r="K230" s="65">
        <v>281123</v>
      </c>
      <c r="L230" s="65">
        <v>31616</v>
      </c>
      <c r="M230" s="65">
        <v>34047</v>
      </c>
      <c r="N230" s="65">
        <v>14797</v>
      </c>
      <c r="O230" s="65">
        <v>1763</v>
      </c>
      <c r="P230" s="65">
        <v>424.8</v>
      </c>
      <c r="Q230" s="65">
        <v>469.44</v>
      </c>
      <c r="R230" s="70">
        <v>0</v>
      </c>
      <c r="T230" s="81">
        <f t="shared" si="72"/>
        <v>657.23</v>
      </c>
      <c r="U230">
        <f t="shared" si="73"/>
        <v>279191</v>
      </c>
      <c r="V230">
        <f t="shared" si="74"/>
        <v>1932</v>
      </c>
      <c r="W230">
        <f t="shared" si="75"/>
        <v>281123</v>
      </c>
      <c r="Y230" s="81">
        <f t="shared" si="76"/>
        <v>73.92</v>
      </c>
      <c r="Z230">
        <f t="shared" si="77"/>
        <v>31401</v>
      </c>
      <c r="AA230">
        <f t="shared" si="78"/>
        <v>215</v>
      </c>
      <c r="AB230">
        <f t="shared" si="79"/>
        <v>31616</v>
      </c>
      <c r="AD230" s="81">
        <f t="shared" si="80"/>
        <v>79.61999999999999</v>
      </c>
      <c r="AE230">
        <f t="shared" si="81"/>
        <v>33823</v>
      </c>
      <c r="AF230">
        <f t="shared" si="82"/>
        <v>224</v>
      </c>
      <c r="AG230">
        <f t="shared" si="83"/>
        <v>34047</v>
      </c>
      <c r="AI230" s="81">
        <f t="shared" si="84"/>
        <v>0</v>
      </c>
      <c r="AJ230">
        <f t="shared" si="85"/>
        <v>0</v>
      </c>
      <c r="AK230">
        <f t="shared" si="86"/>
        <v>0</v>
      </c>
      <c r="AL230">
        <f t="shared" si="87"/>
        <v>0</v>
      </c>
      <c r="AN230" s="81">
        <f t="shared" si="88"/>
        <v>31.45</v>
      </c>
      <c r="AO230">
        <f t="shared" si="89"/>
        <v>14764</v>
      </c>
      <c r="AP230">
        <f t="shared" si="90"/>
        <v>33</v>
      </c>
      <c r="AQ230">
        <f t="shared" si="91"/>
        <v>14797</v>
      </c>
      <c r="AS230" s="81">
        <f t="shared" si="92"/>
        <v>3.75</v>
      </c>
      <c r="AT230">
        <f t="shared" si="93"/>
        <v>1760</v>
      </c>
      <c r="AU230">
        <f t="shared" si="94"/>
        <v>3</v>
      </c>
      <c r="AV230">
        <f t="shared" si="95"/>
        <v>1763</v>
      </c>
    </row>
    <row r="231" spans="1:48" x14ac:dyDescent="0.2">
      <c r="A231" s="69">
        <v>219</v>
      </c>
      <c r="B231" s="65">
        <v>4787</v>
      </c>
      <c r="C231" s="65" t="s">
        <v>272</v>
      </c>
      <c r="D231" s="65">
        <v>4787</v>
      </c>
      <c r="E231" s="65">
        <v>28.92</v>
      </c>
      <c r="F231" s="65">
        <v>3.09</v>
      </c>
      <c r="G231" s="65">
        <v>308.82</v>
      </c>
      <c r="H231" s="65">
        <v>513.91999999999996</v>
      </c>
      <c r="I231" s="65">
        <v>46.36</v>
      </c>
      <c r="J231" s="65">
        <v>66.599999999999994</v>
      </c>
      <c r="K231" s="65">
        <v>150373</v>
      </c>
      <c r="L231" s="65">
        <v>13565</v>
      </c>
      <c r="M231" s="65">
        <v>19487</v>
      </c>
      <c r="N231" s="65">
        <v>9616</v>
      </c>
      <c r="O231" s="65">
        <v>1027</v>
      </c>
      <c r="P231" s="65">
        <v>303.89999999999998</v>
      </c>
      <c r="Q231" s="65">
        <v>344.18</v>
      </c>
      <c r="R231" s="70">
        <v>0</v>
      </c>
      <c r="T231" s="81">
        <f t="shared" si="72"/>
        <v>524.89</v>
      </c>
      <c r="U231">
        <f t="shared" si="73"/>
        <v>159514</v>
      </c>
      <c r="V231">
        <f t="shared" si="74"/>
        <v>0</v>
      </c>
      <c r="W231">
        <f t="shared" si="75"/>
        <v>159514</v>
      </c>
      <c r="Y231" s="81">
        <f t="shared" si="76"/>
        <v>47.6</v>
      </c>
      <c r="Z231">
        <f t="shared" si="77"/>
        <v>14466</v>
      </c>
      <c r="AA231">
        <f t="shared" si="78"/>
        <v>0</v>
      </c>
      <c r="AB231">
        <f t="shared" si="79"/>
        <v>14466</v>
      </c>
      <c r="AD231" s="81">
        <f t="shared" si="80"/>
        <v>67.949999999999989</v>
      </c>
      <c r="AE231">
        <f t="shared" si="81"/>
        <v>20650</v>
      </c>
      <c r="AF231">
        <f t="shared" si="82"/>
        <v>0</v>
      </c>
      <c r="AG231">
        <f t="shared" si="83"/>
        <v>20650</v>
      </c>
      <c r="AI231" s="81">
        <f t="shared" si="84"/>
        <v>0</v>
      </c>
      <c r="AJ231">
        <f t="shared" si="85"/>
        <v>0</v>
      </c>
      <c r="AK231">
        <f t="shared" si="86"/>
        <v>0</v>
      </c>
      <c r="AL231">
        <f t="shared" si="87"/>
        <v>0</v>
      </c>
      <c r="AN231" s="81">
        <f t="shared" si="88"/>
        <v>29.490000000000002</v>
      </c>
      <c r="AO231">
        <f t="shared" si="89"/>
        <v>10150</v>
      </c>
      <c r="AP231">
        <f t="shared" si="90"/>
        <v>0</v>
      </c>
      <c r="AQ231">
        <f t="shared" si="91"/>
        <v>10150</v>
      </c>
      <c r="AS231" s="81">
        <f t="shared" si="92"/>
        <v>3.1599999999999997</v>
      </c>
      <c r="AT231">
        <f t="shared" si="93"/>
        <v>1088</v>
      </c>
      <c r="AU231">
        <f t="shared" si="94"/>
        <v>0</v>
      </c>
      <c r="AV231">
        <f t="shared" si="95"/>
        <v>1088</v>
      </c>
    </row>
    <row r="232" spans="1:48" x14ac:dyDescent="0.2">
      <c r="A232" s="69">
        <v>220</v>
      </c>
      <c r="B232" s="65">
        <v>4773</v>
      </c>
      <c r="C232" s="65" t="s">
        <v>273</v>
      </c>
      <c r="D232" s="65">
        <v>4773</v>
      </c>
      <c r="E232" s="65">
        <v>25.22</v>
      </c>
      <c r="F232" s="65">
        <v>2.96</v>
      </c>
      <c r="G232" s="65">
        <v>308.82</v>
      </c>
      <c r="H232" s="65">
        <v>597.26</v>
      </c>
      <c r="I232" s="65">
        <v>67.319999999999993</v>
      </c>
      <c r="J232" s="65">
        <v>72.099999999999994</v>
      </c>
      <c r="K232" s="65">
        <v>324969</v>
      </c>
      <c r="L232" s="65">
        <v>36629</v>
      </c>
      <c r="M232" s="65">
        <v>39230</v>
      </c>
      <c r="N232" s="65">
        <v>15090</v>
      </c>
      <c r="O232" s="65">
        <v>1771</v>
      </c>
      <c r="P232" s="65">
        <v>541.70000000000005</v>
      </c>
      <c r="Q232" s="65">
        <v>596.48</v>
      </c>
      <c r="R232" s="70">
        <v>0</v>
      </c>
      <c r="T232" s="81">
        <f t="shared" si="72"/>
        <v>608.23</v>
      </c>
      <c r="U232">
        <f t="shared" si="73"/>
        <v>329478</v>
      </c>
      <c r="V232">
        <f t="shared" si="74"/>
        <v>0</v>
      </c>
      <c r="W232">
        <f t="shared" si="75"/>
        <v>329478</v>
      </c>
      <c r="Y232" s="81">
        <f t="shared" si="76"/>
        <v>68.559999999999988</v>
      </c>
      <c r="Z232">
        <f t="shared" si="77"/>
        <v>37139</v>
      </c>
      <c r="AA232">
        <f t="shared" si="78"/>
        <v>0</v>
      </c>
      <c r="AB232">
        <f t="shared" si="79"/>
        <v>37139</v>
      </c>
      <c r="AD232" s="81">
        <f t="shared" si="80"/>
        <v>73.449999999999989</v>
      </c>
      <c r="AE232">
        <f t="shared" si="81"/>
        <v>39788</v>
      </c>
      <c r="AF232">
        <f t="shared" si="82"/>
        <v>0</v>
      </c>
      <c r="AG232">
        <f t="shared" si="83"/>
        <v>39788</v>
      </c>
      <c r="AI232" s="81">
        <f t="shared" si="84"/>
        <v>0</v>
      </c>
      <c r="AJ232">
        <f t="shared" si="85"/>
        <v>0</v>
      </c>
      <c r="AK232">
        <f t="shared" si="86"/>
        <v>0</v>
      </c>
      <c r="AL232">
        <f t="shared" si="87"/>
        <v>0</v>
      </c>
      <c r="AN232" s="81">
        <f t="shared" si="88"/>
        <v>25.79</v>
      </c>
      <c r="AO232">
        <f t="shared" si="89"/>
        <v>15383</v>
      </c>
      <c r="AP232">
        <f t="shared" si="90"/>
        <v>0</v>
      </c>
      <c r="AQ232">
        <f t="shared" si="91"/>
        <v>15383</v>
      </c>
      <c r="AS232" s="81">
        <f t="shared" si="92"/>
        <v>3.03</v>
      </c>
      <c r="AT232">
        <f t="shared" si="93"/>
        <v>1807</v>
      </c>
      <c r="AU232">
        <f t="shared" si="94"/>
        <v>0</v>
      </c>
      <c r="AV232">
        <f t="shared" si="95"/>
        <v>1807</v>
      </c>
    </row>
    <row r="233" spans="1:48" x14ac:dyDescent="0.2">
      <c r="A233" s="69">
        <v>221</v>
      </c>
      <c r="B233" s="65">
        <v>4775</v>
      </c>
      <c r="C233" s="65" t="s">
        <v>274</v>
      </c>
      <c r="D233" s="65">
        <v>4775</v>
      </c>
      <c r="E233" s="65">
        <v>30.88</v>
      </c>
      <c r="F233" s="65">
        <v>3.68</v>
      </c>
      <c r="G233" s="65">
        <v>308.82</v>
      </c>
      <c r="H233" s="65">
        <v>634.73</v>
      </c>
      <c r="I233" s="65">
        <v>67.87</v>
      </c>
      <c r="J233" s="65">
        <v>63.07</v>
      </c>
      <c r="K233" s="65">
        <v>134563</v>
      </c>
      <c r="L233" s="65">
        <v>14388</v>
      </c>
      <c r="M233" s="65">
        <v>13371</v>
      </c>
      <c r="N233" s="65">
        <v>7407</v>
      </c>
      <c r="O233" s="65">
        <v>883</v>
      </c>
      <c r="P233" s="65">
        <v>192.9</v>
      </c>
      <c r="Q233" s="65">
        <v>221.03</v>
      </c>
      <c r="R233" s="70">
        <v>0</v>
      </c>
      <c r="T233" s="81">
        <f t="shared" si="72"/>
        <v>645.70000000000005</v>
      </c>
      <c r="U233">
        <f t="shared" si="73"/>
        <v>124556</v>
      </c>
      <c r="V233">
        <f t="shared" si="74"/>
        <v>10007</v>
      </c>
      <c r="W233">
        <f t="shared" si="75"/>
        <v>134563</v>
      </c>
      <c r="Y233" s="81">
        <f t="shared" si="76"/>
        <v>69.11</v>
      </c>
      <c r="Z233">
        <f t="shared" si="77"/>
        <v>13331</v>
      </c>
      <c r="AA233">
        <f t="shared" si="78"/>
        <v>1057</v>
      </c>
      <c r="AB233">
        <f t="shared" si="79"/>
        <v>14388</v>
      </c>
      <c r="AD233" s="81">
        <f t="shared" si="80"/>
        <v>64.42</v>
      </c>
      <c r="AE233">
        <f t="shared" si="81"/>
        <v>12427</v>
      </c>
      <c r="AF233">
        <f t="shared" si="82"/>
        <v>944</v>
      </c>
      <c r="AG233">
        <f t="shared" si="83"/>
        <v>13371</v>
      </c>
      <c r="AI233" s="81">
        <f t="shared" si="84"/>
        <v>0</v>
      </c>
      <c r="AJ233">
        <f t="shared" si="85"/>
        <v>0</v>
      </c>
      <c r="AK233">
        <f t="shared" si="86"/>
        <v>0</v>
      </c>
      <c r="AL233">
        <f t="shared" si="87"/>
        <v>0</v>
      </c>
      <c r="AN233" s="81">
        <f t="shared" si="88"/>
        <v>31.45</v>
      </c>
      <c r="AO233">
        <f t="shared" si="89"/>
        <v>6951</v>
      </c>
      <c r="AP233">
        <f t="shared" si="90"/>
        <v>456</v>
      </c>
      <c r="AQ233">
        <f t="shared" si="91"/>
        <v>7407</v>
      </c>
      <c r="AS233" s="81">
        <f t="shared" si="92"/>
        <v>3.75</v>
      </c>
      <c r="AT233">
        <f t="shared" si="93"/>
        <v>829</v>
      </c>
      <c r="AU233">
        <f t="shared" si="94"/>
        <v>54</v>
      </c>
      <c r="AV233">
        <f t="shared" si="95"/>
        <v>883</v>
      </c>
    </row>
    <row r="234" spans="1:48" x14ac:dyDescent="0.2">
      <c r="A234" s="69">
        <v>222</v>
      </c>
      <c r="B234" s="65">
        <v>4788</v>
      </c>
      <c r="C234" s="65" t="s">
        <v>275</v>
      </c>
      <c r="D234" s="65">
        <v>4788</v>
      </c>
      <c r="E234" s="65">
        <v>36.15</v>
      </c>
      <c r="F234" s="65">
        <v>4.1500000000000004</v>
      </c>
      <c r="G234" s="65">
        <v>308.82</v>
      </c>
      <c r="H234" s="65">
        <v>543.47</v>
      </c>
      <c r="I234" s="65">
        <v>62.3</v>
      </c>
      <c r="J234" s="65">
        <v>52.89</v>
      </c>
      <c r="K234" s="65">
        <v>282224</v>
      </c>
      <c r="L234" s="65">
        <v>32352</v>
      </c>
      <c r="M234" s="65">
        <v>27466</v>
      </c>
      <c r="N234" s="65">
        <v>20903</v>
      </c>
      <c r="O234" s="65">
        <v>2400</v>
      </c>
      <c r="P234" s="65">
        <v>529.70000000000005</v>
      </c>
      <c r="Q234" s="65">
        <v>589.23</v>
      </c>
      <c r="R234" s="70">
        <v>0</v>
      </c>
      <c r="T234" s="81">
        <f t="shared" si="72"/>
        <v>554.44000000000005</v>
      </c>
      <c r="U234">
        <f t="shared" si="73"/>
        <v>293687</v>
      </c>
      <c r="V234">
        <f t="shared" si="74"/>
        <v>0</v>
      </c>
      <c r="W234">
        <f t="shared" si="75"/>
        <v>293687</v>
      </c>
      <c r="Y234" s="81">
        <f t="shared" si="76"/>
        <v>63.54</v>
      </c>
      <c r="Z234">
        <f t="shared" si="77"/>
        <v>33657</v>
      </c>
      <c r="AA234">
        <f t="shared" si="78"/>
        <v>0</v>
      </c>
      <c r="AB234">
        <f t="shared" si="79"/>
        <v>33657</v>
      </c>
      <c r="AD234" s="81">
        <f t="shared" si="80"/>
        <v>54.24</v>
      </c>
      <c r="AE234">
        <f t="shared" si="81"/>
        <v>28731</v>
      </c>
      <c r="AF234">
        <f t="shared" si="82"/>
        <v>0</v>
      </c>
      <c r="AG234">
        <f t="shared" si="83"/>
        <v>28731</v>
      </c>
      <c r="AI234" s="81">
        <f t="shared" si="84"/>
        <v>0</v>
      </c>
      <c r="AJ234">
        <f t="shared" si="85"/>
        <v>0</v>
      </c>
      <c r="AK234">
        <f t="shared" si="86"/>
        <v>0</v>
      </c>
      <c r="AL234">
        <f t="shared" si="87"/>
        <v>0</v>
      </c>
      <c r="AN234" s="81">
        <f t="shared" si="88"/>
        <v>36.72</v>
      </c>
      <c r="AO234">
        <f t="shared" si="89"/>
        <v>21637</v>
      </c>
      <c r="AP234">
        <f t="shared" si="90"/>
        <v>0</v>
      </c>
      <c r="AQ234">
        <f t="shared" si="91"/>
        <v>21637</v>
      </c>
      <c r="AS234" s="81">
        <f t="shared" si="92"/>
        <v>4.2200000000000006</v>
      </c>
      <c r="AT234">
        <f t="shared" si="93"/>
        <v>2487</v>
      </c>
      <c r="AU234">
        <f t="shared" si="94"/>
        <v>0</v>
      </c>
      <c r="AV234">
        <f t="shared" si="95"/>
        <v>2487</v>
      </c>
    </row>
    <row r="235" spans="1:48" x14ac:dyDescent="0.2">
      <c r="A235" s="69">
        <v>223</v>
      </c>
      <c r="B235" s="65">
        <v>4797</v>
      </c>
      <c r="C235" s="65" t="s">
        <v>276</v>
      </c>
      <c r="D235" s="65">
        <v>4797</v>
      </c>
      <c r="E235" s="65">
        <v>22.2</v>
      </c>
      <c r="F235" s="65">
        <v>2.83</v>
      </c>
      <c r="G235" s="65">
        <v>308.82</v>
      </c>
      <c r="H235" s="65">
        <v>554.23</v>
      </c>
      <c r="I235" s="65">
        <v>57.77</v>
      </c>
      <c r="J235" s="65">
        <v>57.3</v>
      </c>
      <c r="K235" s="65">
        <v>1394775</v>
      </c>
      <c r="L235" s="65">
        <v>145384</v>
      </c>
      <c r="M235" s="65">
        <v>144201</v>
      </c>
      <c r="N235" s="65">
        <v>62479</v>
      </c>
      <c r="O235" s="65">
        <v>7965</v>
      </c>
      <c r="P235" s="65">
        <v>2555.6999999999998</v>
      </c>
      <c r="Q235" s="65">
        <v>2856.46</v>
      </c>
      <c r="R235" s="70">
        <v>777176</v>
      </c>
      <c r="T235" s="81">
        <f t="shared" si="72"/>
        <v>565.20000000000005</v>
      </c>
      <c r="U235">
        <f t="shared" si="73"/>
        <v>1444482</v>
      </c>
      <c r="V235">
        <f t="shared" si="74"/>
        <v>0</v>
      </c>
      <c r="W235">
        <f t="shared" si="75"/>
        <v>1444482</v>
      </c>
      <c r="Y235" s="81">
        <f t="shared" si="76"/>
        <v>59.010000000000005</v>
      </c>
      <c r="Z235">
        <f t="shared" si="77"/>
        <v>150812</v>
      </c>
      <c r="AA235">
        <f t="shared" si="78"/>
        <v>0</v>
      </c>
      <c r="AB235">
        <f t="shared" si="79"/>
        <v>150812</v>
      </c>
      <c r="AD235" s="81">
        <f t="shared" si="80"/>
        <v>58.65</v>
      </c>
      <c r="AE235">
        <f t="shared" si="81"/>
        <v>149892</v>
      </c>
      <c r="AF235">
        <f t="shared" si="82"/>
        <v>0</v>
      </c>
      <c r="AG235">
        <f t="shared" si="83"/>
        <v>149892</v>
      </c>
      <c r="AI235" s="81">
        <f t="shared" si="84"/>
        <v>315</v>
      </c>
      <c r="AJ235">
        <f t="shared" si="85"/>
        <v>805046</v>
      </c>
      <c r="AK235">
        <f t="shared" si="86"/>
        <v>0</v>
      </c>
      <c r="AL235">
        <f t="shared" si="87"/>
        <v>805046</v>
      </c>
      <c r="AN235" s="81">
        <f t="shared" si="88"/>
        <v>22.77</v>
      </c>
      <c r="AO235">
        <f t="shared" si="89"/>
        <v>65042</v>
      </c>
      <c r="AP235">
        <f t="shared" si="90"/>
        <v>0</v>
      </c>
      <c r="AQ235">
        <f t="shared" si="91"/>
        <v>65042</v>
      </c>
      <c r="AS235" s="81">
        <f t="shared" si="92"/>
        <v>2.9</v>
      </c>
      <c r="AT235">
        <f t="shared" si="93"/>
        <v>8284</v>
      </c>
      <c r="AU235">
        <f t="shared" si="94"/>
        <v>0</v>
      </c>
      <c r="AV235">
        <f t="shared" si="95"/>
        <v>8284</v>
      </c>
    </row>
    <row r="236" spans="1:48" x14ac:dyDescent="0.2">
      <c r="A236" s="69">
        <v>224</v>
      </c>
      <c r="B236" s="65">
        <v>4860</v>
      </c>
      <c r="C236" s="65" t="s">
        <v>277</v>
      </c>
      <c r="D236" s="65">
        <v>4860</v>
      </c>
      <c r="E236" s="65">
        <v>30.88</v>
      </c>
      <c r="F236" s="65">
        <v>3.68</v>
      </c>
      <c r="G236" s="65">
        <v>308.82</v>
      </c>
      <c r="H236" s="65">
        <v>583.09</v>
      </c>
      <c r="I236" s="65">
        <v>71.069999999999993</v>
      </c>
      <c r="J236" s="65">
        <v>53.28</v>
      </c>
      <c r="K236" s="65">
        <v>194402</v>
      </c>
      <c r="L236" s="65">
        <v>23695</v>
      </c>
      <c r="M236" s="65">
        <v>17764</v>
      </c>
      <c r="N236" s="65">
        <v>10868</v>
      </c>
      <c r="O236" s="65">
        <v>1295</v>
      </c>
      <c r="P236" s="65">
        <v>326.8</v>
      </c>
      <c r="Q236" s="65">
        <v>345.53</v>
      </c>
      <c r="R236" s="70">
        <v>0</v>
      </c>
      <c r="T236" s="81">
        <f t="shared" si="72"/>
        <v>594.06000000000006</v>
      </c>
      <c r="U236">
        <f t="shared" si="73"/>
        <v>194139</v>
      </c>
      <c r="V236">
        <f t="shared" si="74"/>
        <v>263</v>
      </c>
      <c r="W236">
        <f t="shared" si="75"/>
        <v>194402</v>
      </c>
      <c r="Y236" s="81">
        <f t="shared" si="76"/>
        <v>72.309999999999988</v>
      </c>
      <c r="Z236">
        <f t="shared" si="77"/>
        <v>23631</v>
      </c>
      <c r="AA236">
        <f t="shared" si="78"/>
        <v>64</v>
      </c>
      <c r="AB236">
        <f t="shared" si="79"/>
        <v>23695</v>
      </c>
      <c r="AD236" s="81">
        <f t="shared" si="80"/>
        <v>54.63</v>
      </c>
      <c r="AE236">
        <f t="shared" si="81"/>
        <v>17853</v>
      </c>
      <c r="AF236">
        <f t="shared" si="82"/>
        <v>0</v>
      </c>
      <c r="AG236">
        <f t="shared" si="83"/>
        <v>17853</v>
      </c>
      <c r="AI236" s="81">
        <f t="shared" si="84"/>
        <v>0</v>
      </c>
      <c r="AJ236">
        <f t="shared" si="85"/>
        <v>0</v>
      </c>
      <c r="AK236">
        <f t="shared" si="86"/>
        <v>0</v>
      </c>
      <c r="AL236">
        <f t="shared" si="87"/>
        <v>0</v>
      </c>
      <c r="AN236" s="81">
        <f t="shared" si="88"/>
        <v>31.45</v>
      </c>
      <c r="AO236">
        <f t="shared" si="89"/>
        <v>10867</v>
      </c>
      <c r="AP236">
        <f t="shared" si="90"/>
        <v>1</v>
      </c>
      <c r="AQ236">
        <f t="shared" si="91"/>
        <v>10868</v>
      </c>
      <c r="AS236" s="81">
        <f t="shared" si="92"/>
        <v>3.75</v>
      </c>
      <c r="AT236">
        <f t="shared" si="93"/>
        <v>1296</v>
      </c>
      <c r="AU236">
        <f t="shared" si="94"/>
        <v>0</v>
      </c>
      <c r="AV236">
        <f t="shared" si="95"/>
        <v>1296</v>
      </c>
    </row>
    <row r="237" spans="1:48" x14ac:dyDescent="0.2">
      <c r="A237" s="69">
        <v>225</v>
      </c>
      <c r="B237" s="65">
        <v>4869</v>
      </c>
      <c r="C237" s="65" t="s">
        <v>278</v>
      </c>
      <c r="D237" s="65">
        <v>4869</v>
      </c>
      <c r="E237" s="65">
        <v>28.92</v>
      </c>
      <c r="F237" s="65">
        <v>3.09</v>
      </c>
      <c r="G237" s="65">
        <v>308.82</v>
      </c>
      <c r="H237" s="65">
        <v>557.04999999999995</v>
      </c>
      <c r="I237" s="65">
        <v>64.02</v>
      </c>
      <c r="J237" s="65">
        <v>64.790000000000006</v>
      </c>
      <c r="K237" s="65">
        <v>709013</v>
      </c>
      <c r="L237" s="65">
        <v>81485</v>
      </c>
      <c r="M237" s="65">
        <v>82465</v>
      </c>
      <c r="N237" s="65">
        <v>43693</v>
      </c>
      <c r="O237" s="65">
        <v>4668</v>
      </c>
      <c r="P237" s="65">
        <v>1303.4000000000001</v>
      </c>
      <c r="Q237" s="65">
        <v>1543.81</v>
      </c>
      <c r="R237" s="70">
        <v>393066</v>
      </c>
      <c r="T237" s="81">
        <f t="shared" si="72"/>
        <v>568.02</v>
      </c>
      <c r="U237">
        <f t="shared" si="73"/>
        <v>740357</v>
      </c>
      <c r="V237">
        <f t="shared" si="74"/>
        <v>0</v>
      </c>
      <c r="W237">
        <f t="shared" si="75"/>
        <v>740357</v>
      </c>
      <c r="Y237" s="81">
        <f t="shared" si="76"/>
        <v>65.259999999999991</v>
      </c>
      <c r="Z237">
        <f t="shared" si="77"/>
        <v>85060</v>
      </c>
      <c r="AA237">
        <f t="shared" si="78"/>
        <v>0</v>
      </c>
      <c r="AB237">
        <f t="shared" si="79"/>
        <v>85060</v>
      </c>
      <c r="AD237" s="81">
        <f t="shared" si="80"/>
        <v>66.14</v>
      </c>
      <c r="AE237">
        <f t="shared" si="81"/>
        <v>86207</v>
      </c>
      <c r="AF237">
        <f t="shared" si="82"/>
        <v>0</v>
      </c>
      <c r="AG237">
        <f t="shared" si="83"/>
        <v>86207</v>
      </c>
      <c r="AI237" s="81">
        <f t="shared" si="84"/>
        <v>315</v>
      </c>
      <c r="AJ237">
        <f t="shared" si="85"/>
        <v>410571</v>
      </c>
      <c r="AK237">
        <f t="shared" si="86"/>
        <v>0</v>
      </c>
      <c r="AL237">
        <f t="shared" si="87"/>
        <v>410571</v>
      </c>
      <c r="AN237" s="81">
        <f t="shared" si="88"/>
        <v>29.490000000000002</v>
      </c>
      <c r="AO237">
        <f t="shared" si="89"/>
        <v>45527</v>
      </c>
      <c r="AP237">
        <f t="shared" si="90"/>
        <v>0</v>
      </c>
      <c r="AQ237">
        <f t="shared" si="91"/>
        <v>45527</v>
      </c>
      <c r="AS237" s="81">
        <f t="shared" si="92"/>
        <v>3.1599999999999997</v>
      </c>
      <c r="AT237">
        <f t="shared" si="93"/>
        <v>4878</v>
      </c>
      <c r="AU237">
        <f t="shared" si="94"/>
        <v>0</v>
      </c>
      <c r="AV237">
        <f t="shared" si="95"/>
        <v>4878</v>
      </c>
    </row>
    <row r="238" spans="1:48" x14ac:dyDescent="0.2">
      <c r="A238" s="69">
        <v>226</v>
      </c>
      <c r="B238" s="65">
        <v>4878</v>
      </c>
      <c r="C238" s="65" t="s">
        <v>279</v>
      </c>
      <c r="D238" s="65">
        <v>4878</v>
      </c>
      <c r="E238" s="65">
        <v>22.2</v>
      </c>
      <c r="F238" s="65">
        <v>2.83</v>
      </c>
      <c r="G238" s="65">
        <v>308.82</v>
      </c>
      <c r="H238" s="65">
        <v>571.73</v>
      </c>
      <c r="I238" s="65">
        <v>61.99</v>
      </c>
      <c r="J238" s="65">
        <v>60.66</v>
      </c>
      <c r="K238" s="65">
        <v>353386</v>
      </c>
      <c r="L238" s="65">
        <v>38316</v>
      </c>
      <c r="M238" s="65">
        <v>37494</v>
      </c>
      <c r="N238" s="65">
        <v>15250</v>
      </c>
      <c r="O238" s="65">
        <v>1944</v>
      </c>
      <c r="P238" s="65">
        <v>589.70000000000005</v>
      </c>
      <c r="Q238" s="65">
        <v>659.22</v>
      </c>
      <c r="R238" s="70">
        <v>0</v>
      </c>
      <c r="T238" s="81">
        <f t="shared" si="72"/>
        <v>582.70000000000005</v>
      </c>
      <c r="U238">
        <f t="shared" si="73"/>
        <v>343618</v>
      </c>
      <c r="V238">
        <f t="shared" si="74"/>
        <v>9768</v>
      </c>
      <c r="W238">
        <f t="shared" si="75"/>
        <v>353386</v>
      </c>
      <c r="Y238" s="81">
        <f t="shared" si="76"/>
        <v>63.230000000000004</v>
      </c>
      <c r="Z238">
        <f t="shared" si="77"/>
        <v>37287</v>
      </c>
      <c r="AA238">
        <f t="shared" si="78"/>
        <v>1029</v>
      </c>
      <c r="AB238">
        <f t="shared" si="79"/>
        <v>38316</v>
      </c>
      <c r="AD238" s="81">
        <f t="shared" si="80"/>
        <v>62.01</v>
      </c>
      <c r="AE238">
        <f t="shared" si="81"/>
        <v>36567</v>
      </c>
      <c r="AF238">
        <f t="shared" si="82"/>
        <v>927</v>
      </c>
      <c r="AG238">
        <f t="shared" si="83"/>
        <v>37494</v>
      </c>
      <c r="AI238" s="81">
        <f t="shared" si="84"/>
        <v>0</v>
      </c>
      <c r="AJ238">
        <f t="shared" si="85"/>
        <v>0</v>
      </c>
      <c r="AK238">
        <f t="shared" si="86"/>
        <v>0</v>
      </c>
      <c r="AL238">
        <f t="shared" si="87"/>
        <v>0</v>
      </c>
      <c r="AN238" s="81">
        <f t="shared" si="88"/>
        <v>22.77</v>
      </c>
      <c r="AO238">
        <f t="shared" si="89"/>
        <v>15010</v>
      </c>
      <c r="AP238">
        <f t="shared" si="90"/>
        <v>240</v>
      </c>
      <c r="AQ238">
        <f t="shared" si="91"/>
        <v>15250</v>
      </c>
      <c r="AS238" s="81">
        <f t="shared" si="92"/>
        <v>2.9</v>
      </c>
      <c r="AT238">
        <f t="shared" si="93"/>
        <v>1912</v>
      </c>
      <c r="AU238">
        <f t="shared" si="94"/>
        <v>32</v>
      </c>
      <c r="AV238">
        <f t="shared" si="95"/>
        <v>1944</v>
      </c>
    </row>
    <row r="239" spans="1:48" x14ac:dyDescent="0.2">
      <c r="A239" s="69">
        <v>227</v>
      </c>
      <c r="B239" s="65">
        <v>4890</v>
      </c>
      <c r="C239" s="65" t="s">
        <v>280</v>
      </c>
      <c r="D239" s="65">
        <v>4890</v>
      </c>
      <c r="E239" s="65">
        <v>30.88</v>
      </c>
      <c r="F239" s="65">
        <v>3.68</v>
      </c>
      <c r="G239" s="65">
        <v>308.82</v>
      </c>
      <c r="H239" s="65">
        <v>559.59</v>
      </c>
      <c r="I239" s="65">
        <v>63.73</v>
      </c>
      <c r="J239" s="65">
        <v>61.53</v>
      </c>
      <c r="K239" s="65">
        <v>514599</v>
      </c>
      <c r="L239" s="65">
        <v>58606</v>
      </c>
      <c r="M239" s="65">
        <v>56583</v>
      </c>
      <c r="N239" s="65">
        <v>32008</v>
      </c>
      <c r="O239" s="65">
        <v>3814</v>
      </c>
      <c r="P239" s="65">
        <v>931.5</v>
      </c>
      <c r="Q239" s="65">
        <v>1049.6099999999999</v>
      </c>
      <c r="R239" s="70">
        <v>0</v>
      </c>
      <c r="T239" s="81">
        <f t="shared" si="72"/>
        <v>570.56000000000006</v>
      </c>
      <c r="U239">
        <f t="shared" si="73"/>
        <v>531477</v>
      </c>
      <c r="V239">
        <f t="shared" si="74"/>
        <v>0</v>
      </c>
      <c r="W239">
        <f t="shared" si="75"/>
        <v>531477</v>
      </c>
      <c r="Y239" s="81">
        <f t="shared" si="76"/>
        <v>64.97</v>
      </c>
      <c r="Z239">
        <f t="shared" si="77"/>
        <v>60520</v>
      </c>
      <c r="AA239">
        <f t="shared" si="78"/>
        <v>0</v>
      </c>
      <c r="AB239">
        <f t="shared" si="79"/>
        <v>60520</v>
      </c>
      <c r="AD239" s="81">
        <f t="shared" si="80"/>
        <v>62.88</v>
      </c>
      <c r="AE239">
        <f t="shared" si="81"/>
        <v>58573</v>
      </c>
      <c r="AF239">
        <f t="shared" si="82"/>
        <v>0</v>
      </c>
      <c r="AG239">
        <f t="shared" si="83"/>
        <v>58573</v>
      </c>
      <c r="AI239" s="81">
        <f t="shared" si="84"/>
        <v>0</v>
      </c>
      <c r="AJ239">
        <f t="shared" si="85"/>
        <v>0</v>
      </c>
      <c r="AK239">
        <f t="shared" si="86"/>
        <v>0</v>
      </c>
      <c r="AL239">
        <f t="shared" si="87"/>
        <v>0</v>
      </c>
      <c r="AN239" s="81">
        <f t="shared" si="88"/>
        <v>31.45</v>
      </c>
      <c r="AO239">
        <f t="shared" si="89"/>
        <v>33010</v>
      </c>
      <c r="AP239">
        <f t="shared" si="90"/>
        <v>0</v>
      </c>
      <c r="AQ239">
        <f t="shared" si="91"/>
        <v>33010</v>
      </c>
      <c r="AS239" s="81">
        <f t="shared" si="92"/>
        <v>3.75</v>
      </c>
      <c r="AT239">
        <f t="shared" si="93"/>
        <v>3936</v>
      </c>
      <c r="AU239">
        <f t="shared" si="94"/>
        <v>0</v>
      </c>
      <c r="AV239">
        <f t="shared" si="95"/>
        <v>3936</v>
      </c>
    </row>
    <row r="240" spans="1:48" x14ac:dyDescent="0.2">
      <c r="A240" s="69">
        <v>228</v>
      </c>
      <c r="B240" s="65">
        <v>4905</v>
      </c>
      <c r="C240" s="65" t="s">
        <v>281</v>
      </c>
      <c r="D240" s="65">
        <v>4905</v>
      </c>
      <c r="E240" s="65">
        <v>25.97</v>
      </c>
      <c r="F240" s="65">
        <v>3.02</v>
      </c>
      <c r="G240" s="65">
        <v>308.82</v>
      </c>
      <c r="H240" s="65">
        <v>683.65</v>
      </c>
      <c r="I240" s="65">
        <v>70.02</v>
      </c>
      <c r="J240" s="65">
        <v>67.84</v>
      </c>
      <c r="K240" s="65">
        <v>160931</v>
      </c>
      <c r="L240" s="65">
        <v>16483</v>
      </c>
      <c r="M240" s="65">
        <v>15970</v>
      </c>
      <c r="N240" s="65">
        <v>7101</v>
      </c>
      <c r="O240" s="65">
        <v>826</v>
      </c>
      <c r="P240" s="65">
        <v>253.9</v>
      </c>
      <c r="Q240" s="65">
        <v>292.32</v>
      </c>
      <c r="R240" s="70">
        <v>0</v>
      </c>
      <c r="T240" s="81">
        <f t="shared" si="72"/>
        <v>694.62</v>
      </c>
      <c r="U240">
        <f t="shared" si="73"/>
        <v>176364</v>
      </c>
      <c r="V240">
        <f t="shared" si="74"/>
        <v>0</v>
      </c>
      <c r="W240">
        <f t="shared" si="75"/>
        <v>176364</v>
      </c>
      <c r="Y240" s="81">
        <f t="shared" si="76"/>
        <v>71.259999999999991</v>
      </c>
      <c r="Z240">
        <f t="shared" si="77"/>
        <v>18093</v>
      </c>
      <c r="AA240">
        <f t="shared" si="78"/>
        <v>0</v>
      </c>
      <c r="AB240">
        <f t="shared" si="79"/>
        <v>18093</v>
      </c>
      <c r="AD240" s="81">
        <f t="shared" si="80"/>
        <v>69.19</v>
      </c>
      <c r="AE240">
        <f t="shared" si="81"/>
        <v>17567</v>
      </c>
      <c r="AF240">
        <f t="shared" si="82"/>
        <v>0</v>
      </c>
      <c r="AG240">
        <f t="shared" si="83"/>
        <v>17567</v>
      </c>
      <c r="AI240" s="81">
        <f t="shared" si="84"/>
        <v>0</v>
      </c>
      <c r="AJ240">
        <f t="shared" si="85"/>
        <v>0</v>
      </c>
      <c r="AK240">
        <f t="shared" si="86"/>
        <v>0</v>
      </c>
      <c r="AL240">
        <f t="shared" si="87"/>
        <v>0</v>
      </c>
      <c r="AN240" s="81">
        <f t="shared" si="88"/>
        <v>26.54</v>
      </c>
      <c r="AO240">
        <f t="shared" si="89"/>
        <v>7758</v>
      </c>
      <c r="AP240">
        <f t="shared" si="90"/>
        <v>0</v>
      </c>
      <c r="AQ240">
        <f t="shared" si="91"/>
        <v>7758</v>
      </c>
      <c r="AS240" s="81">
        <f t="shared" si="92"/>
        <v>3.09</v>
      </c>
      <c r="AT240">
        <f t="shared" si="93"/>
        <v>903</v>
      </c>
      <c r="AU240">
        <f t="shared" si="94"/>
        <v>0</v>
      </c>
      <c r="AV240">
        <f t="shared" si="95"/>
        <v>903</v>
      </c>
    </row>
    <row r="241" spans="1:48" x14ac:dyDescent="0.2">
      <c r="A241" s="69">
        <v>229</v>
      </c>
      <c r="B241" s="65">
        <v>4978</v>
      </c>
      <c r="C241" s="65" t="s">
        <v>282</v>
      </c>
      <c r="D241" s="65">
        <v>4978</v>
      </c>
      <c r="E241" s="65">
        <v>28.74</v>
      </c>
      <c r="F241" s="65">
        <v>3.05</v>
      </c>
      <c r="G241" s="65">
        <v>308.82</v>
      </c>
      <c r="H241" s="65">
        <v>696.51</v>
      </c>
      <c r="I241" s="65">
        <v>77.400000000000006</v>
      </c>
      <c r="J241" s="65">
        <v>51.5</v>
      </c>
      <c r="K241" s="65">
        <v>138675</v>
      </c>
      <c r="L241" s="65">
        <v>15410</v>
      </c>
      <c r="M241" s="65">
        <v>10254</v>
      </c>
      <c r="N241" s="65">
        <v>6679</v>
      </c>
      <c r="O241" s="65">
        <v>709</v>
      </c>
      <c r="P241" s="65">
        <v>196.2</v>
      </c>
      <c r="Q241" s="65">
        <v>229.81</v>
      </c>
      <c r="R241" s="70">
        <v>0</v>
      </c>
      <c r="T241" s="81">
        <f t="shared" si="72"/>
        <v>707.48</v>
      </c>
      <c r="U241">
        <f t="shared" si="73"/>
        <v>138808</v>
      </c>
      <c r="V241">
        <f t="shared" si="74"/>
        <v>0</v>
      </c>
      <c r="W241">
        <f t="shared" si="75"/>
        <v>138808</v>
      </c>
      <c r="Y241" s="81">
        <f t="shared" si="76"/>
        <v>78.64</v>
      </c>
      <c r="Z241">
        <f t="shared" si="77"/>
        <v>15429</v>
      </c>
      <c r="AA241">
        <f t="shared" si="78"/>
        <v>0</v>
      </c>
      <c r="AB241">
        <f t="shared" si="79"/>
        <v>15429</v>
      </c>
      <c r="AD241" s="81">
        <f t="shared" si="80"/>
        <v>52.85</v>
      </c>
      <c r="AE241">
        <f t="shared" si="81"/>
        <v>10369</v>
      </c>
      <c r="AF241">
        <f t="shared" si="82"/>
        <v>0</v>
      </c>
      <c r="AG241">
        <f t="shared" si="83"/>
        <v>10369</v>
      </c>
      <c r="AI241" s="81">
        <f t="shared" si="84"/>
        <v>0</v>
      </c>
      <c r="AJ241">
        <f t="shared" si="85"/>
        <v>0</v>
      </c>
      <c r="AK241">
        <f t="shared" si="86"/>
        <v>0</v>
      </c>
      <c r="AL241">
        <f t="shared" si="87"/>
        <v>0</v>
      </c>
      <c r="AN241" s="81">
        <f t="shared" si="88"/>
        <v>29.31</v>
      </c>
      <c r="AO241">
        <f t="shared" si="89"/>
        <v>6736</v>
      </c>
      <c r="AP241">
        <f t="shared" si="90"/>
        <v>0</v>
      </c>
      <c r="AQ241">
        <f t="shared" si="91"/>
        <v>6736</v>
      </c>
      <c r="AS241" s="81">
        <f t="shared" si="92"/>
        <v>3.1199999999999997</v>
      </c>
      <c r="AT241">
        <f t="shared" si="93"/>
        <v>717</v>
      </c>
      <c r="AU241">
        <f t="shared" si="94"/>
        <v>0</v>
      </c>
      <c r="AV241">
        <f t="shared" si="95"/>
        <v>717</v>
      </c>
    </row>
    <row r="242" spans="1:48" x14ac:dyDescent="0.2">
      <c r="A242" s="69">
        <v>230</v>
      </c>
      <c r="B242" s="65">
        <v>4995</v>
      </c>
      <c r="C242" s="65" t="s">
        <v>283</v>
      </c>
      <c r="D242" s="65">
        <v>4995</v>
      </c>
      <c r="E242" s="65">
        <v>36.15</v>
      </c>
      <c r="F242" s="65">
        <v>4.1500000000000004</v>
      </c>
      <c r="G242" s="65">
        <v>308.82</v>
      </c>
      <c r="H242" s="65">
        <v>548.98</v>
      </c>
      <c r="I242" s="65">
        <v>62.41</v>
      </c>
      <c r="J242" s="65">
        <v>58.03</v>
      </c>
      <c r="K242" s="65">
        <v>514998</v>
      </c>
      <c r="L242" s="65">
        <v>58547</v>
      </c>
      <c r="M242" s="65">
        <v>54438</v>
      </c>
      <c r="N242" s="65">
        <v>37580</v>
      </c>
      <c r="O242" s="65">
        <v>4314</v>
      </c>
      <c r="P242" s="65">
        <v>927.5</v>
      </c>
      <c r="Q242" s="65">
        <v>1029.97</v>
      </c>
      <c r="R242" s="70">
        <v>0</v>
      </c>
      <c r="T242" s="81">
        <f t="shared" si="72"/>
        <v>559.95000000000005</v>
      </c>
      <c r="U242">
        <f t="shared" si="73"/>
        <v>519354</v>
      </c>
      <c r="V242">
        <f t="shared" si="74"/>
        <v>0</v>
      </c>
      <c r="W242">
        <f t="shared" si="75"/>
        <v>519354</v>
      </c>
      <c r="Y242" s="81">
        <f t="shared" si="76"/>
        <v>63.65</v>
      </c>
      <c r="Z242">
        <f t="shared" si="77"/>
        <v>59035</v>
      </c>
      <c r="AA242">
        <f t="shared" si="78"/>
        <v>0</v>
      </c>
      <c r="AB242">
        <f t="shared" si="79"/>
        <v>59035</v>
      </c>
      <c r="AD242" s="81">
        <f t="shared" si="80"/>
        <v>59.38</v>
      </c>
      <c r="AE242">
        <f t="shared" si="81"/>
        <v>55075</v>
      </c>
      <c r="AF242">
        <f t="shared" si="82"/>
        <v>0</v>
      </c>
      <c r="AG242">
        <f t="shared" si="83"/>
        <v>55075</v>
      </c>
      <c r="AI242" s="81">
        <f t="shared" si="84"/>
        <v>0</v>
      </c>
      <c r="AJ242">
        <f t="shared" si="85"/>
        <v>0</v>
      </c>
      <c r="AK242">
        <f t="shared" si="86"/>
        <v>0</v>
      </c>
      <c r="AL242">
        <f t="shared" si="87"/>
        <v>0</v>
      </c>
      <c r="AN242" s="81">
        <f t="shared" si="88"/>
        <v>36.72</v>
      </c>
      <c r="AO242">
        <f t="shared" si="89"/>
        <v>37820</v>
      </c>
      <c r="AP242">
        <f t="shared" si="90"/>
        <v>0</v>
      </c>
      <c r="AQ242">
        <f t="shared" si="91"/>
        <v>37820</v>
      </c>
      <c r="AS242" s="81">
        <f t="shared" si="92"/>
        <v>4.2200000000000006</v>
      </c>
      <c r="AT242">
        <f t="shared" si="93"/>
        <v>4346</v>
      </c>
      <c r="AU242">
        <f t="shared" si="94"/>
        <v>0</v>
      </c>
      <c r="AV242">
        <f t="shared" si="95"/>
        <v>4346</v>
      </c>
    </row>
    <row r="243" spans="1:48" x14ac:dyDescent="0.2">
      <c r="A243" s="69">
        <v>231</v>
      </c>
      <c r="B243" s="65">
        <v>5013</v>
      </c>
      <c r="C243" s="65" t="s">
        <v>284</v>
      </c>
      <c r="D243" s="65">
        <v>5013</v>
      </c>
      <c r="E243" s="65">
        <v>27.75</v>
      </c>
      <c r="F243" s="65">
        <v>3</v>
      </c>
      <c r="G243" s="65">
        <v>308.82</v>
      </c>
      <c r="H243" s="65">
        <v>535.74</v>
      </c>
      <c r="I243" s="65">
        <v>63.03</v>
      </c>
      <c r="J243" s="65">
        <v>70.23</v>
      </c>
      <c r="K243" s="65">
        <v>1298152</v>
      </c>
      <c r="L243" s="65">
        <v>152728</v>
      </c>
      <c r="M243" s="65">
        <v>170174</v>
      </c>
      <c r="N243" s="65">
        <v>75374</v>
      </c>
      <c r="O243" s="65">
        <v>8149</v>
      </c>
      <c r="P243" s="65">
        <v>2404.8000000000002</v>
      </c>
      <c r="Q243" s="65">
        <v>2700.8</v>
      </c>
      <c r="R243" s="70">
        <v>0</v>
      </c>
      <c r="T243" s="81">
        <f t="shared" si="72"/>
        <v>546.71</v>
      </c>
      <c r="U243">
        <f t="shared" si="73"/>
        <v>1314728</v>
      </c>
      <c r="V243">
        <f t="shared" si="74"/>
        <v>0</v>
      </c>
      <c r="W243">
        <f t="shared" si="75"/>
        <v>1314728</v>
      </c>
      <c r="Y243" s="81">
        <f t="shared" si="76"/>
        <v>64.27</v>
      </c>
      <c r="Z243">
        <f t="shared" si="77"/>
        <v>154556</v>
      </c>
      <c r="AA243">
        <f t="shared" si="78"/>
        <v>0</v>
      </c>
      <c r="AB243">
        <f t="shared" si="79"/>
        <v>154556</v>
      </c>
      <c r="AD243" s="81">
        <f t="shared" si="80"/>
        <v>71.58</v>
      </c>
      <c r="AE243">
        <f t="shared" si="81"/>
        <v>172136</v>
      </c>
      <c r="AF243">
        <f t="shared" si="82"/>
        <v>0</v>
      </c>
      <c r="AG243">
        <f t="shared" si="83"/>
        <v>172136</v>
      </c>
      <c r="AI243" s="81">
        <f t="shared" si="84"/>
        <v>0</v>
      </c>
      <c r="AJ243">
        <f t="shared" si="85"/>
        <v>0</v>
      </c>
      <c r="AK243">
        <f t="shared" si="86"/>
        <v>0</v>
      </c>
      <c r="AL243">
        <f t="shared" si="87"/>
        <v>0</v>
      </c>
      <c r="AN243" s="81">
        <f t="shared" si="88"/>
        <v>28.32</v>
      </c>
      <c r="AO243">
        <f t="shared" si="89"/>
        <v>76487</v>
      </c>
      <c r="AP243">
        <f t="shared" si="90"/>
        <v>0</v>
      </c>
      <c r="AQ243">
        <f t="shared" si="91"/>
        <v>76487</v>
      </c>
      <c r="AS243" s="81">
        <f t="shared" si="92"/>
        <v>3.07</v>
      </c>
      <c r="AT243">
        <f t="shared" si="93"/>
        <v>8291</v>
      </c>
      <c r="AU243">
        <f t="shared" si="94"/>
        <v>0</v>
      </c>
      <c r="AV243">
        <f t="shared" si="95"/>
        <v>8291</v>
      </c>
    </row>
    <row r="244" spans="1:48" x14ac:dyDescent="0.2">
      <c r="A244" s="69">
        <v>232</v>
      </c>
      <c r="B244" s="65">
        <v>5049</v>
      </c>
      <c r="C244" s="65" t="s">
        <v>285</v>
      </c>
      <c r="D244" s="65">
        <v>5049</v>
      </c>
      <c r="E244" s="65">
        <v>27.75</v>
      </c>
      <c r="F244" s="65">
        <v>3</v>
      </c>
      <c r="G244" s="65">
        <v>308.82</v>
      </c>
      <c r="H244" s="65">
        <v>528.49</v>
      </c>
      <c r="I244" s="65">
        <v>59.92</v>
      </c>
      <c r="J244" s="65">
        <v>76.75</v>
      </c>
      <c r="K244" s="65">
        <v>2419110</v>
      </c>
      <c r="L244" s="65">
        <v>274278</v>
      </c>
      <c r="M244" s="65">
        <v>351315</v>
      </c>
      <c r="N244" s="65">
        <v>140920</v>
      </c>
      <c r="O244" s="65">
        <v>15235</v>
      </c>
      <c r="P244" s="65">
        <v>4551.8</v>
      </c>
      <c r="Q244" s="65">
        <v>5057.6000000000004</v>
      </c>
      <c r="R244" s="70">
        <v>1413593</v>
      </c>
      <c r="T244" s="81">
        <f t="shared" si="72"/>
        <v>539.46</v>
      </c>
      <c r="U244">
        <f t="shared" si="73"/>
        <v>2455514</v>
      </c>
      <c r="V244">
        <f t="shared" si="74"/>
        <v>0</v>
      </c>
      <c r="W244">
        <f t="shared" si="75"/>
        <v>2455514</v>
      </c>
      <c r="Y244" s="81">
        <f t="shared" si="76"/>
        <v>61.160000000000004</v>
      </c>
      <c r="Z244">
        <f t="shared" si="77"/>
        <v>278388</v>
      </c>
      <c r="AA244">
        <f t="shared" si="78"/>
        <v>0</v>
      </c>
      <c r="AB244">
        <f t="shared" si="79"/>
        <v>278388</v>
      </c>
      <c r="AD244" s="81">
        <f t="shared" si="80"/>
        <v>78.099999999999994</v>
      </c>
      <c r="AE244">
        <f t="shared" si="81"/>
        <v>355496</v>
      </c>
      <c r="AF244">
        <f t="shared" si="82"/>
        <v>0</v>
      </c>
      <c r="AG244">
        <f t="shared" si="83"/>
        <v>355496</v>
      </c>
      <c r="AI244" s="81">
        <f t="shared" si="84"/>
        <v>315</v>
      </c>
      <c r="AJ244">
        <f t="shared" si="85"/>
        <v>1433817</v>
      </c>
      <c r="AK244">
        <f t="shared" si="86"/>
        <v>0</v>
      </c>
      <c r="AL244">
        <f t="shared" si="87"/>
        <v>1433817</v>
      </c>
      <c r="AN244" s="81">
        <f t="shared" si="88"/>
        <v>28.32</v>
      </c>
      <c r="AO244">
        <f t="shared" si="89"/>
        <v>143231</v>
      </c>
      <c r="AP244">
        <f t="shared" si="90"/>
        <v>0</v>
      </c>
      <c r="AQ244">
        <f t="shared" si="91"/>
        <v>143231</v>
      </c>
      <c r="AS244" s="81">
        <f t="shared" si="92"/>
        <v>3.07</v>
      </c>
      <c r="AT244">
        <f t="shared" si="93"/>
        <v>15527</v>
      </c>
      <c r="AU244">
        <f t="shared" si="94"/>
        <v>0</v>
      </c>
      <c r="AV244">
        <f t="shared" si="95"/>
        <v>15527</v>
      </c>
    </row>
    <row r="245" spans="1:48" x14ac:dyDescent="0.2">
      <c r="A245" s="69">
        <v>233</v>
      </c>
      <c r="B245" s="65">
        <v>5319</v>
      </c>
      <c r="C245" s="65" t="s">
        <v>286</v>
      </c>
      <c r="D245" s="65">
        <v>5160</v>
      </c>
      <c r="E245" s="65">
        <v>22.2</v>
      </c>
      <c r="F245" s="65">
        <v>2.83</v>
      </c>
      <c r="G245" s="65">
        <v>308.82</v>
      </c>
      <c r="H245" s="65">
        <v>534.22</v>
      </c>
      <c r="I245" s="65">
        <v>57.29</v>
      </c>
      <c r="J245" s="65">
        <v>58.48</v>
      </c>
      <c r="K245" s="65">
        <v>571188</v>
      </c>
      <c r="L245" s="65">
        <v>61254</v>
      </c>
      <c r="M245" s="65">
        <v>62527</v>
      </c>
      <c r="N245" s="65">
        <v>26295</v>
      </c>
      <c r="O245" s="65">
        <v>3352</v>
      </c>
      <c r="P245" s="65">
        <v>1121.4000000000001</v>
      </c>
      <c r="Q245" s="65">
        <v>1237.83</v>
      </c>
      <c r="R245" s="70">
        <v>0</v>
      </c>
      <c r="T245" s="81">
        <f t="shared" si="72"/>
        <v>545.19000000000005</v>
      </c>
      <c r="U245">
        <f t="shared" si="73"/>
        <v>611376</v>
      </c>
      <c r="V245">
        <f t="shared" si="74"/>
        <v>0</v>
      </c>
      <c r="W245">
        <f t="shared" si="75"/>
        <v>611376</v>
      </c>
      <c r="Y245" s="81">
        <f t="shared" si="76"/>
        <v>58.53</v>
      </c>
      <c r="Z245">
        <f t="shared" si="77"/>
        <v>65636</v>
      </c>
      <c r="AA245">
        <f t="shared" si="78"/>
        <v>0</v>
      </c>
      <c r="AB245">
        <f t="shared" si="79"/>
        <v>65636</v>
      </c>
      <c r="AD245" s="81">
        <f t="shared" si="80"/>
        <v>59.83</v>
      </c>
      <c r="AE245">
        <f t="shared" si="81"/>
        <v>67093</v>
      </c>
      <c r="AF245">
        <f t="shared" si="82"/>
        <v>0</v>
      </c>
      <c r="AG245">
        <f t="shared" si="83"/>
        <v>67093</v>
      </c>
      <c r="AI245" s="81">
        <f t="shared" si="84"/>
        <v>0</v>
      </c>
      <c r="AJ245">
        <f t="shared" si="85"/>
        <v>0</v>
      </c>
      <c r="AK245">
        <f t="shared" si="86"/>
        <v>0</v>
      </c>
      <c r="AL245">
        <f t="shared" si="87"/>
        <v>0</v>
      </c>
      <c r="AN245" s="81">
        <f t="shared" si="88"/>
        <v>22.77</v>
      </c>
      <c r="AO245">
        <f t="shared" si="89"/>
        <v>28185</v>
      </c>
      <c r="AP245">
        <f t="shared" si="90"/>
        <v>0</v>
      </c>
      <c r="AQ245">
        <f t="shared" si="91"/>
        <v>28185</v>
      </c>
      <c r="AS245" s="81">
        <f t="shared" si="92"/>
        <v>2.9</v>
      </c>
      <c r="AT245">
        <f t="shared" si="93"/>
        <v>3590</v>
      </c>
      <c r="AU245">
        <f t="shared" si="94"/>
        <v>0</v>
      </c>
      <c r="AV245">
        <f t="shared" si="95"/>
        <v>3590</v>
      </c>
    </row>
    <row r="246" spans="1:48" x14ac:dyDescent="0.2">
      <c r="A246" s="69">
        <v>234</v>
      </c>
      <c r="B246" s="65">
        <v>5121</v>
      </c>
      <c r="C246" s="65" t="s">
        <v>287</v>
      </c>
      <c r="D246" s="65">
        <v>5121</v>
      </c>
      <c r="E246" s="65">
        <v>22.2</v>
      </c>
      <c r="F246" s="65">
        <v>2.83</v>
      </c>
      <c r="G246" s="65">
        <v>308.82</v>
      </c>
      <c r="H246" s="65">
        <v>535.39</v>
      </c>
      <c r="I246" s="65">
        <v>52.47</v>
      </c>
      <c r="J246" s="65">
        <v>55.38</v>
      </c>
      <c r="K246" s="65">
        <v>389282</v>
      </c>
      <c r="L246" s="65">
        <v>38151</v>
      </c>
      <c r="M246" s="65">
        <v>40267</v>
      </c>
      <c r="N246" s="65">
        <v>17659</v>
      </c>
      <c r="O246" s="65">
        <v>2251</v>
      </c>
      <c r="P246" s="65">
        <v>711.7</v>
      </c>
      <c r="Q246" s="65">
        <v>780.71</v>
      </c>
      <c r="R246" s="70">
        <v>224543</v>
      </c>
      <c r="T246" s="81">
        <f t="shared" si="72"/>
        <v>546.36</v>
      </c>
      <c r="U246">
        <f t="shared" si="73"/>
        <v>388844</v>
      </c>
      <c r="V246">
        <f t="shared" si="74"/>
        <v>438</v>
      </c>
      <c r="W246">
        <f t="shared" si="75"/>
        <v>389282</v>
      </c>
      <c r="Y246" s="81">
        <f t="shared" si="76"/>
        <v>53.71</v>
      </c>
      <c r="Z246">
        <f t="shared" si="77"/>
        <v>38225</v>
      </c>
      <c r="AA246">
        <f t="shared" si="78"/>
        <v>0</v>
      </c>
      <c r="AB246">
        <f t="shared" si="79"/>
        <v>38225</v>
      </c>
      <c r="AD246" s="81">
        <f t="shared" si="80"/>
        <v>56.730000000000004</v>
      </c>
      <c r="AE246">
        <f t="shared" si="81"/>
        <v>40375</v>
      </c>
      <c r="AF246">
        <f t="shared" si="82"/>
        <v>0</v>
      </c>
      <c r="AG246">
        <f t="shared" si="83"/>
        <v>40375</v>
      </c>
      <c r="AI246" s="81">
        <f t="shared" si="84"/>
        <v>315</v>
      </c>
      <c r="AJ246">
        <f t="shared" si="85"/>
        <v>224186</v>
      </c>
      <c r="AK246">
        <f t="shared" si="86"/>
        <v>357</v>
      </c>
      <c r="AL246">
        <f t="shared" si="87"/>
        <v>224543</v>
      </c>
      <c r="AN246" s="81">
        <f t="shared" si="88"/>
        <v>22.77</v>
      </c>
      <c r="AO246">
        <f t="shared" si="89"/>
        <v>17777</v>
      </c>
      <c r="AP246">
        <f t="shared" si="90"/>
        <v>0</v>
      </c>
      <c r="AQ246">
        <f t="shared" si="91"/>
        <v>17777</v>
      </c>
      <c r="AS246" s="81">
        <f t="shared" si="92"/>
        <v>2.9</v>
      </c>
      <c r="AT246">
        <f t="shared" si="93"/>
        <v>2264</v>
      </c>
      <c r="AU246">
        <f t="shared" si="94"/>
        <v>0</v>
      </c>
      <c r="AV246">
        <f t="shared" si="95"/>
        <v>2264</v>
      </c>
    </row>
    <row r="247" spans="1:48" x14ac:dyDescent="0.2">
      <c r="A247" s="69">
        <v>235</v>
      </c>
      <c r="B247" s="65">
        <v>5139</v>
      </c>
      <c r="C247" s="65" t="s">
        <v>288</v>
      </c>
      <c r="D247" s="65">
        <v>5139</v>
      </c>
      <c r="E247" s="65">
        <v>30.88</v>
      </c>
      <c r="F247" s="65">
        <v>3.68</v>
      </c>
      <c r="G247" s="65">
        <v>308.82</v>
      </c>
      <c r="H247" s="65">
        <v>566.82000000000005</v>
      </c>
      <c r="I247" s="65">
        <v>49.64</v>
      </c>
      <c r="J247" s="65">
        <v>68.010000000000005</v>
      </c>
      <c r="K247" s="65">
        <v>108829</v>
      </c>
      <c r="L247" s="65">
        <v>9531</v>
      </c>
      <c r="M247" s="65">
        <v>13058</v>
      </c>
      <c r="N247" s="65">
        <v>6455</v>
      </c>
      <c r="O247" s="65">
        <v>769</v>
      </c>
      <c r="P247" s="65">
        <v>189.2</v>
      </c>
      <c r="Q247" s="65">
        <v>206.4</v>
      </c>
      <c r="R247" s="70">
        <v>0</v>
      </c>
      <c r="T247" s="81">
        <f t="shared" si="72"/>
        <v>577.79000000000008</v>
      </c>
      <c r="U247">
        <f t="shared" si="73"/>
        <v>109318</v>
      </c>
      <c r="V247">
        <f t="shared" si="74"/>
        <v>0</v>
      </c>
      <c r="W247">
        <f t="shared" si="75"/>
        <v>109318</v>
      </c>
      <c r="Y247" s="81">
        <f t="shared" si="76"/>
        <v>50.88</v>
      </c>
      <c r="Z247">
        <f t="shared" si="77"/>
        <v>9626</v>
      </c>
      <c r="AA247">
        <f t="shared" si="78"/>
        <v>0</v>
      </c>
      <c r="AB247">
        <f t="shared" si="79"/>
        <v>9626</v>
      </c>
      <c r="AD247" s="81">
        <f t="shared" si="80"/>
        <v>69.36</v>
      </c>
      <c r="AE247">
        <f t="shared" si="81"/>
        <v>13123</v>
      </c>
      <c r="AF247">
        <f t="shared" si="82"/>
        <v>0</v>
      </c>
      <c r="AG247">
        <f t="shared" si="83"/>
        <v>13123</v>
      </c>
      <c r="AI247" s="81">
        <f t="shared" si="84"/>
        <v>0</v>
      </c>
      <c r="AJ247">
        <f t="shared" si="85"/>
        <v>0</v>
      </c>
      <c r="AK247">
        <f t="shared" si="86"/>
        <v>0</v>
      </c>
      <c r="AL247">
        <f t="shared" si="87"/>
        <v>0</v>
      </c>
      <c r="AN247" s="81">
        <f t="shared" si="88"/>
        <v>31.45</v>
      </c>
      <c r="AO247">
        <f t="shared" si="89"/>
        <v>6491</v>
      </c>
      <c r="AP247">
        <f t="shared" si="90"/>
        <v>0</v>
      </c>
      <c r="AQ247">
        <f t="shared" si="91"/>
        <v>6491</v>
      </c>
      <c r="AS247" s="81">
        <f t="shared" si="92"/>
        <v>3.75</v>
      </c>
      <c r="AT247">
        <f t="shared" si="93"/>
        <v>774</v>
      </c>
      <c r="AU247">
        <f t="shared" si="94"/>
        <v>0</v>
      </c>
      <c r="AV247">
        <f t="shared" si="95"/>
        <v>774</v>
      </c>
    </row>
    <row r="248" spans="1:48" x14ac:dyDescent="0.2">
      <c r="A248" s="69">
        <v>236</v>
      </c>
      <c r="B248" s="65">
        <v>5163</v>
      </c>
      <c r="C248" s="65" t="s">
        <v>289</v>
      </c>
      <c r="D248" s="65">
        <v>5163</v>
      </c>
      <c r="E248" s="65">
        <v>27.75</v>
      </c>
      <c r="F248" s="65">
        <v>3</v>
      </c>
      <c r="G248" s="65">
        <v>308.82</v>
      </c>
      <c r="H248" s="65">
        <v>546.47</v>
      </c>
      <c r="I248" s="65">
        <v>61.39</v>
      </c>
      <c r="J248" s="65">
        <v>63.1</v>
      </c>
      <c r="K248" s="65">
        <v>340997</v>
      </c>
      <c r="L248" s="65">
        <v>38307</v>
      </c>
      <c r="M248" s="65">
        <v>39374</v>
      </c>
      <c r="N248" s="65">
        <v>19128</v>
      </c>
      <c r="O248" s="65">
        <v>2068</v>
      </c>
      <c r="P248" s="65">
        <v>623.70000000000005</v>
      </c>
      <c r="Q248" s="65">
        <v>689.63</v>
      </c>
      <c r="R248" s="70">
        <v>0</v>
      </c>
      <c r="T248" s="81">
        <f t="shared" si="72"/>
        <v>557.44000000000005</v>
      </c>
      <c r="U248">
        <f t="shared" si="73"/>
        <v>347675</v>
      </c>
      <c r="V248">
        <f t="shared" si="74"/>
        <v>0</v>
      </c>
      <c r="W248">
        <f t="shared" si="75"/>
        <v>347675</v>
      </c>
      <c r="Y248" s="81">
        <f t="shared" si="76"/>
        <v>62.63</v>
      </c>
      <c r="Z248">
        <f t="shared" si="77"/>
        <v>39062</v>
      </c>
      <c r="AA248">
        <f t="shared" si="78"/>
        <v>0</v>
      </c>
      <c r="AB248">
        <f t="shared" si="79"/>
        <v>39062</v>
      </c>
      <c r="AD248" s="81">
        <f t="shared" si="80"/>
        <v>64.45</v>
      </c>
      <c r="AE248">
        <f t="shared" si="81"/>
        <v>40197</v>
      </c>
      <c r="AF248">
        <f t="shared" si="82"/>
        <v>0</v>
      </c>
      <c r="AG248">
        <f t="shared" si="83"/>
        <v>40197</v>
      </c>
      <c r="AI248" s="81">
        <f t="shared" si="84"/>
        <v>0</v>
      </c>
      <c r="AJ248">
        <f t="shared" si="85"/>
        <v>0</v>
      </c>
      <c r="AK248">
        <f t="shared" si="86"/>
        <v>0</v>
      </c>
      <c r="AL248">
        <f t="shared" si="87"/>
        <v>0</v>
      </c>
      <c r="AN248" s="81">
        <f t="shared" si="88"/>
        <v>28.32</v>
      </c>
      <c r="AO248">
        <f t="shared" si="89"/>
        <v>19530</v>
      </c>
      <c r="AP248">
        <f t="shared" si="90"/>
        <v>0</v>
      </c>
      <c r="AQ248">
        <f t="shared" si="91"/>
        <v>19530</v>
      </c>
      <c r="AS248" s="81">
        <f t="shared" si="92"/>
        <v>3.07</v>
      </c>
      <c r="AT248">
        <f t="shared" si="93"/>
        <v>2117</v>
      </c>
      <c r="AU248">
        <f t="shared" si="94"/>
        <v>0</v>
      </c>
      <c r="AV248">
        <f t="shared" si="95"/>
        <v>2117</v>
      </c>
    </row>
    <row r="249" spans="1:48" x14ac:dyDescent="0.2">
      <c r="A249" s="69">
        <v>237</v>
      </c>
      <c r="B249" s="65">
        <v>5166</v>
      </c>
      <c r="C249" s="65" t="s">
        <v>290</v>
      </c>
      <c r="D249" s="65">
        <v>5166</v>
      </c>
      <c r="E249" s="65">
        <v>22.2</v>
      </c>
      <c r="F249" s="65">
        <v>2.83</v>
      </c>
      <c r="G249" s="65">
        <v>308.82</v>
      </c>
      <c r="H249" s="65">
        <v>520.09</v>
      </c>
      <c r="I249" s="65">
        <v>55.71</v>
      </c>
      <c r="J249" s="65">
        <v>59.92</v>
      </c>
      <c r="K249" s="65">
        <v>1108780</v>
      </c>
      <c r="L249" s="65">
        <v>118768</v>
      </c>
      <c r="M249" s="65">
        <v>127743</v>
      </c>
      <c r="N249" s="65">
        <v>51607</v>
      </c>
      <c r="O249" s="65">
        <v>6579</v>
      </c>
      <c r="P249" s="65">
        <v>2124</v>
      </c>
      <c r="Q249" s="65">
        <v>2318.65</v>
      </c>
      <c r="R249" s="70">
        <v>658373</v>
      </c>
      <c r="T249" s="81">
        <f t="shared" si="72"/>
        <v>531.06000000000006</v>
      </c>
      <c r="U249">
        <f t="shared" si="73"/>
        <v>1127971</v>
      </c>
      <c r="V249">
        <f t="shared" si="74"/>
        <v>0</v>
      </c>
      <c r="W249">
        <f t="shared" si="75"/>
        <v>1127971</v>
      </c>
      <c r="Y249" s="81">
        <f t="shared" si="76"/>
        <v>56.95</v>
      </c>
      <c r="Z249">
        <f t="shared" si="77"/>
        <v>120962</v>
      </c>
      <c r="AA249">
        <f t="shared" si="78"/>
        <v>0</v>
      </c>
      <c r="AB249">
        <f t="shared" si="79"/>
        <v>120962</v>
      </c>
      <c r="AD249" s="81">
        <f t="shared" si="80"/>
        <v>61.27</v>
      </c>
      <c r="AE249">
        <f t="shared" si="81"/>
        <v>130137</v>
      </c>
      <c r="AF249">
        <f t="shared" si="82"/>
        <v>0</v>
      </c>
      <c r="AG249">
        <f t="shared" si="83"/>
        <v>130137</v>
      </c>
      <c r="AI249" s="81">
        <f t="shared" si="84"/>
        <v>315</v>
      </c>
      <c r="AJ249">
        <f t="shared" si="85"/>
        <v>669060</v>
      </c>
      <c r="AK249">
        <f t="shared" si="86"/>
        <v>0</v>
      </c>
      <c r="AL249">
        <f t="shared" si="87"/>
        <v>669060</v>
      </c>
      <c r="AN249" s="81">
        <f t="shared" si="88"/>
        <v>22.77</v>
      </c>
      <c r="AO249">
        <f t="shared" si="89"/>
        <v>52796</v>
      </c>
      <c r="AP249">
        <f t="shared" si="90"/>
        <v>0</v>
      </c>
      <c r="AQ249">
        <f t="shared" si="91"/>
        <v>52796</v>
      </c>
      <c r="AS249" s="81">
        <f t="shared" si="92"/>
        <v>2.9</v>
      </c>
      <c r="AT249">
        <f t="shared" si="93"/>
        <v>6724</v>
      </c>
      <c r="AU249">
        <f t="shared" si="94"/>
        <v>0</v>
      </c>
      <c r="AV249">
        <f t="shared" si="95"/>
        <v>6724</v>
      </c>
    </row>
    <row r="250" spans="1:48" x14ac:dyDescent="0.2">
      <c r="A250" s="69">
        <v>238</v>
      </c>
      <c r="B250" s="65">
        <v>5184</v>
      </c>
      <c r="C250" s="65" t="s">
        <v>291</v>
      </c>
      <c r="D250" s="65">
        <v>5184</v>
      </c>
      <c r="E250" s="65">
        <v>22.2</v>
      </c>
      <c r="F250" s="65">
        <v>2.83</v>
      </c>
      <c r="G250" s="65">
        <v>308.82</v>
      </c>
      <c r="H250" s="65">
        <v>560.54999999999995</v>
      </c>
      <c r="I250" s="65">
        <v>60.84</v>
      </c>
      <c r="J250" s="65">
        <v>83.85</v>
      </c>
      <c r="K250" s="65">
        <v>1029338</v>
      </c>
      <c r="L250" s="65">
        <v>111720</v>
      </c>
      <c r="M250" s="65">
        <v>153974</v>
      </c>
      <c r="N250" s="65">
        <v>45411</v>
      </c>
      <c r="O250" s="65">
        <v>5789</v>
      </c>
      <c r="P250" s="65">
        <v>1829.1</v>
      </c>
      <c r="Q250" s="65">
        <v>2040.46</v>
      </c>
      <c r="R250" s="70">
        <v>0</v>
      </c>
      <c r="T250" s="81">
        <f t="shared" si="72"/>
        <v>571.52</v>
      </c>
      <c r="U250">
        <f t="shared" si="73"/>
        <v>1045367</v>
      </c>
      <c r="V250">
        <f t="shared" si="74"/>
        <v>0</v>
      </c>
      <c r="W250">
        <f t="shared" si="75"/>
        <v>1045367</v>
      </c>
      <c r="Y250" s="81">
        <f t="shared" si="76"/>
        <v>62.080000000000005</v>
      </c>
      <c r="Z250">
        <f t="shared" si="77"/>
        <v>113551</v>
      </c>
      <c r="AA250">
        <f t="shared" si="78"/>
        <v>0</v>
      </c>
      <c r="AB250">
        <f t="shared" si="79"/>
        <v>113551</v>
      </c>
      <c r="AD250" s="81">
        <f t="shared" si="80"/>
        <v>85.199999999999989</v>
      </c>
      <c r="AE250">
        <f t="shared" si="81"/>
        <v>155839</v>
      </c>
      <c r="AF250">
        <f t="shared" si="82"/>
        <v>0</v>
      </c>
      <c r="AG250">
        <f t="shared" si="83"/>
        <v>155839</v>
      </c>
      <c r="AI250" s="81">
        <f t="shared" si="84"/>
        <v>0</v>
      </c>
      <c r="AJ250">
        <f t="shared" si="85"/>
        <v>0</v>
      </c>
      <c r="AK250">
        <f t="shared" si="86"/>
        <v>0</v>
      </c>
      <c r="AL250">
        <f t="shared" si="87"/>
        <v>0</v>
      </c>
      <c r="AN250" s="81">
        <f t="shared" si="88"/>
        <v>22.77</v>
      </c>
      <c r="AO250">
        <f t="shared" si="89"/>
        <v>46461</v>
      </c>
      <c r="AP250">
        <f t="shared" si="90"/>
        <v>0</v>
      </c>
      <c r="AQ250">
        <f t="shared" si="91"/>
        <v>46461</v>
      </c>
      <c r="AS250" s="81">
        <f t="shared" si="92"/>
        <v>2.9</v>
      </c>
      <c r="AT250">
        <f t="shared" si="93"/>
        <v>5917</v>
      </c>
      <c r="AU250">
        <f t="shared" si="94"/>
        <v>0</v>
      </c>
      <c r="AV250">
        <f t="shared" si="95"/>
        <v>5917</v>
      </c>
    </row>
    <row r="251" spans="1:48" x14ac:dyDescent="0.2">
      <c r="A251" s="69">
        <v>239</v>
      </c>
      <c r="B251" s="65">
        <v>5250</v>
      </c>
      <c r="C251" s="65" t="s">
        <v>292</v>
      </c>
      <c r="D251" s="65">
        <v>5250</v>
      </c>
      <c r="E251" s="65">
        <v>25.22</v>
      </c>
      <c r="F251" s="65">
        <v>2.96</v>
      </c>
      <c r="G251" s="65">
        <v>308.82</v>
      </c>
      <c r="H251" s="65">
        <v>509.09</v>
      </c>
      <c r="I251" s="65">
        <v>58.81</v>
      </c>
      <c r="J251" s="65">
        <v>52.89</v>
      </c>
      <c r="K251" s="65">
        <v>2183283</v>
      </c>
      <c r="L251" s="65">
        <v>252213</v>
      </c>
      <c r="M251" s="65">
        <v>226824</v>
      </c>
      <c r="N251" s="65">
        <v>114765</v>
      </c>
      <c r="O251" s="65">
        <v>13470</v>
      </c>
      <c r="P251" s="65">
        <v>4449.8</v>
      </c>
      <c r="Q251" s="65">
        <v>4714.38</v>
      </c>
      <c r="R251" s="70">
        <v>0</v>
      </c>
      <c r="T251" s="81">
        <f t="shared" si="72"/>
        <v>520.05999999999995</v>
      </c>
      <c r="U251">
        <f t="shared" si="73"/>
        <v>2314163</v>
      </c>
      <c r="V251">
        <f t="shared" si="74"/>
        <v>0</v>
      </c>
      <c r="W251">
        <f t="shared" si="75"/>
        <v>2314163</v>
      </c>
      <c r="Y251" s="81">
        <f t="shared" si="76"/>
        <v>60.050000000000004</v>
      </c>
      <c r="Z251">
        <f t="shared" si="77"/>
        <v>267210</v>
      </c>
      <c r="AA251">
        <f t="shared" si="78"/>
        <v>0</v>
      </c>
      <c r="AB251">
        <f t="shared" si="79"/>
        <v>267210</v>
      </c>
      <c r="AD251" s="81">
        <f t="shared" si="80"/>
        <v>54.24</v>
      </c>
      <c r="AE251">
        <f t="shared" si="81"/>
        <v>241357</v>
      </c>
      <c r="AF251">
        <f t="shared" si="82"/>
        <v>0</v>
      </c>
      <c r="AG251">
        <f t="shared" si="83"/>
        <v>241357</v>
      </c>
      <c r="AI251" s="81">
        <f t="shared" si="84"/>
        <v>0</v>
      </c>
      <c r="AJ251">
        <f t="shared" si="85"/>
        <v>0</v>
      </c>
      <c r="AK251">
        <f t="shared" si="86"/>
        <v>0</v>
      </c>
      <c r="AL251">
        <f t="shared" si="87"/>
        <v>0</v>
      </c>
      <c r="AN251" s="81">
        <f t="shared" si="88"/>
        <v>25.79</v>
      </c>
      <c r="AO251">
        <f t="shared" si="89"/>
        <v>121584</v>
      </c>
      <c r="AP251">
        <f t="shared" si="90"/>
        <v>0</v>
      </c>
      <c r="AQ251">
        <f t="shared" si="91"/>
        <v>121584</v>
      </c>
      <c r="AS251" s="81">
        <f t="shared" si="92"/>
        <v>3.03</v>
      </c>
      <c r="AT251">
        <f t="shared" si="93"/>
        <v>14285</v>
      </c>
      <c r="AU251">
        <f t="shared" si="94"/>
        <v>0</v>
      </c>
      <c r="AV251">
        <f t="shared" si="95"/>
        <v>14285</v>
      </c>
    </row>
    <row r="252" spans="1:48" x14ac:dyDescent="0.2">
      <c r="A252" s="69">
        <v>240</v>
      </c>
      <c r="B252" s="65">
        <v>5256</v>
      </c>
      <c r="C252" s="65" t="s">
        <v>293</v>
      </c>
      <c r="D252" s="65">
        <v>5256</v>
      </c>
      <c r="E252" s="65">
        <v>22.2</v>
      </c>
      <c r="F252" s="65">
        <v>2.83</v>
      </c>
      <c r="G252" s="65">
        <v>308.82</v>
      </c>
      <c r="H252" s="65">
        <v>547.88</v>
      </c>
      <c r="I252" s="65">
        <v>57.37</v>
      </c>
      <c r="J252" s="65">
        <v>72.64</v>
      </c>
      <c r="K252" s="65">
        <v>351355</v>
      </c>
      <c r="L252" s="65">
        <v>36791</v>
      </c>
      <c r="M252" s="65">
        <v>46584</v>
      </c>
      <c r="N252" s="65">
        <v>15966</v>
      </c>
      <c r="O252" s="65">
        <v>2035</v>
      </c>
      <c r="P252" s="65">
        <v>661.7</v>
      </c>
      <c r="Q252" s="65">
        <v>740.35</v>
      </c>
      <c r="R252" s="70">
        <v>0</v>
      </c>
      <c r="T252" s="81">
        <f t="shared" si="72"/>
        <v>558.85</v>
      </c>
      <c r="U252">
        <f t="shared" si="73"/>
        <v>369791</v>
      </c>
      <c r="V252">
        <f t="shared" si="74"/>
        <v>0</v>
      </c>
      <c r="W252">
        <f t="shared" si="75"/>
        <v>369791</v>
      </c>
      <c r="Y252" s="81">
        <f t="shared" si="76"/>
        <v>58.61</v>
      </c>
      <c r="Z252">
        <f t="shared" si="77"/>
        <v>38782</v>
      </c>
      <c r="AA252">
        <f t="shared" si="78"/>
        <v>0</v>
      </c>
      <c r="AB252">
        <f t="shared" si="79"/>
        <v>38782</v>
      </c>
      <c r="AD252" s="81">
        <f t="shared" si="80"/>
        <v>73.989999999999995</v>
      </c>
      <c r="AE252">
        <f t="shared" si="81"/>
        <v>48959</v>
      </c>
      <c r="AF252">
        <f t="shared" si="82"/>
        <v>0</v>
      </c>
      <c r="AG252">
        <f t="shared" si="83"/>
        <v>48959</v>
      </c>
      <c r="AI252" s="81">
        <f t="shared" si="84"/>
        <v>0</v>
      </c>
      <c r="AJ252">
        <f t="shared" si="85"/>
        <v>0</v>
      </c>
      <c r="AK252">
        <f t="shared" si="86"/>
        <v>0</v>
      </c>
      <c r="AL252">
        <f t="shared" si="87"/>
        <v>0</v>
      </c>
      <c r="AN252" s="81">
        <f t="shared" si="88"/>
        <v>22.77</v>
      </c>
      <c r="AO252">
        <f t="shared" si="89"/>
        <v>16858</v>
      </c>
      <c r="AP252">
        <f t="shared" si="90"/>
        <v>0</v>
      </c>
      <c r="AQ252">
        <f t="shared" si="91"/>
        <v>16858</v>
      </c>
      <c r="AS252" s="81">
        <f t="shared" si="92"/>
        <v>2.9</v>
      </c>
      <c r="AT252">
        <f t="shared" si="93"/>
        <v>2147</v>
      </c>
      <c r="AU252">
        <f t="shared" si="94"/>
        <v>0</v>
      </c>
      <c r="AV252">
        <f t="shared" si="95"/>
        <v>2147</v>
      </c>
    </row>
    <row r="253" spans="1:48" x14ac:dyDescent="0.2">
      <c r="A253" s="69">
        <v>241</v>
      </c>
      <c r="B253" s="65">
        <v>5283</v>
      </c>
      <c r="C253" s="65" t="s">
        <v>294</v>
      </c>
      <c r="D253" s="65">
        <v>5283</v>
      </c>
      <c r="E253" s="65">
        <v>30.88</v>
      </c>
      <c r="F253" s="65">
        <v>3.68</v>
      </c>
      <c r="G253" s="65">
        <v>308.82</v>
      </c>
      <c r="H253" s="65">
        <v>650.89</v>
      </c>
      <c r="I253" s="65">
        <v>81.86</v>
      </c>
      <c r="J253" s="65">
        <v>58.83</v>
      </c>
      <c r="K253" s="65">
        <v>458357</v>
      </c>
      <c r="L253" s="65">
        <v>57646</v>
      </c>
      <c r="M253" s="65">
        <v>41428</v>
      </c>
      <c r="N253" s="65">
        <v>24141</v>
      </c>
      <c r="O253" s="65">
        <v>2877</v>
      </c>
      <c r="P253" s="65">
        <v>697.7</v>
      </c>
      <c r="Q253" s="65">
        <v>776.06</v>
      </c>
      <c r="R253" s="70">
        <v>0</v>
      </c>
      <c r="T253" s="81">
        <f t="shared" si="72"/>
        <v>661.86</v>
      </c>
      <c r="U253">
        <f t="shared" si="73"/>
        <v>461780</v>
      </c>
      <c r="V253">
        <f t="shared" si="74"/>
        <v>0</v>
      </c>
      <c r="W253">
        <f t="shared" si="75"/>
        <v>461780</v>
      </c>
      <c r="Y253" s="81">
        <f t="shared" si="76"/>
        <v>83.1</v>
      </c>
      <c r="Z253">
        <f t="shared" si="77"/>
        <v>57979</v>
      </c>
      <c r="AA253">
        <f t="shared" si="78"/>
        <v>0</v>
      </c>
      <c r="AB253">
        <f t="shared" si="79"/>
        <v>57979</v>
      </c>
      <c r="AD253" s="81">
        <f t="shared" si="80"/>
        <v>60.18</v>
      </c>
      <c r="AE253">
        <f t="shared" si="81"/>
        <v>41988</v>
      </c>
      <c r="AF253">
        <f t="shared" si="82"/>
        <v>0</v>
      </c>
      <c r="AG253">
        <f t="shared" si="83"/>
        <v>41988</v>
      </c>
      <c r="AI253" s="81">
        <f t="shared" si="84"/>
        <v>0</v>
      </c>
      <c r="AJ253">
        <f t="shared" si="85"/>
        <v>0</v>
      </c>
      <c r="AK253">
        <f t="shared" si="86"/>
        <v>0</v>
      </c>
      <c r="AL253">
        <f t="shared" si="87"/>
        <v>0</v>
      </c>
      <c r="AN253" s="81">
        <f t="shared" si="88"/>
        <v>31.45</v>
      </c>
      <c r="AO253">
        <f t="shared" si="89"/>
        <v>24407</v>
      </c>
      <c r="AP253">
        <f t="shared" si="90"/>
        <v>0</v>
      </c>
      <c r="AQ253">
        <f t="shared" si="91"/>
        <v>24407</v>
      </c>
      <c r="AS253" s="81">
        <f t="shared" si="92"/>
        <v>3.75</v>
      </c>
      <c r="AT253">
        <f t="shared" si="93"/>
        <v>2910</v>
      </c>
      <c r="AU253">
        <f t="shared" si="94"/>
        <v>0</v>
      </c>
      <c r="AV253">
        <f t="shared" si="95"/>
        <v>2910</v>
      </c>
    </row>
    <row r="254" spans="1:48" x14ac:dyDescent="0.2">
      <c r="A254" s="69">
        <v>242</v>
      </c>
      <c r="B254" s="65">
        <v>5310</v>
      </c>
      <c r="C254" s="65" t="s">
        <v>295</v>
      </c>
      <c r="D254" s="65">
        <v>5310</v>
      </c>
      <c r="E254" s="65">
        <v>28.92</v>
      </c>
      <c r="F254" s="65">
        <v>3.09</v>
      </c>
      <c r="G254" s="65">
        <v>308.82</v>
      </c>
      <c r="H254" s="65">
        <v>567.59</v>
      </c>
      <c r="I254" s="65">
        <v>55.43</v>
      </c>
      <c r="J254" s="65">
        <v>87.95</v>
      </c>
      <c r="K254" s="65">
        <v>374212</v>
      </c>
      <c r="L254" s="65">
        <v>36545</v>
      </c>
      <c r="M254" s="65">
        <v>57985</v>
      </c>
      <c r="N254" s="65">
        <v>21274</v>
      </c>
      <c r="O254" s="65">
        <v>2273</v>
      </c>
      <c r="P254" s="65">
        <v>675.7</v>
      </c>
      <c r="Q254" s="65">
        <v>752.78</v>
      </c>
      <c r="R254" s="70">
        <v>0</v>
      </c>
      <c r="T254" s="81">
        <f t="shared" si="72"/>
        <v>578.56000000000006</v>
      </c>
      <c r="U254">
        <f t="shared" si="73"/>
        <v>390933</v>
      </c>
      <c r="V254">
        <f t="shared" si="74"/>
        <v>0</v>
      </c>
      <c r="W254">
        <f t="shared" si="75"/>
        <v>390933</v>
      </c>
      <c r="Y254" s="81">
        <f t="shared" si="76"/>
        <v>56.67</v>
      </c>
      <c r="Z254">
        <f t="shared" si="77"/>
        <v>38292</v>
      </c>
      <c r="AA254">
        <f t="shared" si="78"/>
        <v>0</v>
      </c>
      <c r="AB254">
        <f t="shared" si="79"/>
        <v>38292</v>
      </c>
      <c r="AD254" s="81">
        <f t="shared" si="80"/>
        <v>89.3</v>
      </c>
      <c r="AE254">
        <f t="shared" si="81"/>
        <v>60340</v>
      </c>
      <c r="AF254">
        <f t="shared" si="82"/>
        <v>0</v>
      </c>
      <c r="AG254">
        <f t="shared" si="83"/>
        <v>60340</v>
      </c>
      <c r="AI254" s="81">
        <f t="shared" si="84"/>
        <v>0</v>
      </c>
      <c r="AJ254">
        <f t="shared" si="85"/>
        <v>0</v>
      </c>
      <c r="AK254">
        <f t="shared" si="86"/>
        <v>0</v>
      </c>
      <c r="AL254">
        <f t="shared" si="87"/>
        <v>0</v>
      </c>
      <c r="AN254" s="81">
        <f t="shared" si="88"/>
        <v>29.490000000000002</v>
      </c>
      <c r="AO254">
        <f t="shared" si="89"/>
        <v>22199</v>
      </c>
      <c r="AP254">
        <f t="shared" si="90"/>
        <v>0</v>
      </c>
      <c r="AQ254">
        <f t="shared" si="91"/>
        <v>22199</v>
      </c>
      <c r="AS254" s="81">
        <f t="shared" si="92"/>
        <v>3.1599999999999997</v>
      </c>
      <c r="AT254">
        <f t="shared" si="93"/>
        <v>2379</v>
      </c>
      <c r="AU254">
        <f t="shared" si="94"/>
        <v>0</v>
      </c>
      <c r="AV254">
        <f t="shared" si="95"/>
        <v>2379</v>
      </c>
    </row>
    <row r="255" spans="1:48" x14ac:dyDescent="0.2">
      <c r="A255" s="69">
        <v>243</v>
      </c>
      <c r="B255" s="65">
        <v>5323</v>
      </c>
      <c r="C255" s="65" t="s">
        <v>296</v>
      </c>
      <c r="D255" s="65">
        <v>5325</v>
      </c>
      <c r="E255" s="65">
        <v>30.88</v>
      </c>
      <c r="F255" s="65">
        <v>3.68</v>
      </c>
      <c r="G255" s="65">
        <v>308.82</v>
      </c>
      <c r="H255" s="65">
        <v>609.82000000000005</v>
      </c>
      <c r="I255" s="65">
        <v>73.459999999999994</v>
      </c>
      <c r="J255" s="65">
        <v>63.89</v>
      </c>
      <c r="K255" s="65">
        <v>354549</v>
      </c>
      <c r="L255" s="65">
        <v>42710</v>
      </c>
      <c r="M255" s="65">
        <v>37146</v>
      </c>
      <c r="N255" s="65">
        <v>19924</v>
      </c>
      <c r="O255" s="65">
        <v>2374</v>
      </c>
      <c r="P255" s="65">
        <v>565.70000000000005</v>
      </c>
      <c r="Q255" s="65">
        <v>630.15</v>
      </c>
      <c r="R255" s="70">
        <v>0</v>
      </c>
      <c r="T255" s="81">
        <f t="shared" si="72"/>
        <v>620.79000000000008</v>
      </c>
      <c r="U255">
        <f t="shared" si="73"/>
        <v>351181</v>
      </c>
      <c r="V255">
        <f t="shared" si="74"/>
        <v>3368</v>
      </c>
      <c r="W255">
        <f t="shared" si="75"/>
        <v>354549</v>
      </c>
      <c r="Y255" s="81">
        <f t="shared" si="76"/>
        <v>74.699999999999989</v>
      </c>
      <c r="Z255">
        <f t="shared" si="77"/>
        <v>42258</v>
      </c>
      <c r="AA255">
        <f t="shared" si="78"/>
        <v>452</v>
      </c>
      <c r="AB255">
        <f t="shared" si="79"/>
        <v>42710</v>
      </c>
      <c r="AD255" s="81">
        <f t="shared" si="80"/>
        <v>65.239999999999995</v>
      </c>
      <c r="AE255">
        <f t="shared" si="81"/>
        <v>36906</v>
      </c>
      <c r="AF255">
        <f t="shared" si="82"/>
        <v>240</v>
      </c>
      <c r="AG255">
        <f t="shared" si="83"/>
        <v>37146</v>
      </c>
      <c r="AI255" s="81">
        <f t="shared" si="84"/>
        <v>0</v>
      </c>
      <c r="AJ255">
        <f t="shared" si="85"/>
        <v>0</v>
      </c>
      <c r="AK255">
        <f t="shared" si="86"/>
        <v>0</v>
      </c>
      <c r="AL255">
        <f t="shared" si="87"/>
        <v>0</v>
      </c>
      <c r="AN255" s="81">
        <f t="shared" si="88"/>
        <v>31.45</v>
      </c>
      <c r="AO255">
        <f t="shared" si="89"/>
        <v>19818</v>
      </c>
      <c r="AP255">
        <f t="shared" si="90"/>
        <v>106</v>
      </c>
      <c r="AQ255">
        <f t="shared" si="91"/>
        <v>19924</v>
      </c>
      <c r="AS255" s="81">
        <f t="shared" si="92"/>
        <v>3.75</v>
      </c>
      <c r="AT255">
        <f t="shared" si="93"/>
        <v>2363</v>
      </c>
      <c r="AU255">
        <f t="shared" si="94"/>
        <v>11</v>
      </c>
      <c r="AV255">
        <f t="shared" si="95"/>
        <v>2374</v>
      </c>
    </row>
    <row r="256" spans="1:48" x14ac:dyDescent="0.2">
      <c r="A256" s="69">
        <v>244</v>
      </c>
      <c r="B256" s="65">
        <v>5328</v>
      </c>
      <c r="C256" s="65" t="s">
        <v>297</v>
      </c>
      <c r="D256" s="65">
        <v>5328</v>
      </c>
      <c r="E256" s="65">
        <v>28.74</v>
      </c>
      <c r="F256" s="65">
        <v>3.05</v>
      </c>
      <c r="G256" s="65">
        <v>308.82</v>
      </c>
      <c r="H256" s="65">
        <v>554.23</v>
      </c>
      <c r="I256" s="65">
        <v>43.93</v>
      </c>
      <c r="J256" s="65">
        <v>56.07</v>
      </c>
      <c r="K256" s="65">
        <v>46999</v>
      </c>
      <c r="L256" s="65">
        <v>3725</v>
      </c>
      <c r="M256" s="65">
        <v>4755</v>
      </c>
      <c r="N256" s="65">
        <v>2852</v>
      </c>
      <c r="O256" s="65">
        <v>303</v>
      </c>
      <c r="P256" s="65">
        <v>83.6</v>
      </c>
      <c r="Q256" s="65">
        <v>98.18</v>
      </c>
      <c r="R256" s="70">
        <v>0</v>
      </c>
      <c r="T256" s="81">
        <f t="shared" si="72"/>
        <v>565.20000000000005</v>
      </c>
      <c r="U256">
        <f t="shared" si="73"/>
        <v>47251</v>
      </c>
      <c r="V256">
        <f t="shared" si="74"/>
        <v>0</v>
      </c>
      <c r="W256">
        <f t="shared" si="75"/>
        <v>47251</v>
      </c>
      <c r="Y256" s="81">
        <f t="shared" si="76"/>
        <v>45.17</v>
      </c>
      <c r="Z256">
        <f t="shared" si="77"/>
        <v>3776</v>
      </c>
      <c r="AA256">
        <f t="shared" si="78"/>
        <v>0</v>
      </c>
      <c r="AB256">
        <f t="shared" si="79"/>
        <v>3776</v>
      </c>
      <c r="AD256" s="81">
        <f t="shared" si="80"/>
        <v>57.42</v>
      </c>
      <c r="AE256">
        <f t="shared" si="81"/>
        <v>4800</v>
      </c>
      <c r="AF256">
        <f t="shared" si="82"/>
        <v>0</v>
      </c>
      <c r="AG256">
        <f t="shared" si="83"/>
        <v>4800</v>
      </c>
      <c r="AI256" s="81">
        <f t="shared" si="84"/>
        <v>0</v>
      </c>
      <c r="AJ256">
        <f t="shared" si="85"/>
        <v>0</v>
      </c>
      <c r="AK256">
        <f t="shared" si="86"/>
        <v>0</v>
      </c>
      <c r="AL256">
        <f t="shared" si="87"/>
        <v>0</v>
      </c>
      <c r="AN256" s="81">
        <f t="shared" si="88"/>
        <v>29.31</v>
      </c>
      <c r="AO256">
        <f t="shared" si="89"/>
        <v>2878</v>
      </c>
      <c r="AP256">
        <f t="shared" si="90"/>
        <v>0</v>
      </c>
      <c r="AQ256">
        <f t="shared" si="91"/>
        <v>2878</v>
      </c>
      <c r="AS256" s="81">
        <f t="shared" si="92"/>
        <v>3.1199999999999997</v>
      </c>
      <c r="AT256">
        <f t="shared" si="93"/>
        <v>306</v>
      </c>
      <c r="AU256">
        <f t="shared" si="94"/>
        <v>0</v>
      </c>
      <c r="AV256">
        <f t="shared" si="95"/>
        <v>306</v>
      </c>
    </row>
    <row r="257" spans="1:48" x14ac:dyDescent="0.2">
      <c r="A257" s="69">
        <v>245</v>
      </c>
      <c r="B257" s="65">
        <v>5463</v>
      </c>
      <c r="C257" s="65" t="s">
        <v>298</v>
      </c>
      <c r="D257" s="65">
        <v>5463</v>
      </c>
      <c r="E257" s="65">
        <v>28.74</v>
      </c>
      <c r="F257" s="65">
        <v>3.05</v>
      </c>
      <c r="G257" s="65">
        <v>308.82</v>
      </c>
      <c r="H257" s="65">
        <v>562.30999999999995</v>
      </c>
      <c r="I257" s="65">
        <v>62.15</v>
      </c>
      <c r="J257" s="65">
        <v>75.7</v>
      </c>
      <c r="K257" s="65">
        <v>655935</v>
      </c>
      <c r="L257" s="65">
        <v>72498</v>
      </c>
      <c r="M257" s="65">
        <v>88304</v>
      </c>
      <c r="N257" s="65">
        <v>37201</v>
      </c>
      <c r="O257" s="65">
        <v>3948</v>
      </c>
      <c r="P257" s="65">
        <v>1144.4000000000001</v>
      </c>
      <c r="Q257" s="65">
        <v>1273.58</v>
      </c>
      <c r="R257" s="70">
        <v>0</v>
      </c>
      <c r="T257" s="81">
        <f t="shared" si="72"/>
        <v>573.28</v>
      </c>
      <c r="U257">
        <f t="shared" si="73"/>
        <v>656062</v>
      </c>
      <c r="V257">
        <f t="shared" si="74"/>
        <v>0</v>
      </c>
      <c r="W257">
        <f t="shared" si="75"/>
        <v>656062</v>
      </c>
      <c r="Y257" s="81">
        <f t="shared" si="76"/>
        <v>63.39</v>
      </c>
      <c r="Z257">
        <f t="shared" si="77"/>
        <v>72544</v>
      </c>
      <c r="AA257">
        <f t="shared" si="78"/>
        <v>0</v>
      </c>
      <c r="AB257">
        <f t="shared" si="79"/>
        <v>72544</v>
      </c>
      <c r="AD257" s="81">
        <f t="shared" si="80"/>
        <v>77.05</v>
      </c>
      <c r="AE257">
        <f t="shared" si="81"/>
        <v>88176</v>
      </c>
      <c r="AF257">
        <f t="shared" si="82"/>
        <v>128</v>
      </c>
      <c r="AG257">
        <f t="shared" si="83"/>
        <v>88304</v>
      </c>
      <c r="AI257" s="81">
        <f t="shared" si="84"/>
        <v>0</v>
      </c>
      <c r="AJ257">
        <f t="shared" si="85"/>
        <v>0</v>
      </c>
      <c r="AK257">
        <f t="shared" si="86"/>
        <v>0</v>
      </c>
      <c r="AL257">
        <f t="shared" si="87"/>
        <v>0</v>
      </c>
      <c r="AN257" s="81">
        <f t="shared" si="88"/>
        <v>29.31</v>
      </c>
      <c r="AO257">
        <f t="shared" si="89"/>
        <v>37329</v>
      </c>
      <c r="AP257">
        <f t="shared" si="90"/>
        <v>0</v>
      </c>
      <c r="AQ257">
        <f t="shared" si="91"/>
        <v>37329</v>
      </c>
      <c r="AS257" s="81">
        <f t="shared" si="92"/>
        <v>3.1199999999999997</v>
      </c>
      <c r="AT257">
        <f t="shared" si="93"/>
        <v>3974</v>
      </c>
      <c r="AU257">
        <f t="shared" si="94"/>
        <v>0</v>
      </c>
      <c r="AV257">
        <f t="shared" si="95"/>
        <v>3974</v>
      </c>
    </row>
    <row r="258" spans="1:48" x14ac:dyDescent="0.2">
      <c r="A258" s="69">
        <v>246</v>
      </c>
      <c r="B258" s="65">
        <v>5486</v>
      </c>
      <c r="C258" s="65" t="s">
        <v>299</v>
      </c>
      <c r="D258" s="65">
        <v>5486</v>
      </c>
      <c r="E258" s="65">
        <v>28.76</v>
      </c>
      <c r="F258" s="65">
        <v>3.44</v>
      </c>
      <c r="G258" s="65">
        <v>308.82</v>
      </c>
      <c r="H258" s="65">
        <v>583.51</v>
      </c>
      <c r="I258" s="65">
        <v>58.84</v>
      </c>
      <c r="J258" s="65">
        <v>54.32</v>
      </c>
      <c r="K258" s="65">
        <v>226810</v>
      </c>
      <c r="L258" s="65">
        <v>22871</v>
      </c>
      <c r="M258" s="65">
        <v>21114</v>
      </c>
      <c r="N258" s="65">
        <v>13252</v>
      </c>
      <c r="O258" s="65">
        <v>1585</v>
      </c>
      <c r="P258" s="65">
        <v>384.8</v>
      </c>
      <c r="Q258" s="65">
        <v>457.62</v>
      </c>
      <c r="R258" s="70">
        <v>0</v>
      </c>
      <c r="T258" s="81">
        <f t="shared" si="72"/>
        <v>594.48</v>
      </c>
      <c r="U258">
        <f t="shared" si="73"/>
        <v>228756</v>
      </c>
      <c r="V258">
        <f t="shared" si="74"/>
        <v>0</v>
      </c>
      <c r="W258">
        <f t="shared" si="75"/>
        <v>228756</v>
      </c>
      <c r="Y258" s="81">
        <f t="shared" si="76"/>
        <v>60.080000000000005</v>
      </c>
      <c r="Z258">
        <f t="shared" si="77"/>
        <v>23119</v>
      </c>
      <c r="AA258">
        <f t="shared" si="78"/>
        <v>0</v>
      </c>
      <c r="AB258">
        <f t="shared" si="79"/>
        <v>23119</v>
      </c>
      <c r="AD258" s="81">
        <f t="shared" si="80"/>
        <v>55.67</v>
      </c>
      <c r="AE258">
        <f t="shared" si="81"/>
        <v>21422</v>
      </c>
      <c r="AF258">
        <f t="shared" si="82"/>
        <v>0</v>
      </c>
      <c r="AG258">
        <f t="shared" si="83"/>
        <v>21422</v>
      </c>
      <c r="AI258" s="81">
        <f t="shared" si="84"/>
        <v>0</v>
      </c>
      <c r="AJ258">
        <f t="shared" si="85"/>
        <v>0</v>
      </c>
      <c r="AK258">
        <f t="shared" si="86"/>
        <v>0</v>
      </c>
      <c r="AL258">
        <f t="shared" si="87"/>
        <v>0</v>
      </c>
      <c r="AN258" s="81">
        <f t="shared" si="88"/>
        <v>29.330000000000002</v>
      </c>
      <c r="AO258">
        <f t="shared" si="89"/>
        <v>13422</v>
      </c>
      <c r="AP258">
        <f t="shared" si="90"/>
        <v>0</v>
      </c>
      <c r="AQ258">
        <f t="shared" si="91"/>
        <v>13422</v>
      </c>
      <c r="AS258" s="81">
        <f t="shared" si="92"/>
        <v>3.51</v>
      </c>
      <c r="AT258">
        <f t="shared" si="93"/>
        <v>1606</v>
      </c>
      <c r="AU258">
        <f t="shared" si="94"/>
        <v>0</v>
      </c>
      <c r="AV258">
        <f t="shared" si="95"/>
        <v>1606</v>
      </c>
    </row>
    <row r="259" spans="1:48" x14ac:dyDescent="0.2">
      <c r="A259" s="69">
        <v>247</v>
      </c>
      <c r="B259" s="65">
        <v>5508</v>
      </c>
      <c r="C259" s="65" t="s">
        <v>300</v>
      </c>
      <c r="D259" s="65">
        <v>5508</v>
      </c>
      <c r="E259" s="65">
        <v>28.92</v>
      </c>
      <c r="F259" s="65">
        <v>3.09</v>
      </c>
      <c r="G259" s="65">
        <v>308.82</v>
      </c>
      <c r="H259" s="65">
        <v>712.94</v>
      </c>
      <c r="I259" s="65">
        <v>87.31</v>
      </c>
      <c r="J259" s="65">
        <v>60.98</v>
      </c>
      <c r="K259" s="65">
        <v>215094</v>
      </c>
      <c r="L259" s="65">
        <v>26341</v>
      </c>
      <c r="M259" s="65">
        <v>18398</v>
      </c>
      <c r="N259" s="65">
        <v>9789</v>
      </c>
      <c r="O259" s="65">
        <v>1046</v>
      </c>
      <c r="P259" s="65">
        <v>326.8</v>
      </c>
      <c r="Q259" s="65">
        <v>363.95</v>
      </c>
      <c r="R259" s="70">
        <v>0</v>
      </c>
      <c r="T259" s="81">
        <f t="shared" si="72"/>
        <v>723.91000000000008</v>
      </c>
      <c r="U259">
        <f t="shared" si="73"/>
        <v>236574</v>
      </c>
      <c r="V259">
        <f t="shared" si="74"/>
        <v>0</v>
      </c>
      <c r="W259">
        <f t="shared" si="75"/>
        <v>236574</v>
      </c>
      <c r="Y259" s="81">
        <f t="shared" si="76"/>
        <v>88.55</v>
      </c>
      <c r="Z259">
        <f t="shared" si="77"/>
        <v>28938</v>
      </c>
      <c r="AA259">
        <f t="shared" si="78"/>
        <v>0</v>
      </c>
      <c r="AB259">
        <f t="shared" si="79"/>
        <v>28938</v>
      </c>
      <c r="AD259" s="81">
        <f t="shared" si="80"/>
        <v>62.33</v>
      </c>
      <c r="AE259">
        <f t="shared" si="81"/>
        <v>20369</v>
      </c>
      <c r="AF259">
        <f t="shared" si="82"/>
        <v>0</v>
      </c>
      <c r="AG259">
        <f t="shared" si="83"/>
        <v>20369</v>
      </c>
      <c r="AI259" s="81">
        <f t="shared" si="84"/>
        <v>0</v>
      </c>
      <c r="AJ259">
        <f t="shared" si="85"/>
        <v>0</v>
      </c>
      <c r="AK259">
        <f t="shared" si="86"/>
        <v>0</v>
      </c>
      <c r="AL259">
        <f t="shared" si="87"/>
        <v>0</v>
      </c>
      <c r="AN259" s="81">
        <f t="shared" si="88"/>
        <v>29.490000000000002</v>
      </c>
      <c r="AO259">
        <f t="shared" si="89"/>
        <v>10733</v>
      </c>
      <c r="AP259">
        <f t="shared" si="90"/>
        <v>0</v>
      </c>
      <c r="AQ259">
        <f t="shared" si="91"/>
        <v>10733</v>
      </c>
      <c r="AS259" s="81">
        <f t="shared" si="92"/>
        <v>3.1599999999999997</v>
      </c>
      <c r="AT259">
        <f t="shared" si="93"/>
        <v>1150</v>
      </c>
      <c r="AU259">
        <f t="shared" si="94"/>
        <v>0</v>
      </c>
      <c r="AV259">
        <f t="shared" si="95"/>
        <v>1150</v>
      </c>
    </row>
    <row r="260" spans="1:48" x14ac:dyDescent="0.2">
      <c r="A260" s="69">
        <v>248</v>
      </c>
      <c r="B260" s="65">
        <v>1975</v>
      </c>
      <c r="C260" s="65" t="s">
        <v>301</v>
      </c>
      <c r="D260" s="65">
        <v>1975</v>
      </c>
      <c r="E260" s="65">
        <v>28.76</v>
      </c>
      <c r="F260" s="65">
        <v>3.44</v>
      </c>
      <c r="G260" s="65">
        <v>308.82</v>
      </c>
      <c r="H260" s="65">
        <v>599.69000000000005</v>
      </c>
      <c r="I260" s="65">
        <v>65.34</v>
      </c>
      <c r="J260" s="65">
        <v>73.650000000000006</v>
      </c>
      <c r="K260" s="65">
        <v>253069</v>
      </c>
      <c r="L260" s="65">
        <v>27573</v>
      </c>
      <c r="M260" s="65">
        <v>31080</v>
      </c>
      <c r="N260" s="65">
        <v>13304</v>
      </c>
      <c r="O260" s="65">
        <v>1591</v>
      </c>
      <c r="P260" s="65">
        <v>421.8</v>
      </c>
      <c r="Q260" s="65">
        <v>462.78</v>
      </c>
      <c r="R260" s="70">
        <v>0</v>
      </c>
      <c r="T260" s="81">
        <f t="shared" si="72"/>
        <v>610.66000000000008</v>
      </c>
      <c r="U260">
        <f t="shared" si="73"/>
        <v>257576</v>
      </c>
      <c r="V260">
        <f t="shared" si="74"/>
        <v>0</v>
      </c>
      <c r="W260">
        <f t="shared" si="75"/>
        <v>257576</v>
      </c>
      <c r="Y260" s="81">
        <f t="shared" si="76"/>
        <v>66.58</v>
      </c>
      <c r="Z260">
        <f t="shared" si="77"/>
        <v>28083</v>
      </c>
      <c r="AA260">
        <f t="shared" si="78"/>
        <v>0</v>
      </c>
      <c r="AB260">
        <f t="shared" si="79"/>
        <v>28083</v>
      </c>
      <c r="AD260" s="81">
        <f t="shared" si="80"/>
        <v>75</v>
      </c>
      <c r="AE260">
        <f t="shared" si="81"/>
        <v>31635</v>
      </c>
      <c r="AF260">
        <f t="shared" si="82"/>
        <v>0</v>
      </c>
      <c r="AG260">
        <f t="shared" si="83"/>
        <v>31635</v>
      </c>
      <c r="AI260" s="81">
        <f t="shared" si="84"/>
        <v>0</v>
      </c>
      <c r="AJ260">
        <f t="shared" si="85"/>
        <v>0</v>
      </c>
      <c r="AK260">
        <f t="shared" si="86"/>
        <v>0</v>
      </c>
      <c r="AL260">
        <f t="shared" si="87"/>
        <v>0</v>
      </c>
      <c r="AN260" s="81">
        <f t="shared" si="88"/>
        <v>29.330000000000002</v>
      </c>
      <c r="AO260">
        <f t="shared" si="89"/>
        <v>13573</v>
      </c>
      <c r="AP260">
        <f t="shared" si="90"/>
        <v>0</v>
      </c>
      <c r="AQ260">
        <f t="shared" si="91"/>
        <v>13573</v>
      </c>
      <c r="AS260" s="81">
        <f t="shared" si="92"/>
        <v>3.51</v>
      </c>
      <c r="AT260">
        <f t="shared" si="93"/>
        <v>1624</v>
      </c>
      <c r="AU260">
        <f t="shared" si="94"/>
        <v>0</v>
      </c>
      <c r="AV260">
        <f t="shared" si="95"/>
        <v>1624</v>
      </c>
    </row>
    <row r="261" spans="1:48" x14ac:dyDescent="0.2">
      <c r="A261" s="69">
        <v>249</v>
      </c>
      <c r="B261" s="65">
        <v>4824</v>
      </c>
      <c r="C261" s="65" t="s">
        <v>302</v>
      </c>
      <c r="D261" s="65">
        <v>5510</v>
      </c>
      <c r="E261" s="65">
        <v>28.74</v>
      </c>
      <c r="F261" s="65">
        <v>3.05</v>
      </c>
      <c r="G261" s="65">
        <v>308.82</v>
      </c>
      <c r="H261" s="65">
        <v>550.74</v>
      </c>
      <c r="I261" s="65">
        <v>59.48</v>
      </c>
      <c r="J261" s="65">
        <v>55.37</v>
      </c>
      <c r="K261" s="65">
        <v>392678</v>
      </c>
      <c r="L261" s="65">
        <v>42409</v>
      </c>
      <c r="M261" s="65">
        <v>39479</v>
      </c>
      <c r="N261" s="65">
        <v>22375</v>
      </c>
      <c r="O261" s="65">
        <v>2375</v>
      </c>
      <c r="P261" s="65">
        <v>711.7</v>
      </c>
      <c r="Q261" s="65">
        <v>777.88</v>
      </c>
      <c r="R261" s="70">
        <v>0</v>
      </c>
      <c r="T261" s="81">
        <f t="shared" si="72"/>
        <v>561.71</v>
      </c>
      <c r="U261">
        <f t="shared" si="73"/>
        <v>399769</v>
      </c>
      <c r="V261">
        <f t="shared" si="74"/>
        <v>0</v>
      </c>
      <c r="W261">
        <f t="shared" si="75"/>
        <v>399769</v>
      </c>
      <c r="Y261" s="81">
        <f t="shared" si="76"/>
        <v>60.72</v>
      </c>
      <c r="Z261">
        <f t="shared" si="77"/>
        <v>43214</v>
      </c>
      <c r="AA261">
        <f t="shared" si="78"/>
        <v>0</v>
      </c>
      <c r="AB261">
        <f t="shared" si="79"/>
        <v>43214</v>
      </c>
      <c r="AD261" s="81">
        <f t="shared" si="80"/>
        <v>56.72</v>
      </c>
      <c r="AE261">
        <f t="shared" si="81"/>
        <v>40368</v>
      </c>
      <c r="AF261">
        <f t="shared" si="82"/>
        <v>0</v>
      </c>
      <c r="AG261">
        <f t="shared" si="83"/>
        <v>40368</v>
      </c>
      <c r="AI261" s="81">
        <f t="shared" si="84"/>
        <v>0</v>
      </c>
      <c r="AJ261">
        <f t="shared" si="85"/>
        <v>0</v>
      </c>
      <c r="AK261">
        <f t="shared" si="86"/>
        <v>0</v>
      </c>
      <c r="AL261">
        <f t="shared" si="87"/>
        <v>0</v>
      </c>
      <c r="AN261" s="81">
        <f t="shared" si="88"/>
        <v>29.31</v>
      </c>
      <c r="AO261">
        <f t="shared" si="89"/>
        <v>22800</v>
      </c>
      <c r="AP261">
        <f t="shared" si="90"/>
        <v>0</v>
      </c>
      <c r="AQ261">
        <f t="shared" si="91"/>
        <v>22800</v>
      </c>
      <c r="AS261" s="81">
        <f t="shared" si="92"/>
        <v>3.1199999999999997</v>
      </c>
      <c r="AT261">
        <f t="shared" si="93"/>
        <v>2427</v>
      </c>
      <c r="AU261">
        <f t="shared" si="94"/>
        <v>0</v>
      </c>
      <c r="AV261">
        <f t="shared" si="95"/>
        <v>2427</v>
      </c>
    </row>
    <row r="262" spans="1:48" x14ac:dyDescent="0.2">
      <c r="A262" s="69">
        <v>250</v>
      </c>
      <c r="B262" s="65">
        <v>5607</v>
      </c>
      <c r="C262" s="65" t="s">
        <v>303</v>
      </c>
      <c r="D262" s="65">
        <v>5607</v>
      </c>
      <c r="E262" s="65">
        <v>28.76</v>
      </c>
      <c r="F262" s="65">
        <v>3.44</v>
      </c>
      <c r="G262" s="65">
        <v>308.82</v>
      </c>
      <c r="H262" s="65">
        <v>562.15</v>
      </c>
      <c r="I262" s="65">
        <v>59.29</v>
      </c>
      <c r="J262" s="65">
        <v>78.86</v>
      </c>
      <c r="K262" s="65">
        <v>379564</v>
      </c>
      <c r="L262" s="65">
        <v>40033</v>
      </c>
      <c r="M262" s="65">
        <v>53246</v>
      </c>
      <c r="N262" s="65">
        <v>20912</v>
      </c>
      <c r="O262" s="65">
        <v>2501</v>
      </c>
      <c r="P262" s="65">
        <v>724.6</v>
      </c>
      <c r="Q262" s="65">
        <v>777.04</v>
      </c>
      <c r="R262" s="70">
        <v>208515</v>
      </c>
      <c r="T262" s="81">
        <f t="shared" si="72"/>
        <v>573.12</v>
      </c>
      <c r="U262">
        <f t="shared" si="73"/>
        <v>415283</v>
      </c>
      <c r="V262">
        <f t="shared" si="74"/>
        <v>0</v>
      </c>
      <c r="W262">
        <f t="shared" si="75"/>
        <v>415283</v>
      </c>
      <c r="Y262" s="81">
        <f t="shared" si="76"/>
        <v>60.53</v>
      </c>
      <c r="Z262">
        <f t="shared" si="77"/>
        <v>43860</v>
      </c>
      <c r="AA262">
        <f t="shared" si="78"/>
        <v>0</v>
      </c>
      <c r="AB262">
        <f t="shared" si="79"/>
        <v>43860</v>
      </c>
      <c r="AD262" s="81">
        <f t="shared" si="80"/>
        <v>80.209999999999994</v>
      </c>
      <c r="AE262">
        <f t="shared" si="81"/>
        <v>58120</v>
      </c>
      <c r="AF262">
        <f t="shared" si="82"/>
        <v>0</v>
      </c>
      <c r="AG262">
        <f t="shared" si="83"/>
        <v>58120</v>
      </c>
      <c r="AI262" s="81">
        <f t="shared" si="84"/>
        <v>315</v>
      </c>
      <c r="AJ262">
        <f t="shared" si="85"/>
        <v>228249</v>
      </c>
      <c r="AK262">
        <f t="shared" si="86"/>
        <v>0</v>
      </c>
      <c r="AL262">
        <f t="shared" si="87"/>
        <v>228249</v>
      </c>
      <c r="AN262" s="81">
        <f t="shared" si="88"/>
        <v>29.330000000000002</v>
      </c>
      <c r="AO262">
        <f t="shared" si="89"/>
        <v>22791</v>
      </c>
      <c r="AP262">
        <f t="shared" si="90"/>
        <v>0</v>
      </c>
      <c r="AQ262">
        <f t="shared" si="91"/>
        <v>22791</v>
      </c>
      <c r="AS262" s="81">
        <f t="shared" si="92"/>
        <v>3.51</v>
      </c>
      <c r="AT262">
        <f t="shared" si="93"/>
        <v>2727</v>
      </c>
      <c r="AU262">
        <f t="shared" si="94"/>
        <v>0</v>
      </c>
      <c r="AV262">
        <f t="shared" si="95"/>
        <v>2727</v>
      </c>
    </row>
    <row r="263" spans="1:48" x14ac:dyDescent="0.2">
      <c r="A263" s="69">
        <v>251</v>
      </c>
      <c r="B263" s="65">
        <v>5643</v>
      </c>
      <c r="C263" s="65" t="s">
        <v>304</v>
      </c>
      <c r="D263" s="65">
        <v>5643</v>
      </c>
      <c r="E263" s="65">
        <v>22.2</v>
      </c>
      <c r="F263" s="65">
        <v>2.83</v>
      </c>
      <c r="G263" s="65">
        <v>308.82</v>
      </c>
      <c r="H263" s="65">
        <v>535.13</v>
      </c>
      <c r="I263" s="65">
        <v>66.900000000000006</v>
      </c>
      <c r="J263" s="65">
        <v>60.87</v>
      </c>
      <c r="K263" s="65">
        <v>522929</v>
      </c>
      <c r="L263" s="65">
        <v>65375</v>
      </c>
      <c r="M263" s="65">
        <v>59482</v>
      </c>
      <c r="N263" s="65">
        <v>23223</v>
      </c>
      <c r="O263" s="65">
        <v>2960</v>
      </c>
      <c r="P263" s="65">
        <v>998.5</v>
      </c>
      <c r="Q263" s="65">
        <v>1068.06</v>
      </c>
      <c r="R263" s="70">
        <v>301779</v>
      </c>
      <c r="T263" s="81">
        <f t="shared" si="72"/>
        <v>546.1</v>
      </c>
      <c r="U263">
        <f t="shared" si="73"/>
        <v>545281</v>
      </c>
      <c r="V263">
        <f t="shared" si="74"/>
        <v>0</v>
      </c>
      <c r="W263">
        <f t="shared" si="75"/>
        <v>545281</v>
      </c>
      <c r="Y263" s="81">
        <f t="shared" si="76"/>
        <v>68.14</v>
      </c>
      <c r="Z263">
        <f t="shared" si="77"/>
        <v>68038</v>
      </c>
      <c r="AA263">
        <f t="shared" si="78"/>
        <v>0</v>
      </c>
      <c r="AB263">
        <f t="shared" si="79"/>
        <v>68038</v>
      </c>
      <c r="AD263" s="81">
        <f t="shared" si="80"/>
        <v>62.22</v>
      </c>
      <c r="AE263">
        <f t="shared" si="81"/>
        <v>62127</v>
      </c>
      <c r="AF263">
        <f t="shared" si="82"/>
        <v>0</v>
      </c>
      <c r="AG263">
        <f t="shared" si="83"/>
        <v>62127</v>
      </c>
      <c r="AI263" s="81">
        <f t="shared" si="84"/>
        <v>315</v>
      </c>
      <c r="AJ263">
        <f t="shared" si="85"/>
        <v>314528</v>
      </c>
      <c r="AK263">
        <f t="shared" si="86"/>
        <v>0</v>
      </c>
      <c r="AL263">
        <f t="shared" si="87"/>
        <v>314528</v>
      </c>
      <c r="AN263" s="81">
        <f t="shared" si="88"/>
        <v>22.77</v>
      </c>
      <c r="AO263">
        <f t="shared" si="89"/>
        <v>24320</v>
      </c>
      <c r="AP263">
        <f t="shared" si="90"/>
        <v>0</v>
      </c>
      <c r="AQ263">
        <f t="shared" si="91"/>
        <v>24320</v>
      </c>
      <c r="AS263" s="81">
        <f t="shared" si="92"/>
        <v>2.9</v>
      </c>
      <c r="AT263">
        <f t="shared" si="93"/>
        <v>3097</v>
      </c>
      <c r="AU263">
        <f t="shared" si="94"/>
        <v>0</v>
      </c>
      <c r="AV263">
        <f t="shared" si="95"/>
        <v>3097</v>
      </c>
    </row>
    <row r="264" spans="1:48" x14ac:dyDescent="0.2">
      <c r="A264" s="69">
        <v>252</v>
      </c>
      <c r="B264" s="65">
        <v>5697</v>
      </c>
      <c r="C264" s="65" t="s">
        <v>305</v>
      </c>
      <c r="D264" s="65">
        <v>5697</v>
      </c>
      <c r="E264" s="65">
        <v>36.15</v>
      </c>
      <c r="F264" s="65">
        <v>4.1500000000000004</v>
      </c>
      <c r="G264" s="65">
        <v>308.82</v>
      </c>
      <c r="H264" s="65">
        <v>574.52</v>
      </c>
      <c r="I264" s="65">
        <v>64.83</v>
      </c>
      <c r="J264" s="65">
        <v>60.17</v>
      </c>
      <c r="K264" s="65">
        <v>260487</v>
      </c>
      <c r="L264" s="65">
        <v>29394</v>
      </c>
      <c r="M264" s="65">
        <v>27281</v>
      </c>
      <c r="N264" s="65">
        <v>18552</v>
      </c>
      <c r="O264" s="65">
        <v>2130</v>
      </c>
      <c r="P264" s="65">
        <v>435.8</v>
      </c>
      <c r="Q264" s="65">
        <v>496.18</v>
      </c>
      <c r="R264" s="70">
        <v>0</v>
      </c>
      <c r="T264" s="81">
        <f t="shared" si="72"/>
        <v>585.49</v>
      </c>
      <c r="U264">
        <f t="shared" si="73"/>
        <v>255157</v>
      </c>
      <c r="V264">
        <f t="shared" si="74"/>
        <v>5330</v>
      </c>
      <c r="W264">
        <f t="shared" si="75"/>
        <v>260487</v>
      </c>
      <c r="Y264" s="81">
        <f t="shared" si="76"/>
        <v>66.069999999999993</v>
      </c>
      <c r="Z264">
        <f t="shared" si="77"/>
        <v>28793</v>
      </c>
      <c r="AA264">
        <f t="shared" si="78"/>
        <v>601</v>
      </c>
      <c r="AB264">
        <f t="shared" si="79"/>
        <v>29394</v>
      </c>
      <c r="AD264" s="81">
        <f t="shared" si="80"/>
        <v>61.52</v>
      </c>
      <c r="AE264">
        <f t="shared" si="81"/>
        <v>26810</v>
      </c>
      <c r="AF264">
        <f t="shared" si="82"/>
        <v>471</v>
      </c>
      <c r="AG264">
        <f t="shared" si="83"/>
        <v>27281</v>
      </c>
      <c r="AI264" s="81">
        <f t="shared" si="84"/>
        <v>0</v>
      </c>
      <c r="AJ264">
        <f t="shared" si="85"/>
        <v>0</v>
      </c>
      <c r="AK264">
        <f t="shared" si="86"/>
        <v>0</v>
      </c>
      <c r="AL264">
        <f t="shared" si="87"/>
        <v>0</v>
      </c>
      <c r="AN264" s="81">
        <f t="shared" si="88"/>
        <v>36.72</v>
      </c>
      <c r="AO264">
        <f t="shared" si="89"/>
        <v>18220</v>
      </c>
      <c r="AP264">
        <f t="shared" si="90"/>
        <v>332</v>
      </c>
      <c r="AQ264">
        <f t="shared" si="91"/>
        <v>18552</v>
      </c>
      <c r="AS264" s="81">
        <f t="shared" si="92"/>
        <v>4.2200000000000006</v>
      </c>
      <c r="AT264">
        <f t="shared" si="93"/>
        <v>2094</v>
      </c>
      <c r="AU264">
        <f t="shared" si="94"/>
        <v>36</v>
      </c>
      <c r="AV264">
        <f t="shared" si="95"/>
        <v>2130</v>
      </c>
    </row>
    <row r="265" spans="1:48" x14ac:dyDescent="0.2">
      <c r="A265" s="69">
        <v>253</v>
      </c>
      <c r="B265" s="65">
        <v>5724</v>
      </c>
      <c r="C265" s="65" t="s">
        <v>306</v>
      </c>
      <c r="D265" s="65">
        <v>5724</v>
      </c>
      <c r="E265" s="65">
        <v>30.88</v>
      </c>
      <c r="F265" s="65">
        <v>3.68</v>
      </c>
      <c r="G265" s="65">
        <v>308.82</v>
      </c>
      <c r="H265" s="65">
        <v>613.22</v>
      </c>
      <c r="I265" s="65">
        <v>67.16</v>
      </c>
      <c r="J265" s="65">
        <v>73.180000000000007</v>
      </c>
      <c r="K265" s="65">
        <v>149012</v>
      </c>
      <c r="L265" s="65">
        <v>16320</v>
      </c>
      <c r="M265" s="65">
        <v>17783</v>
      </c>
      <c r="N265" s="65">
        <v>8290</v>
      </c>
      <c r="O265" s="65">
        <v>988</v>
      </c>
      <c r="P265" s="65">
        <v>264.89999999999998</v>
      </c>
      <c r="Q265" s="65">
        <v>290.60000000000002</v>
      </c>
      <c r="R265" s="70">
        <v>0</v>
      </c>
      <c r="T265" s="81">
        <f t="shared" si="72"/>
        <v>624.19000000000005</v>
      </c>
      <c r="U265">
        <f t="shared" si="73"/>
        <v>165348</v>
      </c>
      <c r="V265">
        <f t="shared" si="74"/>
        <v>0</v>
      </c>
      <c r="W265">
        <f t="shared" si="75"/>
        <v>165348</v>
      </c>
      <c r="Y265" s="81">
        <f t="shared" si="76"/>
        <v>68.399999999999991</v>
      </c>
      <c r="Z265">
        <f t="shared" si="77"/>
        <v>18119</v>
      </c>
      <c r="AA265">
        <f t="shared" si="78"/>
        <v>0</v>
      </c>
      <c r="AB265">
        <f t="shared" si="79"/>
        <v>18119</v>
      </c>
      <c r="AD265" s="81">
        <f t="shared" si="80"/>
        <v>74.53</v>
      </c>
      <c r="AE265">
        <f t="shared" si="81"/>
        <v>19743</v>
      </c>
      <c r="AF265">
        <f t="shared" si="82"/>
        <v>0</v>
      </c>
      <c r="AG265">
        <f t="shared" si="83"/>
        <v>19743</v>
      </c>
      <c r="AI265" s="81">
        <f t="shared" si="84"/>
        <v>0</v>
      </c>
      <c r="AJ265">
        <f t="shared" si="85"/>
        <v>0</v>
      </c>
      <c r="AK265">
        <f t="shared" si="86"/>
        <v>0</v>
      </c>
      <c r="AL265">
        <f t="shared" si="87"/>
        <v>0</v>
      </c>
      <c r="AN265" s="81">
        <f t="shared" si="88"/>
        <v>31.45</v>
      </c>
      <c r="AO265">
        <f t="shared" si="89"/>
        <v>9139</v>
      </c>
      <c r="AP265">
        <f t="shared" si="90"/>
        <v>0</v>
      </c>
      <c r="AQ265">
        <f t="shared" si="91"/>
        <v>9139</v>
      </c>
      <c r="AS265" s="81">
        <f t="shared" si="92"/>
        <v>3.75</v>
      </c>
      <c r="AT265">
        <f t="shared" si="93"/>
        <v>1090</v>
      </c>
      <c r="AU265">
        <f t="shared" si="94"/>
        <v>0</v>
      </c>
      <c r="AV265">
        <f t="shared" si="95"/>
        <v>1090</v>
      </c>
    </row>
    <row r="266" spans="1:48" x14ac:dyDescent="0.2">
      <c r="A266" s="69">
        <v>254</v>
      </c>
      <c r="B266" s="65">
        <v>5805</v>
      </c>
      <c r="C266" s="65" t="s">
        <v>307</v>
      </c>
      <c r="D266" s="65">
        <v>5805</v>
      </c>
      <c r="E266" s="65">
        <v>22.2</v>
      </c>
      <c r="F266" s="65">
        <v>2.83</v>
      </c>
      <c r="G266" s="65">
        <v>308.82</v>
      </c>
      <c r="H266" s="65">
        <v>591.46</v>
      </c>
      <c r="I266" s="65">
        <v>63.2</v>
      </c>
      <c r="J266" s="65">
        <v>76.150000000000006</v>
      </c>
      <c r="K266" s="65">
        <v>687454</v>
      </c>
      <c r="L266" s="65">
        <v>73457</v>
      </c>
      <c r="M266" s="65">
        <v>88509</v>
      </c>
      <c r="N266" s="65">
        <v>29049</v>
      </c>
      <c r="O266" s="65">
        <v>3703</v>
      </c>
      <c r="P266" s="65">
        <v>1156.4000000000001</v>
      </c>
      <c r="Q266" s="65">
        <v>1304.08</v>
      </c>
      <c r="R266" s="70">
        <v>358941</v>
      </c>
      <c r="T266" s="81">
        <f t="shared" si="72"/>
        <v>602.43000000000006</v>
      </c>
      <c r="U266">
        <f t="shared" si="73"/>
        <v>696650</v>
      </c>
      <c r="V266">
        <f t="shared" si="74"/>
        <v>0</v>
      </c>
      <c r="W266">
        <f t="shared" si="75"/>
        <v>696650</v>
      </c>
      <c r="Y266" s="81">
        <f t="shared" si="76"/>
        <v>64.44</v>
      </c>
      <c r="Z266">
        <f t="shared" si="77"/>
        <v>74518</v>
      </c>
      <c r="AA266">
        <f t="shared" si="78"/>
        <v>0</v>
      </c>
      <c r="AB266">
        <f t="shared" si="79"/>
        <v>74518</v>
      </c>
      <c r="AD266" s="81">
        <f t="shared" si="80"/>
        <v>77.5</v>
      </c>
      <c r="AE266">
        <f t="shared" si="81"/>
        <v>89621</v>
      </c>
      <c r="AF266">
        <f t="shared" si="82"/>
        <v>0</v>
      </c>
      <c r="AG266">
        <f t="shared" si="83"/>
        <v>89621</v>
      </c>
      <c r="AI266" s="81">
        <f t="shared" si="84"/>
        <v>315</v>
      </c>
      <c r="AJ266">
        <f t="shared" si="85"/>
        <v>364266</v>
      </c>
      <c r="AK266">
        <f t="shared" si="86"/>
        <v>0</v>
      </c>
      <c r="AL266">
        <f t="shared" si="87"/>
        <v>364266</v>
      </c>
      <c r="AN266" s="81">
        <f t="shared" si="88"/>
        <v>22.77</v>
      </c>
      <c r="AO266">
        <f t="shared" si="89"/>
        <v>29694</v>
      </c>
      <c r="AP266">
        <f t="shared" si="90"/>
        <v>0</v>
      </c>
      <c r="AQ266">
        <f t="shared" si="91"/>
        <v>29694</v>
      </c>
      <c r="AS266" s="81">
        <f t="shared" si="92"/>
        <v>2.9</v>
      </c>
      <c r="AT266">
        <f t="shared" si="93"/>
        <v>3782</v>
      </c>
      <c r="AU266">
        <f t="shared" si="94"/>
        <v>0</v>
      </c>
      <c r="AV266">
        <f t="shared" si="95"/>
        <v>3782</v>
      </c>
    </row>
    <row r="267" spans="1:48" x14ac:dyDescent="0.2">
      <c r="A267" s="69">
        <v>255</v>
      </c>
      <c r="B267" s="65">
        <v>5823</v>
      </c>
      <c r="C267" s="65" t="s">
        <v>308</v>
      </c>
      <c r="D267" s="65">
        <v>5823</v>
      </c>
      <c r="E267" s="65">
        <v>30.88</v>
      </c>
      <c r="F267" s="65">
        <v>3.68</v>
      </c>
      <c r="G267" s="65">
        <v>308.82</v>
      </c>
      <c r="H267" s="65">
        <v>588.01</v>
      </c>
      <c r="I267" s="65">
        <v>66.150000000000006</v>
      </c>
      <c r="J267" s="65">
        <v>56.62</v>
      </c>
      <c r="K267" s="65">
        <v>221915</v>
      </c>
      <c r="L267" s="65">
        <v>24965</v>
      </c>
      <c r="M267" s="65">
        <v>21368</v>
      </c>
      <c r="N267" s="65">
        <v>12800</v>
      </c>
      <c r="O267" s="65">
        <v>1525</v>
      </c>
      <c r="P267" s="65">
        <v>386.8</v>
      </c>
      <c r="Q267" s="65">
        <v>424.29</v>
      </c>
      <c r="R267" s="70">
        <v>0</v>
      </c>
      <c r="T267" s="81">
        <f t="shared" si="72"/>
        <v>598.98</v>
      </c>
      <c r="U267">
        <f t="shared" si="73"/>
        <v>231685</v>
      </c>
      <c r="V267">
        <f t="shared" si="74"/>
        <v>0</v>
      </c>
      <c r="W267">
        <f t="shared" si="75"/>
        <v>231685</v>
      </c>
      <c r="Y267" s="81">
        <f t="shared" si="76"/>
        <v>67.39</v>
      </c>
      <c r="Z267">
        <f t="shared" si="77"/>
        <v>26066</v>
      </c>
      <c r="AA267">
        <f t="shared" si="78"/>
        <v>0</v>
      </c>
      <c r="AB267">
        <f t="shared" si="79"/>
        <v>26066</v>
      </c>
      <c r="AD267" s="81">
        <f t="shared" si="80"/>
        <v>57.97</v>
      </c>
      <c r="AE267">
        <f t="shared" si="81"/>
        <v>22423</v>
      </c>
      <c r="AF267">
        <f t="shared" si="82"/>
        <v>0</v>
      </c>
      <c r="AG267">
        <f t="shared" si="83"/>
        <v>22423</v>
      </c>
      <c r="AI267" s="81">
        <f t="shared" si="84"/>
        <v>0</v>
      </c>
      <c r="AJ267">
        <f t="shared" si="85"/>
        <v>0</v>
      </c>
      <c r="AK267">
        <f t="shared" si="86"/>
        <v>0</v>
      </c>
      <c r="AL267">
        <f t="shared" si="87"/>
        <v>0</v>
      </c>
      <c r="AN267" s="81">
        <f t="shared" si="88"/>
        <v>31.45</v>
      </c>
      <c r="AO267">
        <f t="shared" si="89"/>
        <v>13344</v>
      </c>
      <c r="AP267">
        <f t="shared" si="90"/>
        <v>0</v>
      </c>
      <c r="AQ267">
        <f t="shared" si="91"/>
        <v>13344</v>
      </c>
      <c r="AS267" s="81">
        <f t="shared" si="92"/>
        <v>3.75</v>
      </c>
      <c r="AT267">
        <f t="shared" si="93"/>
        <v>1591</v>
      </c>
      <c r="AU267">
        <f t="shared" si="94"/>
        <v>0</v>
      </c>
      <c r="AV267">
        <f t="shared" si="95"/>
        <v>1591</v>
      </c>
    </row>
    <row r="268" spans="1:48" x14ac:dyDescent="0.2">
      <c r="A268" s="69">
        <v>256</v>
      </c>
      <c r="B268" s="65">
        <v>5832</v>
      </c>
      <c r="C268" s="65" t="s">
        <v>309</v>
      </c>
      <c r="D268" s="65">
        <v>5832</v>
      </c>
      <c r="E268" s="65">
        <v>28.76</v>
      </c>
      <c r="F268" s="65">
        <v>3.44</v>
      </c>
      <c r="G268" s="65">
        <v>308.82</v>
      </c>
      <c r="H268" s="65">
        <v>481.32</v>
      </c>
      <c r="I268" s="65">
        <v>41.87</v>
      </c>
      <c r="J268" s="65">
        <v>57.39</v>
      </c>
      <c r="K268" s="65">
        <v>138620</v>
      </c>
      <c r="L268" s="65">
        <v>12059</v>
      </c>
      <c r="M268" s="65">
        <v>16528</v>
      </c>
      <c r="N268" s="65">
        <v>9670</v>
      </c>
      <c r="O268" s="65">
        <v>1157</v>
      </c>
      <c r="P268" s="65">
        <v>277.89999999999998</v>
      </c>
      <c r="Q268" s="65">
        <v>326.61</v>
      </c>
      <c r="R268" s="70">
        <v>0</v>
      </c>
      <c r="T268" s="81">
        <f t="shared" si="72"/>
        <v>492.29</v>
      </c>
      <c r="U268">
        <f t="shared" si="73"/>
        <v>136807</v>
      </c>
      <c r="V268">
        <f t="shared" si="74"/>
        <v>1813</v>
      </c>
      <c r="W268">
        <f t="shared" si="75"/>
        <v>138620</v>
      </c>
      <c r="Y268" s="81">
        <f t="shared" si="76"/>
        <v>43.11</v>
      </c>
      <c r="Z268">
        <f t="shared" si="77"/>
        <v>11980</v>
      </c>
      <c r="AA268">
        <f t="shared" si="78"/>
        <v>79</v>
      </c>
      <c r="AB268">
        <f t="shared" si="79"/>
        <v>12059</v>
      </c>
      <c r="AD268" s="81">
        <f t="shared" si="80"/>
        <v>58.74</v>
      </c>
      <c r="AE268">
        <f t="shared" si="81"/>
        <v>16324</v>
      </c>
      <c r="AF268">
        <f t="shared" si="82"/>
        <v>204</v>
      </c>
      <c r="AG268">
        <f t="shared" si="83"/>
        <v>16528</v>
      </c>
      <c r="AI268" s="81">
        <f t="shared" si="84"/>
        <v>0</v>
      </c>
      <c r="AJ268">
        <f t="shared" si="85"/>
        <v>0</v>
      </c>
      <c r="AK268">
        <f t="shared" si="86"/>
        <v>0</v>
      </c>
      <c r="AL268">
        <f t="shared" si="87"/>
        <v>0</v>
      </c>
      <c r="AN268" s="81">
        <f t="shared" si="88"/>
        <v>29.330000000000002</v>
      </c>
      <c r="AO268">
        <f t="shared" si="89"/>
        <v>9579</v>
      </c>
      <c r="AP268">
        <f t="shared" si="90"/>
        <v>91</v>
      </c>
      <c r="AQ268">
        <f t="shared" si="91"/>
        <v>9670</v>
      </c>
      <c r="AS268" s="81">
        <f t="shared" si="92"/>
        <v>3.51</v>
      </c>
      <c r="AT268">
        <f t="shared" si="93"/>
        <v>1146</v>
      </c>
      <c r="AU268">
        <f t="shared" si="94"/>
        <v>11</v>
      </c>
      <c r="AV268">
        <f t="shared" si="95"/>
        <v>1157</v>
      </c>
    </row>
    <row r="269" spans="1:48" x14ac:dyDescent="0.2">
      <c r="A269" s="69">
        <v>257</v>
      </c>
      <c r="B269" s="65">
        <v>5877</v>
      </c>
      <c r="C269" s="65" t="s">
        <v>310</v>
      </c>
      <c r="D269" s="65">
        <v>5877</v>
      </c>
      <c r="E269" s="65">
        <v>28.76</v>
      </c>
      <c r="F269" s="65">
        <v>3.44</v>
      </c>
      <c r="G269" s="65">
        <v>308.82</v>
      </c>
      <c r="H269" s="65">
        <v>556.51</v>
      </c>
      <c r="I269" s="65">
        <v>67.599999999999994</v>
      </c>
      <c r="J269" s="65">
        <v>65.39</v>
      </c>
      <c r="K269" s="65">
        <v>754683</v>
      </c>
      <c r="L269" s="65">
        <v>91672</v>
      </c>
      <c r="M269" s="65">
        <v>88675</v>
      </c>
      <c r="N269" s="65">
        <v>43732</v>
      </c>
      <c r="O269" s="65">
        <v>5231</v>
      </c>
      <c r="P269" s="65">
        <v>1350.3</v>
      </c>
      <c r="Q269" s="65">
        <v>1516.45</v>
      </c>
      <c r="R269" s="70">
        <v>0</v>
      </c>
      <c r="T269" s="81">
        <f t="shared" si="72"/>
        <v>567.48</v>
      </c>
      <c r="U269">
        <f t="shared" si="73"/>
        <v>766268</v>
      </c>
      <c r="V269">
        <f t="shared" si="74"/>
        <v>0</v>
      </c>
      <c r="W269">
        <f t="shared" si="75"/>
        <v>766268</v>
      </c>
      <c r="Y269" s="81">
        <f t="shared" si="76"/>
        <v>68.839999999999989</v>
      </c>
      <c r="Z269">
        <f t="shared" si="77"/>
        <v>92955</v>
      </c>
      <c r="AA269">
        <f t="shared" si="78"/>
        <v>0</v>
      </c>
      <c r="AB269">
        <f t="shared" si="79"/>
        <v>92955</v>
      </c>
      <c r="AD269" s="81">
        <f t="shared" si="80"/>
        <v>66.739999999999995</v>
      </c>
      <c r="AE269">
        <f t="shared" si="81"/>
        <v>90119</v>
      </c>
      <c r="AF269">
        <f t="shared" si="82"/>
        <v>0</v>
      </c>
      <c r="AG269">
        <f t="shared" si="83"/>
        <v>90119</v>
      </c>
      <c r="AI269" s="81">
        <f t="shared" si="84"/>
        <v>0</v>
      </c>
      <c r="AJ269">
        <f t="shared" si="85"/>
        <v>0</v>
      </c>
      <c r="AK269">
        <f t="shared" si="86"/>
        <v>0</v>
      </c>
      <c r="AL269">
        <f t="shared" si="87"/>
        <v>0</v>
      </c>
      <c r="AN269" s="81">
        <f t="shared" si="88"/>
        <v>29.330000000000002</v>
      </c>
      <c r="AO269">
        <f t="shared" si="89"/>
        <v>44477</v>
      </c>
      <c r="AP269">
        <f t="shared" si="90"/>
        <v>0</v>
      </c>
      <c r="AQ269">
        <f t="shared" si="91"/>
        <v>44477</v>
      </c>
      <c r="AS269" s="81">
        <f t="shared" si="92"/>
        <v>3.51</v>
      </c>
      <c r="AT269">
        <f t="shared" si="93"/>
        <v>5323</v>
      </c>
      <c r="AU269">
        <f t="shared" si="94"/>
        <v>0</v>
      </c>
      <c r="AV269">
        <f t="shared" si="95"/>
        <v>5323</v>
      </c>
    </row>
    <row r="270" spans="1:48" x14ac:dyDescent="0.2">
      <c r="A270" s="69">
        <v>258</v>
      </c>
      <c r="B270" s="65">
        <v>5895</v>
      </c>
      <c r="C270" s="65" t="s">
        <v>311</v>
      </c>
      <c r="D270" s="65">
        <v>5895</v>
      </c>
      <c r="E270" s="65">
        <v>27.75</v>
      </c>
      <c r="F270" s="65">
        <v>3</v>
      </c>
      <c r="G270" s="65">
        <v>308.82</v>
      </c>
      <c r="H270" s="65">
        <v>684.11</v>
      </c>
      <c r="I270" s="65">
        <v>75.290000000000006</v>
      </c>
      <c r="J270" s="65">
        <v>76.75</v>
      </c>
      <c r="K270" s="65">
        <v>180468</v>
      </c>
      <c r="L270" s="65">
        <v>19862</v>
      </c>
      <c r="M270" s="65">
        <v>20247</v>
      </c>
      <c r="N270" s="65">
        <v>7810</v>
      </c>
      <c r="O270" s="65">
        <v>844</v>
      </c>
      <c r="P270" s="65">
        <v>275.89999999999998</v>
      </c>
      <c r="Q270" s="65">
        <v>293.70999999999998</v>
      </c>
      <c r="R270" s="70">
        <v>0</v>
      </c>
      <c r="T270" s="81">
        <f t="shared" ref="T270:T333" si="96">T$10+H270</f>
        <v>695.08</v>
      </c>
      <c r="U270">
        <f t="shared" ref="U270:U333" si="97">ROUND(T270*P270,0)</f>
        <v>191773</v>
      </c>
      <c r="V270">
        <f t="shared" ref="V270:V333" si="98">IF(U270&lt;K270,K270-U270,0)</f>
        <v>0</v>
      </c>
      <c r="W270">
        <f t="shared" ref="W270:W333" si="99">V270+U270</f>
        <v>191773</v>
      </c>
      <c r="Y270" s="81">
        <f t="shared" ref="Y270:Y333" si="100">Y$10+I270</f>
        <v>76.53</v>
      </c>
      <c r="Z270">
        <f t="shared" ref="Z270:Z333" si="101">ROUND(Y270*$P270,0)</f>
        <v>21115</v>
      </c>
      <c r="AA270">
        <f t="shared" ref="AA270:AA333" si="102">IF(Z270&lt;L270,L270-Z270,0)</f>
        <v>0</v>
      </c>
      <c r="AB270">
        <f t="shared" ref="AB270:AB333" si="103">AA270+Z270</f>
        <v>21115</v>
      </c>
      <c r="AD270" s="81">
        <f t="shared" ref="AD270:AD333" si="104">AD$10+J270</f>
        <v>78.099999999999994</v>
      </c>
      <c r="AE270">
        <f t="shared" ref="AE270:AE333" si="105">ROUND(AD270*$P270,0)</f>
        <v>21548</v>
      </c>
      <c r="AF270">
        <f t="shared" ref="AF270:AF333" si="106">IF(AE270&lt;M270,M270-AE270,0)</f>
        <v>0</v>
      </c>
      <c r="AG270">
        <f t="shared" ref="AG270:AG333" si="107">AF270+AE270</f>
        <v>21548</v>
      </c>
      <c r="AI270" s="81">
        <f t="shared" ref="AI270:AI333" si="108">IF(R270&gt;0,$AI$11,0)</f>
        <v>0</v>
      </c>
      <c r="AJ270">
        <f t="shared" ref="AJ270:AJ333" si="109">ROUND(AI270*$P270,0)</f>
        <v>0</v>
      </c>
      <c r="AK270">
        <f t="shared" ref="AK270:AK333" si="110">IF(AJ270&lt;R270,R270-AJ270,0)</f>
        <v>0</v>
      </c>
      <c r="AL270">
        <f t="shared" ref="AL270:AL333" si="111">AK270+AJ270</f>
        <v>0</v>
      </c>
      <c r="AN270" s="81">
        <f t="shared" ref="AN270:AN333" si="112">AN$10+E270</f>
        <v>28.32</v>
      </c>
      <c r="AO270">
        <f t="shared" ref="AO270:AO333" si="113">ROUND(AN270*$Q270,0)</f>
        <v>8318</v>
      </c>
      <c r="AP270">
        <f t="shared" ref="AP270:AP333" si="114">IF(AO270&lt;N270,N270-AO270,0)</f>
        <v>0</v>
      </c>
      <c r="AQ270">
        <f t="shared" ref="AQ270:AQ333" si="115">AP270+AO270</f>
        <v>8318</v>
      </c>
      <c r="AS270" s="81">
        <f t="shared" ref="AS270:AS333" si="116">AS$10+F270</f>
        <v>3.07</v>
      </c>
      <c r="AT270">
        <f t="shared" ref="AT270:AT333" si="117">ROUND(AS270*$Q270,0)</f>
        <v>902</v>
      </c>
      <c r="AU270">
        <f t="shared" ref="AU270:AU333" si="118">IF(AT270&lt;O270,O270-AT270,0)</f>
        <v>0</v>
      </c>
      <c r="AV270">
        <f t="shared" ref="AV270:AV333" si="119">AU270+AT270</f>
        <v>902</v>
      </c>
    </row>
    <row r="271" spans="1:48" x14ac:dyDescent="0.2">
      <c r="A271" s="69">
        <v>259</v>
      </c>
      <c r="B271" s="65">
        <v>5949</v>
      </c>
      <c r="C271" s="65" t="s">
        <v>312</v>
      </c>
      <c r="D271" s="65">
        <v>5949</v>
      </c>
      <c r="E271" s="65">
        <v>28.76</v>
      </c>
      <c r="F271" s="65">
        <v>3.44</v>
      </c>
      <c r="G271" s="65">
        <v>308.82</v>
      </c>
      <c r="H271" s="65">
        <v>528.28</v>
      </c>
      <c r="I271" s="65">
        <v>55.62</v>
      </c>
      <c r="J271" s="65">
        <v>65.5</v>
      </c>
      <c r="K271" s="65">
        <v>533510</v>
      </c>
      <c r="L271" s="65">
        <v>56171</v>
      </c>
      <c r="M271" s="65">
        <v>66148</v>
      </c>
      <c r="N271" s="65">
        <v>32984</v>
      </c>
      <c r="O271" s="65">
        <v>3945</v>
      </c>
      <c r="P271" s="65">
        <v>1002.5</v>
      </c>
      <c r="Q271" s="65">
        <v>1140.83</v>
      </c>
      <c r="R271" s="70">
        <v>0</v>
      </c>
      <c r="T271" s="81">
        <f t="shared" si="96"/>
        <v>539.25</v>
      </c>
      <c r="U271">
        <f t="shared" si="97"/>
        <v>540598</v>
      </c>
      <c r="V271">
        <f t="shared" si="98"/>
        <v>0</v>
      </c>
      <c r="W271">
        <f t="shared" si="99"/>
        <v>540598</v>
      </c>
      <c r="Y271" s="81">
        <f t="shared" si="100"/>
        <v>56.86</v>
      </c>
      <c r="Z271">
        <f t="shared" si="101"/>
        <v>57002</v>
      </c>
      <c r="AA271">
        <f t="shared" si="102"/>
        <v>0</v>
      </c>
      <c r="AB271">
        <f t="shared" si="103"/>
        <v>57002</v>
      </c>
      <c r="AD271" s="81">
        <f t="shared" si="104"/>
        <v>66.849999999999994</v>
      </c>
      <c r="AE271">
        <f t="shared" si="105"/>
        <v>67017</v>
      </c>
      <c r="AF271">
        <f t="shared" si="106"/>
        <v>0</v>
      </c>
      <c r="AG271">
        <f t="shared" si="107"/>
        <v>67017</v>
      </c>
      <c r="AI271" s="81">
        <f t="shared" si="108"/>
        <v>0</v>
      </c>
      <c r="AJ271">
        <f t="shared" si="109"/>
        <v>0</v>
      </c>
      <c r="AK271">
        <f t="shared" si="110"/>
        <v>0</v>
      </c>
      <c r="AL271">
        <f t="shared" si="111"/>
        <v>0</v>
      </c>
      <c r="AN271" s="81">
        <f t="shared" si="112"/>
        <v>29.330000000000002</v>
      </c>
      <c r="AO271">
        <f t="shared" si="113"/>
        <v>33461</v>
      </c>
      <c r="AP271">
        <f t="shared" si="114"/>
        <v>0</v>
      </c>
      <c r="AQ271">
        <f t="shared" si="115"/>
        <v>33461</v>
      </c>
      <c r="AS271" s="81">
        <f t="shared" si="116"/>
        <v>3.51</v>
      </c>
      <c r="AT271">
        <f t="shared" si="117"/>
        <v>4004</v>
      </c>
      <c r="AU271">
        <f t="shared" si="118"/>
        <v>0</v>
      </c>
      <c r="AV271">
        <f t="shared" si="119"/>
        <v>4004</v>
      </c>
    </row>
    <row r="272" spans="1:48" x14ac:dyDescent="0.2">
      <c r="A272" s="69">
        <v>260</v>
      </c>
      <c r="B272" s="65">
        <v>5976</v>
      </c>
      <c r="C272" s="65" t="s">
        <v>313</v>
      </c>
      <c r="D272" s="65">
        <v>5976</v>
      </c>
      <c r="E272" s="65">
        <v>28.74</v>
      </c>
      <c r="F272" s="65">
        <v>3.05</v>
      </c>
      <c r="G272" s="65">
        <v>308.82</v>
      </c>
      <c r="H272" s="65">
        <v>579.92999999999995</v>
      </c>
      <c r="I272" s="65">
        <v>62.58</v>
      </c>
      <c r="J272" s="65">
        <v>73.790000000000006</v>
      </c>
      <c r="K272" s="65">
        <v>565780</v>
      </c>
      <c r="L272" s="65">
        <v>61053</v>
      </c>
      <c r="M272" s="65">
        <v>71990</v>
      </c>
      <c r="N272" s="65">
        <v>31343</v>
      </c>
      <c r="O272" s="65">
        <v>3326</v>
      </c>
      <c r="P272" s="65">
        <v>956.5</v>
      </c>
      <c r="Q272" s="65">
        <v>1072.6300000000001</v>
      </c>
      <c r="R272" s="70">
        <v>0</v>
      </c>
      <c r="T272" s="81">
        <f t="shared" si="96"/>
        <v>590.9</v>
      </c>
      <c r="U272">
        <f t="shared" si="97"/>
        <v>565196</v>
      </c>
      <c r="V272">
        <f t="shared" si="98"/>
        <v>584</v>
      </c>
      <c r="W272">
        <f t="shared" si="99"/>
        <v>565780</v>
      </c>
      <c r="Y272" s="81">
        <f t="shared" si="100"/>
        <v>63.82</v>
      </c>
      <c r="Z272">
        <f t="shared" si="101"/>
        <v>61044</v>
      </c>
      <c r="AA272">
        <f t="shared" si="102"/>
        <v>9</v>
      </c>
      <c r="AB272">
        <f t="shared" si="103"/>
        <v>61053</v>
      </c>
      <c r="AD272" s="81">
        <f t="shared" si="104"/>
        <v>75.14</v>
      </c>
      <c r="AE272">
        <f t="shared" si="105"/>
        <v>71871</v>
      </c>
      <c r="AF272">
        <f t="shared" si="106"/>
        <v>119</v>
      </c>
      <c r="AG272">
        <f t="shared" si="107"/>
        <v>71990</v>
      </c>
      <c r="AI272" s="81">
        <f t="shared" si="108"/>
        <v>0</v>
      </c>
      <c r="AJ272">
        <f t="shared" si="109"/>
        <v>0</v>
      </c>
      <c r="AK272">
        <f t="shared" si="110"/>
        <v>0</v>
      </c>
      <c r="AL272">
        <f t="shared" si="111"/>
        <v>0</v>
      </c>
      <c r="AN272" s="81">
        <f t="shared" si="112"/>
        <v>29.31</v>
      </c>
      <c r="AO272">
        <f t="shared" si="113"/>
        <v>31439</v>
      </c>
      <c r="AP272">
        <f t="shared" si="114"/>
        <v>0</v>
      </c>
      <c r="AQ272">
        <f t="shared" si="115"/>
        <v>31439</v>
      </c>
      <c r="AS272" s="81">
        <f t="shared" si="116"/>
        <v>3.1199999999999997</v>
      </c>
      <c r="AT272">
        <f t="shared" si="117"/>
        <v>3347</v>
      </c>
      <c r="AU272">
        <f t="shared" si="118"/>
        <v>0</v>
      </c>
      <c r="AV272">
        <f t="shared" si="119"/>
        <v>3347</v>
      </c>
    </row>
    <row r="273" spans="1:48" x14ac:dyDescent="0.2">
      <c r="A273" s="69">
        <v>261</v>
      </c>
      <c r="B273" s="65">
        <v>5994</v>
      </c>
      <c r="C273" s="65" t="s">
        <v>314</v>
      </c>
      <c r="D273" s="65">
        <v>5994</v>
      </c>
      <c r="E273" s="65">
        <v>28.76</v>
      </c>
      <c r="F273" s="65">
        <v>3.44</v>
      </c>
      <c r="G273" s="65">
        <v>308.82</v>
      </c>
      <c r="H273" s="65">
        <v>576.29</v>
      </c>
      <c r="I273" s="65">
        <v>58.34</v>
      </c>
      <c r="J273" s="65">
        <v>67.099999999999994</v>
      </c>
      <c r="K273" s="65">
        <v>444435</v>
      </c>
      <c r="L273" s="65">
        <v>44992</v>
      </c>
      <c r="M273" s="65">
        <v>51748</v>
      </c>
      <c r="N273" s="65">
        <v>23793</v>
      </c>
      <c r="O273" s="65">
        <v>2846</v>
      </c>
      <c r="P273" s="65">
        <v>782.6</v>
      </c>
      <c r="Q273" s="65">
        <v>839.26</v>
      </c>
      <c r="R273" s="70">
        <v>0</v>
      </c>
      <c r="T273" s="81">
        <f t="shared" si="96"/>
        <v>587.26</v>
      </c>
      <c r="U273">
        <f t="shared" si="97"/>
        <v>459590</v>
      </c>
      <c r="V273">
        <f t="shared" si="98"/>
        <v>0</v>
      </c>
      <c r="W273">
        <f t="shared" si="99"/>
        <v>459590</v>
      </c>
      <c r="Y273" s="81">
        <f t="shared" si="100"/>
        <v>59.580000000000005</v>
      </c>
      <c r="Z273">
        <f t="shared" si="101"/>
        <v>46627</v>
      </c>
      <c r="AA273">
        <f t="shared" si="102"/>
        <v>0</v>
      </c>
      <c r="AB273">
        <f t="shared" si="103"/>
        <v>46627</v>
      </c>
      <c r="AD273" s="81">
        <f t="shared" si="104"/>
        <v>68.449999999999989</v>
      </c>
      <c r="AE273">
        <f t="shared" si="105"/>
        <v>53569</v>
      </c>
      <c r="AF273">
        <f t="shared" si="106"/>
        <v>0</v>
      </c>
      <c r="AG273">
        <f t="shared" si="107"/>
        <v>53569</v>
      </c>
      <c r="AI273" s="81">
        <f t="shared" si="108"/>
        <v>0</v>
      </c>
      <c r="AJ273">
        <f t="shared" si="109"/>
        <v>0</v>
      </c>
      <c r="AK273">
        <f t="shared" si="110"/>
        <v>0</v>
      </c>
      <c r="AL273">
        <f t="shared" si="111"/>
        <v>0</v>
      </c>
      <c r="AN273" s="81">
        <f t="shared" si="112"/>
        <v>29.330000000000002</v>
      </c>
      <c r="AO273">
        <f t="shared" si="113"/>
        <v>24615</v>
      </c>
      <c r="AP273">
        <f t="shared" si="114"/>
        <v>0</v>
      </c>
      <c r="AQ273">
        <f t="shared" si="115"/>
        <v>24615</v>
      </c>
      <c r="AS273" s="81">
        <f t="shared" si="116"/>
        <v>3.51</v>
      </c>
      <c r="AT273">
        <f t="shared" si="117"/>
        <v>2946</v>
      </c>
      <c r="AU273">
        <f t="shared" si="118"/>
        <v>0</v>
      </c>
      <c r="AV273">
        <f t="shared" si="119"/>
        <v>2946</v>
      </c>
    </row>
    <row r="274" spans="1:48" x14ac:dyDescent="0.2">
      <c r="A274" s="69">
        <v>262</v>
      </c>
      <c r="B274" s="65">
        <v>6003</v>
      </c>
      <c r="C274" s="65" t="s">
        <v>315</v>
      </c>
      <c r="D274" s="65">
        <v>6003</v>
      </c>
      <c r="E274" s="65">
        <v>28.74</v>
      </c>
      <c r="F274" s="65">
        <v>3.05</v>
      </c>
      <c r="G274" s="65">
        <v>308.82</v>
      </c>
      <c r="H274" s="65">
        <v>619.78</v>
      </c>
      <c r="I274" s="65">
        <v>65.13</v>
      </c>
      <c r="J274" s="65">
        <v>69.2</v>
      </c>
      <c r="K274" s="65">
        <v>199941</v>
      </c>
      <c r="L274" s="65">
        <v>21011</v>
      </c>
      <c r="M274" s="65">
        <v>22324</v>
      </c>
      <c r="N274" s="65">
        <v>11248</v>
      </c>
      <c r="O274" s="65">
        <v>1194</v>
      </c>
      <c r="P274" s="65">
        <v>315.8</v>
      </c>
      <c r="Q274" s="65">
        <v>385.26</v>
      </c>
      <c r="R274" s="70">
        <v>0</v>
      </c>
      <c r="T274" s="81">
        <f t="shared" si="96"/>
        <v>630.75</v>
      </c>
      <c r="U274">
        <f t="shared" si="97"/>
        <v>199191</v>
      </c>
      <c r="V274">
        <f t="shared" si="98"/>
        <v>750</v>
      </c>
      <c r="W274">
        <f t="shared" si="99"/>
        <v>199941</v>
      </c>
      <c r="Y274" s="81">
        <f t="shared" si="100"/>
        <v>66.36999999999999</v>
      </c>
      <c r="Z274">
        <f t="shared" si="101"/>
        <v>20960</v>
      </c>
      <c r="AA274">
        <f t="shared" si="102"/>
        <v>51</v>
      </c>
      <c r="AB274">
        <f t="shared" si="103"/>
        <v>21011</v>
      </c>
      <c r="AD274" s="81">
        <f t="shared" si="104"/>
        <v>70.55</v>
      </c>
      <c r="AE274">
        <f t="shared" si="105"/>
        <v>22280</v>
      </c>
      <c r="AF274">
        <f t="shared" si="106"/>
        <v>44</v>
      </c>
      <c r="AG274">
        <f t="shared" si="107"/>
        <v>22324</v>
      </c>
      <c r="AI274" s="81">
        <f t="shared" si="108"/>
        <v>0</v>
      </c>
      <c r="AJ274">
        <f t="shared" si="109"/>
        <v>0</v>
      </c>
      <c r="AK274">
        <f t="shared" si="110"/>
        <v>0</v>
      </c>
      <c r="AL274">
        <f t="shared" si="111"/>
        <v>0</v>
      </c>
      <c r="AN274" s="81">
        <f t="shared" si="112"/>
        <v>29.31</v>
      </c>
      <c r="AO274">
        <f t="shared" si="113"/>
        <v>11292</v>
      </c>
      <c r="AP274">
        <f t="shared" si="114"/>
        <v>0</v>
      </c>
      <c r="AQ274">
        <f t="shared" si="115"/>
        <v>11292</v>
      </c>
      <c r="AS274" s="81">
        <f t="shared" si="116"/>
        <v>3.1199999999999997</v>
      </c>
      <c r="AT274">
        <f t="shared" si="117"/>
        <v>1202</v>
      </c>
      <c r="AU274">
        <f t="shared" si="118"/>
        <v>0</v>
      </c>
      <c r="AV274">
        <f t="shared" si="119"/>
        <v>1202</v>
      </c>
    </row>
    <row r="275" spans="1:48" x14ac:dyDescent="0.2">
      <c r="A275" s="69">
        <v>263</v>
      </c>
      <c r="B275" s="65">
        <v>6012</v>
      </c>
      <c r="C275" s="65" t="s">
        <v>316</v>
      </c>
      <c r="D275" s="65">
        <v>6012</v>
      </c>
      <c r="E275" s="65">
        <v>27.75</v>
      </c>
      <c r="F275" s="65">
        <v>3</v>
      </c>
      <c r="G275" s="65">
        <v>308.82</v>
      </c>
      <c r="H275" s="65">
        <v>591.48</v>
      </c>
      <c r="I275" s="65">
        <v>61.58</v>
      </c>
      <c r="J275" s="65">
        <v>63.83</v>
      </c>
      <c r="K275" s="65">
        <v>315200</v>
      </c>
      <c r="L275" s="65">
        <v>32816</v>
      </c>
      <c r="M275" s="65">
        <v>34015</v>
      </c>
      <c r="N275" s="65">
        <v>16398</v>
      </c>
      <c r="O275" s="65">
        <v>1773</v>
      </c>
      <c r="P275" s="65">
        <v>527.70000000000005</v>
      </c>
      <c r="Q275" s="65">
        <v>586.29999999999995</v>
      </c>
      <c r="R275" s="70">
        <v>0</v>
      </c>
      <c r="T275" s="81">
        <f t="shared" si="96"/>
        <v>602.45000000000005</v>
      </c>
      <c r="U275">
        <f t="shared" si="97"/>
        <v>317913</v>
      </c>
      <c r="V275">
        <f t="shared" si="98"/>
        <v>0</v>
      </c>
      <c r="W275">
        <f t="shared" si="99"/>
        <v>317913</v>
      </c>
      <c r="Y275" s="81">
        <f t="shared" si="100"/>
        <v>62.82</v>
      </c>
      <c r="Z275">
        <f t="shared" si="101"/>
        <v>33150</v>
      </c>
      <c r="AA275">
        <f t="shared" si="102"/>
        <v>0</v>
      </c>
      <c r="AB275">
        <f t="shared" si="103"/>
        <v>33150</v>
      </c>
      <c r="AD275" s="81">
        <f t="shared" si="104"/>
        <v>65.179999999999993</v>
      </c>
      <c r="AE275">
        <f t="shared" si="105"/>
        <v>34395</v>
      </c>
      <c r="AF275">
        <f t="shared" si="106"/>
        <v>0</v>
      </c>
      <c r="AG275">
        <f t="shared" si="107"/>
        <v>34395</v>
      </c>
      <c r="AI275" s="81">
        <f t="shared" si="108"/>
        <v>0</v>
      </c>
      <c r="AJ275">
        <f t="shared" si="109"/>
        <v>0</v>
      </c>
      <c r="AK275">
        <f t="shared" si="110"/>
        <v>0</v>
      </c>
      <c r="AL275">
        <f t="shared" si="111"/>
        <v>0</v>
      </c>
      <c r="AN275" s="81">
        <f t="shared" si="112"/>
        <v>28.32</v>
      </c>
      <c r="AO275">
        <f t="shared" si="113"/>
        <v>16604</v>
      </c>
      <c r="AP275">
        <f t="shared" si="114"/>
        <v>0</v>
      </c>
      <c r="AQ275">
        <f t="shared" si="115"/>
        <v>16604</v>
      </c>
      <c r="AS275" s="81">
        <f t="shared" si="116"/>
        <v>3.07</v>
      </c>
      <c r="AT275">
        <f t="shared" si="117"/>
        <v>1800</v>
      </c>
      <c r="AU275">
        <f t="shared" si="118"/>
        <v>0</v>
      </c>
      <c r="AV275">
        <f t="shared" si="119"/>
        <v>1800</v>
      </c>
    </row>
    <row r="276" spans="1:48" x14ac:dyDescent="0.2">
      <c r="A276" s="69">
        <v>264</v>
      </c>
      <c r="B276" s="65">
        <v>6030</v>
      </c>
      <c r="C276" s="65" t="s">
        <v>317</v>
      </c>
      <c r="D276" s="65">
        <v>6030</v>
      </c>
      <c r="E276" s="65">
        <v>28.76</v>
      </c>
      <c r="F276" s="65">
        <v>3.44</v>
      </c>
      <c r="G276" s="65">
        <v>308.82</v>
      </c>
      <c r="H276" s="65">
        <v>554.11</v>
      </c>
      <c r="I276" s="65">
        <v>71.75</v>
      </c>
      <c r="J276" s="65">
        <v>75.31</v>
      </c>
      <c r="K276" s="65">
        <v>617666</v>
      </c>
      <c r="L276" s="65">
        <v>79980</v>
      </c>
      <c r="M276" s="65">
        <v>83948</v>
      </c>
      <c r="N276" s="65">
        <v>35865</v>
      </c>
      <c r="O276" s="65">
        <v>4290</v>
      </c>
      <c r="P276" s="65">
        <v>1123.4000000000001</v>
      </c>
      <c r="Q276" s="65">
        <v>1257.05</v>
      </c>
      <c r="R276" s="70">
        <v>0</v>
      </c>
      <c r="T276" s="81">
        <f t="shared" si="96"/>
        <v>565.08000000000004</v>
      </c>
      <c r="U276">
        <f t="shared" si="97"/>
        <v>634811</v>
      </c>
      <c r="V276">
        <f t="shared" si="98"/>
        <v>0</v>
      </c>
      <c r="W276">
        <f t="shared" si="99"/>
        <v>634811</v>
      </c>
      <c r="Y276" s="81">
        <f t="shared" si="100"/>
        <v>72.989999999999995</v>
      </c>
      <c r="Z276">
        <f t="shared" si="101"/>
        <v>81997</v>
      </c>
      <c r="AA276">
        <f t="shared" si="102"/>
        <v>0</v>
      </c>
      <c r="AB276">
        <f t="shared" si="103"/>
        <v>81997</v>
      </c>
      <c r="AD276" s="81">
        <f t="shared" si="104"/>
        <v>76.66</v>
      </c>
      <c r="AE276">
        <f t="shared" si="105"/>
        <v>86120</v>
      </c>
      <c r="AF276">
        <f t="shared" si="106"/>
        <v>0</v>
      </c>
      <c r="AG276">
        <f t="shared" si="107"/>
        <v>86120</v>
      </c>
      <c r="AI276" s="81">
        <f t="shared" si="108"/>
        <v>0</v>
      </c>
      <c r="AJ276">
        <f t="shared" si="109"/>
        <v>0</v>
      </c>
      <c r="AK276">
        <f t="shared" si="110"/>
        <v>0</v>
      </c>
      <c r="AL276">
        <f t="shared" si="111"/>
        <v>0</v>
      </c>
      <c r="AN276" s="81">
        <f t="shared" si="112"/>
        <v>29.330000000000002</v>
      </c>
      <c r="AO276">
        <f t="shared" si="113"/>
        <v>36869</v>
      </c>
      <c r="AP276">
        <f t="shared" si="114"/>
        <v>0</v>
      </c>
      <c r="AQ276">
        <f t="shared" si="115"/>
        <v>36869</v>
      </c>
      <c r="AS276" s="81">
        <f t="shared" si="116"/>
        <v>3.51</v>
      </c>
      <c r="AT276">
        <f t="shared" si="117"/>
        <v>4412</v>
      </c>
      <c r="AU276">
        <f t="shared" si="118"/>
        <v>0</v>
      </c>
      <c r="AV276">
        <f t="shared" si="119"/>
        <v>4412</v>
      </c>
    </row>
    <row r="277" spans="1:48" x14ac:dyDescent="0.2">
      <c r="A277" s="69">
        <v>265</v>
      </c>
      <c r="B277" s="65">
        <v>6048</v>
      </c>
      <c r="C277" s="65" t="s">
        <v>318</v>
      </c>
      <c r="D277" s="65">
        <v>6035</v>
      </c>
      <c r="E277" s="65">
        <v>30.88</v>
      </c>
      <c r="F277" s="65">
        <v>3.68</v>
      </c>
      <c r="G277" s="65">
        <v>308.82</v>
      </c>
      <c r="H277" s="65">
        <v>669.01</v>
      </c>
      <c r="I277" s="65">
        <v>76.67</v>
      </c>
      <c r="J277" s="65">
        <v>69.06</v>
      </c>
      <c r="K277" s="65">
        <v>331294</v>
      </c>
      <c r="L277" s="65">
        <v>37967</v>
      </c>
      <c r="M277" s="65">
        <v>34199</v>
      </c>
      <c r="N277" s="65">
        <v>17417</v>
      </c>
      <c r="O277" s="65">
        <v>2076</v>
      </c>
      <c r="P277" s="65">
        <v>448.8</v>
      </c>
      <c r="Q277" s="65">
        <v>518.29999999999995</v>
      </c>
      <c r="R277" s="70">
        <v>0</v>
      </c>
      <c r="T277" s="81">
        <f t="shared" si="96"/>
        <v>679.98</v>
      </c>
      <c r="U277">
        <f t="shared" si="97"/>
        <v>305175</v>
      </c>
      <c r="V277">
        <f t="shared" si="98"/>
        <v>26119</v>
      </c>
      <c r="W277">
        <f t="shared" si="99"/>
        <v>331294</v>
      </c>
      <c r="Y277" s="81">
        <f t="shared" si="100"/>
        <v>77.91</v>
      </c>
      <c r="Z277">
        <f t="shared" si="101"/>
        <v>34966</v>
      </c>
      <c r="AA277">
        <f t="shared" si="102"/>
        <v>3001</v>
      </c>
      <c r="AB277">
        <f t="shared" si="103"/>
        <v>37967</v>
      </c>
      <c r="AD277" s="81">
        <f t="shared" si="104"/>
        <v>70.41</v>
      </c>
      <c r="AE277">
        <f t="shared" si="105"/>
        <v>31600</v>
      </c>
      <c r="AF277">
        <f t="shared" si="106"/>
        <v>2599</v>
      </c>
      <c r="AG277">
        <f t="shared" si="107"/>
        <v>34199</v>
      </c>
      <c r="AI277" s="81">
        <f t="shared" si="108"/>
        <v>0</v>
      </c>
      <c r="AJ277">
        <f t="shared" si="109"/>
        <v>0</v>
      </c>
      <c r="AK277">
        <f t="shared" si="110"/>
        <v>0</v>
      </c>
      <c r="AL277">
        <f t="shared" si="111"/>
        <v>0</v>
      </c>
      <c r="AN277" s="81">
        <f t="shared" si="112"/>
        <v>31.45</v>
      </c>
      <c r="AO277">
        <f t="shared" si="113"/>
        <v>16301</v>
      </c>
      <c r="AP277">
        <f t="shared" si="114"/>
        <v>1116</v>
      </c>
      <c r="AQ277">
        <f t="shared" si="115"/>
        <v>17417</v>
      </c>
      <c r="AS277" s="81">
        <f t="shared" si="116"/>
        <v>3.75</v>
      </c>
      <c r="AT277">
        <f t="shared" si="117"/>
        <v>1944</v>
      </c>
      <c r="AU277">
        <f t="shared" si="118"/>
        <v>132</v>
      </c>
      <c r="AV277">
        <f t="shared" si="119"/>
        <v>2076</v>
      </c>
    </row>
    <row r="278" spans="1:48" x14ac:dyDescent="0.2">
      <c r="A278" s="69">
        <v>266</v>
      </c>
      <c r="B278" s="65">
        <v>6039</v>
      </c>
      <c r="C278" s="65" t="s">
        <v>319</v>
      </c>
      <c r="D278" s="65">
        <v>6039</v>
      </c>
      <c r="E278" s="65">
        <v>28.76</v>
      </c>
      <c r="F278" s="65">
        <v>3.44</v>
      </c>
      <c r="G278" s="65">
        <v>308.82</v>
      </c>
      <c r="H278" s="65">
        <v>531.98</v>
      </c>
      <c r="I278" s="65">
        <v>63.62</v>
      </c>
      <c r="J278" s="65">
        <v>80.260000000000005</v>
      </c>
      <c r="K278" s="65">
        <v>7518048</v>
      </c>
      <c r="L278" s="65">
        <v>899091</v>
      </c>
      <c r="M278" s="65">
        <v>1134250</v>
      </c>
      <c r="N278" s="65">
        <v>470716</v>
      </c>
      <c r="O278" s="65">
        <v>56303</v>
      </c>
      <c r="P278" s="65">
        <v>14203</v>
      </c>
      <c r="Q278" s="65">
        <v>16460.2</v>
      </c>
      <c r="R278" s="70">
        <v>4364306</v>
      </c>
      <c r="T278" s="81">
        <f t="shared" si="96"/>
        <v>542.95000000000005</v>
      </c>
      <c r="U278">
        <f t="shared" si="97"/>
        <v>7711519</v>
      </c>
      <c r="V278">
        <f t="shared" si="98"/>
        <v>0</v>
      </c>
      <c r="W278">
        <f t="shared" si="99"/>
        <v>7711519</v>
      </c>
      <c r="Y278" s="81">
        <f t="shared" si="100"/>
        <v>64.86</v>
      </c>
      <c r="Z278">
        <f t="shared" si="101"/>
        <v>921207</v>
      </c>
      <c r="AA278">
        <f t="shared" si="102"/>
        <v>0</v>
      </c>
      <c r="AB278">
        <f t="shared" si="103"/>
        <v>921207</v>
      </c>
      <c r="AD278" s="81">
        <f t="shared" si="104"/>
        <v>81.61</v>
      </c>
      <c r="AE278">
        <f t="shared" si="105"/>
        <v>1159107</v>
      </c>
      <c r="AF278">
        <f t="shared" si="106"/>
        <v>0</v>
      </c>
      <c r="AG278">
        <f t="shared" si="107"/>
        <v>1159107</v>
      </c>
      <c r="AI278" s="81">
        <f t="shared" si="108"/>
        <v>315</v>
      </c>
      <c r="AJ278">
        <f t="shared" si="109"/>
        <v>4473945</v>
      </c>
      <c r="AK278">
        <f t="shared" si="110"/>
        <v>0</v>
      </c>
      <c r="AL278">
        <f t="shared" si="111"/>
        <v>4473945</v>
      </c>
      <c r="AN278" s="81">
        <f t="shared" si="112"/>
        <v>29.330000000000002</v>
      </c>
      <c r="AO278">
        <f t="shared" si="113"/>
        <v>482778</v>
      </c>
      <c r="AP278">
        <f t="shared" si="114"/>
        <v>0</v>
      </c>
      <c r="AQ278">
        <f t="shared" si="115"/>
        <v>482778</v>
      </c>
      <c r="AS278" s="81">
        <f t="shared" si="116"/>
        <v>3.51</v>
      </c>
      <c r="AT278">
        <f t="shared" si="117"/>
        <v>57775</v>
      </c>
      <c r="AU278">
        <f t="shared" si="118"/>
        <v>0</v>
      </c>
      <c r="AV278">
        <f t="shared" si="119"/>
        <v>57775</v>
      </c>
    </row>
    <row r="279" spans="1:48" x14ac:dyDescent="0.2">
      <c r="A279" s="69">
        <v>267</v>
      </c>
      <c r="B279" s="65">
        <v>6093</v>
      </c>
      <c r="C279" s="65" t="s">
        <v>320</v>
      </c>
      <c r="D279" s="65">
        <v>6093</v>
      </c>
      <c r="E279" s="65">
        <v>25.97</v>
      </c>
      <c r="F279" s="65">
        <v>3.02</v>
      </c>
      <c r="G279" s="65">
        <v>308.82</v>
      </c>
      <c r="H279" s="65">
        <v>523.46</v>
      </c>
      <c r="I279" s="65">
        <v>53.84</v>
      </c>
      <c r="J279" s="65">
        <v>48.51</v>
      </c>
      <c r="K279" s="65">
        <v>658879</v>
      </c>
      <c r="L279" s="65">
        <v>67768</v>
      </c>
      <c r="M279" s="65">
        <v>61060</v>
      </c>
      <c r="N279" s="65">
        <v>35103</v>
      </c>
      <c r="O279" s="65">
        <v>4082</v>
      </c>
      <c r="P279" s="65">
        <v>1214.4000000000001</v>
      </c>
      <c r="Q279" s="65">
        <v>1308.32</v>
      </c>
      <c r="R279" s="70">
        <v>0</v>
      </c>
      <c r="T279" s="81">
        <f t="shared" si="96"/>
        <v>534.43000000000006</v>
      </c>
      <c r="U279">
        <f t="shared" si="97"/>
        <v>649012</v>
      </c>
      <c r="V279">
        <f t="shared" si="98"/>
        <v>9867</v>
      </c>
      <c r="W279">
        <f t="shared" si="99"/>
        <v>658879</v>
      </c>
      <c r="Y279" s="81">
        <f t="shared" si="100"/>
        <v>55.080000000000005</v>
      </c>
      <c r="Z279">
        <f t="shared" si="101"/>
        <v>66889</v>
      </c>
      <c r="AA279">
        <f t="shared" si="102"/>
        <v>879</v>
      </c>
      <c r="AB279">
        <f t="shared" si="103"/>
        <v>67768</v>
      </c>
      <c r="AD279" s="81">
        <f t="shared" si="104"/>
        <v>49.86</v>
      </c>
      <c r="AE279">
        <f t="shared" si="105"/>
        <v>60550</v>
      </c>
      <c r="AF279">
        <f t="shared" si="106"/>
        <v>510</v>
      </c>
      <c r="AG279">
        <f t="shared" si="107"/>
        <v>61060</v>
      </c>
      <c r="AI279" s="81">
        <f t="shared" si="108"/>
        <v>0</v>
      </c>
      <c r="AJ279">
        <f t="shared" si="109"/>
        <v>0</v>
      </c>
      <c r="AK279">
        <f t="shared" si="110"/>
        <v>0</v>
      </c>
      <c r="AL279">
        <f t="shared" si="111"/>
        <v>0</v>
      </c>
      <c r="AN279" s="81">
        <f t="shared" si="112"/>
        <v>26.54</v>
      </c>
      <c r="AO279">
        <f t="shared" si="113"/>
        <v>34723</v>
      </c>
      <c r="AP279">
        <f t="shared" si="114"/>
        <v>380</v>
      </c>
      <c r="AQ279">
        <f t="shared" si="115"/>
        <v>35103</v>
      </c>
      <c r="AS279" s="81">
        <f t="shared" si="116"/>
        <v>3.09</v>
      </c>
      <c r="AT279">
        <f t="shared" si="117"/>
        <v>4043</v>
      </c>
      <c r="AU279">
        <f t="shared" si="118"/>
        <v>39</v>
      </c>
      <c r="AV279">
        <f t="shared" si="119"/>
        <v>4082</v>
      </c>
    </row>
    <row r="280" spans="1:48" x14ac:dyDescent="0.2">
      <c r="A280" s="69">
        <v>268</v>
      </c>
      <c r="B280" s="65">
        <v>6091</v>
      </c>
      <c r="C280" s="65" t="s">
        <v>321</v>
      </c>
      <c r="D280" s="65">
        <v>6091</v>
      </c>
      <c r="E280" s="65">
        <v>30.88</v>
      </c>
      <c r="F280" s="65">
        <v>3.68</v>
      </c>
      <c r="G280" s="65">
        <v>308.82</v>
      </c>
      <c r="H280" s="65">
        <v>612.53</v>
      </c>
      <c r="I280" s="65">
        <v>62.2</v>
      </c>
      <c r="J280" s="65">
        <v>65.56</v>
      </c>
      <c r="K280" s="65">
        <v>558260</v>
      </c>
      <c r="L280" s="65">
        <v>56689</v>
      </c>
      <c r="M280" s="65">
        <v>59751</v>
      </c>
      <c r="N280" s="65">
        <v>31350</v>
      </c>
      <c r="O280" s="65">
        <v>3736</v>
      </c>
      <c r="P280" s="65">
        <v>954.6</v>
      </c>
      <c r="Q280" s="65">
        <v>1059.45</v>
      </c>
      <c r="R280" s="70">
        <v>0</v>
      </c>
      <c r="T280" s="81">
        <f t="shared" si="96"/>
        <v>623.5</v>
      </c>
      <c r="U280">
        <f t="shared" si="97"/>
        <v>595193</v>
      </c>
      <c r="V280">
        <f t="shared" si="98"/>
        <v>0</v>
      </c>
      <c r="W280">
        <f t="shared" si="99"/>
        <v>595193</v>
      </c>
      <c r="Y280" s="81">
        <f t="shared" si="100"/>
        <v>63.440000000000005</v>
      </c>
      <c r="Z280">
        <f t="shared" si="101"/>
        <v>60560</v>
      </c>
      <c r="AA280">
        <f t="shared" si="102"/>
        <v>0</v>
      </c>
      <c r="AB280">
        <f t="shared" si="103"/>
        <v>60560</v>
      </c>
      <c r="AD280" s="81">
        <f t="shared" si="104"/>
        <v>66.91</v>
      </c>
      <c r="AE280">
        <f t="shared" si="105"/>
        <v>63872</v>
      </c>
      <c r="AF280">
        <f t="shared" si="106"/>
        <v>0</v>
      </c>
      <c r="AG280">
        <f t="shared" si="107"/>
        <v>63872</v>
      </c>
      <c r="AI280" s="81">
        <f t="shared" si="108"/>
        <v>0</v>
      </c>
      <c r="AJ280">
        <f t="shared" si="109"/>
        <v>0</v>
      </c>
      <c r="AK280">
        <f t="shared" si="110"/>
        <v>0</v>
      </c>
      <c r="AL280">
        <f t="shared" si="111"/>
        <v>0</v>
      </c>
      <c r="AN280" s="81">
        <f t="shared" si="112"/>
        <v>31.45</v>
      </c>
      <c r="AO280">
        <f t="shared" si="113"/>
        <v>33320</v>
      </c>
      <c r="AP280">
        <f t="shared" si="114"/>
        <v>0</v>
      </c>
      <c r="AQ280">
        <f t="shared" si="115"/>
        <v>33320</v>
      </c>
      <c r="AS280" s="81">
        <f t="shared" si="116"/>
        <v>3.75</v>
      </c>
      <c r="AT280">
        <f t="shared" si="117"/>
        <v>3973</v>
      </c>
      <c r="AU280">
        <f t="shared" si="118"/>
        <v>0</v>
      </c>
      <c r="AV280">
        <f t="shared" si="119"/>
        <v>3973</v>
      </c>
    </row>
    <row r="281" spans="1:48" x14ac:dyDescent="0.2">
      <c r="A281" s="69">
        <v>269</v>
      </c>
      <c r="B281" s="65">
        <v>6095</v>
      </c>
      <c r="C281" s="65" t="s">
        <v>322</v>
      </c>
      <c r="D281" s="65">
        <v>6095</v>
      </c>
      <c r="E281" s="65">
        <v>30.88</v>
      </c>
      <c r="F281" s="65">
        <v>3.68</v>
      </c>
      <c r="G281" s="65">
        <v>308.82</v>
      </c>
      <c r="H281" s="65">
        <v>613.74</v>
      </c>
      <c r="I281" s="65">
        <v>72.72</v>
      </c>
      <c r="J281" s="65">
        <v>68.75</v>
      </c>
      <c r="K281" s="65">
        <v>401325</v>
      </c>
      <c r="L281" s="65">
        <v>47552</v>
      </c>
      <c r="M281" s="65">
        <v>44956</v>
      </c>
      <c r="N281" s="65">
        <v>22234</v>
      </c>
      <c r="O281" s="65">
        <v>2650</v>
      </c>
      <c r="P281" s="65">
        <v>662.7</v>
      </c>
      <c r="Q281" s="65">
        <v>729.49</v>
      </c>
      <c r="R281" s="70">
        <v>0</v>
      </c>
      <c r="T281" s="81">
        <f t="shared" si="96"/>
        <v>624.71</v>
      </c>
      <c r="U281">
        <f t="shared" si="97"/>
        <v>413995</v>
      </c>
      <c r="V281">
        <f t="shared" si="98"/>
        <v>0</v>
      </c>
      <c r="W281">
        <f t="shared" si="99"/>
        <v>413995</v>
      </c>
      <c r="Y281" s="81">
        <f t="shared" si="100"/>
        <v>73.959999999999994</v>
      </c>
      <c r="Z281">
        <f t="shared" si="101"/>
        <v>49013</v>
      </c>
      <c r="AA281">
        <f t="shared" si="102"/>
        <v>0</v>
      </c>
      <c r="AB281">
        <f t="shared" si="103"/>
        <v>49013</v>
      </c>
      <c r="AD281" s="81">
        <f t="shared" si="104"/>
        <v>70.099999999999994</v>
      </c>
      <c r="AE281">
        <f t="shared" si="105"/>
        <v>46455</v>
      </c>
      <c r="AF281">
        <f t="shared" si="106"/>
        <v>0</v>
      </c>
      <c r="AG281">
        <f t="shared" si="107"/>
        <v>46455</v>
      </c>
      <c r="AI281" s="81">
        <f t="shared" si="108"/>
        <v>0</v>
      </c>
      <c r="AJ281">
        <f t="shared" si="109"/>
        <v>0</v>
      </c>
      <c r="AK281">
        <f t="shared" si="110"/>
        <v>0</v>
      </c>
      <c r="AL281">
        <f t="shared" si="111"/>
        <v>0</v>
      </c>
      <c r="AN281" s="81">
        <f t="shared" si="112"/>
        <v>31.45</v>
      </c>
      <c r="AO281">
        <f t="shared" si="113"/>
        <v>22942</v>
      </c>
      <c r="AP281">
        <f t="shared" si="114"/>
        <v>0</v>
      </c>
      <c r="AQ281">
        <f t="shared" si="115"/>
        <v>22942</v>
      </c>
      <c r="AS281" s="81">
        <f t="shared" si="116"/>
        <v>3.75</v>
      </c>
      <c r="AT281">
        <f t="shared" si="117"/>
        <v>2736</v>
      </c>
      <c r="AU281">
        <f t="shared" si="118"/>
        <v>0</v>
      </c>
      <c r="AV281">
        <f t="shared" si="119"/>
        <v>2736</v>
      </c>
    </row>
    <row r="282" spans="1:48" x14ac:dyDescent="0.2">
      <c r="A282" s="69">
        <v>270</v>
      </c>
      <c r="B282" s="65">
        <v>5157</v>
      </c>
      <c r="C282" s="65" t="s">
        <v>323</v>
      </c>
      <c r="D282" s="65">
        <v>6099</v>
      </c>
      <c r="E282" s="65">
        <v>28.76</v>
      </c>
      <c r="F282" s="65">
        <v>3.44</v>
      </c>
      <c r="G282" s="65">
        <v>308.82</v>
      </c>
      <c r="H282" s="65">
        <v>565.9</v>
      </c>
      <c r="I282" s="65">
        <v>66.709999999999994</v>
      </c>
      <c r="J282" s="65">
        <v>56.02</v>
      </c>
      <c r="K282" s="65">
        <v>379719</v>
      </c>
      <c r="L282" s="65">
        <v>44762</v>
      </c>
      <c r="M282" s="65">
        <v>37589</v>
      </c>
      <c r="N282" s="65">
        <v>22347</v>
      </c>
      <c r="O282" s="65">
        <v>2673</v>
      </c>
      <c r="P282" s="65">
        <v>679.7</v>
      </c>
      <c r="Q282" s="65">
        <v>786.78</v>
      </c>
      <c r="R282" s="70">
        <v>0</v>
      </c>
      <c r="T282" s="81">
        <f t="shared" si="96"/>
        <v>576.87</v>
      </c>
      <c r="U282">
        <f t="shared" si="97"/>
        <v>392099</v>
      </c>
      <c r="V282">
        <f t="shared" si="98"/>
        <v>0</v>
      </c>
      <c r="W282">
        <f t="shared" si="99"/>
        <v>392099</v>
      </c>
      <c r="Y282" s="81">
        <f t="shared" si="100"/>
        <v>67.949999999999989</v>
      </c>
      <c r="Z282">
        <f t="shared" si="101"/>
        <v>46186</v>
      </c>
      <c r="AA282">
        <f t="shared" si="102"/>
        <v>0</v>
      </c>
      <c r="AB282">
        <f t="shared" si="103"/>
        <v>46186</v>
      </c>
      <c r="AD282" s="81">
        <f t="shared" si="104"/>
        <v>57.370000000000005</v>
      </c>
      <c r="AE282">
        <f t="shared" si="105"/>
        <v>38994</v>
      </c>
      <c r="AF282">
        <f t="shared" si="106"/>
        <v>0</v>
      </c>
      <c r="AG282">
        <f t="shared" si="107"/>
        <v>38994</v>
      </c>
      <c r="AI282" s="81">
        <f t="shared" si="108"/>
        <v>0</v>
      </c>
      <c r="AJ282">
        <f t="shared" si="109"/>
        <v>0</v>
      </c>
      <c r="AK282">
        <f t="shared" si="110"/>
        <v>0</v>
      </c>
      <c r="AL282">
        <f t="shared" si="111"/>
        <v>0</v>
      </c>
      <c r="AN282" s="81">
        <f t="shared" si="112"/>
        <v>29.330000000000002</v>
      </c>
      <c r="AO282">
        <f t="shared" si="113"/>
        <v>23076</v>
      </c>
      <c r="AP282">
        <f t="shared" si="114"/>
        <v>0</v>
      </c>
      <c r="AQ282">
        <f t="shared" si="115"/>
        <v>23076</v>
      </c>
      <c r="AS282" s="81">
        <f t="shared" si="116"/>
        <v>3.51</v>
      </c>
      <c r="AT282">
        <f t="shared" si="117"/>
        <v>2762</v>
      </c>
      <c r="AU282">
        <f t="shared" si="118"/>
        <v>0</v>
      </c>
      <c r="AV282">
        <f t="shared" si="119"/>
        <v>2762</v>
      </c>
    </row>
    <row r="283" spans="1:48" x14ac:dyDescent="0.2">
      <c r="A283" s="69">
        <v>271</v>
      </c>
      <c r="B283" s="65">
        <v>6097</v>
      </c>
      <c r="C283" s="65" t="s">
        <v>324</v>
      </c>
      <c r="D283" s="65">
        <v>6097</v>
      </c>
      <c r="E283" s="65">
        <v>28.74</v>
      </c>
      <c r="F283" s="65">
        <v>3.05</v>
      </c>
      <c r="G283" s="65">
        <v>308.82</v>
      </c>
      <c r="H283" s="65">
        <v>644.12</v>
      </c>
      <c r="I283" s="65">
        <v>64.430000000000007</v>
      </c>
      <c r="J283" s="65">
        <v>52.14</v>
      </c>
      <c r="K283" s="65">
        <v>126570</v>
      </c>
      <c r="L283" s="65">
        <v>12660</v>
      </c>
      <c r="M283" s="65">
        <v>10246</v>
      </c>
      <c r="N283" s="65">
        <v>6818</v>
      </c>
      <c r="O283" s="65">
        <v>724</v>
      </c>
      <c r="P283" s="65">
        <v>193.6</v>
      </c>
      <c r="Q283" s="65">
        <v>234.74</v>
      </c>
      <c r="R283" s="70">
        <v>0</v>
      </c>
      <c r="T283" s="81">
        <f t="shared" si="96"/>
        <v>655.09</v>
      </c>
      <c r="U283">
        <f t="shared" si="97"/>
        <v>126825</v>
      </c>
      <c r="V283">
        <f t="shared" si="98"/>
        <v>0</v>
      </c>
      <c r="W283">
        <f t="shared" si="99"/>
        <v>126825</v>
      </c>
      <c r="Y283" s="81">
        <f t="shared" si="100"/>
        <v>65.67</v>
      </c>
      <c r="Z283">
        <f t="shared" si="101"/>
        <v>12714</v>
      </c>
      <c r="AA283">
        <f t="shared" si="102"/>
        <v>0</v>
      </c>
      <c r="AB283">
        <f t="shared" si="103"/>
        <v>12714</v>
      </c>
      <c r="AD283" s="81">
        <f t="shared" si="104"/>
        <v>53.49</v>
      </c>
      <c r="AE283">
        <f t="shared" si="105"/>
        <v>10356</v>
      </c>
      <c r="AF283">
        <f t="shared" si="106"/>
        <v>0</v>
      </c>
      <c r="AG283">
        <f t="shared" si="107"/>
        <v>10356</v>
      </c>
      <c r="AI283" s="81">
        <f t="shared" si="108"/>
        <v>0</v>
      </c>
      <c r="AJ283">
        <f t="shared" si="109"/>
        <v>0</v>
      </c>
      <c r="AK283">
        <f t="shared" si="110"/>
        <v>0</v>
      </c>
      <c r="AL283">
        <f t="shared" si="111"/>
        <v>0</v>
      </c>
      <c r="AN283" s="81">
        <f t="shared" si="112"/>
        <v>29.31</v>
      </c>
      <c r="AO283">
        <f t="shared" si="113"/>
        <v>6880</v>
      </c>
      <c r="AP283">
        <f t="shared" si="114"/>
        <v>0</v>
      </c>
      <c r="AQ283">
        <f t="shared" si="115"/>
        <v>6880</v>
      </c>
      <c r="AS283" s="81">
        <f t="shared" si="116"/>
        <v>3.1199999999999997</v>
      </c>
      <c r="AT283">
        <f t="shared" si="117"/>
        <v>732</v>
      </c>
      <c r="AU283">
        <f t="shared" si="118"/>
        <v>0</v>
      </c>
      <c r="AV283">
        <f t="shared" si="119"/>
        <v>732</v>
      </c>
    </row>
    <row r="284" spans="1:48" x14ac:dyDescent="0.2">
      <c r="A284" s="69">
        <v>272</v>
      </c>
      <c r="B284" s="65">
        <v>6098</v>
      </c>
      <c r="C284" s="65" t="s">
        <v>325</v>
      </c>
      <c r="D284" s="65">
        <v>6098</v>
      </c>
      <c r="E284" s="65">
        <v>36.15</v>
      </c>
      <c r="F284" s="65">
        <v>4.1500000000000004</v>
      </c>
      <c r="G284" s="65">
        <v>308.82</v>
      </c>
      <c r="H284" s="65">
        <v>567.48</v>
      </c>
      <c r="I284" s="65">
        <v>58.82</v>
      </c>
      <c r="J284" s="65">
        <v>74.27</v>
      </c>
      <c r="K284" s="65">
        <v>832209</v>
      </c>
      <c r="L284" s="65">
        <v>86260</v>
      </c>
      <c r="M284" s="65">
        <v>108917</v>
      </c>
      <c r="N284" s="65">
        <v>62679</v>
      </c>
      <c r="O284" s="65">
        <v>7195</v>
      </c>
      <c r="P284" s="65">
        <v>1459.3</v>
      </c>
      <c r="Q284" s="65">
        <v>1729.32</v>
      </c>
      <c r="R284" s="70">
        <v>0</v>
      </c>
      <c r="T284" s="81">
        <f t="shared" si="96"/>
        <v>578.45000000000005</v>
      </c>
      <c r="U284">
        <f t="shared" si="97"/>
        <v>844132</v>
      </c>
      <c r="V284">
        <f t="shared" si="98"/>
        <v>0</v>
      </c>
      <c r="W284">
        <f t="shared" si="99"/>
        <v>844132</v>
      </c>
      <c r="Y284" s="81">
        <f t="shared" si="100"/>
        <v>60.06</v>
      </c>
      <c r="Z284">
        <f t="shared" si="101"/>
        <v>87646</v>
      </c>
      <c r="AA284">
        <f t="shared" si="102"/>
        <v>0</v>
      </c>
      <c r="AB284">
        <f t="shared" si="103"/>
        <v>87646</v>
      </c>
      <c r="AD284" s="81">
        <f t="shared" si="104"/>
        <v>75.61999999999999</v>
      </c>
      <c r="AE284">
        <f t="shared" si="105"/>
        <v>110352</v>
      </c>
      <c r="AF284">
        <f t="shared" si="106"/>
        <v>0</v>
      </c>
      <c r="AG284">
        <f t="shared" si="107"/>
        <v>110352</v>
      </c>
      <c r="AI284" s="81">
        <f t="shared" si="108"/>
        <v>0</v>
      </c>
      <c r="AJ284">
        <f t="shared" si="109"/>
        <v>0</v>
      </c>
      <c r="AK284">
        <f t="shared" si="110"/>
        <v>0</v>
      </c>
      <c r="AL284">
        <f t="shared" si="111"/>
        <v>0</v>
      </c>
      <c r="AN284" s="81">
        <f t="shared" si="112"/>
        <v>36.72</v>
      </c>
      <c r="AO284">
        <f t="shared" si="113"/>
        <v>63501</v>
      </c>
      <c r="AP284">
        <f t="shared" si="114"/>
        <v>0</v>
      </c>
      <c r="AQ284">
        <f t="shared" si="115"/>
        <v>63501</v>
      </c>
      <c r="AS284" s="81">
        <f t="shared" si="116"/>
        <v>4.2200000000000006</v>
      </c>
      <c r="AT284">
        <f t="shared" si="117"/>
        <v>7298</v>
      </c>
      <c r="AU284">
        <f t="shared" si="118"/>
        <v>0</v>
      </c>
      <c r="AV284">
        <f t="shared" si="119"/>
        <v>7298</v>
      </c>
    </row>
    <row r="285" spans="1:48" x14ac:dyDescent="0.2">
      <c r="A285" s="69">
        <v>273</v>
      </c>
      <c r="B285" s="65">
        <v>6100</v>
      </c>
      <c r="C285" s="65" t="s">
        <v>326</v>
      </c>
      <c r="D285" s="65">
        <v>6100</v>
      </c>
      <c r="E285" s="65">
        <v>28.92</v>
      </c>
      <c r="F285" s="65">
        <v>3.09</v>
      </c>
      <c r="G285" s="65">
        <v>308.82</v>
      </c>
      <c r="H285" s="65">
        <v>568.62</v>
      </c>
      <c r="I285" s="65">
        <v>65.510000000000005</v>
      </c>
      <c r="J285" s="65">
        <v>48.54</v>
      </c>
      <c r="K285" s="65">
        <v>320929</v>
      </c>
      <c r="L285" s="65">
        <v>36974</v>
      </c>
      <c r="M285" s="65">
        <v>27396</v>
      </c>
      <c r="N285" s="65">
        <v>18954</v>
      </c>
      <c r="O285" s="65">
        <v>2025</v>
      </c>
      <c r="P285" s="65">
        <v>556.70000000000005</v>
      </c>
      <c r="Q285" s="65">
        <v>648.61</v>
      </c>
      <c r="R285" s="70">
        <v>0</v>
      </c>
      <c r="T285" s="81">
        <f t="shared" si="96"/>
        <v>579.59</v>
      </c>
      <c r="U285">
        <f t="shared" si="97"/>
        <v>322658</v>
      </c>
      <c r="V285">
        <f t="shared" si="98"/>
        <v>0</v>
      </c>
      <c r="W285">
        <f t="shared" si="99"/>
        <v>322658</v>
      </c>
      <c r="Y285" s="81">
        <f t="shared" si="100"/>
        <v>66.75</v>
      </c>
      <c r="Z285">
        <f t="shared" si="101"/>
        <v>37160</v>
      </c>
      <c r="AA285">
        <f t="shared" si="102"/>
        <v>0</v>
      </c>
      <c r="AB285">
        <f t="shared" si="103"/>
        <v>37160</v>
      </c>
      <c r="AD285" s="81">
        <f t="shared" si="104"/>
        <v>49.89</v>
      </c>
      <c r="AE285">
        <f t="shared" si="105"/>
        <v>27774</v>
      </c>
      <c r="AF285">
        <f t="shared" si="106"/>
        <v>0</v>
      </c>
      <c r="AG285">
        <f t="shared" si="107"/>
        <v>27774</v>
      </c>
      <c r="AI285" s="81">
        <f t="shared" si="108"/>
        <v>0</v>
      </c>
      <c r="AJ285">
        <f t="shared" si="109"/>
        <v>0</v>
      </c>
      <c r="AK285">
        <f t="shared" si="110"/>
        <v>0</v>
      </c>
      <c r="AL285">
        <f t="shared" si="111"/>
        <v>0</v>
      </c>
      <c r="AN285" s="81">
        <f t="shared" si="112"/>
        <v>29.490000000000002</v>
      </c>
      <c r="AO285">
        <f t="shared" si="113"/>
        <v>19128</v>
      </c>
      <c r="AP285">
        <f t="shared" si="114"/>
        <v>0</v>
      </c>
      <c r="AQ285">
        <f t="shared" si="115"/>
        <v>19128</v>
      </c>
      <c r="AS285" s="81">
        <f t="shared" si="116"/>
        <v>3.1599999999999997</v>
      </c>
      <c r="AT285">
        <f t="shared" si="117"/>
        <v>2050</v>
      </c>
      <c r="AU285">
        <f t="shared" si="118"/>
        <v>0</v>
      </c>
      <c r="AV285">
        <f t="shared" si="119"/>
        <v>2050</v>
      </c>
    </row>
    <row r="286" spans="1:48" x14ac:dyDescent="0.2">
      <c r="A286" s="69">
        <v>274</v>
      </c>
      <c r="B286" s="65">
        <v>6101</v>
      </c>
      <c r="C286" s="65" t="s">
        <v>327</v>
      </c>
      <c r="D286" s="65">
        <v>6101</v>
      </c>
      <c r="E286" s="65">
        <v>22.2</v>
      </c>
      <c r="F286" s="65">
        <v>2.83</v>
      </c>
      <c r="G286" s="65">
        <v>308.82</v>
      </c>
      <c r="H286" s="65">
        <v>514.75</v>
      </c>
      <c r="I286" s="65">
        <v>58.97</v>
      </c>
      <c r="J286" s="65">
        <v>58.16</v>
      </c>
      <c r="K286" s="65">
        <v>3406049</v>
      </c>
      <c r="L286" s="65">
        <v>390199</v>
      </c>
      <c r="M286" s="65">
        <v>384839</v>
      </c>
      <c r="N286" s="65">
        <v>161981</v>
      </c>
      <c r="O286" s="65">
        <v>20649</v>
      </c>
      <c r="P286" s="65">
        <v>6710.7</v>
      </c>
      <c r="Q286" s="65">
        <v>7397.01</v>
      </c>
      <c r="R286" s="70">
        <v>2043431</v>
      </c>
      <c r="T286" s="81">
        <f t="shared" si="96"/>
        <v>525.72</v>
      </c>
      <c r="U286">
        <f t="shared" si="97"/>
        <v>3527949</v>
      </c>
      <c r="V286">
        <f t="shared" si="98"/>
        <v>0</v>
      </c>
      <c r="W286">
        <f t="shared" si="99"/>
        <v>3527949</v>
      </c>
      <c r="Y286" s="81">
        <f t="shared" si="100"/>
        <v>60.21</v>
      </c>
      <c r="Z286">
        <f t="shared" si="101"/>
        <v>404051</v>
      </c>
      <c r="AA286">
        <f t="shared" si="102"/>
        <v>0</v>
      </c>
      <c r="AB286">
        <f t="shared" si="103"/>
        <v>404051</v>
      </c>
      <c r="AD286" s="81">
        <f t="shared" si="104"/>
        <v>59.51</v>
      </c>
      <c r="AE286">
        <f t="shared" si="105"/>
        <v>399354</v>
      </c>
      <c r="AF286">
        <f t="shared" si="106"/>
        <v>0</v>
      </c>
      <c r="AG286">
        <f t="shared" si="107"/>
        <v>399354</v>
      </c>
      <c r="AI286" s="81">
        <f t="shared" si="108"/>
        <v>315</v>
      </c>
      <c r="AJ286">
        <f t="shared" si="109"/>
        <v>2113871</v>
      </c>
      <c r="AK286">
        <f t="shared" si="110"/>
        <v>0</v>
      </c>
      <c r="AL286">
        <f t="shared" si="111"/>
        <v>2113871</v>
      </c>
      <c r="AN286" s="81">
        <f t="shared" si="112"/>
        <v>22.77</v>
      </c>
      <c r="AO286">
        <f t="shared" si="113"/>
        <v>168430</v>
      </c>
      <c r="AP286">
        <f t="shared" si="114"/>
        <v>0</v>
      </c>
      <c r="AQ286">
        <f t="shared" si="115"/>
        <v>168430</v>
      </c>
      <c r="AS286" s="81">
        <f t="shared" si="116"/>
        <v>2.9</v>
      </c>
      <c r="AT286">
        <f t="shared" si="117"/>
        <v>21451</v>
      </c>
      <c r="AU286">
        <f t="shared" si="118"/>
        <v>0</v>
      </c>
      <c r="AV286">
        <f t="shared" si="119"/>
        <v>21451</v>
      </c>
    </row>
    <row r="287" spans="1:48" x14ac:dyDescent="0.2">
      <c r="A287" s="69">
        <v>275</v>
      </c>
      <c r="B287" s="65">
        <v>6094</v>
      </c>
      <c r="C287" s="65" t="s">
        <v>328</v>
      </c>
      <c r="D287" s="65">
        <v>6094</v>
      </c>
      <c r="E287" s="65">
        <v>22.2</v>
      </c>
      <c r="F287" s="65">
        <v>2.83</v>
      </c>
      <c r="G287" s="65">
        <v>308.82</v>
      </c>
      <c r="H287" s="65">
        <v>560.34</v>
      </c>
      <c r="I287" s="65">
        <v>58.93</v>
      </c>
      <c r="J287" s="65">
        <v>56.3</v>
      </c>
      <c r="K287" s="65">
        <v>314855</v>
      </c>
      <c r="L287" s="65">
        <v>33113</v>
      </c>
      <c r="M287" s="65">
        <v>31635</v>
      </c>
      <c r="N287" s="65">
        <v>14239</v>
      </c>
      <c r="O287" s="65">
        <v>1815</v>
      </c>
      <c r="P287" s="65">
        <v>576.70000000000005</v>
      </c>
      <c r="Q287" s="65">
        <v>656.98</v>
      </c>
      <c r="R287" s="70">
        <v>0</v>
      </c>
      <c r="T287" s="81">
        <f t="shared" si="96"/>
        <v>571.31000000000006</v>
      </c>
      <c r="U287">
        <f t="shared" si="97"/>
        <v>329474</v>
      </c>
      <c r="V287">
        <f t="shared" si="98"/>
        <v>0</v>
      </c>
      <c r="W287">
        <f t="shared" si="99"/>
        <v>329474</v>
      </c>
      <c r="Y287" s="81">
        <f t="shared" si="100"/>
        <v>60.17</v>
      </c>
      <c r="Z287">
        <f t="shared" si="101"/>
        <v>34700</v>
      </c>
      <c r="AA287">
        <f t="shared" si="102"/>
        <v>0</v>
      </c>
      <c r="AB287">
        <f t="shared" si="103"/>
        <v>34700</v>
      </c>
      <c r="AD287" s="81">
        <f t="shared" si="104"/>
        <v>57.65</v>
      </c>
      <c r="AE287">
        <f t="shared" si="105"/>
        <v>33247</v>
      </c>
      <c r="AF287">
        <f t="shared" si="106"/>
        <v>0</v>
      </c>
      <c r="AG287">
        <f t="shared" si="107"/>
        <v>33247</v>
      </c>
      <c r="AI287" s="81">
        <f t="shared" si="108"/>
        <v>0</v>
      </c>
      <c r="AJ287">
        <f t="shared" si="109"/>
        <v>0</v>
      </c>
      <c r="AK287">
        <f t="shared" si="110"/>
        <v>0</v>
      </c>
      <c r="AL287">
        <f t="shared" si="111"/>
        <v>0</v>
      </c>
      <c r="AN287" s="81">
        <f t="shared" si="112"/>
        <v>22.77</v>
      </c>
      <c r="AO287">
        <f t="shared" si="113"/>
        <v>14959</v>
      </c>
      <c r="AP287">
        <f t="shared" si="114"/>
        <v>0</v>
      </c>
      <c r="AQ287">
        <f t="shared" si="115"/>
        <v>14959</v>
      </c>
      <c r="AS287" s="81">
        <f t="shared" si="116"/>
        <v>2.9</v>
      </c>
      <c r="AT287">
        <f t="shared" si="117"/>
        <v>1905</v>
      </c>
      <c r="AU287">
        <f t="shared" si="118"/>
        <v>0</v>
      </c>
      <c r="AV287">
        <f t="shared" si="119"/>
        <v>1905</v>
      </c>
    </row>
    <row r="288" spans="1:48" x14ac:dyDescent="0.2">
      <c r="A288" s="69">
        <v>276</v>
      </c>
      <c r="B288" s="65">
        <v>6096</v>
      </c>
      <c r="C288" s="65" t="s">
        <v>329</v>
      </c>
      <c r="D288" s="65">
        <v>6096</v>
      </c>
      <c r="E288" s="65">
        <v>30.88</v>
      </c>
      <c r="F288" s="65">
        <v>3.68</v>
      </c>
      <c r="G288" s="65">
        <v>308.82</v>
      </c>
      <c r="H288" s="65">
        <v>610.38</v>
      </c>
      <c r="I288" s="65">
        <v>71.069999999999993</v>
      </c>
      <c r="J288" s="65">
        <v>73.84</v>
      </c>
      <c r="K288" s="65">
        <v>331619</v>
      </c>
      <c r="L288" s="65">
        <v>38612</v>
      </c>
      <c r="M288" s="65">
        <v>40117</v>
      </c>
      <c r="N288" s="65">
        <v>19078</v>
      </c>
      <c r="O288" s="65">
        <v>2274</v>
      </c>
      <c r="P288" s="65">
        <v>529.70000000000005</v>
      </c>
      <c r="Q288" s="65">
        <v>604.97</v>
      </c>
      <c r="R288" s="70">
        <v>0</v>
      </c>
      <c r="T288" s="81">
        <f t="shared" si="96"/>
        <v>621.35</v>
      </c>
      <c r="U288">
        <f t="shared" si="97"/>
        <v>329129</v>
      </c>
      <c r="V288">
        <f t="shared" si="98"/>
        <v>2490</v>
      </c>
      <c r="W288">
        <f t="shared" si="99"/>
        <v>331619</v>
      </c>
      <c r="Y288" s="81">
        <f t="shared" si="100"/>
        <v>72.309999999999988</v>
      </c>
      <c r="Z288">
        <f t="shared" si="101"/>
        <v>38303</v>
      </c>
      <c r="AA288">
        <f t="shared" si="102"/>
        <v>309</v>
      </c>
      <c r="AB288">
        <f t="shared" si="103"/>
        <v>38612</v>
      </c>
      <c r="AD288" s="81">
        <f t="shared" si="104"/>
        <v>75.19</v>
      </c>
      <c r="AE288">
        <f t="shared" si="105"/>
        <v>39828</v>
      </c>
      <c r="AF288">
        <f t="shared" si="106"/>
        <v>289</v>
      </c>
      <c r="AG288">
        <f t="shared" si="107"/>
        <v>40117</v>
      </c>
      <c r="AI288" s="81">
        <f t="shared" si="108"/>
        <v>0</v>
      </c>
      <c r="AJ288">
        <f t="shared" si="109"/>
        <v>0</v>
      </c>
      <c r="AK288">
        <f t="shared" si="110"/>
        <v>0</v>
      </c>
      <c r="AL288">
        <f t="shared" si="111"/>
        <v>0</v>
      </c>
      <c r="AN288" s="81">
        <f t="shared" si="112"/>
        <v>31.45</v>
      </c>
      <c r="AO288">
        <f t="shared" si="113"/>
        <v>19026</v>
      </c>
      <c r="AP288">
        <f t="shared" si="114"/>
        <v>52</v>
      </c>
      <c r="AQ288">
        <f t="shared" si="115"/>
        <v>19078</v>
      </c>
      <c r="AS288" s="81">
        <f t="shared" si="116"/>
        <v>3.75</v>
      </c>
      <c r="AT288">
        <f t="shared" si="117"/>
        <v>2269</v>
      </c>
      <c r="AU288">
        <f t="shared" si="118"/>
        <v>5</v>
      </c>
      <c r="AV288">
        <f t="shared" si="119"/>
        <v>2274</v>
      </c>
    </row>
    <row r="289" spans="1:48" x14ac:dyDescent="0.2">
      <c r="A289" s="69">
        <v>277</v>
      </c>
      <c r="B289" s="65">
        <v>6102</v>
      </c>
      <c r="C289" s="65" t="s">
        <v>330</v>
      </c>
      <c r="D289" s="65">
        <v>6102</v>
      </c>
      <c r="E289" s="65">
        <v>30.88</v>
      </c>
      <c r="F289" s="65">
        <v>3.68</v>
      </c>
      <c r="G289" s="65">
        <v>308.82</v>
      </c>
      <c r="H289" s="65">
        <v>556.76</v>
      </c>
      <c r="I289" s="65">
        <v>67.510000000000005</v>
      </c>
      <c r="J289" s="65">
        <v>65.81</v>
      </c>
      <c r="K289" s="65">
        <v>1076384</v>
      </c>
      <c r="L289" s="65">
        <v>130517</v>
      </c>
      <c r="M289" s="65">
        <v>127230</v>
      </c>
      <c r="N289" s="65">
        <v>69326</v>
      </c>
      <c r="O289" s="65">
        <v>8262</v>
      </c>
      <c r="P289" s="65">
        <v>1932.1</v>
      </c>
      <c r="Q289" s="65">
        <v>2246.92</v>
      </c>
      <c r="R289" s="70">
        <v>0</v>
      </c>
      <c r="T289" s="81">
        <f t="shared" si="96"/>
        <v>567.73</v>
      </c>
      <c r="U289">
        <f t="shared" si="97"/>
        <v>1096911</v>
      </c>
      <c r="V289">
        <f t="shared" si="98"/>
        <v>0</v>
      </c>
      <c r="W289">
        <f t="shared" si="99"/>
        <v>1096911</v>
      </c>
      <c r="Y289" s="81">
        <f t="shared" si="100"/>
        <v>68.75</v>
      </c>
      <c r="Z289">
        <f t="shared" si="101"/>
        <v>132832</v>
      </c>
      <c r="AA289">
        <f t="shared" si="102"/>
        <v>0</v>
      </c>
      <c r="AB289">
        <f t="shared" si="103"/>
        <v>132832</v>
      </c>
      <c r="AD289" s="81">
        <f t="shared" si="104"/>
        <v>67.16</v>
      </c>
      <c r="AE289">
        <f t="shared" si="105"/>
        <v>129760</v>
      </c>
      <c r="AF289">
        <f t="shared" si="106"/>
        <v>0</v>
      </c>
      <c r="AG289">
        <f t="shared" si="107"/>
        <v>129760</v>
      </c>
      <c r="AI289" s="81">
        <f t="shared" si="108"/>
        <v>0</v>
      </c>
      <c r="AJ289">
        <f t="shared" si="109"/>
        <v>0</v>
      </c>
      <c r="AK289">
        <f t="shared" si="110"/>
        <v>0</v>
      </c>
      <c r="AL289">
        <f t="shared" si="111"/>
        <v>0</v>
      </c>
      <c r="AN289" s="81">
        <f t="shared" si="112"/>
        <v>31.45</v>
      </c>
      <c r="AO289">
        <f t="shared" si="113"/>
        <v>70666</v>
      </c>
      <c r="AP289">
        <f t="shared" si="114"/>
        <v>0</v>
      </c>
      <c r="AQ289">
        <f t="shared" si="115"/>
        <v>70666</v>
      </c>
      <c r="AS289" s="81">
        <f t="shared" si="116"/>
        <v>3.75</v>
      </c>
      <c r="AT289">
        <f t="shared" si="117"/>
        <v>8426</v>
      </c>
      <c r="AU289">
        <f t="shared" si="118"/>
        <v>0</v>
      </c>
      <c r="AV289">
        <f t="shared" si="119"/>
        <v>8426</v>
      </c>
    </row>
    <row r="290" spans="1:48" x14ac:dyDescent="0.2">
      <c r="A290" s="69">
        <v>278</v>
      </c>
      <c r="B290" s="65">
        <v>6120</v>
      </c>
      <c r="C290" s="65" t="s">
        <v>331</v>
      </c>
      <c r="D290" s="65">
        <v>6120</v>
      </c>
      <c r="E290" s="65">
        <v>30.88</v>
      </c>
      <c r="F290" s="65">
        <v>3.68</v>
      </c>
      <c r="G290" s="65">
        <v>308.82</v>
      </c>
      <c r="H290" s="65">
        <v>551.54</v>
      </c>
      <c r="I290" s="65">
        <v>65.61</v>
      </c>
      <c r="J290" s="65">
        <v>62.16</v>
      </c>
      <c r="K290" s="65">
        <v>638738</v>
      </c>
      <c r="L290" s="65">
        <v>75983</v>
      </c>
      <c r="M290" s="65">
        <v>71987</v>
      </c>
      <c r="N290" s="65">
        <v>39224</v>
      </c>
      <c r="O290" s="65">
        <v>4674</v>
      </c>
      <c r="P290" s="65">
        <v>1147.4000000000001</v>
      </c>
      <c r="Q290" s="65">
        <v>1260.6400000000001</v>
      </c>
      <c r="R290" s="70">
        <v>0</v>
      </c>
      <c r="T290" s="81">
        <f t="shared" si="96"/>
        <v>562.51</v>
      </c>
      <c r="U290">
        <f t="shared" si="97"/>
        <v>645424</v>
      </c>
      <c r="V290">
        <f t="shared" si="98"/>
        <v>0</v>
      </c>
      <c r="W290">
        <f t="shared" si="99"/>
        <v>645424</v>
      </c>
      <c r="Y290" s="81">
        <f t="shared" si="100"/>
        <v>66.849999999999994</v>
      </c>
      <c r="Z290">
        <f t="shared" si="101"/>
        <v>76704</v>
      </c>
      <c r="AA290">
        <f t="shared" si="102"/>
        <v>0</v>
      </c>
      <c r="AB290">
        <f t="shared" si="103"/>
        <v>76704</v>
      </c>
      <c r="AD290" s="81">
        <f t="shared" si="104"/>
        <v>63.51</v>
      </c>
      <c r="AE290">
        <f t="shared" si="105"/>
        <v>72871</v>
      </c>
      <c r="AF290">
        <f t="shared" si="106"/>
        <v>0</v>
      </c>
      <c r="AG290">
        <f t="shared" si="107"/>
        <v>72871</v>
      </c>
      <c r="AI290" s="81">
        <f t="shared" si="108"/>
        <v>0</v>
      </c>
      <c r="AJ290">
        <f t="shared" si="109"/>
        <v>0</v>
      </c>
      <c r="AK290">
        <f t="shared" si="110"/>
        <v>0</v>
      </c>
      <c r="AL290">
        <f t="shared" si="111"/>
        <v>0</v>
      </c>
      <c r="AN290" s="81">
        <f t="shared" si="112"/>
        <v>31.45</v>
      </c>
      <c r="AO290">
        <f t="shared" si="113"/>
        <v>39647</v>
      </c>
      <c r="AP290">
        <f t="shared" si="114"/>
        <v>0</v>
      </c>
      <c r="AQ290">
        <f t="shared" si="115"/>
        <v>39647</v>
      </c>
      <c r="AS290" s="81">
        <f t="shared" si="116"/>
        <v>3.75</v>
      </c>
      <c r="AT290">
        <f t="shared" si="117"/>
        <v>4727</v>
      </c>
      <c r="AU290">
        <f t="shared" si="118"/>
        <v>0</v>
      </c>
      <c r="AV290">
        <f t="shared" si="119"/>
        <v>4727</v>
      </c>
    </row>
    <row r="291" spans="1:48" x14ac:dyDescent="0.2">
      <c r="A291" s="69">
        <v>279</v>
      </c>
      <c r="B291" s="65">
        <v>6138</v>
      </c>
      <c r="C291" s="65" t="s">
        <v>332</v>
      </c>
      <c r="D291" s="65">
        <v>6138</v>
      </c>
      <c r="E291" s="65">
        <v>25.97</v>
      </c>
      <c r="F291" s="65">
        <v>3.02</v>
      </c>
      <c r="G291" s="65">
        <v>308.82</v>
      </c>
      <c r="H291" s="65">
        <v>595.77</v>
      </c>
      <c r="I291" s="65">
        <v>56.46</v>
      </c>
      <c r="J291" s="65">
        <v>51.46</v>
      </c>
      <c r="K291" s="65">
        <v>222282</v>
      </c>
      <c r="L291" s="65">
        <v>21065</v>
      </c>
      <c r="M291" s="65">
        <v>19200</v>
      </c>
      <c r="N291" s="65">
        <v>10817</v>
      </c>
      <c r="O291" s="65">
        <v>1258</v>
      </c>
      <c r="P291" s="65">
        <v>360.8</v>
      </c>
      <c r="Q291" s="65">
        <v>404.63</v>
      </c>
      <c r="R291" s="70">
        <v>0</v>
      </c>
      <c r="T291" s="81">
        <f t="shared" si="96"/>
        <v>606.74</v>
      </c>
      <c r="U291">
        <f t="shared" si="97"/>
        <v>218912</v>
      </c>
      <c r="V291">
        <f t="shared" si="98"/>
        <v>3370</v>
      </c>
      <c r="W291">
        <f t="shared" si="99"/>
        <v>222282</v>
      </c>
      <c r="Y291" s="81">
        <f t="shared" si="100"/>
        <v>57.7</v>
      </c>
      <c r="Z291">
        <f t="shared" si="101"/>
        <v>20818</v>
      </c>
      <c r="AA291">
        <f t="shared" si="102"/>
        <v>247</v>
      </c>
      <c r="AB291">
        <f t="shared" si="103"/>
        <v>21065</v>
      </c>
      <c r="AD291" s="81">
        <f t="shared" si="104"/>
        <v>52.81</v>
      </c>
      <c r="AE291">
        <f t="shared" si="105"/>
        <v>19054</v>
      </c>
      <c r="AF291">
        <f t="shared" si="106"/>
        <v>146</v>
      </c>
      <c r="AG291">
        <f t="shared" si="107"/>
        <v>19200</v>
      </c>
      <c r="AI291" s="81">
        <f t="shared" si="108"/>
        <v>0</v>
      </c>
      <c r="AJ291">
        <f t="shared" si="109"/>
        <v>0</v>
      </c>
      <c r="AK291">
        <f t="shared" si="110"/>
        <v>0</v>
      </c>
      <c r="AL291">
        <f t="shared" si="111"/>
        <v>0</v>
      </c>
      <c r="AN291" s="81">
        <f t="shared" si="112"/>
        <v>26.54</v>
      </c>
      <c r="AO291">
        <f t="shared" si="113"/>
        <v>10739</v>
      </c>
      <c r="AP291">
        <f t="shared" si="114"/>
        <v>78</v>
      </c>
      <c r="AQ291">
        <f t="shared" si="115"/>
        <v>10817</v>
      </c>
      <c r="AS291" s="81">
        <f t="shared" si="116"/>
        <v>3.09</v>
      </c>
      <c r="AT291">
        <f t="shared" si="117"/>
        <v>1250</v>
      </c>
      <c r="AU291">
        <f t="shared" si="118"/>
        <v>8</v>
      </c>
      <c r="AV291">
        <f t="shared" si="119"/>
        <v>1258</v>
      </c>
    </row>
    <row r="292" spans="1:48" x14ac:dyDescent="0.2">
      <c r="A292" s="69">
        <v>280</v>
      </c>
      <c r="B292" s="65">
        <v>5751</v>
      </c>
      <c r="C292" s="65" t="s">
        <v>333</v>
      </c>
      <c r="D292" s="65">
        <v>5751</v>
      </c>
      <c r="E292" s="65">
        <v>36.15</v>
      </c>
      <c r="F292" s="65">
        <v>4.1500000000000004</v>
      </c>
      <c r="G292" s="65">
        <v>308.82</v>
      </c>
      <c r="H292" s="65">
        <v>537.74</v>
      </c>
      <c r="I292" s="65">
        <v>63.18</v>
      </c>
      <c r="J292" s="65">
        <v>59.54</v>
      </c>
      <c r="K292" s="65">
        <v>339045</v>
      </c>
      <c r="L292" s="65">
        <v>39835</v>
      </c>
      <c r="M292" s="65">
        <v>37540</v>
      </c>
      <c r="N292" s="65">
        <v>25002</v>
      </c>
      <c r="O292" s="65">
        <v>2870</v>
      </c>
      <c r="P292" s="65">
        <v>613.70000000000005</v>
      </c>
      <c r="Q292" s="65">
        <v>675.45</v>
      </c>
      <c r="R292" s="70">
        <v>0</v>
      </c>
      <c r="T292" s="81">
        <f t="shared" si="96"/>
        <v>548.71</v>
      </c>
      <c r="U292">
        <f t="shared" si="97"/>
        <v>336743</v>
      </c>
      <c r="V292">
        <f t="shared" si="98"/>
        <v>2302</v>
      </c>
      <c r="W292">
        <f t="shared" si="99"/>
        <v>339045</v>
      </c>
      <c r="Y292" s="81">
        <f t="shared" si="100"/>
        <v>64.42</v>
      </c>
      <c r="Z292">
        <f t="shared" si="101"/>
        <v>39535</v>
      </c>
      <c r="AA292">
        <f t="shared" si="102"/>
        <v>300</v>
      </c>
      <c r="AB292">
        <f t="shared" si="103"/>
        <v>39835</v>
      </c>
      <c r="AD292" s="81">
        <f t="shared" si="104"/>
        <v>60.89</v>
      </c>
      <c r="AE292">
        <f t="shared" si="105"/>
        <v>37368</v>
      </c>
      <c r="AF292">
        <f t="shared" si="106"/>
        <v>172</v>
      </c>
      <c r="AG292">
        <f t="shared" si="107"/>
        <v>37540</v>
      </c>
      <c r="AI292" s="81">
        <f t="shared" si="108"/>
        <v>0</v>
      </c>
      <c r="AJ292">
        <f t="shared" si="109"/>
        <v>0</v>
      </c>
      <c r="AK292">
        <f t="shared" si="110"/>
        <v>0</v>
      </c>
      <c r="AL292">
        <f t="shared" si="111"/>
        <v>0</v>
      </c>
      <c r="AN292" s="81">
        <f t="shared" si="112"/>
        <v>36.72</v>
      </c>
      <c r="AO292">
        <f t="shared" si="113"/>
        <v>24803</v>
      </c>
      <c r="AP292">
        <f t="shared" si="114"/>
        <v>199</v>
      </c>
      <c r="AQ292">
        <f t="shared" si="115"/>
        <v>25002</v>
      </c>
      <c r="AS292" s="81">
        <f t="shared" si="116"/>
        <v>4.2200000000000006</v>
      </c>
      <c r="AT292">
        <f t="shared" si="117"/>
        <v>2850</v>
      </c>
      <c r="AU292">
        <f t="shared" si="118"/>
        <v>20</v>
      </c>
      <c r="AV292">
        <f t="shared" si="119"/>
        <v>2870</v>
      </c>
    </row>
    <row r="293" spans="1:48" x14ac:dyDescent="0.2">
      <c r="A293" s="69">
        <v>281</v>
      </c>
      <c r="B293" s="65">
        <v>6165</v>
      </c>
      <c r="C293" s="65" t="s">
        <v>334</v>
      </c>
      <c r="D293" s="65">
        <v>6165</v>
      </c>
      <c r="E293" s="65">
        <v>28.74</v>
      </c>
      <c r="F293" s="65">
        <v>3.05</v>
      </c>
      <c r="G293" s="65">
        <v>308.82</v>
      </c>
      <c r="H293" s="65">
        <v>640.03</v>
      </c>
      <c r="I293" s="65">
        <v>79.55</v>
      </c>
      <c r="J293" s="65">
        <v>63.19</v>
      </c>
      <c r="K293" s="65">
        <v>115205</v>
      </c>
      <c r="L293" s="65">
        <v>14319</v>
      </c>
      <c r="M293" s="65">
        <v>11374</v>
      </c>
      <c r="N293" s="65">
        <v>5896</v>
      </c>
      <c r="O293" s="65">
        <v>626</v>
      </c>
      <c r="P293" s="65">
        <v>177.3</v>
      </c>
      <c r="Q293" s="65">
        <v>202.71</v>
      </c>
      <c r="R293" s="70">
        <v>0</v>
      </c>
      <c r="T293" s="81">
        <f t="shared" si="96"/>
        <v>651</v>
      </c>
      <c r="U293">
        <f t="shared" si="97"/>
        <v>115422</v>
      </c>
      <c r="V293">
        <f t="shared" si="98"/>
        <v>0</v>
      </c>
      <c r="W293">
        <f t="shared" si="99"/>
        <v>115422</v>
      </c>
      <c r="Y293" s="81">
        <f t="shared" si="100"/>
        <v>80.789999999999992</v>
      </c>
      <c r="Z293">
        <f t="shared" si="101"/>
        <v>14324</v>
      </c>
      <c r="AA293">
        <f t="shared" si="102"/>
        <v>0</v>
      </c>
      <c r="AB293">
        <f t="shared" si="103"/>
        <v>14324</v>
      </c>
      <c r="AD293" s="81">
        <f t="shared" si="104"/>
        <v>64.539999999999992</v>
      </c>
      <c r="AE293">
        <f t="shared" si="105"/>
        <v>11443</v>
      </c>
      <c r="AF293">
        <f t="shared" si="106"/>
        <v>0</v>
      </c>
      <c r="AG293">
        <f t="shared" si="107"/>
        <v>11443</v>
      </c>
      <c r="AI293" s="81">
        <f t="shared" si="108"/>
        <v>0</v>
      </c>
      <c r="AJ293">
        <f t="shared" si="109"/>
        <v>0</v>
      </c>
      <c r="AK293">
        <f t="shared" si="110"/>
        <v>0</v>
      </c>
      <c r="AL293">
        <f t="shared" si="111"/>
        <v>0</v>
      </c>
      <c r="AN293" s="81">
        <f t="shared" si="112"/>
        <v>29.31</v>
      </c>
      <c r="AO293">
        <f t="shared" si="113"/>
        <v>5941</v>
      </c>
      <c r="AP293">
        <f t="shared" si="114"/>
        <v>0</v>
      </c>
      <c r="AQ293">
        <f t="shared" si="115"/>
        <v>5941</v>
      </c>
      <c r="AS293" s="81">
        <f t="shared" si="116"/>
        <v>3.1199999999999997</v>
      </c>
      <c r="AT293">
        <f t="shared" si="117"/>
        <v>632</v>
      </c>
      <c r="AU293">
        <f t="shared" si="118"/>
        <v>0</v>
      </c>
      <c r="AV293">
        <f t="shared" si="119"/>
        <v>632</v>
      </c>
    </row>
    <row r="294" spans="1:48" x14ac:dyDescent="0.2">
      <c r="A294" s="69">
        <v>282</v>
      </c>
      <c r="B294" s="65">
        <v>6175</v>
      </c>
      <c r="C294" s="65" t="s">
        <v>335</v>
      </c>
      <c r="D294" s="65">
        <v>6175</v>
      </c>
      <c r="E294" s="65">
        <v>28.92</v>
      </c>
      <c r="F294" s="65">
        <v>3.09</v>
      </c>
      <c r="G294" s="65">
        <v>308.82</v>
      </c>
      <c r="H294" s="65">
        <v>604.41</v>
      </c>
      <c r="I294" s="65">
        <v>66.959999999999994</v>
      </c>
      <c r="J294" s="65">
        <v>74.209999999999994</v>
      </c>
      <c r="K294" s="65">
        <v>372861</v>
      </c>
      <c r="L294" s="65">
        <v>41308</v>
      </c>
      <c r="M294" s="65">
        <v>45780</v>
      </c>
      <c r="N294" s="65">
        <v>20388</v>
      </c>
      <c r="O294" s="65">
        <v>2178</v>
      </c>
      <c r="P294" s="65">
        <v>626.70000000000005</v>
      </c>
      <c r="Q294" s="65">
        <v>715.66</v>
      </c>
      <c r="R294" s="70">
        <v>0</v>
      </c>
      <c r="T294" s="81">
        <f t="shared" si="96"/>
        <v>615.38</v>
      </c>
      <c r="U294">
        <f t="shared" si="97"/>
        <v>385659</v>
      </c>
      <c r="V294">
        <f t="shared" si="98"/>
        <v>0</v>
      </c>
      <c r="W294">
        <f t="shared" si="99"/>
        <v>385659</v>
      </c>
      <c r="Y294" s="81">
        <f t="shared" si="100"/>
        <v>68.199999999999989</v>
      </c>
      <c r="Z294">
        <f t="shared" si="101"/>
        <v>42741</v>
      </c>
      <c r="AA294">
        <f t="shared" si="102"/>
        <v>0</v>
      </c>
      <c r="AB294">
        <f t="shared" si="103"/>
        <v>42741</v>
      </c>
      <c r="AD294" s="81">
        <f t="shared" si="104"/>
        <v>75.559999999999988</v>
      </c>
      <c r="AE294">
        <f t="shared" si="105"/>
        <v>47353</v>
      </c>
      <c r="AF294">
        <f t="shared" si="106"/>
        <v>0</v>
      </c>
      <c r="AG294">
        <f t="shared" si="107"/>
        <v>47353</v>
      </c>
      <c r="AI294" s="81">
        <f t="shared" si="108"/>
        <v>0</v>
      </c>
      <c r="AJ294">
        <f t="shared" si="109"/>
        <v>0</v>
      </c>
      <c r="AK294">
        <f t="shared" si="110"/>
        <v>0</v>
      </c>
      <c r="AL294">
        <f t="shared" si="111"/>
        <v>0</v>
      </c>
      <c r="AN294" s="81">
        <f t="shared" si="112"/>
        <v>29.490000000000002</v>
      </c>
      <c r="AO294">
        <f t="shared" si="113"/>
        <v>21105</v>
      </c>
      <c r="AP294">
        <f t="shared" si="114"/>
        <v>0</v>
      </c>
      <c r="AQ294">
        <f t="shared" si="115"/>
        <v>21105</v>
      </c>
      <c r="AS294" s="81">
        <f t="shared" si="116"/>
        <v>3.1599999999999997</v>
      </c>
      <c r="AT294">
        <f t="shared" si="117"/>
        <v>2261</v>
      </c>
      <c r="AU294">
        <f t="shared" si="118"/>
        <v>0</v>
      </c>
      <c r="AV294">
        <f t="shared" si="119"/>
        <v>2261</v>
      </c>
    </row>
    <row r="295" spans="1:48" x14ac:dyDescent="0.2">
      <c r="A295" s="69">
        <v>283</v>
      </c>
      <c r="B295" s="65">
        <v>6219</v>
      </c>
      <c r="C295" s="65" t="s">
        <v>336</v>
      </c>
      <c r="D295" s="65">
        <v>6219</v>
      </c>
      <c r="E295" s="65">
        <v>30.88</v>
      </c>
      <c r="F295" s="65">
        <v>3.68</v>
      </c>
      <c r="G295" s="65">
        <v>308.82</v>
      </c>
      <c r="H295" s="65">
        <v>535.04</v>
      </c>
      <c r="I295" s="65">
        <v>61.75</v>
      </c>
      <c r="J295" s="65">
        <v>79.819999999999993</v>
      </c>
      <c r="K295" s="65">
        <v>1207478</v>
      </c>
      <c r="L295" s="65">
        <v>139357</v>
      </c>
      <c r="M295" s="65">
        <v>180138</v>
      </c>
      <c r="N295" s="65">
        <v>76413</v>
      </c>
      <c r="O295" s="65">
        <v>9106</v>
      </c>
      <c r="P295" s="65">
        <v>2311.9</v>
      </c>
      <c r="Q295" s="65">
        <v>2531.77</v>
      </c>
      <c r="R295" s="70">
        <v>0</v>
      </c>
      <c r="T295" s="81">
        <f t="shared" si="96"/>
        <v>546.01</v>
      </c>
      <c r="U295">
        <f t="shared" si="97"/>
        <v>1262321</v>
      </c>
      <c r="V295">
        <f t="shared" si="98"/>
        <v>0</v>
      </c>
      <c r="W295">
        <f t="shared" si="99"/>
        <v>1262321</v>
      </c>
      <c r="Y295" s="81">
        <f t="shared" si="100"/>
        <v>62.99</v>
      </c>
      <c r="Z295">
        <f t="shared" si="101"/>
        <v>145627</v>
      </c>
      <c r="AA295">
        <f t="shared" si="102"/>
        <v>0</v>
      </c>
      <c r="AB295">
        <f t="shared" si="103"/>
        <v>145627</v>
      </c>
      <c r="AD295" s="81">
        <f t="shared" si="104"/>
        <v>81.169999999999987</v>
      </c>
      <c r="AE295">
        <f t="shared" si="105"/>
        <v>187657</v>
      </c>
      <c r="AF295">
        <f t="shared" si="106"/>
        <v>0</v>
      </c>
      <c r="AG295">
        <f t="shared" si="107"/>
        <v>187657</v>
      </c>
      <c r="AI295" s="81">
        <f t="shared" si="108"/>
        <v>0</v>
      </c>
      <c r="AJ295">
        <f t="shared" si="109"/>
        <v>0</v>
      </c>
      <c r="AK295">
        <f t="shared" si="110"/>
        <v>0</v>
      </c>
      <c r="AL295">
        <f t="shared" si="111"/>
        <v>0</v>
      </c>
      <c r="AN295" s="81">
        <f t="shared" si="112"/>
        <v>31.45</v>
      </c>
      <c r="AO295">
        <f t="shared" si="113"/>
        <v>79624</v>
      </c>
      <c r="AP295">
        <f t="shared" si="114"/>
        <v>0</v>
      </c>
      <c r="AQ295">
        <f t="shared" si="115"/>
        <v>79624</v>
      </c>
      <c r="AS295" s="81">
        <f t="shared" si="116"/>
        <v>3.75</v>
      </c>
      <c r="AT295">
        <f t="shared" si="117"/>
        <v>9494</v>
      </c>
      <c r="AU295">
        <f t="shared" si="118"/>
        <v>0</v>
      </c>
      <c r="AV295">
        <f t="shared" si="119"/>
        <v>9494</v>
      </c>
    </row>
    <row r="296" spans="1:48" x14ac:dyDescent="0.2">
      <c r="A296" s="69">
        <v>284</v>
      </c>
      <c r="B296" s="65">
        <v>6246</v>
      </c>
      <c r="C296" s="65" t="s">
        <v>337</v>
      </c>
      <c r="D296" s="65">
        <v>6246</v>
      </c>
      <c r="E296" s="65">
        <v>30.88</v>
      </c>
      <c r="F296" s="65">
        <v>3.68</v>
      </c>
      <c r="G296" s="65">
        <v>308.82</v>
      </c>
      <c r="H296" s="65">
        <v>527.42999999999995</v>
      </c>
      <c r="I296" s="65">
        <v>50.94</v>
      </c>
      <c r="J296" s="65">
        <v>58.25</v>
      </c>
      <c r="K296" s="65">
        <v>85549</v>
      </c>
      <c r="L296" s="65">
        <v>8262</v>
      </c>
      <c r="M296" s="65">
        <v>9448</v>
      </c>
      <c r="N296" s="65">
        <v>5534</v>
      </c>
      <c r="O296" s="65">
        <v>659</v>
      </c>
      <c r="P296" s="65">
        <v>159.80000000000001</v>
      </c>
      <c r="Q296" s="65">
        <v>176.98</v>
      </c>
      <c r="R296" s="70">
        <v>0</v>
      </c>
      <c r="T296" s="81">
        <f t="shared" si="96"/>
        <v>538.4</v>
      </c>
      <c r="U296">
        <f t="shared" si="97"/>
        <v>86036</v>
      </c>
      <c r="V296">
        <f t="shared" si="98"/>
        <v>0</v>
      </c>
      <c r="W296">
        <f t="shared" si="99"/>
        <v>86036</v>
      </c>
      <c r="Y296" s="81">
        <f t="shared" si="100"/>
        <v>52.18</v>
      </c>
      <c r="Z296">
        <f t="shared" si="101"/>
        <v>8338</v>
      </c>
      <c r="AA296">
        <f t="shared" si="102"/>
        <v>0</v>
      </c>
      <c r="AB296">
        <f t="shared" si="103"/>
        <v>8338</v>
      </c>
      <c r="AD296" s="81">
        <f t="shared" si="104"/>
        <v>59.6</v>
      </c>
      <c r="AE296">
        <f t="shared" si="105"/>
        <v>9524</v>
      </c>
      <c r="AF296">
        <f t="shared" si="106"/>
        <v>0</v>
      </c>
      <c r="AG296">
        <f t="shared" si="107"/>
        <v>9524</v>
      </c>
      <c r="AI296" s="81">
        <f t="shared" si="108"/>
        <v>0</v>
      </c>
      <c r="AJ296">
        <f t="shared" si="109"/>
        <v>0</v>
      </c>
      <c r="AK296">
        <f t="shared" si="110"/>
        <v>0</v>
      </c>
      <c r="AL296">
        <f t="shared" si="111"/>
        <v>0</v>
      </c>
      <c r="AN296" s="81">
        <f t="shared" si="112"/>
        <v>31.45</v>
      </c>
      <c r="AO296">
        <f t="shared" si="113"/>
        <v>5566</v>
      </c>
      <c r="AP296">
        <f t="shared" si="114"/>
        <v>0</v>
      </c>
      <c r="AQ296">
        <f t="shared" si="115"/>
        <v>5566</v>
      </c>
      <c r="AS296" s="81">
        <f t="shared" si="116"/>
        <v>3.75</v>
      </c>
      <c r="AT296">
        <f t="shared" si="117"/>
        <v>664</v>
      </c>
      <c r="AU296">
        <f t="shared" si="118"/>
        <v>0</v>
      </c>
      <c r="AV296">
        <f t="shared" si="119"/>
        <v>664</v>
      </c>
    </row>
    <row r="297" spans="1:48" x14ac:dyDescent="0.2">
      <c r="A297" s="69">
        <v>285</v>
      </c>
      <c r="B297" s="65">
        <v>6273</v>
      </c>
      <c r="C297" s="65" t="s">
        <v>338</v>
      </c>
      <c r="D297" s="65">
        <v>6273</v>
      </c>
      <c r="E297" s="65">
        <v>36.15</v>
      </c>
      <c r="F297" s="65">
        <v>4.1500000000000004</v>
      </c>
      <c r="G297" s="65">
        <v>308.82</v>
      </c>
      <c r="H297" s="65">
        <v>566.11</v>
      </c>
      <c r="I297" s="65">
        <v>62.16</v>
      </c>
      <c r="J297" s="65">
        <v>56.8</v>
      </c>
      <c r="K297" s="65">
        <v>485892</v>
      </c>
      <c r="L297" s="65">
        <v>53352</v>
      </c>
      <c r="M297" s="65">
        <v>48751</v>
      </c>
      <c r="N297" s="65">
        <v>34516</v>
      </c>
      <c r="O297" s="65">
        <v>3962</v>
      </c>
      <c r="P297" s="65">
        <v>892.6</v>
      </c>
      <c r="Q297" s="65">
        <v>990.06</v>
      </c>
      <c r="R297" s="70">
        <v>0</v>
      </c>
      <c r="T297" s="81">
        <f t="shared" si="96"/>
        <v>577.08000000000004</v>
      </c>
      <c r="U297">
        <f t="shared" si="97"/>
        <v>515102</v>
      </c>
      <c r="V297">
        <f t="shared" si="98"/>
        <v>0</v>
      </c>
      <c r="W297">
        <f t="shared" si="99"/>
        <v>515102</v>
      </c>
      <c r="Y297" s="81">
        <f t="shared" si="100"/>
        <v>63.4</v>
      </c>
      <c r="Z297">
        <f t="shared" si="101"/>
        <v>56591</v>
      </c>
      <c r="AA297">
        <f t="shared" si="102"/>
        <v>0</v>
      </c>
      <c r="AB297">
        <f t="shared" si="103"/>
        <v>56591</v>
      </c>
      <c r="AD297" s="81">
        <f t="shared" si="104"/>
        <v>58.15</v>
      </c>
      <c r="AE297">
        <f t="shared" si="105"/>
        <v>51905</v>
      </c>
      <c r="AF297">
        <f t="shared" si="106"/>
        <v>0</v>
      </c>
      <c r="AG297">
        <f t="shared" si="107"/>
        <v>51905</v>
      </c>
      <c r="AI297" s="81">
        <f t="shared" si="108"/>
        <v>0</v>
      </c>
      <c r="AJ297">
        <f t="shared" si="109"/>
        <v>0</v>
      </c>
      <c r="AK297">
        <f t="shared" si="110"/>
        <v>0</v>
      </c>
      <c r="AL297">
        <f t="shared" si="111"/>
        <v>0</v>
      </c>
      <c r="AN297" s="81">
        <f t="shared" si="112"/>
        <v>36.72</v>
      </c>
      <c r="AO297">
        <f t="shared" si="113"/>
        <v>36355</v>
      </c>
      <c r="AP297">
        <f t="shared" si="114"/>
        <v>0</v>
      </c>
      <c r="AQ297">
        <f t="shared" si="115"/>
        <v>36355</v>
      </c>
      <c r="AS297" s="81">
        <f t="shared" si="116"/>
        <v>4.2200000000000006</v>
      </c>
      <c r="AT297">
        <f t="shared" si="117"/>
        <v>4178</v>
      </c>
      <c r="AU297">
        <f t="shared" si="118"/>
        <v>0</v>
      </c>
      <c r="AV297">
        <f t="shared" si="119"/>
        <v>4178</v>
      </c>
    </row>
    <row r="298" spans="1:48" x14ac:dyDescent="0.2">
      <c r="A298" s="69">
        <v>286</v>
      </c>
      <c r="B298" s="65">
        <v>6408</v>
      </c>
      <c r="C298" s="65" t="s">
        <v>339</v>
      </c>
      <c r="D298" s="65">
        <v>6408</v>
      </c>
      <c r="E298" s="65">
        <v>25.97</v>
      </c>
      <c r="F298" s="65">
        <v>3.02</v>
      </c>
      <c r="G298" s="65">
        <v>308.82</v>
      </c>
      <c r="H298" s="65">
        <v>538.28</v>
      </c>
      <c r="I298" s="65">
        <v>57.04</v>
      </c>
      <c r="J298" s="65">
        <v>62.88</v>
      </c>
      <c r="K298" s="65">
        <v>477401</v>
      </c>
      <c r="L298" s="65">
        <v>50589</v>
      </c>
      <c r="M298" s="65">
        <v>55768</v>
      </c>
      <c r="N298" s="65">
        <v>26150</v>
      </c>
      <c r="O298" s="65">
        <v>3041</v>
      </c>
      <c r="P298" s="65">
        <v>894.6</v>
      </c>
      <c r="Q298" s="65">
        <v>1015.85</v>
      </c>
      <c r="R298" s="70">
        <v>0</v>
      </c>
      <c r="T298" s="81">
        <f t="shared" si="96"/>
        <v>549.25</v>
      </c>
      <c r="U298">
        <f t="shared" si="97"/>
        <v>491359</v>
      </c>
      <c r="V298">
        <f t="shared" si="98"/>
        <v>0</v>
      </c>
      <c r="W298">
        <f t="shared" si="99"/>
        <v>491359</v>
      </c>
      <c r="Y298" s="81">
        <f t="shared" si="100"/>
        <v>58.28</v>
      </c>
      <c r="Z298">
        <f t="shared" si="101"/>
        <v>52137</v>
      </c>
      <c r="AA298">
        <f t="shared" si="102"/>
        <v>0</v>
      </c>
      <c r="AB298">
        <f t="shared" si="103"/>
        <v>52137</v>
      </c>
      <c r="AD298" s="81">
        <f t="shared" si="104"/>
        <v>64.23</v>
      </c>
      <c r="AE298">
        <f t="shared" si="105"/>
        <v>57460</v>
      </c>
      <c r="AF298">
        <f t="shared" si="106"/>
        <v>0</v>
      </c>
      <c r="AG298">
        <f t="shared" si="107"/>
        <v>57460</v>
      </c>
      <c r="AI298" s="81">
        <f t="shared" si="108"/>
        <v>0</v>
      </c>
      <c r="AJ298">
        <f t="shared" si="109"/>
        <v>0</v>
      </c>
      <c r="AK298">
        <f t="shared" si="110"/>
        <v>0</v>
      </c>
      <c r="AL298">
        <f t="shared" si="111"/>
        <v>0</v>
      </c>
      <c r="AN298" s="81">
        <f t="shared" si="112"/>
        <v>26.54</v>
      </c>
      <c r="AO298">
        <f t="shared" si="113"/>
        <v>26961</v>
      </c>
      <c r="AP298">
        <f t="shared" si="114"/>
        <v>0</v>
      </c>
      <c r="AQ298">
        <f t="shared" si="115"/>
        <v>26961</v>
      </c>
      <c r="AS298" s="81">
        <f t="shared" si="116"/>
        <v>3.09</v>
      </c>
      <c r="AT298">
        <f t="shared" si="117"/>
        <v>3139</v>
      </c>
      <c r="AU298">
        <f t="shared" si="118"/>
        <v>0</v>
      </c>
      <c r="AV298">
        <f t="shared" si="119"/>
        <v>3139</v>
      </c>
    </row>
    <row r="299" spans="1:48" x14ac:dyDescent="0.2">
      <c r="A299" s="69">
        <v>287</v>
      </c>
      <c r="B299" s="65">
        <v>6453</v>
      </c>
      <c r="C299" s="65" t="s">
        <v>340</v>
      </c>
      <c r="D299" s="65">
        <v>6453</v>
      </c>
      <c r="E299" s="65">
        <v>28.74</v>
      </c>
      <c r="F299" s="65">
        <v>3.05</v>
      </c>
      <c r="G299" s="65">
        <v>308.82</v>
      </c>
      <c r="H299" s="65">
        <v>555.79</v>
      </c>
      <c r="I299" s="65">
        <v>58.1</v>
      </c>
      <c r="J299" s="65">
        <v>60.62</v>
      </c>
      <c r="K299" s="65">
        <v>322469</v>
      </c>
      <c r="L299" s="65">
        <v>33710</v>
      </c>
      <c r="M299" s="65">
        <v>35172</v>
      </c>
      <c r="N299" s="65">
        <v>17714</v>
      </c>
      <c r="O299" s="65">
        <v>1880</v>
      </c>
      <c r="P299" s="65">
        <v>564.70000000000005</v>
      </c>
      <c r="Q299" s="65">
        <v>601.22</v>
      </c>
      <c r="R299" s="70">
        <v>0</v>
      </c>
      <c r="T299" s="81">
        <f t="shared" si="96"/>
        <v>566.76</v>
      </c>
      <c r="U299">
        <f t="shared" si="97"/>
        <v>320049</v>
      </c>
      <c r="V299">
        <f t="shared" si="98"/>
        <v>2420</v>
      </c>
      <c r="W299">
        <f t="shared" si="99"/>
        <v>322469</v>
      </c>
      <c r="Y299" s="81">
        <f t="shared" si="100"/>
        <v>59.34</v>
      </c>
      <c r="Z299">
        <f t="shared" si="101"/>
        <v>33509</v>
      </c>
      <c r="AA299">
        <f t="shared" si="102"/>
        <v>201</v>
      </c>
      <c r="AB299">
        <f t="shared" si="103"/>
        <v>33710</v>
      </c>
      <c r="AD299" s="81">
        <f t="shared" si="104"/>
        <v>61.97</v>
      </c>
      <c r="AE299">
        <f t="shared" si="105"/>
        <v>34994</v>
      </c>
      <c r="AF299">
        <f t="shared" si="106"/>
        <v>178</v>
      </c>
      <c r="AG299">
        <f t="shared" si="107"/>
        <v>35172</v>
      </c>
      <c r="AI299" s="81">
        <f t="shared" si="108"/>
        <v>0</v>
      </c>
      <c r="AJ299">
        <f t="shared" si="109"/>
        <v>0</v>
      </c>
      <c r="AK299">
        <f t="shared" si="110"/>
        <v>0</v>
      </c>
      <c r="AL299">
        <f t="shared" si="111"/>
        <v>0</v>
      </c>
      <c r="AN299" s="81">
        <f t="shared" si="112"/>
        <v>29.31</v>
      </c>
      <c r="AO299">
        <f t="shared" si="113"/>
        <v>17622</v>
      </c>
      <c r="AP299">
        <f t="shared" si="114"/>
        <v>92</v>
      </c>
      <c r="AQ299">
        <f t="shared" si="115"/>
        <v>17714</v>
      </c>
      <c r="AS299" s="81">
        <f t="shared" si="116"/>
        <v>3.1199999999999997</v>
      </c>
      <c r="AT299">
        <f t="shared" si="117"/>
        <v>1876</v>
      </c>
      <c r="AU299">
        <f t="shared" si="118"/>
        <v>4</v>
      </c>
      <c r="AV299">
        <f t="shared" si="119"/>
        <v>1880</v>
      </c>
    </row>
    <row r="300" spans="1:48" x14ac:dyDescent="0.2">
      <c r="A300" s="69">
        <v>288</v>
      </c>
      <c r="B300" s="65">
        <v>6460</v>
      </c>
      <c r="C300" s="65" t="s">
        <v>341</v>
      </c>
      <c r="D300" s="65">
        <v>6460</v>
      </c>
      <c r="E300" s="65">
        <v>28.74</v>
      </c>
      <c r="F300" s="65">
        <v>3.05</v>
      </c>
      <c r="G300" s="65">
        <v>308.82</v>
      </c>
      <c r="H300" s="65">
        <v>552.96</v>
      </c>
      <c r="I300" s="65">
        <v>61.88</v>
      </c>
      <c r="J300" s="65">
        <v>59.99</v>
      </c>
      <c r="K300" s="65">
        <v>378225</v>
      </c>
      <c r="L300" s="65">
        <v>42326</v>
      </c>
      <c r="M300" s="65">
        <v>41033</v>
      </c>
      <c r="N300" s="65">
        <v>21745</v>
      </c>
      <c r="O300" s="65">
        <v>2308</v>
      </c>
      <c r="P300" s="65">
        <v>664.7</v>
      </c>
      <c r="Q300" s="65">
        <v>738.02</v>
      </c>
      <c r="R300" s="70">
        <v>0</v>
      </c>
      <c r="T300" s="81">
        <f t="shared" si="96"/>
        <v>563.93000000000006</v>
      </c>
      <c r="U300">
        <f t="shared" si="97"/>
        <v>374844</v>
      </c>
      <c r="V300">
        <f t="shared" si="98"/>
        <v>3381</v>
      </c>
      <c r="W300">
        <f t="shared" si="99"/>
        <v>378225</v>
      </c>
      <c r="Y300" s="81">
        <f t="shared" si="100"/>
        <v>63.120000000000005</v>
      </c>
      <c r="Z300">
        <f t="shared" si="101"/>
        <v>41956</v>
      </c>
      <c r="AA300">
        <f t="shared" si="102"/>
        <v>370</v>
      </c>
      <c r="AB300">
        <f t="shared" si="103"/>
        <v>42326</v>
      </c>
      <c r="AD300" s="81">
        <f t="shared" si="104"/>
        <v>61.34</v>
      </c>
      <c r="AE300">
        <f t="shared" si="105"/>
        <v>40773</v>
      </c>
      <c r="AF300">
        <f t="shared" si="106"/>
        <v>260</v>
      </c>
      <c r="AG300">
        <f t="shared" si="107"/>
        <v>41033</v>
      </c>
      <c r="AI300" s="81">
        <f t="shared" si="108"/>
        <v>0</v>
      </c>
      <c r="AJ300">
        <f t="shared" si="109"/>
        <v>0</v>
      </c>
      <c r="AK300">
        <f t="shared" si="110"/>
        <v>0</v>
      </c>
      <c r="AL300">
        <f t="shared" si="111"/>
        <v>0</v>
      </c>
      <c r="AN300" s="81">
        <f t="shared" si="112"/>
        <v>29.31</v>
      </c>
      <c r="AO300">
        <f t="shared" si="113"/>
        <v>21631</v>
      </c>
      <c r="AP300">
        <f t="shared" si="114"/>
        <v>114</v>
      </c>
      <c r="AQ300">
        <f t="shared" si="115"/>
        <v>21745</v>
      </c>
      <c r="AS300" s="81">
        <f t="shared" si="116"/>
        <v>3.1199999999999997</v>
      </c>
      <c r="AT300">
        <f t="shared" si="117"/>
        <v>2303</v>
      </c>
      <c r="AU300">
        <f t="shared" si="118"/>
        <v>5</v>
      </c>
      <c r="AV300">
        <f t="shared" si="119"/>
        <v>2308</v>
      </c>
    </row>
    <row r="301" spans="1:48" x14ac:dyDescent="0.2">
      <c r="A301" s="69">
        <v>289</v>
      </c>
      <c r="B301" s="65">
        <v>6462</v>
      </c>
      <c r="C301" s="65" t="s">
        <v>342</v>
      </c>
      <c r="D301" s="65">
        <v>6462</v>
      </c>
      <c r="E301" s="65">
        <v>27.75</v>
      </c>
      <c r="F301" s="65">
        <v>3</v>
      </c>
      <c r="G301" s="65">
        <v>308.82</v>
      </c>
      <c r="H301" s="65">
        <v>639.98</v>
      </c>
      <c r="I301" s="65">
        <v>57.88</v>
      </c>
      <c r="J301" s="65">
        <v>74.84</v>
      </c>
      <c r="K301" s="65">
        <v>166395</v>
      </c>
      <c r="L301" s="65">
        <v>15049</v>
      </c>
      <c r="M301" s="65">
        <v>19458</v>
      </c>
      <c r="N301" s="65">
        <v>8360</v>
      </c>
      <c r="O301" s="65">
        <v>904</v>
      </c>
      <c r="P301" s="65">
        <v>228.9</v>
      </c>
      <c r="Q301" s="65">
        <v>270.58</v>
      </c>
      <c r="R301" s="70">
        <v>0</v>
      </c>
      <c r="T301" s="81">
        <f t="shared" si="96"/>
        <v>650.95000000000005</v>
      </c>
      <c r="U301">
        <f t="shared" si="97"/>
        <v>149002</v>
      </c>
      <c r="V301">
        <f t="shared" si="98"/>
        <v>17393</v>
      </c>
      <c r="W301">
        <f t="shared" si="99"/>
        <v>166395</v>
      </c>
      <c r="Y301" s="81">
        <f t="shared" si="100"/>
        <v>59.120000000000005</v>
      </c>
      <c r="Z301">
        <f t="shared" si="101"/>
        <v>13533</v>
      </c>
      <c r="AA301">
        <f t="shared" si="102"/>
        <v>1516</v>
      </c>
      <c r="AB301">
        <f t="shared" si="103"/>
        <v>15049</v>
      </c>
      <c r="AD301" s="81">
        <f t="shared" si="104"/>
        <v>76.19</v>
      </c>
      <c r="AE301">
        <f t="shared" si="105"/>
        <v>17440</v>
      </c>
      <c r="AF301">
        <f t="shared" si="106"/>
        <v>2018</v>
      </c>
      <c r="AG301">
        <f t="shared" si="107"/>
        <v>19458</v>
      </c>
      <c r="AI301" s="81">
        <f t="shared" si="108"/>
        <v>0</v>
      </c>
      <c r="AJ301">
        <f t="shared" si="109"/>
        <v>0</v>
      </c>
      <c r="AK301">
        <f t="shared" si="110"/>
        <v>0</v>
      </c>
      <c r="AL301">
        <f t="shared" si="111"/>
        <v>0</v>
      </c>
      <c r="AN301" s="81">
        <f t="shared" si="112"/>
        <v>28.32</v>
      </c>
      <c r="AO301">
        <f t="shared" si="113"/>
        <v>7663</v>
      </c>
      <c r="AP301">
        <f t="shared" si="114"/>
        <v>697</v>
      </c>
      <c r="AQ301">
        <f t="shared" si="115"/>
        <v>8360</v>
      </c>
      <c r="AS301" s="81">
        <f t="shared" si="116"/>
        <v>3.07</v>
      </c>
      <c r="AT301">
        <f t="shared" si="117"/>
        <v>831</v>
      </c>
      <c r="AU301">
        <f t="shared" si="118"/>
        <v>73</v>
      </c>
      <c r="AV301">
        <f t="shared" si="119"/>
        <v>904</v>
      </c>
    </row>
    <row r="302" spans="1:48" x14ac:dyDescent="0.2">
      <c r="A302" s="69">
        <v>290</v>
      </c>
      <c r="B302" s="65">
        <v>6471</v>
      </c>
      <c r="C302" s="65" t="s">
        <v>343</v>
      </c>
      <c r="D302" s="65">
        <v>6471</v>
      </c>
      <c r="E302" s="65">
        <v>36.15</v>
      </c>
      <c r="F302" s="65">
        <v>4.1500000000000004</v>
      </c>
      <c r="G302" s="65">
        <v>308.82</v>
      </c>
      <c r="H302" s="65">
        <v>601.29999999999995</v>
      </c>
      <c r="I302" s="65">
        <v>61.68</v>
      </c>
      <c r="J302" s="65">
        <v>63.38</v>
      </c>
      <c r="K302" s="65">
        <v>261566</v>
      </c>
      <c r="L302" s="65">
        <v>26831</v>
      </c>
      <c r="M302" s="65">
        <v>27570</v>
      </c>
      <c r="N302" s="65">
        <v>17630</v>
      </c>
      <c r="O302" s="65">
        <v>2024</v>
      </c>
      <c r="P302" s="65">
        <v>432.8</v>
      </c>
      <c r="Q302" s="65">
        <v>486.03</v>
      </c>
      <c r="R302" s="70">
        <v>0</v>
      </c>
      <c r="T302" s="81">
        <f t="shared" si="96"/>
        <v>612.27</v>
      </c>
      <c r="U302">
        <f t="shared" si="97"/>
        <v>264990</v>
      </c>
      <c r="V302">
        <f t="shared" si="98"/>
        <v>0</v>
      </c>
      <c r="W302">
        <f t="shared" si="99"/>
        <v>264990</v>
      </c>
      <c r="Y302" s="81">
        <f t="shared" si="100"/>
        <v>62.92</v>
      </c>
      <c r="Z302">
        <f t="shared" si="101"/>
        <v>27232</v>
      </c>
      <c r="AA302">
        <f t="shared" si="102"/>
        <v>0</v>
      </c>
      <c r="AB302">
        <f t="shared" si="103"/>
        <v>27232</v>
      </c>
      <c r="AD302" s="81">
        <f t="shared" si="104"/>
        <v>64.73</v>
      </c>
      <c r="AE302">
        <f t="shared" si="105"/>
        <v>28015</v>
      </c>
      <c r="AF302">
        <f t="shared" si="106"/>
        <v>0</v>
      </c>
      <c r="AG302">
        <f t="shared" si="107"/>
        <v>28015</v>
      </c>
      <c r="AI302" s="81">
        <f t="shared" si="108"/>
        <v>0</v>
      </c>
      <c r="AJ302">
        <f t="shared" si="109"/>
        <v>0</v>
      </c>
      <c r="AK302">
        <f t="shared" si="110"/>
        <v>0</v>
      </c>
      <c r="AL302">
        <f t="shared" si="111"/>
        <v>0</v>
      </c>
      <c r="AN302" s="81">
        <f t="shared" si="112"/>
        <v>36.72</v>
      </c>
      <c r="AO302">
        <f t="shared" si="113"/>
        <v>17847</v>
      </c>
      <c r="AP302">
        <f t="shared" si="114"/>
        <v>0</v>
      </c>
      <c r="AQ302">
        <f t="shared" si="115"/>
        <v>17847</v>
      </c>
      <c r="AS302" s="81">
        <f t="shared" si="116"/>
        <v>4.2200000000000006</v>
      </c>
      <c r="AT302">
        <f t="shared" si="117"/>
        <v>2051</v>
      </c>
      <c r="AU302">
        <f t="shared" si="118"/>
        <v>0</v>
      </c>
      <c r="AV302">
        <f t="shared" si="119"/>
        <v>2051</v>
      </c>
    </row>
    <row r="303" spans="1:48" x14ac:dyDescent="0.2">
      <c r="A303" s="69">
        <v>291</v>
      </c>
      <c r="B303" s="65">
        <v>6509</v>
      </c>
      <c r="C303" s="65" t="s">
        <v>344</v>
      </c>
      <c r="D303" s="65">
        <v>6509</v>
      </c>
      <c r="E303" s="65">
        <v>28.92</v>
      </c>
      <c r="F303" s="65">
        <v>3.09</v>
      </c>
      <c r="G303" s="65">
        <v>308.82</v>
      </c>
      <c r="H303" s="65">
        <v>595.53</v>
      </c>
      <c r="I303" s="65">
        <v>68.3</v>
      </c>
      <c r="J303" s="65">
        <v>47.72</v>
      </c>
      <c r="K303" s="65">
        <v>211532</v>
      </c>
      <c r="L303" s="65">
        <v>24260</v>
      </c>
      <c r="M303" s="65">
        <v>16950</v>
      </c>
      <c r="N303" s="65">
        <v>11607</v>
      </c>
      <c r="O303" s="65">
        <v>1240</v>
      </c>
      <c r="P303" s="65">
        <v>374.8</v>
      </c>
      <c r="Q303" s="65">
        <v>421.42</v>
      </c>
      <c r="R303" s="70">
        <v>0</v>
      </c>
      <c r="T303" s="81">
        <f t="shared" si="96"/>
        <v>606.5</v>
      </c>
      <c r="U303">
        <f t="shared" si="97"/>
        <v>227316</v>
      </c>
      <c r="V303">
        <f t="shared" si="98"/>
        <v>0</v>
      </c>
      <c r="W303">
        <f t="shared" si="99"/>
        <v>227316</v>
      </c>
      <c r="Y303" s="81">
        <f t="shared" si="100"/>
        <v>69.539999999999992</v>
      </c>
      <c r="Z303">
        <f t="shared" si="101"/>
        <v>26064</v>
      </c>
      <c r="AA303">
        <f t="shared" si="102"/>
        <v>0</v>
      </c>
      <c r="AB303">
        <f t="shared" si="103"/>
        <v>26064</v>
      </c>
      <c r="AD303" s="81">
        <f t="shared" si="104"/>
        <v>49.07</v>
      </c>
      <c r="AE303">
        <f t="shared" si="105"/>
        <v>18391</v>
      </c>
      <c r="AF303">
        <f t="shared" si="106"/>
        <v>0</v>
      </c>
      <c r="AG303">
        <f t="shared" si="107"/>
        <v>18391</v>
      </c>
      <c r="AI303" s="81">
        <f t="shared" si="108"/>
        <v>0</v>
      </c>
      <c r="AJ303">
        <f t="shared" si="109"/>
        <v>0</v>
      </c>
      <c r="AK303">
        <f t="shared" si="110"/>
        <v>0</v>
      </c>
      <c r="AL303">
        <f t="shared" si="111"/>
        <v>0</v>
      </c>
      <c r="AN303" s="81">
        <f t="shared" si="112"/>
        <v>29.490000000000002</v>
      </c>
      <c r="AO303">
        <f t="shared" si="113"/>
        <v>12428</v>
      </c>
      <c r="AP303">
        <f t="shared" si="114"/>
        <v>0</v>
      </c>
      <c r="AQ303">
        <f t="shared" si="115"/>
        <v>12428</v>
      </c>
      <c r="AS303" s="81">
        <f t="shared" si="116"/>
        <v>3.1599999999999997</v>
      </c>
      <c r="AT303">
        <f t="shared" si="117"/>
        <v>1332</v>
      </c>
      <c r="AU303">
        <f t="shared" si="118"/>
        <v>0</v>
      </c>
      <c r="AV303">
        <f t="shared" si="119"/>
        <v>1332</v>
      </c>
    </row>
    <row r="304" spans="1:48" x14ac:dyDescent="0.2">
      <c r="A304" s="69">
        <v>292</v>
      </c>
      <c r="B304" s="65">
        <v>6512</v>
      </c>
      <c r="C304" s="65" t="s">
        <v>345</v>
      </c>
      <c r="D304" s="65">
        <v>6512</v>
      </c>
      <c r="E304" s="65">
        <v>22.2</v>
      </c>
      <c r="F304" s="65">
        <v>2.83</v>
      </c>
      <c r="G304" s="65">
        <v>308.82</v>
      </c>
      <c r="H304" s="65">
        <v>604.33000000000004</v>
      </c>
      <c r="I304" s="65">
        <v>62.78</v>
      </c>
      <c r="J304" s="65">
        <v>73.55</v>
      </c>
      <c r="K304" s="65">
        <v>226442</v>
      </c>
      <c r="L304" s="65">
        <v>23524</v>
      </c>
      <c r="M304" s="65">
        <v>27559</v>
      </c>
      <c r="N304" s="65">
        <v>9333</v>
      </c>
      <c r="O304" s="65">
        <v>1190</v>
      </c>
      <c r="P304" s="65">
        <v>372.8</v>
      </c>
      <c r="Q304" s="65">
        <v>418.97</v>
      </c>
      <c r="R304" s="70">
        <v>0</v>
      </c>
      <c r="T304" s="81">
        <f t="shared" si="96"/>
        <v>615.30000000000007</v>
      </c>
      <c r="U304">
        <f t="shared" si="97"/>
        <v>229384</v>
      </c>
      <c r="V304">
        <f t="shared" si="98"/>
        <v>0</v>
      </c>
      <c r="W304">
        <f t="shared" si="99"/>
        <v>229384</v>
      </c>
      <c r="Y304" s="81">
        <f t="shared" si="100"/>
        <v>64.02</v>
      </c>
      <c r="Z304">
        <f t="shared" si="101"/>
        <v>23867</v>
      </c>
      <c r="AA304">
        <f t="shared" si="102"/>
        <v>0</v>
      </c>
      <c r="AB304">
        <f t="shared" si="103"/>
        <v>23867</v>
      </c>
      <c r="AD304" s="81">
        <f t="shared" si="104"/>
        <v>74.899999999999991</v>
      </c>
      <c r="AE304">
        <f t="shared" si="105"/>
        <v>27923</v>
      </c>
      <c r="AF304">
        <f t="shared" si="106"/>
        <v>0</v>
      </c>
      <c r="AG304">
        <f t="shared" si="107"/>
        <v>27923</v>
      </c>
      <c r="AI304" s="81">
        <f t="shared" si="108"/>
        <v>0</v>
      </c>
      <c r="AJ304">
        <f t="shared" si="109"/>
        <v>0</v>
      </c>
      <c r="AK304">
        <f t="shared" si="110"/>
        <v>0</v>
      </c>
      <c r="AL304">
        <f t="shared" si="111"/>
        <v>0</v>
      </c>
      <c r="AN304" s="81">
        <f t="shared" si="112"/>
        <v>22.77</v>
      </c>
      <c r="AO304">
        <f t="shared" si="113"/>
        <v>9540</v>
      </c>
      <c r="AP304">
        <f t="shared" si="114"/>
        <v>0</v>
      </c>
      <c r="AQ304">
        <f t="shared" si="115"/>
        <v>9540</v>
      </c>
      <c r="AS304" s="81">
        <f t="shared" si="116"/>
        <v>2.9</v>
      </c>
      <c r="AT304">
        <f t="shared" si="117"/>
        <v>1215</v>
      </c>
      <c r="AU304">
        <f t="shared" si="118"/>
        <v>0</v>
      </c>
      <c r="AV304">
        <f t="shared" si="119"/>
        <v>1215</v>
      </c>
    </row>
    <row r="305" spans="1:48" x14ac:dyDescent="0.2">
      <c r="A305" s="69">
        <v>293</v>
      </c>
      <c r="B305" s="65">
        <v>6516</v>
      </c>
      <c r="C305" s="65" t="s">
        <v>346</v>
      </c>
      <c r="D305" s="65">
        <v>6516</v>
      </c>
      <c r="E305" s="65">
        <v>30.88</v>
      </c>
      <c r="F305" s="65">
        <v>3.68</v>
      </c>
      <c r="G305" s="65">
        <v>308.82</v>
      </c>
      <c r="H305" s="65">
        <v>625.46</v>
      </c>
      <c r="I305" s="65">
        <v>60.83</v>
      </c>
      <c r="J305" s="65">
        <v>59.76</v>
      </c>
      <c r="K305" s="65">
        <v>109456</v>
      </c>
      <c r="L305" s="65">
        <v>10645</v>
      </c>
      <c r="M305" s="65">
        <v>10458</v>
      </c>
      <c r="N305" s="65">
        <v>6149</v>
      </c>
      <c r="O305" s="65">
        <v>733</v>
      </c>
      <c r="P305" s="65">
        <v>172.4</v>
      </c>
      <c r="Q305" s="65">
        <v>196.76</v>
      </c>
      <c r="R305" s="70">
        <v>54044</v>
      </c>
      <c r="T305" s="81">
        <f t="shared" si="96"/>
        <v>636.43000000000006</v>
      </c>
      <c r="U305">
        <f t="shared" si="97"/>
        <v>109721</v>
      </c>
      <c r="V305">
        <f t="shared" si="98"/>
        <v>0</v>
      </c>
      <c r="W305">
        <f t="shared" si="99"/>
        <v>109721</v>
      </c>
      <c r="Y305" s="81">
        <f t="shared" si="100"/>
        <v>62.07</v>
      </c>
      <c r="Z305">
        <f t="shared" si="101"/>
        <v>10701</v>
      </c>
      <c r="AA305">
        <f t="shared" si="102"/>
        <v>0</v>
      </c>
      <c r="AB305">
        <f t="shared" si="103"/>
        <v>10701</v>
      </c>
      <c r="AD305" s="81">
        <f t="shared" si="104"/>
        <v>61.11</v>
      </c>
      <c r="AE305">
        <f t="shared" si="105"/>
        <v>10535</v>
      </c>
      <c r="AF305">
        <f t="shared" si="106"/>
        <v>0</v>
      </c>
      <c r="AG305">
        <f t="shared" si="107"/>
        <v>10535</v>
      </c>
      <c r="AI305" s="81">
        <f t="shared" si="108"/>
        <v>315</v>
      </c>
      <c r="AJ305">
        <f t="shared" si="109"/>
        <v>54306</v>
      </c>
      <c r="AK305">
        <f t="shared" si="110"/>
        <v>0</v>
      </c>
      <c r="AL305">
        <f t="shared" si="111"/>
        <v>54306</v>
      </c>
      <c r="AN305" s="81">
        <f t="shared" si="112"/>
        <v>31.45</v>
      </c>
      <c r="AO305">
        <f t="shared" si="113"/>
        <v>6188</v>
      </c>
      <c r="AP305">
        <f t="shared" si="114"/>
        <v>0</v>
      </c>
      <c r="AQ305">
        <f t="shared" si="115"/>
        <v>6188</v>
      </c>
      <c r="AS305" s="81">
        <f t="shared" si="116"/>
        <v>3.75</v>
      </c>
      <c r="AT305">
        <f t="shared" si="117"/>
        <v>738</v>
      </c>
      <c r="AU305">
        <f t="shared" si="118"/>
        <v>0</v>
      </c>
      <c r="AV305">
        <f t="shared" si="119"/>
        <v>738</v>
      </c>
    </row>
    <row r="306" spans="1:48" x14ac:dyDescent="0.2">
      <c r="A306" s="69">
        <v>294</v>
      </c>
      <c r="B306" s="65">
        <v>6534</v>
      </c>
      <c r="C306" s="65" t="s">
        <v>347</v>
      </c>
      <c r="D306" s="65">
        <v>6534</v>
      </c>
      <c r="E306" s="65">
        <v>28.74</v>
      </c>
      <c r="F306" s="65">
        <v>3.05</v>
      </c>
      <c r="G306" s="65">
        <v>308.82</v>
      </c>
      <c r="H306" s="65">
        <v>521.12</v>
      </c>
      <c r="I306" s="65">
        <v>53.38</v>
      </c>
      <c r="J306" s="65">
        <v>58.99</v>
      </c>
      <c r="K306" s="65">
        <v>361605</v>
      </c>
      <c r="L306" s="65">
        <v>37040</v>
      </c>
      <c r="M306" s="65">
        <v>40933</v>
      </c>
      <c r="N306" s="65">
        <v>21483</v>
      </c>
      <c r="O306" s="65">
        <v>2280</v>
      </c>
      <c r="P306" s="65">
        <v>696.7</v>
      </c>
      <c r="Q306" s="65">
        <v>750.84</v>
      </c>
      <c r="R306" s="70">
        <v>0</v>
      </c>
      <c r="T306" s="81">
        <f t="shared" si="96"/>
        <v>532.09</v>
      </c>
      <c r="U306">
        <f t="shared" si="97"/>
        <v>370707</v>
      </c>
      <c r="V306">
        <f t="shared" si="98"/>
        <v>0</v>
      </c>
      <c r="W306">
        <f t="shared" si="99"/>
        <v>370707</v>
      </c>
      <c r="Y306" s="81">
        <f t="shared" si="100"/>
        <v>54.620000000000005</v>
      </c>
      <c r="Z306">
        <f t="shared" si="101"/>
        <v>38054</v>
      </c>
      <c r="AA306">
        <f t="shared" si="102"/>
        <v>0</v>
      </c>
      <c r="AB306">
        <f t="shared" si="103"/>
        <v>38054</v>
      </c>
      <c r="AD306" s="81">
        <f t="shared" si="104"/>
        <v>60.34</v>
      </c>
      <c r="AE306">
        <f t="shared" si="105"/>
        <v>42039</v>
      </c>
      <c r="AF306">
        <f t="shared" si="106"/>
        <v>0</v>
      </c>
      <c r="AG306">
        <f t="shared" si="107"/>
        <v>42039</v>
      </c>
      <c r="AI306" s="81">
        <f t="shared" si="108"/>
        <v>0</v>
      </c>
      <c r="AJ306">
        <f t="shared" si="109"/>
        <v>0</v>
      </c>
      <c r="AK306">
        <f t="shared" si="110"/>
        <v>0</v>
      </c>
      <c r="AL306">
        <f t="shared" si="111"/>
        <v>0</v>
      </c>
      <c r="AN306" s="81">
        <f t="shared" si="112"/>
        <v>29.31</v>
      </c>
      <c r="AO306">
        <f t="shared" si="113"/>
        <v>22007</v>
      </c>
      <c r="AP306">
        <f t="shared" si="114"/>
        <v>0</v>
      </c>
      <c r="AQ306">
        <f t="shared" si="115"/>
        <v>22007</v>
      </c>
      <c r="AS306" s="81">
        <f t="shared" si="116"/>
        <v>3.1199999999999997</v>
      </c>
      <c r="AT306">
        <f t="shared" si="117"/>
        <v>2343</v>
      </c>
      <c r="AU306">
        <f t="shared" si="118"/>
        <v>0</v>
      </c>
      <c r="AV306">
        <f t="shared" si="119"/>
        <v>2343</v>
      </c>
    </row>
    <row r="307" spans="1:48" x14ac:dyDescent="0.2">
      <c r="A307" s="69">
        <v>295</v>
      </c>
      <c r="B307" s="65">
        <v>1935</v>
      </c>
      <c r="C307" s="65" t="s">
        <v>348</v>
      </c>
      <c r="D307" s="65">
        <v>6536</v>
      </c>
      <c r="E307" s="65">
        <v>36.15</v>
      </c>
      <c r="F307" s="65">
        <v>4.1500000000000004</v>
      </c>
      <c r="G307" s="65">
        <v>308.82</v>
      </c>
      <c r="H307" s="65">
        <v>567.20000000000005</v>
      </c>
      <c r="I307" s="65">
        <v>48.75</v>
      </c>
      <c r="J307" s="65">
        <v>59.43</v>
      </c>
      <c r="K307" s="65">
        <v>688808</v>
      </c>
      <c r="L307" s="65">
        <v>59202</v>
      </c>
      <c r="M307" s="65">
        <v>72172</v>
      </c>
      <c r="N307" s="65">
        <v>49766</v>
      </c>
      <c r="O307" s="65">
        <v>5713</v>
      </c>
      <c r="P307" s="65">
        <v>1207.4000000000001</v>
      </c>
      <c r="Q307" s="65">
        <v>1371.28</v>
      </c>
      <c r="R307" s="70">
        <v>0</v>
      </c>
      <c r="T307" s="81">
        <f t="shared" si="96"/>
        <v>578.17000000000007</v>
      </c>
      <c r="U307">
        <f t="shared" si="97"/>
        <v>698082</v>
      </c>
      <c r="V307">
        <f t="shared" si="98"/>
        <v>0</v>
      </c>
      <c r="W307">
        <f t="shared" si="99"/>
        <v>698082</v>
      </c>
      <c r="Y307" s="81">
        <f t="shared" si="100"/>
        <v>49.99</v>
      </c>
      <c r="Z307">
        <f t="shared" si="101"/>
        <v>60358</v>
      </c>
      <c r="AA307">
        <f t="shared" si="102"/>
        <v>0</v>
      </c>
      <c r="AB307">
        <f t="shared" si="103"/>
        <v>60358</v>
      </c>
      <c r="AD307" s="81">
        <f t="shared" si="104"/>
        <v>60.78</v>
      </c>
      <c r="AE307">
        <f t="shared" si="105"/>
        <v>73386</v>
      </c>
      <c r="AF307">
        <f t="shared" si="106"/>
        <v>0</v>
      </c>
      <c r="AG307">
        <f t="shared" si="107"/>
        <v>73386</v>
      </c>
      <c r="AI307" s="81">
        <f t="shared" si="108"/>
        <v>0</v>
      </c>
      <c r="AJ307">
        <f t="shared" si="109"/>
        <v>0</v>
      </c>
      <c r="AK307">
        <f t="shared" si="110"/>
        <v>0</v>
      </c>
      <c r="AL307">
        <f t="shared" si="111"/>
        <v>0</v>
      </c>
      <c r="AN307" s="81">
        <f t="shared" si="112"/>
        <v>36.72</v>
      </c>
      <c r="AO307">
        <f t="shared" si="113"/>
        <v>50353</v>
      </c>
      <c r="AP307">
        <f t="shared" si="114"/>
        <v>0</v>
      </c>
      <c r="AQ307">
        <f t="shared" si="115"/>
        <v>50353</v>
      </c>
      <c r="AS307" s="81">
        <f t="shared" si="116"/>
        <v>4.2200000000000006</v>
      </c>
      <c r="AT307">
        <f t="shared" si="117"/>
        <v>5787</v>
      </c>
      <c r="AU307">
        <f t="shared" si="118"/>
        <v>0</v>
      </c>
      <c r="AV307">
        <f t="shared" si="119"/>
        <v>5787</v>
      </c>
    </row>
    <row r="308" spans="1:48" x14ac:dyDescent="0.2">
      <c r="A308" s="69">
        <v>296</v>
      </c>
      <c r="B308" s="65">
        <v>6561</v>
      </c>
      <c r="C308" s="65" t="s">
        <v>349</v>
      </c>
      <c r="D308" s="65">
        <v>6561</v>
      </c>
      <c r="E308" s="65">
        <v>22.2</v>
      </c>
      <c r="F308" s="65">
        <v>2.83</v>
      </c>
      <c r="G308" s="65">
        <v>308.82</v>
      </c>
      <c r="H308" s="65">
        <v>471.89</v>
      </c>
      <c r="I308" s="65">
        <v>39.61</v>
      </c>
      <c r="J308" s="65">
        <v>64.19</v>
      </c>
      <c r="K308" s="65">
        <v>160254</v>
      </c>
      <c r="L308" s="65">
        <v>13452</v>
      </c>
      <c r="M308" s="65">
        <v>21799</v>
      </c>
      <c r="N308" s="65">
        <v>8244</v>
      </c>
      <c r="O308" s="65">
        <v>1051</v>
      </c>
      <c r="P308" s="65">
        <v>313.8</v>
      </c>
      <c r="Q308" s="65">
        <v>345.87</v>
      </c>
      <c r="R308" s="70">
        <v>0</v>
      </c>
      <c r="T308" s="81">
        <f t="shared" si="96"/>
        <v>482.86</v>
      </c>
      <c r="U308">
        <f t="shared" si="97"/>
        <v>151521</v>
      </c>
      <c r="V308">
        <f t="shared" si="98"/>
        <v>8733</v>
      </c>
      <c r="W308">
        <f t="shared" si="99"/>
        <v>160254</v>
      </c>
      <c r="Y308" s="81">
        <f t="shared" si="100"/>
        <v>40.85</v>
      </c>
      <c r="Z308">
        <f t="shared" si="101"/>
        <v>12819</v>
      </c>
      <c r="AA308">
        <f t="shared" si="102"/>
        <v>633</v>
      </c>
      <c r="AB308">
        <f t="shared" si="103"/>
        <v>13452</v>
      </c>
      <c r="AD308" s="81">
        <f t="shared" si="104"/>
        <v>65.539999999999992</v>
      </c>
      <c r="AE308">
        <f t="shared" si="105"/>
        <v>20566</v>
      </c>
      <c r="AF308">
        <f t="shared" si="106"/>
        <v>1233</v>
      </c>
      <c r="AG308">
        <f t="shared" si="107"/>
        <v>21799</v>
      </c>
      <c r="AI308" s="81">
        <f t="shared" si="108"/>
        <v>0</v>
      </c>
      <c r="AJ308">
        <f t="shared" si="109"/>
        <v>0</v>
      </c>
      <c r="AK308">
        <f t="shared" si="110"/>
        <v>0</v>
      </c>
      <c r="AL308">
        <f t="shared" si="111"/>
        <v>0</v>
      </c>
      <c r="AN308" s="81">
        <f t="shared" si="112"/>
        <v>22.77</v>
      </c>
      <c r="AO308">
        <f t="shared" si="113"/>
        <v>7875</v>
      </c>
      <c r="AP308">
        <f t="shared" si="114"/>
        <v>369</v>
      </c>
      <c r="AQ308">
        <f t="shared" si="115"/>
        <v>8244</v>
      </c>
      <c r="AS308" s="81">
        <f t="shared" si="116"/>
        <v>2.9</v>
      </c>
      <c r="AT308">
        <f t="shared" si="117"/>
        <v>1003</v>
      </c>
      <c r="AU308">
        <f t="shared" si="118"/>
        <v>48</v>
      </c>
      <c r="AV308">
        <f t="shared" si="119"/>
        <v>1051</v>
      </c>
    </row>
    <row r="309" spans="1:48" x14ac:dyDescent="0.2">
      <c r="A309" s="69">
        <v>297</v>
      </c>
      <c r="B309" s="65">
        <v>6579</v>
      </c>
      <c r="C309" s="65" t="s">
        <v>350</v>
      </c>
      <c r="D309" s="65">
        <v>6579</v>
      </c>
      <c r="E309" s="65">
        <v>22.2</v>
      </c>
      <c r="F309" s="65">
        <v>2.83</v>
      </c>
      <c r="G309" s="65">
        <v>308.82</v>
      </c>
      <c r="H309" s="65">
        <v>556.42999999999995</v>
      </c>
      <c r="I309" s="65">
        <v>65.77</v>
      </c>
      <c r="J309" s="65">
        <v>62.79</v>
      </c>
      <c r="K309" s="65">
        <v>1878285</v>
      </c>
      <c r="L309" s="65">
        <v>222013</v>
      </c>
      <c r="M309" s="65">
        <v>211954</v>
      </c>
      <c r="N309" s="65">
        <v>82097</v>
      </c>
      <c r="O309" s="65">
        <v>10466</v>
      </c>
      <c r="P309" s="65">
        <v>3408.3</v>
      </c>
      <c r="Q309" s="65">
        <v>3734.01</v>
      </c>
      <c r="R309" s="70">
        <v>0</v>
      </c>
      <c r="T309" s="81">
        <f t="shared" si="96"/>
        <v>567.4</v>
      </c>
      <c r="U309">
        <f t="shared" si="97"/>
        <v>1933869</v>
      </c>
      <c r="V309">
        <f t="shared" si="98"/>
        <v>0</v>
      </c>
      <c r="W309">
        <f t="shared" si="99"/>
        <v>1933869</v>
      </c>
      <c r="Y309" s="81">
        <f t="shared" si="100"/>
        <v>67.009999999999991</v>
      </c>
      <c r="Z309">
        <f t="shared" si="101"/>
        <v>228390</v>
      </c>
      <c r="AA309">
        <f t="shared" si="102"/>
        <v>0</v>
      </c>
      <c r="AB309">
        <f t="shared" si="103"/>
        <v>228390</v>
      </c>
      <c r="AD309" s="81">
        <f t="shared" si="104"/>
        <v>64.14</v>
      </c>
      <c r="AE309">
        <f t="shared" si="105"/>
        <v>218608</v>
      </c>
      <c r="AF309">
        <f t="shared" si="106"/>
        <v>0</v>
      </c>
      <c r="AG309">
        <f t="shared" si="107"/>
        <v>218608</v>
      </c>
      <c r="AI309" s="81">
        <f t="shared" si="108"/>
        <v>0</v>
      </c>
      <c r="AJ309">
        <f t="shared" si="109"/>
        <v>0</v>
      </c>
      <c r="AK309">
        <f t="shared" si="110"/>
        <v>0</v>
      </c>
      <c r="AL309">
        <f t="shared" si="111"/>
        <v>0</v>
      </c>
      <c r="AN309" s="81">
        <f t="shared" si="112"/>
        <v>22.77</v>
      </c>
      <c r="AO309">
        <f t="shared" si="113"/>
        <v>85023</v>
      </c>
      <c r="AP309">
        <f t="shared" si="114"/>
        <v>0</v>
      </c>
      <c r="AQ309">
        <f t="shared" si="115"/>
        <v>85023</v>
      </c>
      <c r="AS309" s="81">
        <f t="shared" si="116"/>
        <v>2.9</v>
      </c>
      <c r="AT309">
        <f t="shared" si="117"/>
        <v>10829</v>
      </c>
      <c r="AU309">
        <f t="shared" si="118"/>
        <v>0</v>
      </c>
      <c r="AV309">
        <f t="shared" si="119"/>
        <v>10829</v>
      </c>
    </row>
    <row r="310" spans="1:48" x14ac:dyDescent="0.2">
      <c r="A310" s="69">
        <v>298</v>
      </c>
      <c r="B310" s="65">
        <v>6591</v>
      </c>
      <c r="C310" s="65" t="s">
        <v>351</v>
      </c>
      <c r="D310" s="65">
        <v>6591</v>
      </c>
      <c r="E310" s="65">
        <v>28.92</v>
      </c>
      <c r="F310" s="65">
        <v>3.09</v>
      </c>
      <c r="G310" s="65">
        <v>308.82</v>
      </c>
      <c r="H310" s="65">
        <v>562.91999999999996</v>
      </c>
      <c r="I310" s="65">
        <v>61.07</v>
      </c>
      <c r="J310" s="65">
        <v>63.82</v>
      </c>
      <c r="K310" s="65">
        <v>221847</v>
      </c>
      <c r="L310" s="65">
        <v>24068</v>
      </c>
      <c r="M310" s="65">
        <v>25151</v>
      </c>
      <c r="N310" s="65">
        <v>12830</v>
      </c>
      <c r="O310" s="65">
        <v>1371</v>
      </c>
      <c r="P310" s="65">
        <v>396.8</v>
      </c>
      <c r="Q310" s="65">
        <v>446.82</v>
      </c>
      <c r="R310" s="70">
        <v>0</v>
      </c>
      <c r="T310" s="81">
        <f t="shared" si="96"/>
        <v>573.89</v>
      </c>
      <c r="U310">
        <f t="shared" si="97"/>
        <v>227720</v>
      </c>
      <c r="V310">
        <f t="shared" si="98"/>
        <v>0</v>
      </c>
      <c r="W310">
        <f t="shared" si="99"/>
        <v>227720</v>
      </c>
      <c r="Y310" s="81">
        <f t="shared" si="100"/>
        <v>62.31</v>
      </c>
      <c r="Z310">
        <f t="shared" si="101"/>
        <v>24725</v>
      </c>
      <c r="AA310">
        <f t="shared" si="102"/>
        <v>0</v>
      </c>
      <c r="AB310">
        <f t="shared" si="103"/>
        <v>24725</v>
      </c>
      <c r="AD310" s="81">
        <f t="shared" si="104"/>
        <v>65.17</v>
      </c>
      <c r="AE310">
        <f t="shared" si="105"/>
        <v>25859</v>
      </c>
      <c r="AF310">
        <f t="shared" si="106"/>
        <v>0</v>
      </c>
      <c r="AG310">
        <f t="shared" si="107"/>
        <v>25859</v>
      </c>
      <c r="AI310" s="81">
        <f t="shared" si="108"/>
        <v>0</v>
      </c>
      <c r="AJ310">
        <f t="shared" si="109"/>
        <v>0</v>
      </c>
      <c r="AK310">
        <f t="shared" si="110"/>
        <v>0</v>
      </c>
      <c r="AL310">
        <f t="shared" si="111"/>
        <v>0</v>
      </c>
      <c r="AN310" s="81">
        <f t="shared" si="112"/>
        <v>29.490000000000002</v>
      </c>
      <c r="AO310">
        <f t="shared" si="113"/>
        <v>13177</v>
      </c>
      <c r="AP310">
        <f t="shared" si="114"/>
        <v>0</v>
      </c>
      <c r="AQ310">
        <f t="shared" si="115"/>
        <v>13177</v>
      </c>
      <c r="AS310" s="81">
        <f t="shared" si="116"/>
        <v>3.1599999999999997</v>
      </c>
      <c r="AT310">
        <f t="shared" si="117"/>
        <v>1412</v>
      </c>
      <c r="AU310">
        <f t="shared" si="118"/>
        <v>0</v>
      </c>
      <c r="AV310">
        <f t="shared" si="119"/>
        <v>1412</v>
      </c>
    </row>
    <row r="311" spans="1:48" x14ac:dyDescent="0.2">
      <c r="A311" s="69">
        <v>299</v>
      </c>
      <c r="B311" s="65">
        <v>6592</v>
      </c>
      <c r="C311" s="65" t="s">
        <v>352</v>
      </c>
      <c r="D311" s="65">
        <v>6592</v>
      </c>
      <c r="E311" s="65">
        <v>27.75</v>
      </c>
      <c r="F311" s="65">
        <v>3</v>
      </c>
      <c r="G311" s="65">
        <v>308.82</v>
      </c>
      <c r="H311" s="65">
        <v>553.4</v>
      </c>
      <c r="I311" s="65">
        <v>54.67</v>
      </c>
      <c r="J311" s="65">
        <v>66.22</v>
      </c>
      <c r="K311" s="65">
        <v>349638</v>
      </c>
      <c r="L311" s="65">
        <v>34541</v>
      </c>
      <c r="M311" s="65">
        <v>41838</v>
      </c>
      <c r="N311" s="65">
        <v>19728</v>
      </c>
      <c r="O311" s="65">
        <v>2133</v>
      </c>
      <c r="P311" s="65">
        <v>613.70000000000005</v>
      </c>
      <c r="Q311" s="65">
        <v>693.6</v>
      </c>
      <c r="R311" s="70">
        <v>0</v>
      </c>
      <c r="T311" s="81">
        <f t="shared" si="96"/>
        <v>564.37</v>
      </c>
      <c r="U311">
        <f t="shared" si="97"/>
        <v>346354</v>
      </c>
      <c r="V311">
        <f t="shared" si="98"/>
        <v>3284</v>
      </c>
      <c r="W311">
        <f t="shared" si="99"/>
        <v>349638</v>
      </c>
      <c r="Y311" s="81">
        <f t="shared" si="100"/>
        <v>55.910000000000004</v>
      </c>
      <c r="Z311">
        <f t="shared" si="101"/>
        <v>34312</v>
      </c>
      <c r="AA311">
        <f t="shared" si="102"/>
        <v>229</v>
      </c>
      <c r="AB311">
        <f t="shared" si="103"/>
        <v>34541</v>
      </c>
      <c r="AD311" s="81">
        <f t="shared" si="104"/>
        <v>67.569999999999993</v>
      </c>
      <c r="AE311">
        <f t="shared" si="105"/>
        <v>41468</v>
      </c>
      <c r="AF311">
        <f t="shared" si="106"/>
        <v>370</v>
      </c>
      <c r="AG311">
        <f t="shared" si="107"/>
        <v>41838</v>
      </c>
      <c r="AI311" s="81">
        <f t="shared" si="108"/>
        <v>0</v>
      </c>
      <c r="AJ311">
        <f t="shared" si="109"/>
        <v>0</v>
      </c>
      <c r="AK311">
        <f t="shared" si="110"/>
        <v>0</v>
      </c>
      <c r="AL311">
        <f t="shared" si="111"/>
        <v>0</v>
      </c>
      <c r="AN311" s="81">
        <f t="shared" si="112"/>
        <v>28.32</v>
      </c>
      <c r="AO311">
        <f t="shared" si="113"/>
        <v>19643</v>
      </c>
      <c r="AP311">
        <f t="shared" si="114"/>
        <v>85</v>
      </c>
      <c r="AQ311">
        <f t="shared" si="115"/>
        <v>19728</v>
      </c>
      <c r="AS311" s="81">
        <f t="shared" si="116"/>
        <v>3.07</v>
      </c>
      <c r="AT311">
        <f t="shared" si="117"/>
        <v>2129</v>
      </c>
      <c r="AU311">
        <f t="shared" si="118"/>
        <v>4</v>
      </c>
      <c r="AV311">
        <f t="shared" si="119"/>
        <v>2133</v>
      </c>
    </row>
    <row r="312" spans="1:48" x14ac:dyDescent="0.2">
      <c r="A312" s="69">
        <v>300</v>
      </c>
      <c r="B312" s="65">
        <v>6615</v>
      </c>
      <c r="C312" s="65" t="s">
        <v>353</v>
      </c>
      <c r="D312" s="65">
        <v>6615</v>
      </c>
      <c r="E312" s="65">
        <v>22.2</v>
      </c>
      <c r="F312" s="65">
        <v>2.83</v>
      </c>
      <c r="G312" s="65">
        <v>308.82</v>
      </c>
      <c r="H312" s="65">
        <v>566.71</v>
      </c>
      <c r="I312" s="65">
        <v>58.16</v>
      </c>
      <c r="J312" s="65">
        <v>61.01</v>
      </c>
      <c r="K312" s="65">
        <v>327558</v>
      </c>
      <c r="L312" s="65">
        <v>33616</v>
      </c>
      <c r="M312" s="65">
        <v>35264</v>
      </c>
      <c r="N312" s="65">
        <v>13777</v>
      </c>
      <c r="O312" s="65">
        <v>1756</v>
      </c>
      <c r="P312" s="65">
        <v>587.70000000000005</v>
      </c>
      <c r="Q312" s="65">
        <v>630.71</v>
      </c>
      <c r="R312" s="70">
        <v>178498</v>
      </c>
      <c r="T312" s="81">
        <f t="shared" si="96"/>
        <v>577.68000000000006</v>
      </c>
      <c r="U312">
        <f t="shared" si="97"/>
        <v>339503</v>
      </c>
      <c r="V312">
        <f t="shared" si="98"/>
        <v>0</v>
      </c>
      <c r="W312">
        <f t="shared" si="99"/>
        <v>339503</v>
      </c>
      <c r="Y312" s="81">
        <f t="shared" si="100"/>
        <v>59.4</v>
      </c>
      <c r="Z312">
        <f t="shared" si="101"/>
        <v>34909</v>
      </c>
      <c r="AA312">
        <f t="shared" si="102"/>
        <v>0</v>
      </c>
      <c r="AB312">
        <f t="shared" si="103"/>
        <v>34909</v>
      </c>
      <c r="AD312" s="81">
        <f t="shared" si="104"/>
        <v>62.36</v>
      </c>
      <c r="AE312">
        <f t="shared" si="105"/>
        <v>36649</v>
      </c>
      <c r="AF312">
        <f t="shared" si="106"/>
        <v>0</v>
      </c>
      <c r="AG312">
        <f t="shared" si="107"/>
        <v>36649</v>
      </c>
      <c r="AI312" s="81">
        <f t="shared" si="108"/>
        <v>315</v>
      </c>
      <c r="AJ312">
        <f t="shared" si="109"/>
        <v>185126</v>
      </c>
      <c r="AK312">
        <f t="shared" si="110"/>
        <v>0</v>
      </c>
      <c r="AL312">
        <f t="shared" si="111"/>
        <v>185126</v>
      </c>
      <c r="AN312" s="81">
        <f t="shared" si="112"/>
        <v>22.77</v>
      </c>
      <c r="AO312">
        <f t="shared" si="113"/>
        <v>14361</v>
      </c>
      <c r="AP312">
        <f t="shared" si="114"/>
        <v>0</v>
      </c>
      <c r="AQ312">
        <f t="shared" si="115"/>
        <v>14361</v>
      </c>
      <c r="AS312" s="81">
        <f t="shared" si="116"/>
        <v>2.9</v>
      </c>
      <c r="AT312">
        <f t="shared" si="117"/>
        <v>1829</v>
      </c>
      <c r="AU312">
        <f t="shared" si="118"/>
        <v>0</v>
      </c>
      <c r="AV312">
        <f t="shared" si="119"/>
        <v>1829</v>
      </c>
    </row>
    <row r="313" spans="1:48" x14ac:dyDescent="0.2">
      <c r="A313" s="69">
        <v>301</v>
      </c>
      <c r="B313" s="65">
        <v>6633</v>
      </c>
      <c r="C313" s="65" t="s">
        <v>354</v>
      </c>
      <c r="D313" s="65">
        <v>6633</v>
      </c>
      <c r="E313" s="65">
        <v>36.15</v>
      </c>
      <c r="F313" s="65">
        <v>4.1500000000000004</v>
      </c>
      <c r="G313" s="65">
        <v>308.82</v>
      </c>
      <c r="H313" s="65">
        <v>614.87</v>
      </c>
      <c r="I313" s="65">
        <v>68.5</v>
      </c>
      <c r="J313" s="65">
        <v>61.7</v>
      </c>
      <c r="K313" s="65">
        <v>131275</v>
      </c>
      <c r="L313" s="65">
        <v>14625</v>
      </c>
      <c r="M313" s="65">
        <v>13173</v>
      </c>
      <c r="N313" s="65">
        <v>8416</v>
      </c>
      <c r="O313" s="65">
        <v>966</v>
      </c>
      <c r="P313" s="65">
        <v>167.9</v>
      </c>
      <c r="Q313" s="65">
        <v>187.4</v>
      </c>
      <c r="R313" s="70">
        <v>0</v>
      </c>
      <c r="T313" s="81">
        <f t="shared" si="96"/>
        <v>625.84</v>
      </c>
      <c r="U313">
        <f t="shared" si="97"/>
        <v>105079</v>
      </c>
      <c r="V313">
        <f t="shared" si="98"/>
        <v>26196</v>
      </c>
      <c r="W313">
        <f t="shared" si="99"/>
        <v>131275</v>
      </c>
      <c r="Y313" s="81">
        <f t="shared" si="100"/>
        <v>69.739999999999995</v>
      </c>
      <c r="Z313">
        <f t="shared" si="101"/>
        <v>11709</v>
      </c>
      <c r="AA313">
        <f t="shared" si="102"/>
        <v>2916</v>
      </c>
      <c r="AB313">
        <f t="shared" si="103"/>
        <v>14625</v>
      </c>
      <c r="AD313" s="81">
        <f t="shared" si="104"/>
        <v>63.050000000000004</v>
      </c>
      <c r="AE313">
        <f t="shared" si="105"/>
        <v>10586</v>
      </c>
      <c r="AF313">
        <f t="shared" si="106"/>
        <v>2587</v>
      </c>
      <c r="AG313">
        <f t="shared" si="107"/>
        <v>13173</v>
      </c>
      <c r="AI313" s="81">
        <f t="shared" si="108"/>
        <v>0</v>
      </c>
      <c r="AJ313">
        <f t="shared" si="109"/>
        <v>0</v>
      </c>
      <c r="AK313">
        <f t="shared" si="110"/>
        <v>0</v>
      </c>
      <c r="AL313">
        <f t="shared" si="111"/>
        <v>0</v>
      </c>
      <c r="AN313" s="81">
        <f t="shared" si="112"/>
        <v>36.72</v>
      </c>
      <c r="AO313">
        <f t="shared" si="113"/>
        <v>6881</v>
      </c>
      <c r="AP313">
        <f t="shared" si="114"/>
        <v>1535</v>
      </c>
      <c r="AQ313">
        <f t="shared" si="115"/>
        <v>8416</v>
      </c>
      <c r="AS313" s="81">
        <f t="shared" si="116"/>
        <v>4.2200000000000006</v>
      </c>
      <c r="AT313">
        <f t="shared" si="117"/>
        <v>791</v>
      </c>
      <c r="AU313">
        <f t="shared" si="118"/>
        <v>175</v>
      </c>
      <c r="AV313">
        <f t="shared" si="119"/>
        <v>966</v>
      </c>
    </row>
    <row r="314" spans="1:48" x14ac:dyDescent="0.2">
      <c r="A314" s="69">
        <v>302</v>
      </c>
      <c r="B314" s="65">
        <v>6651</v>
      </c>
      <c r="C314" s="65" t="s">
        <v>355</v>
      </c>
      <c r="D314" s="65">
        <v>6651</v>
      </c>
      <c r="E314" s="65">
        <v>28.74</v>
      </c>
      <c r="F314" s="65">
        <v>3.05</v>
      </c>
      <c r="G314" s="65">
        <v>308.82</v>
      </c>
      <c r="H314" s="65">
        <v>562.5</v>
      </c>
      <c r="I314" s="65">
        <v>60.29</v>
      </c>
      <c r="J314" s="65">
        <v>68.84</v>
      </c>
      <c r="K314" s="65">
        <v>185063</v>
      </c>
      <c r="L314" s="65">
        <v>19835</v>
      </c>
      <c r="M314" s="65">
        <v>22648</v>
      </c>
      <c r="N314" s="65">
        <v>10621</v>
      </c>
      <c r="O314" s="65">
        <v>1127</v>
      </c>
      <c r="P314" s="65">
        <v>323.8</v>
      </c>
      <c r="Q314" s="65">
        <v>364.77</v>
      </c>
      <c r="R314" s="70">
        <v>0</v>
      </c>
      <c r="T314" s="81">
        <f t="shared" si="96"/>
        <v>573.47</v>
      </c>
      <c r="U314">
        <f t="shared" si="97"/>
        <v>185690</v>
      </c>
      <c r="V314">
        <f t="shared" si="98"/>
        <v>0</v>
      </c>
      <c r="W314">
        <f t="shared" si="99"/>
        <v>185690</v>
      </c>
      <c r="Y314" s="81">
        <f t="shared" si="100"/>
        <v>61.53</v>
      </c>
      <c r="Z314">
        <f t="shared" si="101"/>
        <v>19923</v>
      </c>
      <c r="AA314">
        <f t="shared" si="102"/>
        <v>0</v>
      </c>
      <c r="AB314">
        <f t="shared" si="103"/>
        <v>19923</v>
      </c>
      <c r="AD314" s="81">
        <f t="shared" si="104"/>
        <v>70.19</v>
      </c>
      <c r="AE314">
        <f t="shared" si="105"/>
        <v>22728</v>
      </c>
      <c r="AF314">
        <f t="shared" si="106"/>
        <v>0</v>
      </c>
      <c r="AG314">
        <f t="shared" si="107"/>
        <v>22728</v>
      </c>
      <c r="AI314" s="81">
        <f t="shared" si="108"/>
        <v>0</v>
      </c>
      <c r="AJ314">
        <f t="shared" si="109"/>
        <v>0</v>
      </c>
      <c r="AK314">
        <f t="shared" si="110"/>
        <v>0</v>
      </c>
      <c r="AL314">
        <f t="shared" si="111"/>
        <v>0</v>
      </c>
      <c r="AN314" s="81">
        <f t="shared" si="112"/>
        <v>29.31</v>
      </c>
      <c r="AO314">
        <f t="shared" si="113"/>
        <v>10691</v>
      </c>
      <c r="AP314">
        <f t="shared" si="114"/>
        <v>0</v>
      </c>
      <c r="AQ314">
        <f t="shared" si="115"/>
        <v>10691</v>
      </c>
      <c r="AS314" s="81">
        <f t="shared" si="116"/>
        <v>3.1199999999999997</v>
      </c>
      <c r="AT314">
        <f t="shared" si="117"/>
        <v>1138</v>
      </c>
      <c r="AU314">
        <f t="shared" si="118"/>
        <v>0</v>
      </c>
      <c r="AV314">
        <f t="shared" si="119"/>
        <v>1138</v>
      </c>
    </row>
    <row r="315" spans="1:48" x14ac:dyDescent="0.2">
      <c r="A315" s="69">
        <v>303</v>
      </c>
      <c r="B315" s="65">
        <v>6660</v>
      </c>
      <c r="C315" s="65" t="s">
        <v>356</v>
      </c>
      <c r="D315" s="65">
        <v>6660</v>
      </c>
      <c r="E315" s="65">
        <v>25.97</v>
      </c>
      <c r="F315" s="65">
        <v>3.02</v>
      </c>
      <c r="G315" s="65">
        <v>308.82</v>
      </c>
      <c r="H315" s="65">
        <v>570.38</v>
      </c>
      <c r="I315" s="65">
        <v>64.14</v>
      </c>
      <c r="J315" s="65">
        <v>61.52</v>
      </c>
      <c r="K315" s="65">
        <v>903710</v>
      </c>
      <c r="L315" s="65">
        <v>101623</v>
      </c>
      <c r="M315" s="65">
        <v>97472</v>
      </c>
      <c r="N315" s="65">
        <v>46838</v>
      </c>
      <c r="O315" s="65">
        <v>5447</v>
      </c>
      <c r="P315" s="65">
        <v>1557.2</v>
      </c>
      <c r="Q315" s="65">
        <v>1778.54</v>
      </c>
      <c r="R315" s="70">
        <v>0</v>
      </c>
      <c r="T315" s="81">
        <f t="shared" si="96"/>
        <v>581.35</v>
      </c>
      <c r="U315">
        <f t="shared" si="97"/>
        <v>905278</v>
      </c>
      <c r="V315">
        <f t="shared" si="98"/>
        <v>0</v>
      </c>
      <c r="W315">
        <f t="shared" si="99"/>
        <v>905278</v>
      </c>
      <c r="Y315" s="81">
        <f t="shared" si="100"/>
        <v>65.38</v>
      </c>
      <c r="Z315">
        <f t="shared" si="101"/>
        <v>101810</v>
      </c>
      <c r="AA315">
        <f t="shared" si="102"/>
        <v>0</v>
      </c>
      <c r="AB315">
        <f t="shared" si="103"/>
        <v>101810</v>
      </c>
      <c r="AD315" s="81">
        <f t="shared" si="104"/>
        <v>62.870000000000005</v>
      </c>
      <c r="AE315">
        <f t="shared" si="105"/>
        <v>97901</v>
      </c>
      <c r="AF315">
        <f t="shared" si="106"/>
        <v>0</v>
      </c>
      <c r="AG315">
        <f t="shared" si="107"/>
        <v>97901</v>
      </c>
      <c r="AI315" s="81">
        <f t="shared" si="108"/>
        <v>0</v>
      </c>
      <c r="AJ315">
        <f t="shared" si="109"/>
        <v>0</v>
      </c>
      <c r="AK315">
        <f t="shared" si="110"/>
        <v>0</v>
      </c>
      <c r="AL315">
        <f t="shared" si="111"/>
        <v>0</v>
      </c>
      <c r="AN315" s="81">
        <f t="shared" si="112"/>
        <v>26.54</v>
      </c>
      <c r="AO315">
        <f t="shared" si="113"/>
        <v>47202</v>
      </c>
      <c r="AP315">
        <f t="shared" si="114"/>
        <v>0</v>
      </c>
      <c r="AQ315">
        <f t="shared" si="115"/>
        <v>47202</v>
      </c>
      <c r="AS315" s="81">
        <f t="shared" si="116"/>
        <v>3.09</v>
      </c>
      <c r="AT315">
        <f t="shared" si="117"/>
        <v>5496</v>
      </c>
      <c r="AU315">
        <f t="shared" si="118"/>
        <v>0</v>
      </c>
      <c r="AV315">
        <f t="shared" si="119"/>
        <v>5496</v>
      </c>
    </row>
    <row r="316" spans="1:48" x14ac:dyDescent="0.2">
      <c r="A316" s="69">
        <v>304</v>
      </c>
      <c r="B316" s="65">
        <v>6700</v>
      </c>
      <c r="C316" s="65" t="s">
        <v>357</v>
      </c>
      <c r="D316" s="65">
        <v>6700</v>
      </c>
      <c r="E316" s="65">
        <v>27.75</v>
      </c>
      <c r="F316" s="65">
        <v>3</v>
      </c>
      <c r="G316" s="65">
        <v>308.82</v>
      </c>
      <c r="H316" s="65">
        <v>621.51</v>
      </c>
      <c r="I316" s="65">
        <v>66.290000000000006</v>
      </c>
      <c r="J316" s="65">
        <v>66.38</v>
      </c>
      <c r="K316" s="65">
        <v>299257</v>
      </c>
      <c r="L316" s="65">
        <v>31919</v>
      </c>
      <c r="M316" s="65">
        <v>31962</v>
      </c>
      <c r="N316" s="65">
        <v>15554</v>
      </c>
      <c r="O316" s="65">
        <v>1682</v>
      </c>
      <c r="P316" s="65">
        <v>469.8</v>
      </c>
      <c r="Q316" s="65">
        <v>549.6</v>
      </c>
      <c r="R316" s="70">
        <v>0</v>
      </c>
      <c r="T316" s="81">
        <f t="shared" si="96"/>
        <v>632.48</v>
      </c>
      <c r="U316">
        <f t="shared" si="97"/>
        <v>297139</v>
      </c>
      <c r="V316">
        <f t="shared" si="98"/>
        <v>2118</v>
      </c>
      <c r="W316">
        <f t="shared" si="99"/>
        <v>299257</v>
      </c>
      <c r="Y316" s="81">
        <f t="shared" si="100"/>
        <v>67.53</v>
      </c>
      <c r="Z316">
        <f t="shared" si="101"/>
        <v>31726</v>
      </c>
      <c r="AA316">
        <f t="shared" si="102"/>
        <v>193</v>
      </c>
      <c r="AB316">
        <f t="shared" si="103"/>
        <v>31919</v>
      </c>
      <c r="AD316" s="81">
        <f t="shared" si="104"/>
        <v>67.72999999999999</v>
      </c>
      <c r="AE316">
        <f t="shared" si="105"/>
        <v>31820</v>
      </c>
      <c r="AF316">
        <f t="shared" si="106"/>
        <v>142</v>
      </c>
      <c r="AG316">
        <f t="shared" si="107"/>
        <v>31962</v>
      </c>
      <c r="AI316" s="81">
        <f t="shared" si="108"/>
        <v>0</v>
      </c>
      <c r="AJ316">
        <f t="shared" si="109"/>
        <v>0</v>
      </c>
      <c r="AK316">
        <f t="shared" si="110"/>
        <v>0</v>
      </c>
      <c r="AL316">
        <f t="shared" si="111"/>
        <v>0</v>
      </c>
      <c r="AN316" s="81">
        <f t="shared" si="112"/>
        <v>28.32</v>
      </c>
      <c r="AO316">
        <f t="shared" si="113"/>
        <v>15565</v>
      </c>
      <c r="AP316">
        <f t="shared" si="114"/>
        <v>0</v>
      </c>
      <c r="AQ316">
        <f t="shared" si="115"/>
        <v>15565</v>
      </c>
      <c r="AS316" s="81">
        <f t="shared" si="116"/>
        <v>3.07</v>
      </c>
      <c r="AT316">
        <f t="shared" si="117"/>
        <v>1687</v>
      </c>
      <c r="AU316">
        <f t="shared" si="118"/>
        <v>0</v>
      </c>
      <c r="AV316">
        <f t="shared" si="119"/>
        <v>1687</v>
      </c>
    </row>
    <row r="317" spans="1:48" x14ac:dyDescent="0.2">
      <c r="A317" s="69">
        <v>305</v>
      </c>
      <c r="B317" s="65">
        <v>6750</v>
      </c>
      <c r="C317" s="65" t="s">
        <v>358</v>
      </c>
      <c r="D317" s="65">
        <v>6750</v>
      </c>
      <c r="E317" s="65">
        <v>28.74</v>
      </c>
      <c r="F317" s="65">
        <v>3.05</v>
      </c>
      <c r="G317" s="65">
        <v>308.82</v>
      </c>
      <c r="H317" s="65">
        <v>565.82000000000005</v>
      </c>
      <c r="I317" s="65">
        <v>50.67</v>
      </c>
      <c r="J317" s="65">
        <v>67.78</v>
      </c>
      <c r="K317" s="65">
        <v>91776</v>
      </c>
      <c r="L317" s="65">
        <v>8219</v>
      </c>
      <c r="M317" s="65">
        <v>10994</v>
      </c>
      <c r="N317" s="65">
        <v>5177</v>
      </c>
      <c r="O317" s="65">
        <v>549</v>
      </c>
      <c r="P317" s="65">
        <v>159.80000000000001</v>
      </c>
      <c r="Q317" s="65">
        <v>177.91</v>
      </c>
      <c r="R317" s="70">
        <v>0</v>
      </c>
      <c r="T317" s="81">
        <f t="shared" si="96"/>
        <v>576.79000000000008</v>
      </c>
      <c r="U317">
        <f t="shared" si="97"/>
        <v>92171</v>
      </c>
      <c r="V317">
        <f t="shared" si="98"/>
        <v>0</v>
      </c>
      <c r="W317">
        <f t="shared" si="99"/>
        <v>92171</v>
      </c>
      <c r="Y317" s="81">
        <f t="shared" si="100"/>
        <v>51.910000000000004</v>
      </c>
      <c r="Z317">
        <f t="shared" si="101"/>
        <v>8295</v>
      </c>
      <c r="AA317">
        <f t="shared" si="102"/>
        <v>0</v>
      </c>
      <c r="AB317">
        <f t="shared" si="103"/>
        <v>8295</v>
      </c>
      <c r="AD317" s="81">
        <f t="shared" si="104"/>
        <v>69.13</v>
      </c>
      <c r="AE317">
        <f t="shared" si="105"/>
        <v>11047</v>
      </c>
      <c r="AF317">
        <f t="shared" si="106"/>
        <v>0</v>
      </c>
      <c r="AG317">
        <f t="shared" si="107"/>
        <v>11047</v>
      </c>
      <c r="AI317" s="81">
        <f t="shared" si="108"/>
        <v>0</v>
      </c>
      <c r="AJ317">
        <f t="shared" si="109"/>
        <v>0</v>
      </c>
      <c r="AK317">
        <f t="shared" si="110"/>
        <v>0</v>
      </c>
      <c r="AL317">
        <f t="shared" si="111"/>
        <v>0</v>
      </c>
      <c r="AN317" s="81">
        <f t="shared" si="112"/>
        <v>29.31</v>
      </c>
      <c r="AO317">
        <f t="shared" si="113"/>
        <v>5215</v>
      </c>
      <c r="AP317">
        <f t="shared" si="114"/>
        <v>0</v>
      </c>
      <c r="AQ317">
        <f t="shared" si="115"/>
        <v>5215</v>
      </c>
      <c r="AS317" s="81">
        <f t="shared" si="116"/>
        <v>3.1199999999999997</v>
      </c>
      <c r="AT317">
        <f t="shared" si="117"/>
        <v>555</v>
      </c>
      <c r="AU317">
        <f t="shared" si="118"/>
        <v>0</v>
      </c>
      <c r="AV317">
        <f t="shared" si="119"/>
        <v>555</v>
      </c>
    </row>
    <row r="318" spans="1:48" x14ac:dyDescent="0.2">
      <c r="A318" s="69">
        <v>306</v>
      </c>
      <c r="B318" s="65">
        <v>6759</v>
      </c>
      <c r="C318" s="65" t="s">
        <v>359</v>
      </c>
      <c r="D318" s="65">
        <v>6759</v>
      </c>
      <c r="E318" s="65">
        <v>27.75</v>
      </c>
      <c r="F318" s="65">
        <v>3</v>
      </c>
      <c r="G318" s="65">
        <v>308.82</v>
      </c>
      <c r="H318" s="65">
        <v>583.49</v>
      </c>
      <c r="I318" s="65">
        <v>60.1</v>
      </c>
      <c r="J318" s="65">
        <v>72.760000000000005</v>
      </c>
      <c r="K318" s="65">
        <v>400858</v>
      </c>
      <c r="L318" s="65">
        <v>41289</v>
      </c>
      <c r="M318" s="65">
        <v>49986</v>
      </c>
      <c r="N318" s="65">
        <v>22494</v>
      </c>
      <c r="O318" s="65">
        <v>2432</v>
      </c>
      <c r="P318" s="65">
        <v>628.70000000000005</v>
      </c>
      <c r="Q318" s="65">
        <v>753.54</v>
      </c>
      <c r="R318" s="70">
        <v>0</v>
      </c>
      <c r="T318" s="81">
        <f t="shared" si="96"/>
        <v>594.46</v>
      </c>
      <c r="U318">
        <f t="shared" si="97"/>
        <v>373737</v>
      </c>
      <c r="V318">
        <f t="shared" si="98"/>
        <v>27121</v>
      </c>
      <c r="W318">
        <f t="shared" si="99"/>
        <v>400858</v>
      </c>
      <c r="Y318" s="81">
        <f t="shared" si="100"/>
        <v>61.34</v>
      </c>
      <c r="Z318">
        <f t="shared" si="101"/>
        <v>38564</v>
      </c>
      <c r="AA318">
        <f t="shared" si="102"/>
        <v>2725</v>
      </c>
      <c r="AB318">
        <f t="shared" si="103"/>
        <v>41289</v>
      </c>
      <c r="AD318" s="81">
        <f t="shared" si="104"/>
        <v>74.11</v>
      </c>
      <c r="AE318">
        <f t="shared" si="105"/>
        <v>46593</v>
      </c>
      <c r="AF318">
        <f t="shared" si="106"/>
        <v>3393</v>
      </c>
      <c r="AG318">
        <f t="shared" si="107"/>
        <v>49986</v>
      </c>
      <c r="AI318" s="81">
        <f t="shared" si="108"/>
        <v>0</v>
      </c>
      <c r="AJ318">
        <f t="shared" si="109"/>
        <v>0</v>
      </c>
      <c r="AK318">
        <f t="shared" si="110"/>
        <v>0</v>
      </c>
      <c r="AL318">
        <f t="shared" si="111"/>
        <v>0</v>
      </c>
      <c r="AN318" s="81">
        <f t="shared" si="112"/>
        <v>28.32</v>
      </c>
      <c r="AO318">
        <f t="shared" si="113"/>
        <v>21340</v>
      </c>
      <c r="AP318">
        <f t="shared" si="114"/>
        <v>1154</v>
      </c>
      <c r="AQ318">
        <f t="shared" si="115"/>
        <v>22494</v>
      </c>
      <c r="AS318" s="81">
        <f t="shared" si="116"/>
        <v>3.07</v>
      </c>
      <c r="AT318">
        <f t="shared" si="117"/>
        <v>2313</v>
      </c>
      <c r="AU318">
        <f t="shared" si="118"/>
        <v>119</v>
      </c>
      <c r="AV318">
        <f t="shared" si="119"/>
        <v>2432</v>
      </c>
    </row>
    <row r="319" spans="1:48" x14ac:dyDescent="0.2">
      <c r="A319" s="69">
        <v>307</v>
      </c>
      <c r="B319" s="65">
        <v>6762</v>
      </c>
      <c r="C319" s="65" t="s">
        <v>360</v>
      </c>
      <c r="D319" s="65">
        <v>6762</v>
      </c>
      <c r="E319" s="65">
        <v>36.15</v>
      </c>
      <c r="F319" s="65">
        <v>4.1500000000000004</v>
      </c>
      <c r="G319" s="65">
        <v>308.82</v>
      </c>
      <c r="H319" s="65">
        <v>599.26</v>
      </c>
      <c r="I319" s="65">
        <v>61.58</v>
      </c>
      <c r="J319" s="65">
        <v>64.709999999999994</v>
      </c>
      <c r="K319" s="65">
        <v>429909</v>
      </c>
      <c r="L319" s="65">
        <v>44177</v>
      </c>
      <c r="M319" s="65">
        <v>46423</v>
      </c>
      <c r="N319" s="65">
        <v>28208</v>
      </c>
      <c r="O319" s="65">
        <v>3238</v>
      </c>
      <c r="P319" s="65">
        <v>702.7</v>
      </c>
      <c r="Q319" s="65">
        <v>766.22</v>
      </c>
      <c r="R319" s="70">
        <v>0</v>
      </c>
      <c r="T319" s="81">
        <f t="shared" si="96"/>
        <v>610.23</v>
      </c>
      <c r="U319">
        <f t="shared" si="97"/>
        <v>428809</v>
      </c>
      <c r="V319">
        <f t="shared" si="98"/>
        <v>1100</v>
      </c>
      <c r="W319">
        <f t="shared" si="99"/>
        <v>429909</v>
      </c>
      <c r="Y319" s="81">
        <f t="shared" si="100"/>
        <v>62.82</v>
      </c>
      <c r="Z319">
        <f t="shared" si="101"/>
        <v>44144</v>
      </c>
      <c r="AA319">
        <f t="shared" si="102"/>
        <v>33</v>
      </c>
      <c r="AB319">
        <f t="shared" si="103"/>
        <v>44177</v>
      </c>
      <c r="AD319" s="81">
        <f t="shared" si="104"/>
        <v>66.059999999999988</v>
      </c>
      <c r="AE319">
        <f t="shared" si="105"/>
        <v>46420</v>
      </c>
      <c r="AF319">
        <f t="shared" si="106"/>
        <v>3</v>
      </c>
      <c r="AG319">
        <f t="shared" si="107"/>
        <v>46423</v>
      </c>
      <c r="AI319" s="81">
        <f t="shared" si="108"/>
        <v>0</v>
      </c>
      <c r="AJ319">
        <f t="shared" si="109"/>
        <v>0</v>
      </c>
      <c r="AK319">
        <f t="shared" si="110"/>
        <v>0</v>
      </c>
      <c r="AL319">
        <f t="shared" si="111"/>
        <v>0</v>
      </c>
      <c r="AN319" s="81">
        <f t="shared" si="112"/>
        <v>36.72</v>
      </c>
      <c r="AO319">
        <f t="shared" si="113"/>
        <v>28136</v>
      </c>
      <c r="AP319">
        <f t="shared" si="114"/>
        <v>72</v>
      </c>
      <c r="AQ319">
        <f t="shared" si="115"/>
        <v>28208</v>
      </c>
      <c r="AS319" s="81">
        <f t="shared" si="116"/>
        <v>4.2200000000000006</v>
      </c>
      <c r="AT319">
        <f t="shared" si="117"/>
        <v>3233</v>
      </c>
      <c r="AU319">
        <f t="shared" si="118"/>
        <v>5</v>
      </c>
      <c r="AV319">
        <f t="shared" si="119"/>
        <v>3238</v>
      </c>
    </row>
    <row r="320" spans="1:48" x14ac:dyDescent="0.2">
      <c r="A320" s="69">
        <v>308</v>
      </c>
      <c r="B320" s="65">
        <v>6768</v>
      </c>
      <c r="C320" s="65" t="s">
        <v>361</v>
      </c>
      <c r="D320" s="65">
        <v>6768</v>
      </c>
      <c r="E320" s="65">
        <v>25.97</v>
      </c>
      <c r="F320" s="65">
        <v>3.02</v>
      </c>
      <c r="G320" s="65">
        <v>308.82</v>
      </c>
      <c r="H320" s="65">
        <v>550.9</v>
      </c>
      <c r="I320" s="65">
        <v>60.95</v>
      </c>
      <c r="J320" s="65">
        <v>67.790000000000006</v>
      </c>
      <c r="K320" s="65">
        <v>983136</v>
      </c>
      <c r="L320" s="65">
        <v>108771</v>
      </c>
      <c r="M320" s="65">
        <v>120978</v>
      </c>
      <c r="N320" s="65">
        <v>54114</v>
      </c>
      <c r="O320" s="65">
        <v>6293</v>
      </c>
      <c r="P320" s="65">
        <v>1766.1</v>
      </c>
      <c r="Q320" s="65">
        <v>2068.1999999999998</v>
      </c>
      <c r="R320" s="70">
        <v>0</v>
      </c>
      <c r="T320" s="81">
        <f t="shared" si="96"/>
        <v>561.87</v>
      </c>
      <c r="U320">
        <f t="shared" si="97"/>
        <v>992319</v>
      </c>
      <c r="V320">
        <f t="shared" si="98"/>
        <v>0</v>
      </c>
      <c r="W320">
        <f t="shared" si="99"/>
        <v>992319</v>
      </c>
      <c r="Y320" s="81">
        <f t="shared" si="100"/>
        <v>62.190000000000005</v>
      </c>
      <c r="Z320">
        <f t="shared" si="101"/>
        <v>109834</v>
      </c>
      <c r="AA320">
        <f t="shared" si="102"/>
        <v>0</v>
      </c>
      <c r="AB320">
        <f t="shared" si="103"/>
        <v>109834</v>
      </c>
      <c r="AD320" s="81">
        <f t="shared" si="104"/>
        <v>69.14</v>
      </c>
      <c r="AE320">
        <f t="shared" si="105"/>
        <v>122108</v>
      </c>
      <c r="AF320">
        <f t="shared" si="106"/>
        <v>0</v>
      </c>
      <c r="AG320">
        <f t="shared" si="107"/>
        <v>122108</v>
      </c>
      <c r="AI320" s="81">
        <f t="shared" si="108"/>
        <v>0</v>
      </c>
      <c r="AJ320">
        <f t="shared" si="109"/>
        <v>0</v>
      </c>
      <c r="AK320">
        <f t="shared" si="110"/>
        <v>0</v>
      </c>
      <c r="AL320">
        <f t="shared" si="111"/>
        <v>0</v>
      </c>
      <c r="AN320" s="81">
        <f t="shared" si="112"/>
        <v>26.54</v>
      </c>
      <c r="AO320">
        <f t="shared" si="113"/>
        <v>54890</v>
      </c>
      <c r="AP320">
        <f t="shared" si="114"/>
        <v>0</v>
      </c>
      <c r="AQ320">
        <f t="shared" si="115"/>
        <v>54890</v>
      </c>
      <c r="AS320" s="81">
        <f t="shared" si="116"/>
        <v>3.09</v>
      </c>
      <c r="AT320">
        <f t="shared" si="117"/>
        <v>6391</v>
      </c>
      <c r="AU320">
        <f t="shared" si="118"/>
        <v>0</v>
      </c>
      <c r="AV320">
        <f t="shared" si="119"/>
        <v>6391</v>
      </c>
    </row>
    <row r="321" spans="1:48" x14ac:dyDescent="0.2">
      <c r="A321" s="69">
        <v>309</v>
      </c>
      <c r="B321" s="65">
        <v>6795</v>
      </c>
      <c r="C321" s="65" t="s">
        <v>362</v>
      </c>
      <c r="D321" s="65">
        <v>6795</v>
      </c>
      <c r="E321" s="65">
        <v>36.15</v>
      </c>
      <c r="F321" s="65">
        <v>4.1500000000000004</v>
      </c>
      <c r="G321" s="65">
        <v>308.82</v>
      </c>
      <c r="H321" s="65">
        <v>538.75</v>
      </c>
      <c r="I321" s="65">
        <v>58.54</v>
      </c>
      <c r="J321" s="65">
        <v>75.44</v>
      </c>
      <c r="K321" s="65">
        <v>5922102</v>
      </c>
      <c r="L321" s="65">
        <v>643489</v>
      </c>
      <c r="M321" s="65">
        <v>829259</v>
      </c>
      <c r="N321" s="65">
        <v>483379</v>
      </c>
      <c r="O321" s="65">
        <v>55492</v>
      </c>
      <c r="P321" s="65">
        <v>11089.6</v>
      </c>
      <c r="Q321" s="65">
        <v>13492.56</v>
      </c>
      <c r="R321" s="70">
        <v>3394642</v>
      </c>
      <c r="T321" s="81">
        <f t="shared" si="96"/>
        <v>549.72</v>
      </c>
      <c r="U321">
        <f t="shared" si="97"/>
        <v>6096175</v>
      </c>
      <c r="V321">
        <f t="shared" si="98"/>
        <v>0</v>
      </c>
      <c r="W321">
        <f t="shared" si="99"/>
        <v>6096175</v>
      </c>
      <c r="Y321" s="81">
        <f t="shared" si="100"/>
        <v>59.78</v>
      </c>
      <c r="Z321">
        <f t="shared" si="101"/>
        <v>662936</v>
      </c>
      <c r="AA321">
        <f t="shared" si="102"/>
        <v>0</v>
      </c>
      <c r="AB321">
        <f t="shared" si="103"/>
        <v>662936</v>
      </c>
      <c r="AD321" s="81">
        <f t="shared" si="104"/>
        <v>76.789999999999992</v>
      </c>
      <c r="AE321">
        <f t="shared" si="105"/>
        <v>851570</v>
      </c>
      <c r="AF321">
        <f t="shared" si="106"/>
        <v>0</v>
      </c>
      <c r="AG321">
        <f t="shared" si="107"/>
        <v>851570</v>
      </c>
      <c r="AI321" s="81">
        <f t="shared" si="108"/>
        <v>315</v>
      </c>
      <c r="AJ321">
        <f t="shared" si="109"/>
        <v>3493224</v>
      </c>
      <c r="AK321">
        <f t="shared" si="110"/>
        <v>0</v>
      </c>
      <c r="AL321">
        <f t="shared" si="111"/>
        <v>3493224</v>
      </c>
      <c r="AN321" s="81">
        <f t="shared" si="112"/>
        <v>36.72</v>
      </c>
      <c r="AO321">
        <f t="shared" si="113"/>
        <v>495447</v>
      </c>
      <c r="AP321">
        <f t="shared" si="114"/>
        <v>0</v>
      </c>
      <c r="AQ321">
        <f t="shared" si="115"/>
        <v>495447</v>
      </c>
      <c r="AS321" s="81">
        <f t="shared" si="116"/>
        <v>4.2200000000000006</v>
      </c>
      <c r="AT321">
        <f t="shared" si="117"/>
        <v>56939</v>
      </c>
      <c r="AU321">
        <f t="shared" si="118"/>
        <v>0</v>
      </c>
      <c r="AV321">
        <f t="shared" si="119"/>
        <v>56939</v>
      </c>
    </row>
    <row r="322" spans="1:48" x14ac:dyDescent="0.2">
      <c r="A322" s="69">
        <v>310</v>
      </c>
      <c r="B322" s="65">
        <v>6822</v>
      </c>
      <c r="C322" s="65" t="s">
        <v>363</v>
      </c>
      <c r="D322" s="65">
        <v>6822</v>
      </c>
      <c r="E322" s="65">
        <v>22.2</v>
      </c>
      <c r="F322" s="65">
        <v>2.83</v>
      </c>
      <c r="G322" s="65">
        <v>308.82</v>
      </c>
      <c r="H322" s="65">
        <v>480.36</v>
      </c>
      <c r="I322" s="65">
        <v>49.34</v>
      </c>
      <c r="J322" s="65">
        <v>63.86</v>
      </c>
      <c r="K322" s="65">
        <v>3981512</v>
      </c>
      <c r="L322" s="65">
        <v>408960</v>
      </c>
      <c r="M322" s="65">
        <v>529310</v>
      </c>
      <c r="N322" s="65">
        <v>196412</v>
      </c>
      <c r="O322" s="65">
        <v>25038</v>
      </c>
      <c r="P322" s="65">
        <v>8708.7000000000007</v>
      </c>
      <c r="Q322" s="65">
        <v>9273.07</v>
      </c>
      <c r="R322" s="70">
        <v>0</v>
      </c>
      <c r="T322" s="81">
        <f t="shared" si="96"/>
        <v>491.33000000000004</v>
      </c>
      <c r="U322">
        <f t="shared" si="97"/>
        <v>4278846</v>
      </c>
      <c r="V322">
        <f t="shared" si="98"/>
        <v>0</v>
      </c>
      <c r="W322">
        <f t="shared" si="99"/>
        <v>4278846</v>
      </c>
      <c r="Y322" s="81">
        <f t="shared" si="100"/>
        <v>50.580000000000005</v>
      </c>
      <c r="Z322">
        <f t="shared" si="101"/>
        <v>440486</v>
      </c>
      <c r="AA322">
        <f t="shared" si="102"/>
        <v>0</v>
      </c>
      <c r="AB322">
        <f t="shared" si="103"/>
        <v>440486</v>
      </c>
      <c r="AD322" s="81">
        <f t="shared" si="104"/>
        <v>65.209999999999994</v>
      </c>
      <c r="AE322">
        <f t="shared" si="105"/>
        <v>567894</v>
      </c>
      <c r="AF322">
        <f t="shared" si="106"/>
        <v>0</v>
      </c>
      <c r="AG322">
        <f t="shared" si="107"/>
        <v>567894</v>
      </c>
      <c r="AI322" s="81">
        <f t="shared" si="108"/>
        <v>0</v>
      </c>
      <c r="AJ322">
        <f t="shared" si="109"/>
        <v>0</v>
      </c>
      <c r="AK322">
        <f t="shared" si="110"/>
        <v>0</v>
      </c>
      <c r="AL322">
        <f t="shared" si="111"/>
        <v>0</v>
      </c>
      <c r="AN322" s="81">
        <f t="shared" si="112"/>
        <v>22.77</v>
      </c>
      <c r="AO322">
        <f t="shared" si="113"/>
        <v>211148</v>
      </c>
      <c r="AP322">
        <f t="shared" si="114"/>
        <v>0</v>
      </c>
      <c r="AQ322">
        <f t="shared" si="115"/>
        <v>211148</v>
      </c>
      <c r="AS322" s="81">
        <f t="shared" si="116"/>
        <v>2.9</v>
      </c>
      <c r="AT322">
        <f t="shared" si="117"/>
        <v>26892</v>
      </c>
      <c r="AU322">
        <f t="shared" si="118"/>
        <v>0</v>
      </c>
      <c r="AV322">
        <f t="shared" si="119"/>
        <v>26892</v>
      </c>
    </row>
    <row r="323" spans="1:48" x14ac:dyDescent="0.2">
      <c r="A323" s="69">
        <v>311</v>
      </c>
      <c r="B323" s="65">
        <v>6840</v>
      </c>
      <c r="C323" s="65" t="s">
        <v>364</v>
      </c>
      <c r="D323" s="65">
        <v>6840</v>
      </c>
      <c r="E323" s="65">
        <v>36.15</v>
      </c>
      <c r="F323" s="65">
        <v>4.1500000000000004</v>
      </c>
      <c r="G323" s="65">
        <v>308.82</v>
      </c>
      <c r="H323" s="65">
        <v>590.11</v>
      </c>
      <c r="I323" s="65">
        <v>65.45</v>
      </c>
      <c r="J323" s="65">
        <v>54.69</v>
      </c>
      <c r="K323" s="65">
        <v>1170955</v>
      </c>
      <c r="L323" s="65">
        <v>129872</v>
      </c>
      <c r="M323" s="65">
        <v>108521</v>
      </c>
      <c r="N323" s="65">
        <v>80213</v>
      </c>
      <c r="O323" s="65">
        <v>9208</v>
      </c>
      <c r="P323" s="65">
        <v>2009</v>
      </c>
      <c r="Q323" s="65">
        <v>2245.9299999999998</v>
      </c>
      <c r="R323" s="70">
        <v>0</v>
      </c>
      <c r="T323" s="81">
        <f t="shared" si="96"/>
        <v>601.08000000000004</v>
      </c>
      <c r="U323">
        <f t="shared" si="97"/>
        <v>1207570</v>
      </c>
      <c r="V323">
        <f t="shared" si="98"/>
        <v>0</v>
      </c>
      <c r="W323">
        <f t="shared" si="99"/>
        <v>1207570</v>
      </c>
      <c r="Y323" s="81">
        <f t="shared" si="100"/>
        <v>66.69</v>
      </c>
      <c r="Z323">
        <f t="shared" si="101"/>
        <v>133980</v>
      </c>
      <c r="AA323">
        <f t="shared" si="102"/>
        <v>0</v>
      </c>
      <c r="AB323">
        <f t="shared" si="103"/>
        <v>133980</v>
      </c>
      <c r="AD323" s="81">
        <f t="shared" si="104"/>
        <v>56.04</v>
      </c>
      <c r="AE323">
        <f t="shared" si="105"/>
        <v>112584</v>
      </c>
      <c r="AF323">
        <f t="shared" si="106"/>
        <v>0</v>
      </c>
      <c r="AG323">
        <f t="shared" si="107"/>
        <v>112584</v>
      </c>
      <c r="AI323" s="81">
        <f t="shared" si="108"/>
        <v>0</v>
      </c>
      <c r="AJ323">
        <f t="shared" si="109"/>
        <v>0</v>
      </c>
      <c r="AK323">
        <f t="shared" si="110"/>
        <v>0</v>
      </c>
      <c r="AL323">
        <f t="shared" si="111"/>
        <v>0</v>
      </c>
      <c r="AN323" s="81">
        <f t="shared" si="112"/>
        <v>36.72</v>
      </c>
      <c r="AO323">
        <f t="shared" si="113"/>
        <v>82471</v>
      </c>
      <c r="AP323">
        <f t="shared" si="114"/>
        <v>0</v>
      </c>
      <c r="AQ323">
        <f t="shared" si="115"/>
        <v>82471</v>
      </c>
      <c r="AS323" s="81">
        <f t="shared" si="116"/>
        <v>4.2200000000000006</v>
      </c>
      <c r="AT323">
        <f t="shared" si="117"/>
        <v>9478</v>
      </c>
      <c r="AU323">
        <f t="shared" si="118"/>
        <v>0</v>
      </c>
      <c r="AV323">
        <f t="shared" si="119"/>
        <v>9478</v>
      </c>
    </row>
    <row r="324" spans="1:48" x14ac:dyDescent="0.2">
      <c r="A324" s="69">
        <v>312</v>
      </c>
      <c r="B324" s="65">
        <v>6854</v>
      </c>
      <c r="C324" s="65" t="s">
        <v>365</v>
      </c>
      <c r="D324" s="65">
        <v>6854</v>
      </c>
      <c r="E324" s="65">
        <v>27.75</v>
      </c>
      <c r="F324" s="65">
        <v>3</v>
      </c>
      <c r="G324" s="65">
        <v>308.82</v>
      </c>
      <c r="H324" s="65">
        <v>651.23</v>
      </c>
      <c r="I324" s="65">
        <v>72.48</v>
      </c>
      <c r="J324" s="65">
        <v>72.47</v>
      </c>
      <c r="K324" s="65">
        <v>348343</v>
      </c>
      <c r="L324" s="65">
        <v>38770</v>
      </c>
      <c r="M324" s="65">
        <v>38764</v>
      </c>
      <c r="N324" s="65">
        <v>16703</v>
      </c>
      <c r="O324" s="65">
        <v>1806</v>
      </c>
      <c r="P324" s="65">
        <v>515.70000000000005</v>
      </c>
      <c r="Q324" s="65">
        <v>583.38</v>
      </c>
      <c r="R324" s="70">
        <v>0</v>
      </c>
      <c r="T324" s="81">
        <f t="shared" si="96"/>
        <v>662.2</v>
      </c>
      <c r="U324">
        <f t="shared" si="97"/>
        <v>341497</v>
      </c>
      <c r="V324">
        <f t="shared" si="98"/>
        <v>6846</v>
      </c>
      <c r="W324">
        <f t="shared" si="99"/>
        <v>348343</v>
      </c>
      <c r="Y324" s="81">
        <f t="shared" si="100"/>
        <v>73.72</v>
      </c>
      <c r="Z324">
        <f t="shared" si="101"/>
        <v>38017</v>
      </c>
      <c r="AA324">
        <f t="shared" si="102"/>
        <v>753</v>
      </c>
      <c r="AB324">
        <f t="shared" si="103"/>
        <v>38770</v>
      </c>
      <c r="AD324" s="81">
        <f t="shared" si="104"/>
        <v>73.819999999999993</v>
      </c>
      <c r="AE324">
        <f t="shared" si="105"/>
        <v>38069</v>
      </c>
      <c r="AF324">
        <f t="shared" si="106"/>
        <v>695</v>
      </c>
      <c r="AG324">
        <f t="shared" si="107"/>
        <v>38764</v>
      </c>
      <c r="AI324" s="81">
        <f t="shared" si="108"/>
        <v>0</v>
      </c>
      <c r="AJ324">
        <f t="shared" si="109"/>
        <v>0</v>
      </c>
      <c r="AK324">
        <f t="shared" si="110"/>
        <v>0</v>
      </c>
      <c r="AL324">
        <f t="shared" si="111"/>
        <v>0</v>
      </c>
      <c r="AN324" s="81">
        <f t="shared" si="112"/>
        <v>28.32</v>
      </c>
      <c r="AO324">
        <f t="shared" si="113"/>
        <v>16521</v>
      </c>
      <c r="AP324">
        <f t="shared" si="114"/>
        <v>182</v>
      </c>
      <c r="AQ324">
        <f t="shared" si="115"/>
        <v>16703</v>
      </c>
      <c r="AS324" s="81">
        <f t="shared" si="116"/>
        <v>3.07</v>
      </c>
      <c r="AT324">
        <f t="shared" si="117"/>
        <v>1791</v>
      </c>
      <c r="AU324">
        <f t="shared" si="118"/>
        <v>15</v>
      </c>
      <c r="AV324">
        <f t="shared" si="119"/>
        <v>1806</v>
      </c>
    </row>
    <row r="325" spans="1:48" x14ac:dyDescent="0.2">
      <c r="A325" s="69">
        <v>313</v>
      </c>
      <c r="B325" s="65">
        <v>6867</v>
      </c>
      <c r="C325" s="65" t="s">
        <v>366</v>
      </c>
      <c r="D325" s="65">
        <v>6867</v>
      </c>
      <c r="E325" s="65">
        <v>30.88</v>
      </c>
      <c r="F325" s="65">
        <v>3.68</v>
      </c>
      <c r="G325" s="65">
        <v>308.82</v>
      </c>
      <c r="H325" s="65">
        <v>556.26</v>
      </c>
      <c r="I325" s="65">
        <v>61.5</v>
      </c>
      <c r="J325" s="65">
        <v>69.760000000000005</v>
      </c>
      <c r="K325" s="65">
        <v>861869</v>
      </c>
      <c r="L325" s="65">
        <v>95288</v>
      </c>
      <c r="M325" s="65">
        <v>108086</v>
      </c>
      <c r="N325" s="65">
        <v>54039</v>
      </c>
      <c r="O325" s="65">
        <v>6440</v>
      </c>
      <c r="P325" s="65">
        <v>1516.3</v>
      </c>
      <c r="Q325" s="65">
        <v>1718.87</v>
      </c>
      <c r="R325" s="70">
        <v>0</v>
      </c>
      <c r="T325" s="81">
        <f t="shared" si="96"/>
        <v>567.23</v>
      </c>
      <c r="U325">
        <f t="shared" si="97"/>
        <v>860091</v>
      </c>
      <c r="V325">
        <f t="shared" si="98"/>
        <v>1778</v>
      </c>
      <c r="W325">
        <f t="shared" si="99"/>
        <v>861869</v>
      </c>
      <c r="Y325" s="81">
        <f t="shared" si="100"/>
        <v>62.74</v>
      </c>
      <c r="Z325">
        <f t="shared" si="101"/>
        <v>95133</v>
      </c>
      <c r="AA325">
        <f t="shared" si="102"/>
        <v>155</v>
      </c>
      <c r="AB325">
        <f t="shared" si="103"/>
        <v>95288</v>
      </c>
      <c r="AD325" s="81">
        <f t="shared" si="104"/>
        <v>71.11</v>
      </c>
      <c r="AE325">
        <f t="shared" si="105"/>
        <v>107824</v>
      </c>
      <c r="AF325">
        <f t="shared" si="106"/>
        <v>262</v>
      </c>
      <c r="AG325">
        <f t="shared" si="107"/>
        <v>108086</v>
      </c>
      <c r="AI325" s="81">
        <f t="shared" si="108"/>
        <v>0</v>
      </c>
      <c r="AJ325">
        <f t="shared" si="109"/>
        <v>0</v>
      </c>
      <c r="AK325">
        <f t="shared" si="110"/>
        <v>0</v>
      </c>
      <c r="AL325">
        <f t="shared" si="111"/>
        <v>0</v>
      </c>
      <c r="AN325" s="81">
        <f t="shared" si="112"/>
        <v>31.45</v>
      </c>
      <c r="AO325">
        <f t="shared" si="113"/>
        <v>54058</v>
      </c>
      <c r="AP325">
        <f t="shared" si="114"/>
        <v>0</v>
      </c>
      <c r="AQ325">
        <f t="shared" si="115"/>
        <v>54058</v>
      </c>
      <c r="AS325" s="81">
        <f t="shared" si="116"/>
        <v>3.75</v>
      </c>
      <c r="AT325">
        <f t="shared" si="117"/>
        <v>6446</v>
      </c>
      <c r="AU325">
        <f t="shared" si="118"/>
        <v>0</v>
      </c>
      <c r="AV325">
        <f t="shared" si="119"/>
        <v>6446</v>
      </c>
    </row>
    <row r="326" spans="1:48" x14ac:dyDescent="0.2">
      <c r="A326" s="69">
        <v>314</v>
      </c>
      <c r="B326" s="65">
        <v>6921</v>
      </c>
      <c r="C326" s="65" t="s">
        <v>367</v>
      </c>
      <c r="D326" s="65">
        <v>6921</v>
      </c>
      <c r="E326" s="65">
        <v>30.88</v>
      </c>
      <c r="F326" s="65">
        <v>3.68</v>
      </c>
      <c r="G326" s="65">
        <v>308.82</v>
      </c>
      <c r="H326" s="65">
        <v>627.15</v>
      </c>
      <c r="I326" s="65">
        <v>66.44</v>
      </c>
      <c r="J326" s="65">
        <v>57.83</v>
      </c>
      <c r="K326" s="65">
        <v>203824</v>
      </c>
      <c r="L326" s="65">
        <v>21593</v>
      </c>
      <c r="M326" s="65">
        <v>18795</v>
      </c>
      <c r="N326" s="65">
        <v>11701</v>
      </c>
      <c r="O326" s="65">
        <v>1394</v>
      </c>
      <c r="P326" s="65">
        <v>311.8</v>
      </c>
      <c r="Q326" s="65">
        <v>366.25</v>
      </c>
      <c r="R326" s="70">
        <v>0</v>
      </c>
      <c r="T326" s="81">
        <f t="shared" si="96"/>
        <v>638.12</v>
      </c>
      <c r="U326">
        <f t="shared" si="97"/>
        <v>198966</v>
      </c>
      <c r="V326">
        <f t="shared" si="98"/>
        <v>4858</v>
      </c>
      <c r="W326">
        <f t="shared" si="99"/>
        <v>203824</v>
      </c>
      <c r="Y326" s="81">
        <f t="shared" si="100"/>
        <v>67.679999999999993</v>
      </c>
      <c r="Z326">
        <f t="shared" si="101"/>
        <v>21103</v>
      </c>
      <c r="AA326">
        <f t="shared" si="102"/>
        <v>490</v>
      </c>
      <c r="AB326">
        <f t="shared" si="103"/>
        <v>21593</v>
      </c>
      <c r="AD326" s="81">
        <f t="shared" si="104"/>
        <v>59.18</v>
      </c>
      <c r="AE326">
        <f t="shared" si="105"/>
        <v>18452</v>
      </c>
      <c r="AF326">
        <f t="shared" si="106"/>
        <v>343</v>
      </c>
      <c r="AG326">
        <f t="shared" si="107"/>
        <v>18795</v>
      </c>
      <c r="AI326" s="81">
        <f t="shared" si="108"/>
        <v>0</v>
      </c>
      <c r="AJ326">
        <f t="shared" si="109"/>
        <v>0</v>
      </c>
      <c r="AK326">
        <f t="shared" si="110"/>
        <v>0</v>
      </c>
      <c r="AL326">
        <f t="shared" si="111"/>
        <v>0</v>
      </c>
      <c r="AN326" s="81">
        <f t="shared" si="112"/>
        <v>31.45</v>
      </c>
      <c r="AO326">
        <f t="shared" si="113"/>
        <v>11519</v>
      </c>
      <c r="AP326">
        <f t="shared" si="114"/>
        <v>182</v>
      </c>
      <c r="AQ326">
        <f t="shared" si="115"/>
        <v>11701</v>
      </c>
      <c r="AS326" s="81">
        <f t="shared" si="116"/>
        <v>3.75</v>
      </c>
      <c r="AT326">
        <f t="shared" si="117"/>
        <v>1373</v>
      </c>
      <c r="AU326">
        <f t="shared" si="118"/>
        <v>21</v>
      </c>
      <c r="AV326">
        <f t="shared" si="119"/>
        <v>1394</v>
      </c>
    </row>
    <row r="327" spans="1:48" x14ac:dyDescent="0.2">
      <c r="A327" s="69">
        <v>315</v>
      </c>
      <c r="B327" s="65">
        <v>6930</v>
      </c>
      <c r="C327" s="65" t="s">
        <v>368</v>
      </c>
      <c r="D327" s="65">
        <v>6930</v>
      </c>
      <c r="E327" s="65">
        <v>25.97</v>
      </c>
      <c r="F327" s="65">
        <v>3.02</v>
      </c>
      <c r="G327" s="65">
        <v>308.82</v>
      </c>
      <c r="H327" s="65">
        <v>543.78</v>
      </c>
      <c r="I327" s="65">
        <v>57.45</v>
      </c>
      <c r="J327" s="65">
        <v>58.41</v>
      </c>
      <c r="K327" s="65">
        <v>442256</v>
      </c>
      <c r="L327" s="65">
        <v>46724</v>
      </c>
      <c r="M327" s="65">
        <v>47505</v>
      </c>
      <c r="N327" s="65">
        <v>23488</v>
      </c>
      <c r="O327" s="65">
        <v>2731</v>
      </c>
      <c r="P327" s="65">
        <v>806.6</v>
      </c>
      <c r="Q327" s="65">
        <v>898.62</v>
      </c>
      <c r="R327" s="70">
        <v>0</v>
      </c>
      <c r="T327" s="81">
        <f t="shared" si="96"/>
        <v>554.75</v>
      </c>
      <c r="U327">
        <f t="shared" si="97"/>
        <v>447461</v>
      </c>
      <c r="V327">
        <f t="shared" si="98"/>
        <v>0</v>
      </c>
      <c r="W327">
        <f t="shared" si="99"/>
        <v>447461</v>
      </c>
      <c r="Y327" s="81">
        <f t="shared" si="100"/>
        <v>58.690000000000005</v>
      </c>
      <c r="Z327">
        <f t="shared" si="101"/>
        <v>47339</v>
      </c>
      <c r="AA327">
        <f t="shared" si="102"/>
        <v>0</v>
      </c>
      <c r="AB327">
        <f t="shared" si="103"/>
        <v>47339</v>
      </c>
      <c r="AD327" s="81">
        <f t="shared" si="104"/>
        <v>59.76</v>
      </c>
      <c r="AE327">
        <f t="shared" si="105"/>
        <v>48202</v>
      </c>
      <c r="AF327">
        <f t="shared" si="106"/>
        <v>0</v>
      </c>
      <c r="AG327">
        <f t="shared" si="107"/>
        <v>48202</v>
      </c>
      <c r="AI327" s="81">
        <f t="shared" si="108"/>
        <v>0</v>
      </c>
      <c r="AJ327">
        <f t="shared" si="109"/>
        <v>0</v>
      </c>
      <c r="AK327">
        <f t="shared" si="110"/>
        <v>0</v>
      </c>
      <c r="AL327">
        <f t="shared" si="111"/>
        <v>0</v>
      </c>
      <c r="AN327" s="81">
        <f t="shared" si="112"/>
        <v>26.54</v>
      </c>
      <c r="AO327">
        <f t="shared" si="113"/>
        <v>23849</v>
      </c>
      <c r="AP327">
        <f t="shared" si="114"/>
        <v>0</v>
      </c>
      <c r="AQ327">
        <f t="shared" si="115"/>
        <v>23849</v>
      </c>
      <c r="AS327" s="81">
        <f t="shared" si="116"/>
        <v>3.09</v>
      </c>
      <c r="AT327">
        <f t="shared" si="117"/>
        <v>2777</v>
      </c>
      <c r="AU327">
        <f t="shared" si="118"/>
        <v>0</v>
      </c>
      <c r="AV327">
        <f t="shared" si="119"/>
        <v>2777</v>
      </c>
    </row>
    <row r="328" spans="1:48" x14ac:dyDescent="0.2">
      <c r="A328" s="69">
        <v>316</v>
      </c>
      <c r="B328" s="65">
        <v>6937</v>
      </c>
      <c r="C328" s="65" t="s">
        <v>369</v>
      </c>
      <c r="D328" s="65">
        <v>6937</v>
      </c>
      <c r="E328" s="65">
        <v>27.75</v>
      </c>
      <c r="F328" s="65">
        <v>3</v>
      </c>
      <c r="G328" s="65">
        <v>308.82</v>
      </c>
      <c r="H328" s="65">
        <v>677.83</v>
      </c>
      <c r="I328" s="65">
        <v>87.86</v>
      </c>
      <c r="J328" s="65">
        <v>111.7</v>
      </c>
      <c r="K328" s="65">
        <v>326104</v>
      </c>
      <c r="L328" s="65">
        <v>42269</v>
      </c>
      <c r="M328" s="65">
        <v>53739</v>
      </c>
      <c r="N328" s="65">
        <v>14883</v>
      </c>
      <c r="O328" s="65">
        <v>1609</v>
      </c>
      <c r="P328" s="65">
        <v>518.70000000000005</v>
      </c>
      <c r="Q328" s="65">
        <v>574.48</v>
      </c>
      <c r="R328" s="70">
        <v>0</v>
      </c>
      <c r="T328" s="81">
        <f t="shared" si="96"/>
        <v>688.80000000000007</v>
      </c>
      <c r="U328">
        <f t="shared" si="97"/>
        <v>357281</v>
      </c>
      <c r="V328">
        <f t="shared" si="98"/>
        <v>0</v>
      </c>
      <c r="W328">
        <f t="shared" si="99"/>
        <v>357281</v>
      </c>
      <c r="Y328" s="81">
        <f t="shared" si="100"/>
        <v>89.1</v>
      </c>
      <c r="Z328">
        <f t="shared" si="101"/>
        <v>46216</v>
      </c>
      <c r="AA328">
        <f t="shared" si="102"/>
        <v>0</v>
      </c>
      <c r="AB328">
        <f t="shared" si="103"/>
        <v>46216</v>
      </c>
      <c r="AD328" s="81">
        <f t="shared" si="104"/>
        <v>113.05</v>
      </c>
      <c r="AE328">
        <f t="shared" si="105"/>
        <v>58639</v>
      </c>
      <c r="AF328">
        <f t="shared" si="106"/>
        <v>0</v>
      </c>
      <c r="AG328">
        <f t="shared" si="107"/>
        <v>58639</v>
      </c>
      <c r="AI328" s="81">
        <f t="shared" si="108"/>
        <v>0</v>
      </c>
      <c r="AJ328">
        <f t="shared" si="109"/>
        <v>0</v>
      </c>
      <c r="AK328">
        <f t="shared" si="110"/>
        <v>0</v>
      </c>
      <c r="AL328">
        <f t="shared" si="111"/>
        <v>0</v>
      </c>
      <c r="AN328" s="81">
        <f t="shared" si="112"/>
        <v>28.32</v>
      </c>
      <c r="AO328">
        <f t="shared" si="113"/>
        <v>16269</v>
      </c>
      <c r="AP328">
        <f t="shared" si="114"/>
        <v>0</v>
      </c>
      <c r="AQ328">
        <f t="shared" si="115"/>
        <v>16269</v>
      </c>
      <c r="AS328" s="81">
        <f t="shared" si="116"/>
        <v>3.07</v>
      </c>
      <c r="AT328">
        <f t="shared" si="117"/>
        <v>1764</v>
      </c>
      <c r="AU328">
        <f t="shared" si="118"/>
        <v>0</v>
      </c>
      <c r="AV328">
        <f t="shared" si="119"/>
        <v>1764</v>
      </c>
    </row>
    <row r="329" spans="1:48" x14ac:dyDescent="0.2">
      <c r="A329" s="69">
        <v>317</v>
      </c>
      <c r="B329" s="65">
        <v>6943</v>
      </c>
      <c r="C329" s="65" t="s">
        <v>370</v>
      </c>
      <c r="D329" s="65">
        <v>6943</v>
      </c>
      <c r="E329" s="65">
        <v>28.92</v>
      </c>
      <c r="F329" s="65">
        <v>3.09</v>
      </c>
      <c r="G329" s="65">
        <v>308.82</v>
      </c>
      <c r="H329" s="65">
        <v>589.75</v>
      </c>
      <c r="I329" s="65">
        <v>61.23</v>
      </c>
      <c r="J329" s="65">
        <v>55.85</v>
      </c>
      <c r="K329" s="65">
        <v>164481</v>
      </c>
      <c r="L329" s="65">
        <v>17077</v>
      </c>
      <c r="M329" s="65">
        <v>15577</v>
      </c>
      <c r="N329" s="65">
        <v>8833</v>
      </c>
      <c r="O329" s="65">
        <v>944</v>
      </c>
      <c r="P329" s="65">
        <v>277.89999999999998</v>
      </c>
      <c r="Q329" s="65">
        <v>304.70999999999998</v>
      </c>
      <c r="R329" s="70">
        <v>0</v>
      </c>
      <c r="T329" s="81">
        <f t="shared" si="96"/>
        <v>600.72</v>
      </c>
      <c r="U329">
        <f t="shared" si="97"/>
        <v>166940</v>
      </c>
      <c r="V329">
        <f t="shared" si="98"/>
        <v>0</v>
      </c>
      <c r="W329">
        <f t="shared" si="99"/>
        <v>166940</v>
      </c>
      <c r="Y329" s="81">
        <f t="shared" si="100"/>
        <v>62.47</v>
      </c>
      <c r="Z329">
        <f t="shared" si="101"/>
        <v>17360</v>
      </c>
      <c r="AA329">
        <f t="shared" si="102"/>
        <v>0</v>
      </c>
      <c r="AB329">
        <f t="shared" si="103"/>
        <v>17360</v>
      </c>
      <c r="AD329" s="81">
        <f t="shared" si="104"/>
        <v>57.2</v>
      </c>
      <c r="AE329">
        <f t="shared" si="105"/>
        <v>15896</v>
      </c>
      <c r="AF329">
        <f t="shared" si="106"/>
        <v>0</v>
      </c>
      <c r="AG329">
        <f t="shared" si="107"/>
        <v>15896</v>
      </c>
      <c r="AI329" s="81">
        <f t="shared" si="108"/>
        <v>0</v>
      </c>
      <c r="AJ329">
        <f t="shared" si="109"/>
        <v>0</v>
      </c>
      <c r="AK329">
        <f t="shared" si="110"/>
        <v>0</v>
      </c>
      <c r="AL329">
        <f t="shared" si="111"/>
        <v>0</v>
      </c>
      <c r="AN329" s="81">
        <f t="shared" si="112"/>
        <v>29.490000000000002</v>
      </c>
      <c r="AO329">
        <f t="shared" si="113"/>
        <v>8986</v>
      </c>
      <c r="AP329">
        <f t="shared" si="114"/>
        <v>0</v>
      </c>
      <c r="AQ329">
        <f t="shared" si="115"/>
        <v>8986</v>
      </c>
      <c r="AS329" s="81">
        <f t="shared" si="116"/>
        <v>3.1599999999999997</v>
      </c>
      <c r="AT329">
        <f t="shared" si="117"/>
        <v>963</v>
      </c>
      <c r="AU329">
        <f t="shared" si="118"/>
        <v>0</v>
      </c>
      <c r="AV329">
        <f t="shared" si="119"/>
        <v>963</v>
      </c>
    </row>
    <row r="330" spans="1:48" x14ac:dyDescent="0.2">
      <c r="A330" s="69">
        <v>318</v>
      </c>
      <c r="B330" s="65">
        <v>6264</v>
      </c>
      <c r="C330" s="65" t="s">
        <v>371</v>
      </c>
      <c r="D330" s="65">
        <v>6264</v>
      </c>
      <c r="E330" s="65">
        <v>22.2</v>
      </c>
      <c r="F330" s="65">
        <v>2.83</v>
      </c>
      <c r="G330" s="65">
        <v>308.82</v>
      </c>
      <c r="H330" s="65">
        <v>563.37</v>
      </c>
      <c r="I330" s="65">
        <v>54.64</v>
      </c>
      <c r="J330" s="65">
        <v>60.44</v>
      </c>
      <c r="K330" s="65">
        <v>525005</v>
      </c>
      <c r="L330" s="65">
        <v>50919</v>
      </c>
      <c r="M330" s="65">
        <v>56324</v>
      </c>
      <c r="N330" s="65">
        <v>23351</v>
      </c>
      <c r="O330" s="65">
        <v>2977</v>
      </c>
      <c r="P330" s="65">
        <v>914.6</v>
      </c>
      <c r="Q330" s="65">
        <v>1035.74</v>
      </c>
      <c r="R330" s="70">
        <v>0</v>
      </c>
      <c r="T330" s="81">
        <f t="shared" si="96"/>
        <v>574.34</v>
      </c>
      <c r="U330">
        <f t="shared" si="97"/>
        <v>525291</v>
      </c>
      <c r="V330">
        <f t="shared" si="98"/>
        <v>0</v>
      </c>
      <c r="W330">
        <f t="shared" si="99"/>
        <v>525291</v>
      </c>
      <c r="Y330" s="81">
        <f t="shared" si="100"/>
        <v>55.88</v>
      </c>
      <c r="Z330">
        <f t="shared" si="101"/>
        <v>51108</v>
      </c>
      <c r="AA330">
        <f t="shared" si="102"/>
        <v>0</v>
      </c>
      <c r="AB330">
        <f t="shared" si="103"/>
        <v>51108</v>
      </c>
      <c r="AD330" s="81">
        <f t="shared" si="104"/>
        <v>61.79</v>
      </c>
      <c r="AE330">
        <f t="shared" si="105"/>
        <v>56513</v>
      </c>
      <c r="AF330">
        <f t="shared" si="106"/>
        <v>0</v>
      </c>
      <c r="AG330">
        <f t="shared" si="107"/>
        <v>56513</v>
      </c>
      <c r="AI330" s="81">
        <f t="shared" si="108"/>
        <v>0</v>
      </c>
      <c r="AJ330">
        <f t="shared" si="109"/>
        <v>0</v>
      </c>
      <c r="AK330">
        <f t="shared" si="110"/>
        <v>0</v>
      </c>
      <c r="AL330">
        <f t="shared" si="111"/>
        <v>0</v>
      </c>
      <c r="AN330" s="81">
        <f t="shared" si="112"/>
        <v>22.77</v>
      </c>
      <c r="AO330">
        <f t="shared" si="113"/>
        <v>23584</v>
      </c>
      <c r="AP330">
        <f t="shared" si="114"/>
        <v>0</v>
      </c>
      <c r="AQ330">
        <f t="shared" si="115"/>
        <v>23584</v>
      </c>
      <c r="AS330" s="81">
        <f t="shared" si="116"/>
        <v>2.9</v>
      </c>
      <c r="AT330">
        <f t="shared" si="117"/>
        <v>3004</v>
      </c>
      <c r="AU330">
        <f t="shared" si="118"/>
        <v>0</v>
      </c>
      <c r="AV330">
        <f t="shared" si="119"/>
        <v>3004</v>
      </c>
    </row>
    <row r="331" spans="1:48" x14ac:dyDescent="0.2">
      <c r="A331" s="69">
        <v>319</v>
      </c>
      <c r="B331" s="65">
        <v>6950</v>
      </c>
      <c r="C331" s="65" t="s">
        <v>372</v>
      </c>
      <c r="D331" s="65">
        <v>6950</v>
      </c>
      <c r="E331" s="65">
        <v>28.92</v>
      </c>
      <c r="F331" s="65">
        <v>3.09</v>
      </c>
      <c r="G331" s="65">
        <v>308.82</v>
      </c>
      <c r="H331" s="65">
        <v>548.86</v>
      </c>
      <c r="I331" s="65">
        <v>60.79</v>
      </c>
      <c r="J331" s="65">
        <v>59.31</v>
      </c>
      <c r="K331" s="65">
        <v>848208</v>
      </c>
      <c r="L331" s="65">
        <v>93945</v>
      </c>
      <c r="M331" s="65">
        <v>91658</v>
      </c>
      <c r="N331" s="65">
        <v>49638</v>
      </c>
      <c r="O331" s="65">
        <v>5304</v>
      </c>
      <c r="P331" s="65">
        <v>1540.2</v>
      </c>
      <c r="Q331" s="65">
        <v>1712.9</v>
      </c>
      <c r="R331" s="70">
        <v>0</v>
      </c>
      <c r="T331" s="81">
        <f t="shared" si="96"/>
        <v>559.83000000000004</v>
      </c>
      <c r="U331">
        <f t="shared" si="97"/>
        <v>862250</v>
      </c>
      <c r="V331">
        <f t="shared" si="98"/>
        <v>0</v>
      </c>
      <c r="W331">
        <f t="shared" si="99"/>
        <v>862250</v>
      </c>
      <c r="Y331" s="81">
        <f t="shared" si="100"/>
        <v>62.03</v>
      </c>
      <c r="Z331">
        <f t="shared" si="101"/>
        <v>95539</v>
      </c>
      <c r="AA331">
        <f t="shared" si="102"/>
        <v>0</v>
      </c>
      <c r="AB331">
        <f t="shared" si="103"/>
        <v>95539</v>
      </c>
      <c r="AD331" s="81">
        <f t="shared" si="104"/>
        <v>60.660000000000004</v>
      </c>
      <c r="AE331">
        <f t="shared" si="105"/>
        <v>93429</v>
      </c>
      <c r="AF331">
        <f t="shared" si="106"/>
        <v>0</v>
      </c>
      <c r="AG331">
        <f t="shared" si="107"/>
        <v>93429</v>
      </c>
      <c r="AI331" s="81">
        <f t="shared" si="108"/>
        <v>0</v>
      </c>
      <c r="AJ331">
        <f t="shared" si="109"/>
        <v>0</v>
      </c>
      <c r="AK331">
        <f t="shared" si="110"/>
        <v>0</v>
      </c>
      <c r="AL331">
        <f t="shared" si="111"/>
        <v>0</v>
      </c>
      <c r="AN331" s="81">
        <f t="shared" si="112"/>
        <v>29.490000000000002</v>
      </c>
      <c r="AO331">
        <f t="shared" si="113"/>
        <v>50513</v>
      </c>
      <c r="AP331">
        <f t="shared" si="114"/>
        <v>0</v>
      </c>
      <c r="AQ331">
        <f t="shared" si="115"/>
        <v>50513</v>
      </c>
      <c r="AS331" s="81">
        <f t="shared" si="116"/>
        <v>3.1599999999999997</v>
      </c>
      <c r="AT331">
        <f t="shared" si="117"/>
        <v>5413</v>
      </c>
      <c r="AU331">
        <f t="shared" si="118"/>
        <v>0</v>
      </c>
      <c r="AV331">
        <f t="shared" si="119"/>
        <v>5413</v>
      </c>
    </row>
    <row r="332" spans="1:48" x14ac:dyDescent="0.2">
      <c r="A332" s="69">
        <v>320</v>
      </c>
      <c r="B332" s="65">
        <v>6957</v>
      </c>
      <c r="C332" s="65" t="s">
        <v>373</v>
      </c>
      <c r="D332" s="65">
        <v>6957</v>
      </c>
      <c r="E332" s="65">
        <v>22.2</v>
      </c>
      <c r="F332" s="65">
        <v>2.83</v>
      </c>
      <c r="G332" s="65">
        <v>308.82</v>
      </c>
      <c r="H332" s="65">
        <v>522</v>
      </c>
      <c r="I332" s="65">
        <v>59.5</v>
      </c>
      <c r="J332" s="65">
        <v>57.81</v>
      </c>
      <c r="K332" s="65">
        <v>4726397</v>
      </c>
      <c r="L332" s="65">
        <v>538737</v>
      </c>
      <c r="M332" s="65">
        <v>523435</v>
      </c>
      <c r="N332" s="65">
        <v>220869</v>
      </c>
      <c r="O332" s="65">
        <v>28156</v>
      </c>
      <c r="P332" s="65">
        <v>9016.6</v>
      </c>
      <c r="Q332" s="65">
        <v>9920.2000000000007</v>
      </c>
      <c r="R332" s="70">
        <v>2796180</v>
      </c>
      <c r="T332" s="81">
        <f t="shared" si="96"/>
        <v>532.97</v>
      </c>
      <c r="U332">
        <f t="shared" si="97"/>
        <v>4805577</v>
      </c>
      <c r="V332">
        <f t="shared" si="98"/>
        <v>0</v>
      </c>
      <c r="W332">
        <f t="shared" si="99"/>
        <v>4805577</v>
      </c>
      <c r="Y332" s="81">
        <f t="shared" si="100"/>
        <v>60.74</v>
      </c>
      <c r="Z332">
        <f t="shared" si="101"/>
        <v>547668</v>
      </c>
      <c r="AA332">
        <f t="shared" si="102"/>
        <v>0</v>
      </c>
      <c r="AB332">
        <f t="shared" si="103"/>
        <v>547668</v>
      </c>
      <c r="AD332" s="81">
        <f t="shared" si="104"/>
        <v>59.160000000000004</v>
      </c>
      <c r="AE332">
        <f t="shared" si="105"/>
        <v>533422</v>
      </c>
      <c r="AF332">
        <f t="shared" si="106"/>
        <v>0</v>
      </c>
      <c r="AG332">
        <f t="shared" si="107"/>
        <v>533422</v>
      </c>
      <c r="AI332" s="81">
        <f t="shared" si="108"/>
        <v>315</v>
      </c>
      <c r="AJ332">
        <f t="shared" si="109"/>
        <v>2840229</v>
      </c>
      <c r="AK332">
        <f t="shared" si="110"/>
        <v>0</v>
      </c>
      <c r="AL332">
        <f t="shared" si="111"/>
        <v>2840229</v>
      </c>
      <c r="AN332" s="81">
        <f t="shared" si="112"/>
        <v>22.77</v>
      </c>
      <c r="AO332">
        <f t="shared" si="113"/>
        <v>225883</v>
      </c>
      <c r="AP332">
        <f t="shared" si="114"/>
        <v>0</v>
      </c>
      <c r="AQ332">
        <f t="shared" si="115"/>
        <v>225883</v>
      </c>
      <c r="AS332" s="81">
        <f t="shared" si="116"/>
        <v>2.9</v>
      </c>
      <c r="AT332">
        <f t="shared" si="117"/>
        <v>28769</v>
      </c>
      <c r="AU332">
        <f t="shared" si="118"/>
        <v>0</v>
      </c>
      <c r="AV332">
        <f t="shared" si="119"/>
        <v>28769</v>
      </c>
    </row>
    <row r="333" spans="1:48" x14ac:dyDescent="0.2">
      <c r="A333" s="69">
        <v>321</v>
      </c>
      <c r="B333" s="65">
        <v>5922</v>
      </c>
      <c r="C333" s="65" t="s">
        <v>374</v>
      </c>
      <c r="D333" s="65">
        <v>5922</v>
      </c>
      <c r="E333" s="65">
        <v>36.15</v>
      </c>
      <c r="F333" s="65">
        <v>4.1500000000000004</v>
      </c>
      <c r="G333" s="65">
        <v>308.82</v>
      </c>
      <c r="H333" s="65">
        <v>609.52</v>
      </c>
      <c r="I333" s="65">
        <v>69.97</v>
      </c>
      <c r="J333" s="65">
        <v>55.55</v>
      </c>
      <c r="K333" s="65">
        <v>414535</v>
      </c>
      <c r="L333" s="65">
        <v>47587</v>
      </c>
      <c r="M333" s="65">
        <v>37780</v>
      </c>
      <c r="N333" s="65">
        <v>28040</v>
      </c>
      <c r="O333" s="65">
        <v>3219</v>
      </c>
      <c r="P333" s="65">
        <v>662.7</v>
      </c>
      <c r="Q333" s="65">
        <v>759.22</v>
      </c>
      <c r="R333" s="70">
        <v>0</v>
      </c>
      <c r="T333" s="81">
        <f t="shared" si="96"/>
        <v>620.49</v>
      </c>
      <c r="U333">
        <f t="shared" si="97"/>
        <v>411199</v>
      </c>
      <c r="V333">
        <f t="shared" si="98"/>
        <v>3336</v>
      </c>
      <c r="W333">
        <f t="shared" si="99"/>
        <v>414535</v>
      </c>
      <c r="Y333" s="81">
        <f t="shared" si="100"/>
        <v>71.209999999999994</v>
      </c>
      <c r="Z333">
        <f t="shared" si="101"/>
        <v>47191</v>
      </c>
      <c r="AA333">
        <f t="shared" si="102"/>
        <v>396</v>
      </c>
      <c r="AB333">
        <f t="shared" si="103"/>
        <v>47587</v>
      </c>
      <c r="AD333" s="81">
        <f t="shared" si="104"/>
        <v>56.9</v>
      </c>
      <c r="AE333">
        <f t="shared" si="105"/>
        <v>37708</v>
      </c>
      <c r="AF333">
        <f t="shared" si="106"/>
        <v>72</v>
      </c>
      <c r="AG333">
        <f t="shared" si="107"/>
        <v>37780</v>
      </c>
      <c r="AI333" s="81">
        <f t="shared" si="108"/>
        <v>0</v>
      </c>
      <c r="AJ333">
        <f t="shared" si="109"/>
        <v>0</v>
      </c>
      <c r="AK333">
        <f t="shared" si="110"/>
        <v>0</v>
      </c>
      <c r="AL333">
        <f t="shared" si="111"/>
        <v>0</v>
      </c>
      <c r="AN333" s="81">
        <f t="shared" si="112"/>
        <v>36.72</v>
      </c>
      <c r="AO333">
        <f t="shared" si="113"/>
        <v>27879</v>
      </c>
      <c r="AP333">
        <f t="shared" si="114"/>
        <v>161</v>
      </c>
      <c r="AQ333">
        <f t="shared" si="115"/>
        <v>28040</v>
      </c>
      <c r="AS333" s="81">
        <f t="shared" si="116"/>
        <v>4.2200000000000006</v>
      </c>
      <c r="AT333">
        <f t="shared" si="117"/>
        <v>3204</v>
      </c>
      <c r="AU333">
        <f t="shared" si="118"/>
        <v>15</v>
      </c>
      <c r="AV333">
        <f t="shared" si="119"/>
        <v>3219</v>
      </c>
    </row>
    <row r="334" spans="1:48" x14ac:dyDescent="0.2">
      <c r="A334" s="69">
        <v>322</v>
      </c>
      <c r="B334" s="65">
        <v>819</v>
      </c>
      <c r="C334" s="65" t="s">
        <v>375</v>
      </c>
      <c r="D334" s="65">
        <v>819</v>
      </c>
      <c r="E334" s="65">
        <v>36.15</v>
      </c>
      <c r="F334" s="65">
        <v>4.1500000000000004</v>
      </c>
      <c r="G334" s="65">
        <v>308.82</v>
      </c>
      <c r="H334" s="65">
        <v>553.80999999999995</v>
      </c>
      <c r="I334" s="65">
        <v>56.5</v>
      </c>
      <c r="J334" s="65">
        <v>63.47</v>
      </c>
      <c r="K334" s="65">
        <v>327911</v>
      </c>
      <c r="L334" s="65">
        <v>33454</v>
      </c>
      <c r="M334" s="65">
        <v>37581</v>
      </c>
      <c r="N334" s="65">
        <v>23270</v>
      </c>
      <c r="O334" s="65">
        <v>2671</v>
      </c>
      <c r="P334" s="65">
        <v>564.70000000000005</v>
      </c>
      <c r="Q334" s="65">
        <v>616.82000000000005</v>
      </c>
      <c r="R334" s="70">
        <v>0</v>
      </c>
      <c r="T334" s="81">
        <f t="shared" ref="T334:T350" si="120">T$10+H334</f>
        <v>564.78</v>
      </c>
      <c r="U334">
        <f t="shared" ref="U334:U350" si="121">ROUND(T334*P334,0)</f>
        <v>318931</v>
      </c>
      <c r="V334">
        <f t="shared" ref="V334:V350" si="122">IF(U334&lt;K334,K334-U334,0)</f>
        <v>8980</v>
      </c>
      <c r="W334">
        <f t="shared" ref="W334:W350" si="123">V334+U334</f>
        <v>327911</v>
      </c>
      <c r="Y334" s="81">
        <f t="shared" ref="Y334:Y350" si="124">Y$10+I334</f>
        <v>57.74</v>
      </c>
      <c r="Z334">
        <f t="shared" ref="Z334:Z350" si="125">ROUND(Y334*$P334,0)</f>
        <v>32606</v>
      </c>
      <c r="AA334">
        <f t="shared" ref="AA334:AA350" si="126">IF(Z334&lt;L334,L334-Z334,0)</f>
        <v>848</v>
      </c>
      <c r="AB334">
        <f t="shared" ref="AB334:AB350" si="127">AA334+Z334</f>
        <v>33454</v>
      </c>
      <c r="AD334" s="81">
        <f t="shared" ref="AD334:AD350" si="128">AD$10+J334</f>
        <v>64.819999999999993</v>
      </c>
      <c r="AE334">
        <f t="shared" ref="AE334:AE350" si="129">ROUND(AD334*$P334,0)</f>
        <v>36604</v>
      </c>
      <c r="AF334">
        <f t="shared" ref="AF334:AF350" si="130">IF(AE334&lt;M334,M334-AE334,0)</f>
        <v>977</v>
      </c>
      <c r="AG334">
        <f t="shared" ref="AG334:AG350" si="131">AF334+AE334</f>
        <v>37581</v>
      </c>
      <c r="AI334" s="81">
        <f t="shared" ref="AI334:AI350" si="132">IF(R334&gt;0,$AI$11,0)</f>
        <v>0</v>
      </c>
      <c r="AJ334">
        <f t="shared" ref="AJ334:AJ350" si="133">ROUND(AI334*$P334,0)</f>
        <v>0</v>
      </c>
      <c r="AK334">
        <f t="shared" ref="AK334:AK350" si="134">IF(AJ334&lt;R334,R334-AJ334,0)</f>
        <v>0</v>
      </c>
      <c r="AL334">
        <f t="shared" ref="AL334:AL350" si="135">AK334+AJ334</f>
        <v>0</v>
      </c>
      <c r="AN334" s="81">
        <f t="shared" ref="AN334:AN350" si="136">AN$10+E334</f>
        <v>36.72</v>
      </c>
      <c r="AO334">
        <f t="shared" ref="AO334:AO350" si="137">ROUND(AN334*$Q334,0)</f>
        <v>22650</v>
      </c>
      <c r="AP334">
        <f t="shared" ref="AP334:AP350" si="138">IF(AO334&lt;N334,N334-AO334,0)</f>
        <v>620</v>
      </c>
      <c r="AQ334">
        <f t="shared" ref="AQ334:AQ350" si="139">AP334+AO334</f>
        <v>23270</v>
      </c>
      <c r="AS334" s="81">
        <f t="shared" ref="AS334:AS350" si="140">AS$10+F334</f>
        <v>4.2200000000000006</v>
      </c>
      <c r="AT334">
        <f t="shared" ref="AT334:AT350" si="141">ROUND(AS334*$Q334,0)</f>
        <v>2603</v>
      </c>
      <c r="AU334">
        <f t="shared" ref="AU334:AU350" si="142">IF(AT334&lt;O334,O334-AT334,0)</f>
        <v>68</v>
      </c>
      <c r="AV334">
        <f t="shared" ref="AV334:AV350" si="143">AU334+AT334</f>
        <v>2671</v>
      </c>
    </row>
    <row r="335" spans="1:48" x14ac:dyDescent="0.2">
      <c r="A335" s="69">
        <v>323</v>
      </c>
      <c r="B335" s="65">
        <v>6969</v>
      </c>
      <c r="C335" s="65" t="s">
        <v>376</v>
      </c>
      <c r="D335" s="65">
        <v>6969</v>
      </c>
      <c r="E335" s="65">
        <v>28.74</v>
      </c>
      <c r="F335" s="65">
        <v>3.05</v>
      </c>
      <c r="G335" s="65">
        <v>308.82</v>
      </c>
      <c r="H335" s="65">
        <v>565.41999999999996</v>
      </c>
      <c r="I335" s="65">
        <v>61.59</v>
      </c>
      <c r="J335" s="65">
        <v>51</v>
      </c>
      <c r="K335" s="65">
        <v>215708</v>
      </c>
      <c r="L335" s="65">
        <v>23497</v>
      </c>
      <c r="M335" s="65">
        <v>19457</v>
      </c>
      <c r="N335" s="65">
        <v>13038</v>
      </c>
      <c r="O335" s="65">
        <v>1384</v>
      </c>
      <c r="P335" s="65">
        <v>363.8</v>
      </c>
      <c r="Q335" s="65">
        <v>436.69</v>
      </c>
      <c r="R335" s="70">
        <v>0</v>
      </c>
      <c r="T335" s="81">
        <f t="shared" si="120"/>
        <v>576.39</v>
      </c>
      <c r="U335">
        <f t="shared" si="121"/>
        <v>209691</v>
      </c>
      <c r="V335">
        <f t="shared" si="122"/>
        <v>6017</v>
      </c>
      <c r="W335">
        <f t="shared" si="123"/>
        <v>215708</v>
      </c>
      <c r="Y335" s="81">
        <f t="shared" si="124"/>
        <v>62.830000000000005</v>
      </c>
      <c r="Z335">
        <f t="shared" si="125"/>
        <v>22858</v>
      </c>
      <c r="AA335">
        <f t="shared" si="126"/>
        <v>639</v>
      </c>
      <c r="AB335">
        <f t="shared" si="127"/>
        <v>23497</v>
      </c>
      <c r="AD335" s="81">
        <f t="shared" si="128"/>
        <v>52.35</v>
      </c>
      <c r="AE335">
        <f t="shared" si="129"/>
        <v>19045</v>
      </c>
      <c r="AF335">
        <f t="shared" si="130"/>
        <v>412</v>
      </c>
      <c r="AG335">
        <f t="shared" si="131"/>
        <v>19457</v>
      </c>
      <c r="AI335" s="81">
        <f t="shared" si="132"/>
        <v>0</v>
      </c>
      <c r="AJ335">
        <f t="shared" si="133"/>
        <v>0</v>
      </c>
      <c r="AK335">
        <f t="shared" si="134"/>
        <v>0</v>
      </c>
      <c r="AL335">
        <f t="shared" si="135"/>
        <v>0</v>
      </c>
      <c r="AN335" s="81">
        <f t="shared" si="136"/>
        <v>29.31</v>
      </c>
      <c r="AO335">
        <f t="shared" si="137"/>
        <v>12799</v>
      </c>
      <c r="AP335">
        <f t="shared" si="138"/>
        <v>239</v>
      </c>
      <c r="AQ335">
        <f t="shared" si="139"/>
        <v>13038</v>
      </c>
      <c r="AS335" s="81">
        <f t="shared" si="140"/>
        <v>3.1199999999999997</v>
      </c>
      <c r="AT335">
        <f t="shared" si="141"/>
        <v>1362</v>
      </c>
      <c r="AU335">
        <f t="shared" si="142"/>
        <v>22</v>
      </c>
      <c r="AV335">
        <f t="shared" si="143"/>
        <v>1384</v>
      </c>
    </row>
    <row r="336" spans="1:48" x14ac:dyDescent="0.2">
      <c r="A336" s="69">
        <v>324</v>
      </c>
      <c r="B336" s="65">
        <v>6975</v>
      </c>
      <c r="C336" s="65" t="s">
        <v>377</v>
      </c>
      <c r="D336" s="65">
        <v>6975</v>
      </c>
      <c r="E336" s="65">
        <v>25.22</v>
      </c>
      <c r="F336" s="65">
        <v>2.96</v>
      </c>
      <c r="G336" s="65">
        <v>308.82</v>
      </c>
      <c r="H336" s="65">
        <v>555.4</v>
      </c>
      <c r="I336" s="65">
        <v>57.74</v>
      </c>
      <c r="J336" s="65">
        <v>76.81</v>
      </c>
      <c r="K336" s="65">
        <v>668646</v>
      </c>
      <c r="L336" s="65">
        <v>69513</v>
      </c>
      <c r="M336" s="65">
        <v>92472</v>
      </c>
      <c r="N336" s="65">
        <v>33614</v>
      </c>
      <c r="O336" s="65">
        <v>3945</v>
      </c>
      <c r="P336" s="65">
        <v>1206.4000000000001</v>
      </c>
      <c r="Q336" s="65">
        <v>1336.61</v>
      </c>
      <c r="R336" s="70">
        <v>0</v>
      </c>
      <c r="T336" s="81">
        <f t="shared" si="120"/>
        <v>566.37</v>
      </c>
      <c r="U336">
        <f t="shared" si="121"/>
        <v>683269</v>
      </c>
      <c r="V336">
        <f t="shared" si="122"/>
        <v>0</v>
      </c>
      <c r="W336">
        <f t="shared" si="123"/>
        <v>683269</v>
      </c>
      <c r="Y336" s="81">
        <f t="shared" si="124"/>
        <v>58.980000000000004</v>
      </c>
      <c r="Z336">
        <f t="shared" si="125"/>
        <v>71153</v>
      </c>
      <c r="AA336">
        <f t="shared" si="126"/>
        <v>0</v>
      </c>
      <c r="AB336">
        <f t="shared" si="127"/>
        <v>71153</v>
      </c>
      <c r="AD336" s="81">
        <f t="shared" si="128"/>
        <v>78.16</v>
      </c>
      <c r="AE336">
        <f t="shared" si="129"/>
        <v>94292</v>
      </c>
      <c r="AF336">
        <f t="shared" si="130"/>
        <v>0</v>
      </c>
      <c r="AG336">
        <f t="shared" si="131"/>
        <v>94292</v>
      </c>
      <c r="AI336" s="81">
        <f t="shared" si="132"/>
        <v>0</v>
      </c>
      <c r="AJ336">
        <f t="shared" si="133"/>
        <v>0</v>
      </c>
      <c r="AK336">
        <f t="shared" si="134"/>
        <v>0</v>
      </c>
      <c r="AL336">
        <f t="shared" si="135"/>
        <v>0</v>
      </c>
      <c r="AN336" s="81">
        <f t="shared" si="136"/>
        <v>25.79</v>
      </c>
      <c r="AO336">
        <f t="shared" si="137"/>
        <v>34471</v>
      </c>
      <c r="AP336">
        <f t="shared" si="138"/>
        <v>0</v>
      </c>
      <c r="AQ336">
        <f t="shared" si="139"/>
        <v>34471</v>
      </c>
      <c r="AS336" s="81">
        <f t="shared" si="140"/>
        <v>3.03</v>
      </c>
      <c r="AT336">
        <f t="shared" si="141"/>
        <v>4050</v>
      </c>
      <c r="AU336">
        <f t="shared" si="142"/>
        <v>0</v>
      </c>
      <c r="AV336">
        <f t="shared" si="143"/>
        <v>4050</v>
      </c>
    </row>
    <row r="337" spans="1:48" x14ac:dyDescent="0.2">
      <c r="A337" s="69">
        <v>325</v>
      </c>
      <c r="B337" s="65">
        <v>6983</v>
      </c>
      <c r="C337" s="65" t="s">
        <v>378</v>
      </c>
      <c r="D337" s="65">
        <v>6983</v>
      </c>
      <c r="E337" s="65">
        <v>28.76</v>
      </c>
      <c r="F337" s="65">
        <v>3.44</v>
      </c>
      <c r="G337" s="65">
        <v>308.82</v>
      </c>
      <c r="H337" s="65">
        <v>514.78</v>
      </c>
      <c r="I337" s="65">
        <v>57.86</v>
      </c>
      <c r="J337" s="65">
        <v>58.75</v>
      </c>
      <c r="K337" s="65">
        <v>457125</v>
      </c>
      <c r="L337" s="65">
        <v>51380</v>
      </c>
      <c r="M337" s="65">
        <v>52170</v>
      </c>
      <c r="N337" s="65">
        <v>27763</v>
      </c>
      <c r="O337" s="65">
        <v>3321</v>
      </c>
      <c r="P337" s="65">
        <v>925.5</v>
      </c>
      <c r="Q337" s="65">
        <v>1003.61</v>
      </c>
      <c r="R337" s="70">
        <v>0</v>
      </c>
      <c r="T337" s="81">
        <f t="shared" si="120"/>
        <v>525.75</v>
      </c>
      <c r="U337">
        <f t="shared" si="121"/>
        <v>486582</v>
      </c>
      <c r="V337">
        <f t="shared" si="122"/>
        <v>0</v>
      </c>
      <c r="W337">
        <f t="shared" si="123"/>
        <v>486582</v>
      </c>
      <c r="Y337" s="81">
        <f t="shared" si="124"/>
        <v>59.1</v>
      </c>
      <c r="Z337">
        <f t="shared" si="125"/>
        <v>54697</v>
      </c>
      <c r="AA337">
        <f t="shared" si="126"/>
        <v>0</v>
      </c>
      <c r="AB337">
        <f t="shared" si="127"/>
        <v>54697</v>
      </c>
      <c r="AD337" s="81">
        <f t="shared" si="128"/>
        <v>60.1</v>
      </c>
      <c r="AE337">
        <f t="shared" si="129"/>
        <v>55623</v>
      </c>
      <c r="AF337">
        <f t="shared" si="130"/>
        <v>0</v>
      </c>
      <c r="AG337">
        <f t="shared" si="131"/>
        <v>55623</v>
      </c>
      <c r="AI337" s="81">
        <f t="shared" si="132"/>
        <v>0</v>
      </c>
      <c r="AJ337">
        <f t="shared" si="133"/>
        <v>0</v>
      </c>
      <c r="AK337">
        <f t="shared" si="134"/>
        <v>0</v>
      </c>
      <c r="AL337">
        <f t="shared" si="135"/>
        <v>0</v>
      </c>
      <c r="AN337" s="81">
        <f t="shared" si="136"/>
        <v>29.330000000000002</v>
      </c>
      <c r="AO337">
        <f t="shared" si="137"/>
        <v>29436</v>
      </c>
      <c r="AP337">
        <f t="shared" si="138"/>
        <v>0</v>
      </c>
      <c r="AQ337">
        <f t="shared" si="139"/>
        <v>29436</v>
      </c>
      <c r="AS337" s="81">
        <f>AS$10+F337</f>
        <v>3.51</v>
      </c>
      <c r="AT337">
        <f t="shared" si="141"/>
        <v>3523</v>
      </c>
      <c r="AU337">
        <f t="shared" si="142"/>
        <v>0</v>
      </c>
      <c r="AV337">
        <f t="shared" si="143"/>
        <v>3523</v>
      </c>
    </row>
    <row r="338" spans="1:48" x14ac:dyDescent="0.2">
      <c r="A338" s="69">
        <v>326</v>
      </c>
      <c r="B338" s="65">
        <v>6985</v>
      </c>
      <c r="C338" s="65" t="s">
        <v>379</v>
      </c>
      <c r="D338" s="65">
        <v>6985</v>
      </c>
      <c r="E338" s="65">
        <v>36.15</v>
      </c>
      <c r="F338" s="65">
        <v>4.1500000000000004</v>
      </c>
      <c r="G338" s="65">
        <v>308.82</v>
      </c>
      <c r="H338" s="65">
        <v>549.33000000000004</v>
      </c>
      <c r="I338" s="65">
        <v>53.14</v>
      </c>
      <c r="J338" s="65">
        <v>65.989999999999995</v>
      </c>
      <c r="K338" s="65">
        <v>474346</v>
      </c>
      <c r="L338" s="65">
        <v>45886</v>
      </c>
      <c r="M338" s="65">
        <v>56982</v>
      </c>
      <c r="N338" s="65">
        <v>34624</v>
      </c>
      <c r="O338" s="65">
        <v>3975</v>
      </c>
      <c r="P338" s="65">
        <v>913.6</v>
      </c>
      <c r="Q338" s="65">
        <v>1008.82</v>
      </c>
      <c r="R338" s="70">
        <v>0</v>
      </c>
      <c r="T338" s="81">
        <f t="shared" si="120"/>
        <v>560.30000000000007</v>
      </c>
      <c r="U338">
        <f t="shared" si="121"/>
        <v>511890</v>
      </c>
      <c r="V338">
        <f t="shared" si="122"/>
        <v>0</v>
      </c>
      <c r="W338">
        <f t="shared" si="123"/>
        <v>511890</v>
      </c>
      <c r="Y338" s="81">
        <f t="shared" si="124"/>
        <v>54.38</v>
      </c>
      <c r="Z338">
        <f t="shared" si="125"/>
        <v>49682</v>
      </c>
      <c r="AA338">
        <f t="shared" si="126"/>
        <v>0</v>
      </c>
      <c r="AB338">
        <f t="shared" si="127"/>
        <v>49682</v>
      </c>
      <c r="AD338" s="81">
        <f t="shared" si="128"/>
        <v>67.339999999999989</v>
      </c>
      <c r="AE338">
        <f t="shared" si="129"/>
        <v>61522</v>
      </c>
      <c r="AF338">
        <f t="shared" si="130"/>
        <v>0</v>
      </c>
      <c r="AG338">
        <f t="shared" si="131"/>
        <v>61522</v>
      </c>
      <c r="AI338" s="81">
        <f t="shared" si="132"/>
        <v>0</v>
      </c>
      <c r="AJ338">
        <f t="shared" si="133"/>
        <v>0</v>
      </c>
      <c r="AK338">
        <f t="shared" si="134"/>
        <v>0</v>
      </c>
      <c r="AL338">
        <f t="shared" si="135"/>
        <v>0</v>
      </c>
      <c r="AN338" s="81">
        <f t="shared" si="136"/>
        <v>36.72</v>
      </c>
      <c r="AO338">
        <f t="shared" si="137"/>
        <v>37044</v>
      </c>
      <c r="AP338">
        <f t="shared" si="138"/>
        <v>0</v>
      </c>
      <c r="AQ338">
        <f t="shared" si="139"/>
        <v>37044</v>
      </c>
      <c r="AS338" s="81">
        <f t="shared" si="140"/>
        <v>4.2200000000000006</v>
      </c>
      <c r="AT338">
        <f t="shared" si="141"/>
        <v>4257</v>
      </c>
      <c r="AU338">
        <f t="shared" si="142"/>
        <v>0</v>
      </c>
      <c r="AV338">
        <f t="shared" si="143"/>
        <v>4257</v>
      </c>
    </row>
    <row r="339" spans="1:48" x14ac:dyDescent="0.2">
      <c r="A339" s="69">
        <v>327</v>
      </c>
      <c r="B339" s="65">
        <v>6987</v>
      </c>
      <c r="C339" s="65" t="s">
        <v>380</v>
      </c>
      <c r="D339" s="65">
        <v>6987</v>
      </c>
      <c r="E339" s="65">
        <v>28.76</v>
      </c>
      <c r="F339" s="65">
        <v>3.44</v>
      </c>
      <c r="G339" s="65">
        <v>308.82</v>
      </c>
      <c r="H339" s="65">
        <v>570.54</v>
      </c>
      <c r="I339" s="65">
        <v>60.09</v>
      </c>
      <c r="J339" s="65">
        <v>64.25</v>
      </c>
      <c r="K339" s="65">
        <v>389279</v>
      </c>
      <c r="L339" s="65">
        <v>40999</v>
      </c>
      <c r="M339" s="65">
        <v>43838</v>
      </c>
      <c r="N339" s="65">
        <v>23212</v>
      </c>
      <c r="O339" s="65">
        <v>2776</v>
      </c>
      <c r="P339" s="65">
        <v>650.70000000000005</v>
      </c>
      <c r="Q339" s="65">
        <v>776.76</v>
      </c>
      <c r="R339" s="70">
        <v>0</v>
      </c>
      <c r="T339" s="81">
        <f t="shared" si="120"/>
        <v>581.51</v>
      </c>
      <c r="U339">
        <f t="shared" si="121"/>
        <v>378389</v>
      </c>
      <c r="V339">
        <f t="shared" si="122"/>
        <v>10890</v>
      </c>
      <c r="W339">
        <f t="shared" si="123"/>
        <v>389279</v>
      </c>
      <c r="Y339" s="81">
        <f t="shared" si="124"/>
        <v>61.330000000000005</v>
      </c>
      <c r="Z339">
        <f t="shared" si="125"/>
        <v>39907</v>
      </c>
      <c r="AA339">
        <f t="shared" si="126"/>
        <v>1092</v>
      </c>
      <c r="AB339">
        <f t="shared" si="127"/>
        <v>40999</v>
      </c>
      <c r="AD339" s="81">
        <f t="shared" si="128"/>
        <v>65.599999999999994</v>
      </c>
      <c r="AE339">
        <f t="shared" si="129"/>
        <v>42686</v>
      </c>
      <c r="AF339">
        <f t="shared" si="130"/>
        <v>1152</v>
      </c>
      <c r="AG339">
        <f t="shared" si="131"/>
        <v>43838</v>
      </c>
      <c r="AI339" s="81">
        <f t="shared" si="132"/>
        <v>0</v>
      </c>
      <c r="AJ339">
        <f t="shared" si="133"/>
        <v>0</v>
      </c>
      <c r="AK339">
        <f t="shared" si="134"/>
        <v>0</v>
      </c>
      <c r="AL339">
        <f t="shared" si="135"/>
        <v>0</v>
      </c>
      <c r="AN339" s="81">
        <f t="shared" si="136"/>
        <v>29.330000000000002</v>
      </c>
      <c r="AO339">
        <f t="shared" si="137"/>
        <v>22782</v>
      </c>
      <c r="AP339">
        <f t="shared" si="138"/>
        <v>430</v>
      </c>
      <c r="AQ339">
        <f t="shared" si="139"/>
        <v>23212</v>
      </c>
      <c r="AS339" s="81">
        <f t="shared" si="140"/>
        <v>3.51</v>
      </c>
      <c r="AT339">
        <f t="shared" si="141"/>
        <v>2726</v>
      </c>
      <c r="AU339">
        <f t="shared" si="142"/>
        <v>50</v>
      </c>
      <c r="AV339">
        <f t="shared" si="143"/>
        <v>2776</v>
      </c>
    </row>
    <row r="340" spans="1:48" x14ac:dyDescent="0.2">
      <c r="A340" s="69">
        <v>328</v>
      </c>
      <c r="B340" s="65">
        <v>6990</v>
      </c>
      <c r="C340" s="65" t="s">
        <v>381</v>
      </c>
      <c r="D340" s="65">
        <v>6990</v>
      </c>
      <c r="E340" s="65">
        <v>28.76</v>
      </c>
      <c r="F340" s="65">
        <v>3.44</v>
      </c>
      <c r="G340" s="65">
        <v>308.82</v>
      </c>
      <c r="H340" s="65">
        <v>580.9</v>
      </c>
      <c r="I340" s="65">
        <v>66.790000000000006</v>
      </c>
      <c r="J340" s="65">
        <v>68.66</v>
      </c>
      <c r="K340" s="65">
        <v>438638</v>
      </c>
      <c r="L340" s="65">
        <v>50433</v>
      </c>
      <c r="M340" s="65">
        <v>51845</v>
      </c>
      <c r="N340" s="65">
        <v>24856</v>
      </c>
      <c r="O340" s="65">
        <v>2973</v>
      </c>
      <c r="P340" s="65">
        <v>807.6</v>
      </c>
      <c r="Q340" s="65">
        <v>917.86</v>
      </c>
      <c r="R340" s="70">
        <v>0</v>
      </c>
      <c r="T340" s="81">
        <f t="shared" si="120"/>
        <v>591.87</v>
      </c>
      <c r="U340">
        <f t="shared" si="121"/>
        <v>477994</v>
      </c>
      <c r="V340">
        <f t="shared" si="122"/>
        <v>0</v>
      </c>
      <c r="W340">
        <f t="shared" si="123"/>
        <v>477994</v>
      </c>
      <c r="Y340" s="81">
        <f t="shared" si="124"/>
        <v>68.03</v>
      </c>
      <c r="Z340">
        <f t="shared" si="125"/>
        <v>54941</v>
      </c>
      <c r="AA340">
        <f t="shared" si="126"/>
        <v>0</v>
      </c>
      <c r="AB340">
        <f t="shared" si="127"/>
        <v>54941</v>
      </c>
      <c r="AD340" s="81">
        <f t="shared" si="128"/>
        <v>70.009999999999991</v>
      </c>
      <c r="AE340">
        <f t="shared" si="129"/>
        <v>56540</v>
      </c>
      <c r="AF340">
        <f t="shared" si="130"/>
        <v>0</v>
      </c>
      <c r="AG340">
        <f t="shared" si="131"/>
        <v>56540</v>
      </c>
      <c r="AI340" s="81">
        <f t="shared" si="132"/>
        <v>0</v>
      </c>
      <c r="AJ340">
        <f t="shared" si="133"/>
        <v>0</v>
      </c>
      <c r="AK340">
        <f t="shared" si="134"/>
        <v>0</v>
      </c>
      <c r="AL340">
        <f t="shared" si="135"/>
        <v>0</v>
      </c>
      <c r="AN340" s="81">
        <f t="shared" si="136"/>
        <v>29.330000000000002</v>
      </c>
      <c r="AO340">
        <f t="shared" si="137"/>
        <v>26921</v>
      </c>
      <c r="AP340">
        <f t="shared" si="138"/>
        <v>0</v>
      </c>
      <c r="AQ340">
        <f t="shared" si="139"/>
        <v>26921</v>
      </c>
      <c r="AS340" s="81">
        <f t="shared" si="140"/>
        <v>3.51</v>
      </c>
      <c r="AT340">
        <f t="shared" si="141"/>
        <v>3222</v>
      </c>
      <c r="AU340">
        <f t="shared" si="142"/>
        <v>0</v>
      </c>
      <c r="AV340">
        <f t="shared" si="143"/>
        <v>3222</v>
      </c>
    </row>
    <row r="341" spans="1:48" x14ac:dyDescent="0.2">
      <c r="A341" s="69">
        <v>329</v>
      </c>
      <c r="B341" s="65">
        <v>6961</v>
      </c>
      <c r="C341" s="65" t="s">
        <v>382</v>
      </c>
      <c r="D341" s="65">
        <v>6961</v>
      </c>
      <c r="E341" s="65">
        <v>28.92</v>
      </c>
      <c r="F341" s="65">
        <v>3.09</v>
      </c>
      <c r="G341" s="65">
        <v>308.82</v>
      </c>
      <c r="H341" s="65">
        <v>543.91999999999996</v>
      </c>
      <c r="I341" s="65">
        <v>60.36</v>
      </c>
      <c r="J341" s="65">
        <v>62</v>
      </c>
      <c r="K341" s="65">
        <v>1604346</v>
      </c>
      <c r="L341" s="65">
        <v>178038</v>
      </c>
      <c r="M341" s="65">
        <v>182875</v>
      </c>
      <c r="N341" s="65">
        <v>97510</v>
      </c>
      <c r="O341" s="65">
        <v>10419</v>
      </c>
      <c r="P341" s="65">
        <v>2973.5</v>
      </c>
      <c r="Q341" s="65">
        <v>3399.83</v>
      </c>
      <c r="R341" s="70">
        <v>910895</v>
      </c>
      <c r="T341" s="81">
        <f t="shared" si="120"/>
        <v>554.89</v>
      </c>
      <c r="U341">
        <f t="shared" si="121"/>
        <v>1649965</v>
      </c>
      <c r="V341">
        <f t="shared" si="122"/>
        <v>0</v>
      </c>
      <c r="W341">
        <f t="shared" si="123"/>
        <v>1649965</v>
      </c>
      <c r="Y341" s="81">
        <f t="shared" si="124"/>
        <v>61.6</v>
      </c>
      <c r="Z341">
        <f t="shared" si="125"/>
        <v>183168</v>
      </c>
      <c r="AA341">
        <f t="shared" si="126"/>
        <v>0</v>
      </c>
      <c r="AB341">
        <f t="shared" si="127"/>
        <v>183168</v>
      </c>
      <c r="AD341" s="81">
        <f t="shared" si="128"/>
        <v>63.35</v>
      </c>
      <c r="AE341">
        <f t="shared" si="129"/>
        <v>188371</v>
      </c>
      <c r="AF341">
        <f t="shared" si="130"/>
        <v>0</v>
      </c>
      <c r="AG341">
        <f t="shared" si="131"/>
        <v>188371</v>
      </c>
      <c r="AI341" s="81">
        <f t="shared" si="132"/>
        <v>315</v>
      </c>
      <c r="AJ341">
        <f t="shared" si="133"/>
        <v>936653</v>
      </c>
      <c r="AK341">
        <f t="shared" si="134"/>
        <v>0</v>
      </c>
      <c r="AL341">
        <f t="shared" si="135"/>
        <v>936653</v>
      </c>
      <c r="AN341" s="81">
        <f t="shared" si="136"/>
        <v>29.490000000000002</v>
      </c>
      <c r="AO341">
        <f t="shared" si="137"/>
        <v>100261</v>
      </c>
      <c r="AP341">
        <f t="shared" si="138"/>
        <v>0</v>
      </c>
      <c r="AQ341">
        <f t="shared" si="139"/>
        <v>100261</v>
      </c>
      <c r="AS341" s="81">
        <f t="shared" si="140"/>
        <v>3.1599999999999997</v>
      </c>
      <c r="AT341">
        <f t="shared" si="141"/>
        <v>10743</v>
      </c>
      <c r="AU341">
        <f t="shared" si="142"/>
        <v>0</v>
      </c>
      <c r="AV341">
        <f t="shared" si="143"/>
        <v>10743</v>
      </c>
    </row>
    <row r="342" spans="1:48" x14ac:dyDescent="0.2">
      <c r="A342" s="69">
        <v>330</v>
      </c>
      <c r="B342" s="65">
        <v>6992</v>
      </c>
      <c r="C342" s="65" t="s">
        <v>383</v>
      </c>
      <c r="D342" s="65">
        <v>6992</v>
      </c>
      <c r="E342" s="65">
        <v>28.76</v>
      </c>
      <c r="F342" s="65">
        <v>3.44</v>
      </c>
      <c r="G342" s="65">
        <v>308.82</v>
      </c>
      <c r="H342" s="65">
        <v>584.15</v>
      </c>
      <c r="I342" s="65">
        <v>67.45</v>
      </c>
      <c r="J342" s="65">
        <v>65.97</v>
      </c>
      <c r="K342" s="65">
        <v>304342</v>
      </c>
      <c r="L342" s="65">
        <v>35141</v>
      </c>
      <c r="M342" s="65">
        <v>34370</v>
      </c>
      <c r="N342" s="65">
        <v>17564</v>
      </c>
      <c r="O342" s="65">
        <v>2101</v>
      </c>
      <c r="P342" s="65">
        <v>531.70000000000005</v>
      </c>
      <c r="Q342" s="65">
        <v>622.30999999999995</v>
      </c>
      <c r="R342" s="70">
        <v>0</v>
      </c>
      <c r="T342" s="81">
        <f t="shared" si="120"/>
        <v>595.12</v>
      </c>
      <c r="U342">
        <f t="shared" si="121"/>
        <v>316425</v>
      </c>
      <c r="V342">
        <f t="shared" si="122"/>
        <v>0</v>
      </c>
      <c r="W342">
        <f t="shared" si="123"/>
        <v>316425</v>
      </c>
      <c r="Y342" s="81">
        <f t="shared" si="124"/>
        <v>68.69</v>
      </c>
      <c r="Z342">
        <f t="shared" si="125"/>
        <v>36522</v>
      </c>
      <c r="AA342">
        <f t="shared" si="126"/>
        <v>0</v>
      </c>
      <c r="AB342">
        <f t="shared" si="127"/>
        <v>36522</v>
      </c>
      <c r="AD342" s="81">
        <f t="shared" si="128"/>
        <v>67.319999999999993</v>
      </c>
      <c r="AE342">
        <f t="shared" si="129"/>
        <v>35794</v>
      </c>
      <c r="AF342">
        <f t="shared" si="130"/>
        <v>0</v>
      </c>
      <c r="AG342">
        <f t="shared" si="131"/>
        <v>35794</v>
      </c>
      <c r="AI342" s="81">
        <f t="shared" si="132"/>
        <v>0</v>
      </c>
      <c r="AJ342">
        <f t="shared" si="133"/>
        <v>0</v>
      </c>
      <c r="AK342">
        <f t="shared" si="134"/>
        <v>0</v>
      </c>
      <c r="AL342">
        <f t="shared" si="135"/>
        <v>0</v>
      </c>
      <c r="AN342" s="81">
        <f t="shared" si="136"/>
        <v>29.330000000000002</v>
      </c>
      <c r="AO342">
        <f t="shared" si="137"/>
        <v>18252</v>
      </c>
      <c r="AP342">
        <f t="shared" si="138"/>
        <v>0</v>
      </c>
      <c r="AQ342">
        <f t="shared" si="139"/>
        <v>18252</v>
      </c>
      <c r="AS342" s="81">
        <f t="shared" si="140"/>
        <v>3.51</v>
      </c>
      <c r="AT342">
        <f t="shared" si="141"/>
        <v>2184</v>
      </c>
      <c r="AU342">
        <f t="shared" si="142"/>
        <v>0</v>
      </c>
      <c r="AV342">
        <f t="shared" si="143"/>
        <v>2184</v>
      </c>
    </row>
    <row r="343" spans="1:48" x14ac:dyDescent="0.2">
      <c r="A343" s="69">
        <v>331</v>
      </c>
      <c r="B343" s="65">
        <v>7002</v>
      </c>
      <c r="C343" s="65" t="s">
        <v>384</v>
      </c>
      <c r="D343" s="65">
        <v>7002</v>
      </c>
      <c r="E343" s="65">
        <v>28.76</v>
      </c>
      <c r="F343" s="65">
        <v>3.44</v>
      </c>
      <c r="G343" s="65">
        <v>308.82</v>
      </c>
      <c r="H343" s="65">
        <v>684.52</v>
      </c>
      <c r="I343" s="65">
        <v>77.150000000000006</v>
      </c>
      <c r="J343" s="65">
        <v>84.99</v>
      </c>
      <c r="K343" s="65">
        <v>117258</v>
      </c>
      <c r="L343" s="65">
        <v>13216</v>
      </c>
      <c r="M343" s="65">
        <v>14559</v>
      </c>
      <c r="N343" s="65">
        <v>5690</v>
      </c>
      <c r="O343" s="65">
        <v>681</v>
      </c>
      <c r="P343" s="65">
        <v>168.8</v>
      </c>
      <c r="Q343" s="65">
        <v>195.61</v>
      </c>
      <c r="R343" s="70">
        <v>0</v>
      </c>
      <c r="T343" s="81">
        <f t="shared" si="120"/>
        <v>695.49</v>
      </c>
      <c r="U343">
        <f t="shared" si="121"/>
        <v>117399</v>
      </c>
      <c r="V343">
        <f t="shared" si="122"/>
        <v>0</v>
      </c>
      <c r="W343">
        <f t="shared" si="123"/>
        <v>117399</v>
      </c>
      <c r="Y343" s="81">
        <f t="shared" si="124"/>
        <v>78.39</v>
      </c>
      <c r="Z343">
        <f t="shared" si="125"/>
        <v>13232</v>
      </c>
      <c r="AA343">
        <f t="shared" si="126"/>
        <v>0</v>
      </c>
      <c r="AB343">
        <f t="shared" si="127"/>
        <v>13232</v>
      </c>
      <c r="AD343" s="81">
        <f t="shared" si="128"/>
        <v>86.339999999999989</v>
      </c>
      <c r="AE343">
        <f t="shared" si="129"/>
        <v>14574</v>
      </c>
      <c r="AF343">
        <f t="shared" si="130"/>
        <v>0</v>
      </c>
      <c r="AG343">
        <f t="shared" si="131"/>
        <v>14574</v>
      </c>
      <c r="AI343" s="81">
        <f t="shared" si="132"/>
        <v>0</v>
      </c>
      <c r="AJ343">
        <f t="shared" si="133"/>
        <v>0</v>
      </c>
      <c r="AK343">
        <f t="shared" si="134"/>
        <v>0</v>
      </c>
      <c r="AL343">
        <f t="shared" si="135"/>
        <v>0</v>
      </c>
      <c r="AN343" s="81">
        <f t="shared" si="136"/>
        <v>29.330000000000002</v>
      </c>
      <c r="AO343">
        <f t="shared" si="137"/>
        <v>5737</v>
      </c>
      <c r="AP343">
        <f t="shared" si="138"/>
        <v>0</v>
      </c>
      <c r="AQ343">
        <f t="shared" si="139"/>
        <v>5737</v>
      </c>
      <c r="AS343" s="81">
        <f t="shared" si="140"/>
        <v>3.51</v>
      </c>
      <c r="AT343">
        <f t="shared" si="141"/>
        <v>687</v>
      </c>
      <c r="AU343">
        <f t="shared" si="142"/>
        <v>0</v>
      </c>
      <c r="AV343">
        <f t="shared" si="143"/>
        <v>687</v>
      </c>
    </row>
    <row r="344" spans="1:48" x14ac:dyDescent="0.2">
      <c r="A344" s="69">
        <v>332</v>
      </c>
      <c r="B344" s="65">
        <v>7029</v>
      </c>
      <c r="C344" s="65" t="s">
        <v>385</v>
      </c>
      <c r="D344" s="65">
        <v>7029</v>
      </c>
      <c r="E344" s="65">
        <v>25.97</v>
      </c>
      <c r="F344" s="65">
        <v>3.02</v>
      </c>
      <c r="G344" s="65">
        <v>308.82</v>
      </c>
      <c r="H344" s="65">
        <v>549.87</v>
      </c>
      <c r="I344" s="65">
        <v>59.99</v>
      </c>
      <c r="J344" s="65">
        <v>51.28</v>
      </c>
      <c r="K344" s="65">
        <v>628831</v>
      </c>
      <c r="L344" s="65">
        <v>68605</v>
      </c>
      <c r="M344" s="65">
        <v>58644</v>
      </c>
      <c r="N344" s="65">
        <v>32263</v>
      </c>
      <c r="O344" s="65">
        <v>3752</v>
      </c>
      <c r="P344" s="65">
        <v>1167.4000000000001</v>
      </c>
      <c r="Q344" s="65">
        <v>1267.0999999999999</v>
      </c>
      <c r="R344" s="70">
        <v>0</v>
      </c>
      <c r="T344" s="81">
        <f t="shared" si="120"/>
        <v>560.84</v>
      </c>
      <c r="U344">
        <f t="shared" si="121"/>
        <v>654725</v>
      </c>
      <c r="V344">
        <f t="shared" si="122"/>
        <v>0</v>
      </c>
      <c r="W344">
        <f t="shared" si="123"/>
        <v>654725</v>
      </c>
      <c r="Y344" s="81">
        <f t="shared" si="124"/>
        <v>61.230000000000004</v>
      </c>
      <c r="Z344">
        <f t="shared" si="125"/>
        <v>71480</v>
      </c>
      <c r="AA344">
        <f t="shared" si="126"/>
        <v>0</v>
      </c>
      <c r="AB344">
        <f t="shared" si="127"/>
        <v>71480</v>
      </c>
      <c r="AD344" s="81">
        <f t="shared" si="128"/>
        <v>52.63</v>
      </c>
      <c r="AE344">
        <f t="shared" si="129"/>
        <v>61440</v>
      </c>
      <c r="AF344">
        <f t="shared" si="130"/>
        <v>0</v>
      </c>
      <c r="AG344">
        <f t="shared" si="131"/>
        <v>61440</v>
      </c>
      <c r="AI344" s="81">
        <f t="shared" si="132"/>
        <v>0</v>
      </c>
      <c r="AJ344">
        <f t="shared" si="133"/>
        <v>0</v>
      </c>
      <c r="AK344">
        <f t="shared" si="134"/>
        <v>0</v>
      </c>
      <c r="AL344">
        <f t="shared" si="135"/>
        <v>0</v>
      </c>
      <c r="AN344" s="81">
        <f t="shared" si="136"/>
        <v>26.54</v>
      </c>
      <c r="AO344">
        <f t="shared" si="137"/>
        <v>33629</v>
      </c>
      <c r="AP344">
        <f t="shared" si="138"/>
        <v>0</v>
      </c>
      <c r="AQ344">
        <f t="shared" si="139"/>
        <v>33629</v>
      </c>
      <c r="AS344" s="81">
        <f t="shared" si="140"/>
        <v>3.09</v>
      </c>
      <c r="AT344">
        <f t="shared" si="141"/>
        <v>3915</v>
      </c>
      <c r="AU344">
        <f t="shared" si="142"/>
        <v>0</v>
      </c>
      <c r="AV344">
        <f t="shared" si="143"/>
        <v>3915</v>
      </c>
    </row>
    <row r="345" spans="1:48" x14ac:dyDescent="0.2">
      <c r="A345" s="69">
        <v>333</v>
      </c>
      <c r="B345" s="65">
        <v>7038</v>
      </c>
      <c r="C345" s="65" t="s">
        <v>386</v>
      </c>
      <c r="D345" s="65">
        <v>7038</v>
      </c>
      <c r="E345" s="65">
        <v>25.22</v>
      </c>
      <c r="F345" s="65">
        <v>2.96</v>
      </c>
      <c r="G345" s="65">
        <v>308.82</v>
      </c>
      <c r="H345" s="65">
        <v>563.89</v>
      </c>
      <c r="I345" s="65">
        <v>62.9</v>
      </c>
      <c r="J345" s="65">
        <v>63.55</v>
      </c>
      <c r="K345" s="65">
        <v>429684</v>
      </c>
      <c r="L345" s="65">
        <v>47930</v>
      </c>
      <c r="M345" s="65">
        <v>48425</v>
      </c>
      <c r="N345" s="65">
        <v>21448</v>
      </c>
      <c r="O345" s="65">
        <v>2517</v>
      </c>
      <c r="P345" s="65">
        <v>747.6</v>
      </c>
      <c r="Q345" s="65">
        <v>836.91</v>
      </c>
      <c r="R345" s="70">
        <v>0</v>
      </c>
      <c r="T345" s="81">
        <f t="shared" si="120"/>
        <v>574.86</v>
      </c>
      <c r="U345">
        <f t="shared" si="121"/>
        <v>429765</v>
      </c>
      <c r="V345">
        <f t="shared" si="122"/>
        <v>0</v>
      </c>
      <c r="W345">
        <f t="shared" si="123"/>
        <v>429765</v>
      </c>
      <c r="Y345" s="81">
        <f t="shared" si="124"/>
        <v>64.14</v>
      </c>
      <c r="Z345">
        <f t="shared" si="125"/>
        <v>47951</v>
      </c>
      <c r="AA345">
        <f t="shared" si="126"/>
        <v>0</v>
      </c>
      <c r="AB345">
        <f t="shared" si="127"/>
        <v>47951</v>
      </c>
      <c r="AD345" s="81">
        <f t="shared" si="128"/>
        <v>64.899999999999991</v>
      </c>
      <c r="AE345">
        <f t="shared" si="129"/>
        <v>48519</v>
      </c>
      <c r="AF345">
        <f t="shared" si="130"/>
        <v>0</v>
      </c>
      <c r="AG345">
        <f t="shared" si="131"/>
        <v>48519</v>
      </c>
      <c r="AI345" s="81">
        <f t="shared" si="132"/>
        <v>0</v>
      </c>
      <c r="AJ345">
        <f t="shared" si="133"/>
        <v>0</v>
      </c>
      <c r="AK345">
        <f t="shared" si="134"/>
        <v>0</v>
      </c>
      <c r="AL345">
        <f t="shared" si="135"/>
        <v>0</v>
      </c>
      <c r="AN345" s="81">
        <f t="shared" si="136"/>
        <v>25.79</v>
      </c>
      <c r="AO345">
        <f t="shared" si="137"/>
        <v>21584</v>
      </c>
      <c r="AP345">
        <f t="shared" si="138"/>
        <v>0</v>
      </c>
      <c r="AQ345">
        <f t="shared" si="139"/>
        <v>21584</v>
      </c>
      <c r="AS345" s="81">
        <f t="shared" si="140"/>
        <v>3.03</v>
      </c>
      <c r="AT345">
        <f t="shared" si="141"/>
        <v>2536</v>
      </c>
      <c r="AU345">
        <f t="shared" si="142"/>
        <v>0</v>
      </c>
      <c r="AV345">
        <f t="shared" si="143"/>
        <v>2536</v>
      </c>
    </row>
    <row r="346" spans="1:48" x14ac:dyDescent="0.2">
      <c r="A346" s="69">
        <v>334</v>
      </c>
      <c r="B346" s="65">
        <v>7047</v>
      </c>
      <c r="C346" s="65" t="s">
        <v>387</v>
      </c>
      <c r="D346" s="65">
        <v>7047</v>
      </c>
      <c r="E346" s="65">
        <v>27.75</v>
      </c>
      <c r="F346" s="65">
        <v>3</v>
      </c>
      <c r="G346" s="65">
        <v>308.82</v>
      </c>
      <c r="H346" s="65">
        <v>576.75</v>
      </c>
      <c r="I346" s="65">
        <v>62.36</v>
      </c>
      <c r="J346" s="65">
        <v>70.98</v>
      </c>
      <c r="K346" s="65">
        <v>217838</v>
      </c>
      <c r="L346" s="65">
        <v>23553</v>
      </c>
      <c r="M346" s="65">
        <v>26809</v>
      </c>
      <c r="N346" s="65">
        <v>11584</v>
      </c>
      <c r="O346" s="65">
        <v>1252</v>
      </c>
      <c r="P346" s="65">
        <v>362.8</v>
      </c>
      <c r="Q346" s="65">
        <v>402.92</v>
      </c>
      <c r="R346" s="70">
        <v>0</v>
      </c>
      <c r="T346" s="81">
        <f t="shared" si="120"/>
        <v>587.72</v>
      </c>
      <c r="U346">
        <f t="shared" si="121"/>
        <v>213225</v>
      </c>
      <c r="V346">
        <f t="shared" si="122"/>
        <v>4613</v>
      </c>
      <c r="W346">
        <f t="shared" si="123"/>
        <v>217838</v>
      </c>
      <c r="Y346" s="81">
        <f t="shared" si="124"/>
        <v>63.6</v>
      </c>
      <c r="Z346">
        <f t="shared" si="125"/>
        <v>23074</v>
      </c>
      <c r="AA346">
        <f t="shared" si="126"/>
        <v>479</v>
      </c>
      <c r="AB346">
        <f t="shared" si="127"/>
        <v>23553</v>
      </c>
      <c r="AD346" s="81">
        <f t="shared" si="128"/>
        <v>72.33</v>
      </c>
      <c r="AE346">
        <f t="shared" si="129"/>
        <v>26241</v>
      </c>
      <c r="AF346">
        <f t="shared" si="130"/>
        <v>568</v>
      </c>
      <c r="AG346">
        <f t="shared" si="131"/>
        <v>26809</v>
      </c>
      <c r="AI346" s="81">
        <f t="shared" si="132"/>
        <v>0</v>
      </c>
      <c r="AJ346">
        <f t="shared" si="133"/>
        <v>0</v>
      </c>
      <c r="AK346">
        <f t="shared" si="134"/>
        <v>0</v>
      </c>
      <c r="AL346">
        <f t="shared" si="135"/>
        <v>0</v>
      </c>
      <c r="AN346" s="81">
        <f t="shared" si="136"/>
        <v>28.32</v>
      </c>
      <c r="AO346">
        <f t="shared" si="137"/>
        <v>11411</v>
      </c>
      <c r="AP346">
        <f t="shared" si="138"/>
        <v>173</v>
      </c>
      <c r="AQ346">
        <f t="shared" si="139"/>
        <v>11584</v>
      </c>
      <c r="AS346" s="81">
        <f t="shared" si="140"/>
        <v>3.07</v>
      </c>
      <c r="AT346">
        <f t="shared" si="141"/>
        <v>1237</v>
      </c>
      <c r="AU346">
        <f t="shared" si="142"/>
        <v>15</v>
      </c>
      <c r="AV346">
        <f t="shared" si="143"/>
        <v>1252</v>
      </c>
    </row>
    <row r="347" spans="1:48" x14ac:dyDescent="0.2">
      <c r="A347" s="69">
        <v>335</v>
      </c>
      <c r="B347" s="65">
        <v>7056</v>
      </c>
      <c r="C347" s="65" t="s">
        <v>388</v>
      </c>
      <c r="D347" s="65">
        <v>7056</v>
      </c>
      <c r="E347" s="65">
        <v>22.2</v>
      </c>
      <c r="F347" s="65">
        <v>2.83</v>
      </c>
      <c r="G347" s="65">
        <v>308.82</v>
      </c>
      <c r="H347" s="65">
        <v>530.69000000000005</v>
      </c>
      <c r="I347" s="65">
        <v>57.22</v>
      </c>
      <c r="J347" s="65">
        <v>69.099999999999994</v>
      </c>
      <c r="K347" s="65">
        <v>910080</v>
      </c>
      <c r="L347" s="65">
        <v>98127</v>
      </c>
      <c r="M347" s="65">
        <v>118500</v>
      </c>
      <c r="N347" s="65">
        <v>42308</v>
      </c>
      <c r="O347" s="65">
        <v>5393</v>
      </c>
      <c r="P347" s="65">
        <v>1711.2</v>
      </c>
      <c r="Q347" s="65">
        <v>1903.98</v>
      </c>
      <c r="R347" s="70">
        <v>529595</v>
      </c>
      <c r="T347" s="81">
        <f t="shared" si="120"/>
        <v>541.66000000000008</v>
      </c>
      <c r="U347">
        <f t="shared" si="121"/>
        <v>926889</v>
      </c>
      <c r="V347">
        <f t="shared" si="122"/>
        <v>0</v>
      </c>
      <c r="W347">
        <f t="shared" si="123"/>
        <v>926889</v>
      </c>
      <c r="Y347" s="81">
        <f t="shared" si="124"/>
        <v>58.46</v>
      </c>
      <c r="Z347">
        <f t="shared" si="125"/>
        <v>100037</v>
      </c>
      <c r="AA347">
        <f t="shared" si="126"/>
        <v>0</v>
      </c>
      <c r="AB347">
        <f t="shared" si="127"/>
        <v>100037</v>
      </c>
      <c r="AD347" s="81">
        <f t="shared" si="128"/>
        <v>70.449999999999989</v>
      </c>
      <c r="AE347">
        <f t="shared" si="129"/>
        <v>120554</v>
      </c>
      <c r="AF347">
        <f t="shared" si="130"/>
        <v>0</v>
      </c>
      <c r="AG347">
        <f t="shared" si="131"/>
        <v>120554</v>
      </c>
      <c r="AI347" s="81">
        <f t="shared" si="132"/>
        <v>315</v>
      </c>
      <c r="AJ347">
        <f t="shared" si="133"/>
        <v>539028</v>
      </c>
      <c r="AK347">
        <f t="shared" si="134"/>
        <v>0</v>
      </c>
      <c r="AL347">
        <f t="shared" si="135"/>
        <v>539028</v>
      </c>
      <c r="AN347" s="81">
        <f t="shared" si="136"/>
        <v>22.77</v>
      </c>
      <c r="AO347">
        <f t="shared" si="137"/>
        <v>43354</v>
      </c>
      <c r="AP347">
        <f t="shared" si="138"/>
        <v>0</v>
      </c>
      <c r="AQ347">
        <f t="shared" si="139"/>
        <v>43354</v>
      </c>
      <c r="AS347" s="81">
        <f t="shared" si="140"/>
        <v>2.9</v>
      </c>
      <c r="AT347">
        <f t="shared" si="141"/>
        <v>5522</v>
      </c>
      <c r="AU347">
        <f t="shared" si="142"/>
        <v>0</v>
      </c>
      <c r="AV347">
        <f t="shared" si="143"/>
        <v>5522</v>
      </c>
    </row>
    <row r="348" spans="1:48" x14ac:dyDescent="0.2">
      <c r="A348" s="69">
        <v>336</v>
      </c>
      <c r="B348" s="65">
        <v>7092</v>
      </c>
      <c r="C348" s="65" t="s">
        <v>389</v>
      </c>
      <c r="D348" s="65">
        <v>7092</v>
      </c>
      <c r="E348" s="65">
        <v>28.74</v>
      </c>
      <c r="F348" s="65">
        <v>3.05</v>
      </c>
      <c r="G348" s="65">
        <v>308.82</v>
      </c>
      <c r="H348" s="65">
        <v>600.55999999999995</v>
      </c>
      <c r="I348" s="65">
        <v>67.2</v>
      </c>
      <c r="J348" s="65">
        <v>69.63</v>
      </c>
      <c r="K348" s="65">
        <v>266529</v>
      </c>
      <c r="L348" s="65">
        <v>29823</v>
      </c>
      <c r="M348" s="65">
        <v>30902</v>
      </c>
      <c r="N348" s="65">
        <v>14182</v>
      </c>
      <c r="O348" s="65">
        <v>1505</v>
      </c>
      <c r="P348" s="65">
        <v>450.8</v>
      </c>
      <c r="Q348" s="65">
        <v>500.97</v>
      </c>
      <c r="R348" s="70">
        <v>0</v>
      </c>
      <c r="T348" s="81">
        <f t="shared" si="120"/>
        <v>611.53</v>
      </c>
      <c r="U348">
        <f t="shared" si="121"/>
        <v>275678</v>
      </c>
      <c r="V348">
        <f t="shared" si="122"/>
        <v>0</v>
      </c>
      <c r="W348">
        <f t="shared" si="123"/>
        <v>275678</v>
      </c>
      <c r="Y348" s="81">
        <f t="shared" si="124"/>
        <v>68.44</v>
      </c>
      <c r="Z348">
        <f t="shared" si="125"/>
        <v>30853</v>
      </c>
      <c r="AA348">
        <f t="shared" si="126"/>
        <v>0</v>
      </c>
      <c r="AB348">
        <f t="shared" si="127"/>
        <v>30853</v>
      </c>
      <c r="AD348" s="81">
        <f t="shared" si="128"/>
        <v>70.97999999999999</v>
      </c>
      <c r="AE348">
        <f t="shared" si="129"/>
        <v>31998</v>
      </c>
      <c r="AF348">
        <f t="shared" si="130"/>
        <v>0</v>
      </c>
      <c r="AG348">
        <f t="shared" si="131"/>
        <v>31998</v>
      </c>
      <c r="AI348" s="81">
        <f t="shared" si="132"/>
        <v>0</v>
      </c>
      <c r="AJ348">
        <f t="shared" si="133"/>
        <v>0</v>
      </c>
      <c r="AK348">
        <f t="shared" si="134"/>
        <v>0</v>
      </c>
      <c r="AL348">
        <f t="shared" si="135"/>
        <v>0</v>
      </c>
      <c r="AN348" s="81">
        <f t="shared" si="136"/>
        <v>29.31</v>
      </c>
      <c r="AO348">
        <f t="shared" si="137"/>
        <v>14683</v>
      </c>
      <c r="AP348">
        <f t="shared" si="138"/>
        <v>0</v>
      </c>
      <c r="AQ348">
        <f t="shared" si="139"/>
        <v>14683</v>
      </c>
      <c r="AS348" s="81">
        <f t="shared" si="140"/>
        <v>3.1199999999999997</v>
      </c>
      <c r="AT348">
        <f t="shared" si="141"/>
        <v>1563</v>
      </c>
      <c r="AU348">
        <f t="shared" si="142"/>
        <v>0</v>
      </c>
      <c r="AV348">
        <f t="shared" si="143"/>
        <v>1563</v>
      </c>
    </row>
    <row r="349" spans="1:48" x14ac:dyDescent="0.2">
      <c r="A349" s="69">
        <v>337</v>
      </c>
      <c r="B349" s="65">
        <v>7098</v>
      </c>
      <c r="C349" s="65" t="s">
        <v>390</v>
      </c>
      <c r="D349" s="65">
        <v>7098</v>
      </c>
      <c r="E349" s="65">
        <v>28.76</v>
      </c>
      <c r="F349" s="65">
        <v>3.44</v>
      </c>
      <c r="G349" s="65">
        <v>308.82</v>
      </c>
      <c r="H349" s="65">
        <v>551.89</v>
      </c>
      <c r="I349" s="65">
        <v>59.95</v>
      </c>
      <c r="J349" s="65">
        <v>62.45</v>
      </c>
      <c r="K349" s="65">
        <v>312094</v>
      </c>
      <c r="L349" s="65">
        <v>33902</v>
      </c>
      <c r="M349" s="65">
        <v>35315</v>
      </c>
      <c r="N349" s="65">
        <v>18349</v>
      </c>
      <c r="O349" s="65">
        <v>2195</v>
      </c>
      <c r="P349" s="65">
        <v>530.70000000000005</v>
      </c>
      <c r="Q349" s="65">
        <v>603.94000000000005</v>
      </c>
      <c r="R349" s="70">
        <v>0</v>
      </c>
      <c r="T349" s="81">
        <f t="shared" si="120"/>
        <v>562.86</v>
      </c>
      <c r="U349">
        <f t="shared" si="121"/>
        <v>298710</v>
      </c>
      <c r="V349">
        <f t="shared" si="122"/>
        <v>13384</v>
      </c>
      <c r="W349">
        <f t="shared" si="123"/>
        <v>312094</v>
      </c>
      <c r="Y349" s="81">
        <f t="shared" si="124"/>
        <v>61.190000000000005</v>
      </c>
      <c r="Z349">
        <f t="shared" si="125"/>
        <v>32474</v>
      </c>
      <c r="AA349">
        <f t="shared" si="126"/>
        <v>1428</v>
      </c>
      <c r="AB349">
        <f t="shared" si="127"/>
        <v>33902</v>
      </c>
      <c r="AD349" s="81">
        <f t="shared" si="128"/>
        <v>63.800000000000004</v>
      </c>
      <c r="AE349">
        <f t="shared" si="129"/>
        <v>33859</v>
      </c>
      <c r="AF349">
        <f t="shared" si="130"/>
        <v>1456</v>
      </c>
      <c r="AG349">
        <f t="shared" si="131"/>
        <v>35315</v>
      </c>
      <c r="AI349" s="81">
        <f t="shared" si="132"/>
        <v>0</v>
      </c>
      <c r="AJ349">
        <f t="shared" si="133"/>
        <v>0</v>
      </c>
      <c r="AK349">
        <f t="shared" si="134"/>
        <v>0</v>
      </c>
      <c r="AL349">
        <f t="shared" si="135"/>
        <v>0</v>
      </c>
      <c r="AN349" s="81">
        <f t="shared" si="136"/>
        <v>29.330000000000002</v>
      </c>
      <c r="AO349">
        <f t="shared" si="137"/>
        <v>17714</v>
      </c>
      <c r="AP349">
        <f t="shared" si="138"/>
        <v>635</v>
      </c>
      <c r="AQ349">
        <f t="shared" si="139"/>
        <v>18349</v>
      </c>
      <c r="AS349" s="81">
        <f t="shared" si="140"/>
        <v>3.51</v>
      </c>
      <c r="AT349">
        <f t="shared" si="141"/>
        <v>2120</v>
      </c>
      <c r="AU349">
        <f t="shared" si="142"/>
        <v>75</v>
      </c>
      <c r="AV349">
        <f t="shared" si="143"/>
        <v>2195</v>
      </c>
    </row>
    <row r="350" spans="1:48" ht="13.5" thickBot="1" x14ac:dyDescent="0.25">
      <c r="A350" s="71">
        <v>338</v>
      </c>
      <c r="B350" s="72">
        <v>7110</v>
      </c>
      <c r="C350" s="72" t="s">
        <v>391</v>
      </c>
      <c r="D350" s="72">
        <v>7110</v>
      </c>
      <c r="E350" s="72">
        <v>22.2</v>
      </c>
      <c r="F350" s="72">
        <v>2.83</v>
      </c>
      <c r="G350" s="72">
        <v>308.82</v>
      </c>
      <c r="H350" s="72">
        <v>544.79</v>
      </c>
      <c r="I350" s="72">
        <v>56.76</v>
      </c>
      <c r="J350" s="72">
        <v>59.84</v>
      </c>
      <c r="K350" s="72">
        <v>497012</v>
      </c>
      <c r="L350" s="72">
        <v>51782</v>
      </c>
      <c r="M350" s="72">
        <v>54592</v>
      </c>
      <c r="N350" s="72">
        <v>22440</v>
      </c>
      <c r="O350" s="72">
        <v>2861</v>
      </c>
      <c r="P350" s="72">
        <v>925.5</v>
      </c>
      <c r="Q350" s="72">
        <v>1024.97</v>
      </c>
      <c r="R350" s="73">
        <v>0</v>
      </c>
      <c r="T350" s="81">
        <f t="shared" si="120"/>
        <v>555.76</v>
      </c>
      <c r="U350">
        <f t="shared" si="121"/>
        <v>514356</v>
      </c>
      <c r="V350">
        <f t="shared" si="122"/>
        <v>0</v>
      </c>
      <c r="W350">
        <f t="shared" si="123"/>
        <v>514356</v>
      </c>
      <c r="Y350" s="81">
        <f t="shared" si="124"/>
        <v>58</v>
      </c>
      <c r="Z350">
        <f t="shared" si="125"/>
        <v>53679</v>
      </c>
      <c r="AA350">
        <f t="shared" si="126"/>
        <v>0</v>
      </c>
      <c r="AB350">
        <f t="shared" si="127"/>
        <v>53679</v>
      </c>
      <c r="AD350" s="81">
        <f t="shared" si="128"/>
        <v>61.190000000000005</v>
      </c>
      <c r="AE350">
        <f t="shared" si="129"/>
        <v>56631</v>
      </c>
      <c r="AF350">
        <f t="shared" si="130"/>
        <v>0</v>
      </c>
      <c r="AG350">
        <f t="shared" si="131"/>
        <v>56631</v>
      </c>
      <c r="AI350" s="81">
        <f t="shared" si="132"/>
        <v>0</v>
      </c>
      <c r="AJ350">
        <f t="shared" si="133"/>
        <v>0</v>
      </c>
      <c r="AK350">
        <f t="shared" si="134"/>
        <v>0</v>
      </c>
      <c r="AL350">
        <f t="shared" si="135"/>
        <v>0</v>
      </c>
      <c r="AN350" s="81">
        <f t="shared" si="136"/>
        <v>22.77</v>
      </c>
      <c r="AO350">
        <f t="shared" si="137"/>
        <v>23339</v>
      </c>
      <c r="AP350">
        <f t="shared" si="138"/>
        <v>0</v>
      </c>
      <c r="AQ350">
        <f t="shared" si="139"/>
        <v>23339</v>
      </c>
      <c r="AS350" s="81">
        <f t="shared" si="140"/>
        <v>2.9</v>
      </c>
      <c r="AT350">
        <f t="shared" si="141"/>
        <v>2972</v>
      </c>
      <c r="AU350">
        <f t="shared" si="142"/>
        <v>0</v>
      </c>
      <c r="AV350">
        <f t="shared" si="143"/>
        <v>2972</v>
      </c>
    </row>
    <row r="352" spans="1:48" x14ac:dyDescent="0.2">
      <c r="U352">
        <f>SUM(U13:U350)</f>
        <v>269028640</v>
      </c>
      <c r="V352">
        <f t="shared" ref="V352:W352" si="144">SUM(V13:V350)</f>
        <v>586683</v>
      </c>
      <c r="W352">
        <f t="shared" si="144"/>
        <v>269615323</v>
      </c>
      <c r="Z352">
        <f>SUM(Z13:Z350)</f>
        <v>30494259</v>
      </c>
      <c r="AA352">
        <f t="shared" ref="AA352:AB352" si="145">SUM(AA13:AA350)</f>
        <v>61276</v>
      </c>
      <c r="AB352">
        <f t="shared" si="145"/>
        <v>30555535</v>
      </c>
      <c r="AE352">
        <f>SUM(AE13:AE350)</f>
        <v>33194320</v>
      </c>
      <c r="AF352">
        <f t="shared" ref="AF352:AG352" si="146">SUM(AF13:AF350)</f>
        <v>59445</v>
      </c>
      <c r="AG352">
        <f t="shared" si="146"/>
        <v>33253765</v>
      </c>
      <c r="AJ352">
        <f>SUM(AJ13:AJ350)</f>
        <v>50404388</v>
      </c>
      <c r="AK352">
        <f t="shared" ref="AK352:AL352" si="147">SUM(AK13:AK350)</f>
        <v>12177</v>
      </c>
      <c r="AL352">
        <f t="shared" si="147"/>
        <v>50416565</v>
      </c>
      <c r="AO352">
        <f>SUM(AO13:AO350)</f>
        <v>15146043</v>
      </c>
      <c r="AP352">
        <f t="shared" ref="AP352:AQ352" si="148">SUM(AP13:AP350)</f>
        <v>24589</v>
      </c>
      <c r="AQ352">
        <f t="shared" si="148"/>
        <v>15170632</v>
      </c>
      <c r="AT352">
        <f t="shared" ref="AT352:AV352" si="149">SUM(AT13:AT350)</f>
        <v>1774202</v>
      </c>
      <c r="AU352">
        <f t="shared" si="149"/>
        <v>2605</v>
      </c>
      <c r="AV352">
        <f t="shared" si="149"/>
        <v>1776807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7"/>
  <sheetViews>
    <sheetView topLeftCell="B1" workbookViewId="0">
      <selection activeCell="B6" sqref="B6"/>
    </sheetView>
  </sheetViews>
  <sheetFormatPr defaultRowHeight="12.75" x14ac:dyDescent="0.2"/>
  <cols>
    <col min="1" max="1" width="0" hidden="1" customWidth="1"/>
    <col min="2" max="2" width="24.42578125" style="84" bestFit="1" customWidth="1"/>
    <col min="3" max="3" width="1.85546875" customWidth="1"/>
    <col min="4" max="4" width="11.85546875" bestFit="1" customWidth="1"/>
    <col min="5" max="5" width="2.42578125" customWidth="1"/>
    <col min="6" max="6" width="11.5703125" customWidth="1"/>
    <col min="7" max="7" width="2" customWidth="1"/>
    <col min="8" max="8" width="11.85546875" bestFit="1" customWidth="1"/>
    <col min="9" max="9" width="1.7109375" customWidth="1"/>
    <col min="10" max="10" width="10.85546875" bestFit="1" customWidth="1"/>
    <col min="11" max="11" width="2" customWidth="1"/>
    <col min="12" max="12" width="9.85546875" bestFit="1" customWidth="1"/>
    <col min="13" max="13" width="1.7109375" customWidth="1"/>
    <col min="14" max="14" width="10.85546875" bestFit="1" customWidth="1"/>
    <col min="15" max="15" width="1.7109375" customWidth="1"/>
    <col min="16" max="16" width="14.42578125" customWidth="1"/>
    <col min="17" max="17" width="1.7109375" customWidth="1"/>
    <col min="18" max="18" width="14" customWidth="1"/>
    <col min="19" max="19" width="2" customWidth="1"/>
    <col min="20" max="20" width="14.140625" customWidth="1"/>
  </cols>
  <sheetData>
    <row r="1" spans="1:20" ht="16.5" customHeight="1" x14ac:dyDescent="0.25">
      <c r="A1" s="1"/>
      <c r="B1" s="117" t="s">
        <v>463</v>
      </c>
      <c r="C1" s="117"/>
      <c r="D1" s="117"/>
      <c r="E1" s="117"/>
      <c r="F1" s="117"/>
      <c r="G1" s="117"/>
      <c r="H1" s="117"/>
      <c r="I1" s="117"/>
      <c r="J1" s="117"/>
      <c r="K1" s="117"/>
      <c r="L1" s="117"/>
      <c r="M1" s="117"/>
      <c r="N1" s="117"/>
      <c r="O1" s="117"/>
      <c r="P1" s="117"/>
      <c r="Q1" s="117"/>
      <c r="R1" s="117"/>
      <c r="S1" s="114"/>
      <c r="T1" s="114"/>
    </row>
    <row r="2" spans="1:20" ht="9.75" customHeight="1" x14ac:dyDescent="0.2"/>
    <row r="3" spans="1:20" ht="8.25" customHeight="1" x14ac:dyDescent="0.2"/>
    <row r="4" spans="1:20" x14ac:dyDescent="0.2">
      <c r="B4" s="88"/>
      <c r="C4" s="63"/>
      <c r="D4" s="63"/>
      <c r="E4" s="63"/>
      <c r="F4" s="94" t="s">
        <v>461</v>
      </c>
      <c r="G4" s="63"/>
      <c r="H4" s="76">
        <f>Summary!K3</f>
        <v>0.02</v>
      </c>
      <c r="M4" s="96"/>
      <c r="N4" s="96"/>
      <c r="O4" s="96"/>
      <c r="P4" s="96"/>
      <c r="Q4" s="96"/>
      <c r="R4" s="97" t="s">
        <v>462</v>
      </c>
      <c r="S4" s="96"/>
      <c r="T4" s="98">
        <f>R347+P347+N347+H347</f>
        <v>400788627</v>
      </c>
    </row>
    <row r="5" spans="1:20" s="28" customFormat="1" ht="6.75" customHeight="1" x14ac:dyDescent="0.2">
      <c r="B5" s="89"/>
      <c r="F5" s="90"/>
      <c r="H5" s="91"/>
    </row>
    <row r="6" spans="1:20" s="85" customFormat="1" ht="26.25" customHeight="1" x14ac:dyDescent="0.2">
      <c r="B6" s="107" t="s">
        <v>471</v>
      </c>
      <c r="D6" s="115" t="s">
        <v>459</v>
      </c>
      <c r="E6" s="115"/>
      <c r="F6" s="115"/>
      <c r="G6" s="115"/>
      <c r="H6" s="115"/>
      <c r="I6" s="101"/>
      <c r="J6" s="115" t="s">
        <v>460</v>
      </c>
      <c r="K6" s="115"/>
      <c r="L6" s="115"/>
      <c r="M6" s="115"/>
      <c r="N6" s="115"/>
      <c r="O6" s="101"/>
      <c r="P6" s="115" t="s">
        <v>457</v>
      </c>
      <c r="Q6" s="101"/>
      <c r="R6" s="115" t="s">
        <v>458</v>
      </c>
      <c r="S6" s="101"/>
      <c r="T6" s="115" t="s">
        <v>472</v>
      </c>
    </row>
    <row r="7" spans="1:20" s="86" customFormat="1" ht="30" customHeight="1" x14ac:dyDescent="0.2">
      <c r="B7" s="87" t="s">
        <v>453</v>
      </c>
      <c r="D7" s="87" t="s">
        <v>454</v>
      </c>
      <c r="F7" s="87" t="s">
        <v>455</v>
      </c>
      <c r="H7" s="87" t="s">
        <v>456</v>
      </c>
      <c r="I7" s="101"/>
      <c r="J7" s="87" t="s">
        <v>454</v>
      </c>
      <c r="L7" s="87" t="s">
        <v>455</v>
      </c>
      <c r="N7" s="87" t="s">
        <v>456</v>
      </c>
      <c r="O7" s="101"/>
      <c r="P7" s="118"/>
      <c r="Q7" s="101"/>
      <c r="R7" s="118" t="s">
        <v>458</v>
      </c>
      <c r="S7" s="101"/>
      <c r="T7" s="118"/>
    </row>
    <row r="8" spans="1:20" x14ac:dyDescent="0.2">
      <c r="A8">
        <f>State_Cats_data!B13</f>
        <v>441</v>
      </c>
      <c r="B8" s="84" t="str">
        <f>VLOOKUP($A8,State_Cats_data!$B$12:$AV$350,2,FALSE)</f>
        <v>A-H-S-T</v>
      </c>
      <c r="D8" s="5">
        <f>VLOOKUP($A8,State_Cats_data!$B$12:$AV$350,22,FALSE)</f>
        <v>297769</v>
      </c>
      <c r="F8" s="5">
        <f>VLOOKUP($A8,State_Cats_data!$B$12:$AV$350,42,FALSE)</f>
        <v>18480</v>
      </c>
      <c r="G8" s="5"/>
      <c r="H8" s="5">
        <f>SUM(D8:F8)</f>
        <v>316249</v>
      </c>
      <c r="I8" s="102"/>
      <c r="J8" s="5">
        <f>VLOOKUP($A8,State_Cats_data!$B$12:$AV$350,27,FALSE)</f>
        <v>30498</v>
      </c>
      <c r="L8" s="5">
        <f>VLOOKUP($A8,State_Cats_data!$B$12:$AV$350,47,FALSE)</f>
        <v>1961</v>
      </c>
      <c r="M8" s="5"/>
      <c r="N8" s="5">
        <f>SUM(J8:L8)</f>
        <v>32459</v>
      </c>
      <c r="O8" s="102"/>
      <c r="P8" s="5">
        <f>VLOOKUP($A8,State_Cats_data!$B$12:$AV$350,32,FALSE)</f>
        <v>32270</v>
      </c>
      <c r="Q8" s="102"/>
      <c r="R8" s="5">
        <f>VLOOKUP($A8,State_Cats_data!$B$12:$AV$350,37,FALSE)</f>
        <v>0</v>
      </c>
      <c r="S8" s="102"/>
      <c r="T8" s="95">
        <f>R8+P8+N8+H8</f>
        <v>380978</v>
      </c>
    </row>
    <row r="9" spans="1:20" x14ac:dyDescent="0.2">
      <c r="A9">
        <f>State_Cats_data!B14</f>
        <v>9</v>
      </c>
      <c r="B9" s="84" t="str">
        <f>VLOOKUP($A9,State_Cats_data!$B$12:$AV$350,2,FALSE)</f>
        <v>AGWSR</v>
      </c>
      <c r="D9" s="6">
        <f>VLOOKUP($A9,State_Cats_data!$B$12:$AV$350,22,FALSE)</f>
        <v>355171</v>
      </c>
      <c r="E9" s="6"/>
      <c r="F9" s="6">
        <f>VLOOKUP($A9,State_Cats_data!$B$12:$AV$350,42,FALSE)</f>
        <v>24981</v>
      </c>
      <c r="G9" s="6"/>
      <c r="H9" s="6">
        <f t="shared" ref="H9:H72" si="0">SUM(D9:F9)</f>
        <v>380152</v>
      </c>
      <c r="I9" s="93"/>
      <c r="J9" s="6">
        <f>VLOOKUP($A9,State_Cats_data!$B$12:$AV$350,27,FALSE)</f>
        <v>38247</v>
      </c>
      <c r="K9" s="6"/>
      <c r="L9" s="6">
        <f>VLOOKUP($A9,State_Cats_data!$B$12:$AV$350,47,FALSE)</f>
        <v>2871</v>
      </c>
      <c r="M9" s="6"/>
      <c r="N9" s="6">
        <f t="shared" ref="N9:N72" si="1">SUM(J9:L9)</f>
        <v>41118</v>
      </c>
      <c r="O9" s="93"/>
      <c r="P9" s="6">
        <f>VLOOKUP($A9,State_Cats_data!$B$12:$AV$350,32,FALSE)</f>
        <v>33174</v>
      </c>
      <c r="Q9" s="93"/>
      <c r="R9" s="6">
        <f>VLOOKUP($A9,State_Cats_data!$B$12:$AV$350,37,FALSE)</f>
        <v>0</v>
      </c>
      <c r="S9" s="93"/>
      <c r="T9" s="12">
        <f t="shared" ref="T9:T72" si="2">R9+P9+N9+H9</f>
        <v>454444</v>
      </c>
    </row>
    <row r="10" spans="1:20" x14ac:dyDescent="0.2">
      <c r="A10">
        <f>State_Cats_data!B15</f>
        <v>18</v>
      </c>
      <c r="B10" s="84" t="str">
        <f>VLOOKUP($A10,State_Cats_data!$B$12:$AV$350,2,FALSE)</f>
        <v>Adair-Casey</v>
      </c>
      <c r="D10" s="6">
        <f>VLOOKUP($A10,State_Cats_data!$B$12:$AV$350,22,FALSE)</f>
        <v>198839</v>
      </c>
      <c r="E10" s="6"/>
      <c r="F10" s="6">
        <f>VLOOKUP($A10,State_Cats_data!$B$12:$AV$350,42,FALSE)</f>
        <v>8442</v>
      </c>
      <c r="G10" s="6"/>
      <c r="H10" s="6">
        <f t="shared" si="0"/>
        <v>207281</v>
      </c>
      <c r="I10" s="93"/>
      <c r="J10" s="6">
        <f>VLOOKUP($A10,State_Cats_data!$B$12:$AV$350,27,FALSE)</f>
        <v>19728</v>
      </c>
      <c r="K10" s="6"/>
      <c r="L10" s="6">
        <f>VLOOKUP($A10,State_Cats_data!$B$12:$AV$350,47,FALSE)</f>
        <v>1075</v>
      </c>
      <c r="M10" s="6"/>
      <c r="N10" s="6">
        <f t="shared" si="1"/>
        <v>20803</v>
      </c>
      <c r="O10" s="93"/>
      <c r="P10" s="6">
        <f>VLOOKUP($A10,State_Cats_data!$B$12:$AV$350,32,FALSE)</f>
        <v>21804</v>
      </c>
      <c r="Q10" s="93"/>
      <c r="R10" s="6">
        <f>VLOOKUP($A10,State_Cats_data!$B$12:$AV$350,37,FALSE)</f>
        <v>0</v>
      </c>
      <c r="S10" s="93"/>
      <c r="T10" s="12">
        <f t="shared" si="2"/>
        <v>249888</v>
      </c>
    </row>
    <row r="11" spans="1:20" x14ac:dyDescent="0.2">
      <c r="A11">
        <f>State_Cats_data!B16</f>
        <v>27</v>
      </c>
      <c r="B11" s="84" t="str">
        <f>VLOOKUP($A11,State_Cats_data!$B$12:$AV$350,2,FALSE)</f>
        <v>Adel DeSoto Minburn</v>
      </c>
      <c r="D11" s="6">
        <f>VLOOKUP($A11,State_Cats_data!$B$12:$AV$350,22,FALSE)</f>
        <v>866166</v>
      </c>
      <c r="E11" s="6"/>
      <c r="F11" s="6">
        <f>VLOOKUP($A11,State_Cats_data!$B$12:$AV$350,42,FALSE)</f>
        <v>38409</v>
      </c>
      <c r="G11" s="6"/>
      <c r="H11" s="6">
        <f t="shared" si="0"/>
        <v>904575</v>
      </c>
      <c r="I11" s="93"/>
      <c r="J11" s="6">
        <f>VLOOKUP($A11,State_Cats_data!$B$12:$AV$350,27,FALSE)</f>
        <v>93557</v>
      </c>
      <c r="K11" s="6"/>
      <c r="L11" s="6">
        <f>VLOOKUP($A11,State_Cats_data!$B$12:$AV$350,47,FALSE)</f>
        <v>4892</v>
      </c>
      <c r="M11" s="6"/>
      <c r="N11" s="6">
        <f t="shared" si="1"/>
        <v>98449</v>
      </c>
      <c r="O11" s="93"/>
      <c r="P11" s="6">
        <f>VLOOKUP($A11,State_Cats_data!$B$12:$AV$350,32,FALSE)</f>
        <v>97122</v>
      </c>
      <c r="Q11" s="93"/>
      <c r="R11" s="6">
        <f>VLOOKUP($A11,State_Cats_data!$B$12:$AV$350,37,FALSE)</f>
        <v>0</v>
      </c>
      <c r="S11" s="93"/>
      <c r="T11" s="12">
        <f t="shared" si="2"/>
        <v>1100146</v>
      </c>
    </row>
    <row r="12" spans="1:20" x14ac:dyDescent="0.2">
      <c r="A12" s="83">
        <f>State_Cats_data!B17</f>
        <v>63</v>
      </c>
      <c r="B12" s="92" t="str">
        <f>VLOOKUP($A12,State_Cats_data!$B$12:$AV$350,2,FALSE)</f>
        <v>Akron Westfield</v>
      </c>
      <c r="C12" s="83"/>
      <c r="D12" s="93">
        <f>VLOOKUP($A12,State_Cats_data!$B$12:$AV$350,22,FALSE)</f>
        <v>312501</v>
      </c>
      <c r="E12" s="93"/>
      <c r="F12" s="93">
        <f>VLOOKUP($A12,State_Cats_data!$B$12:$AV$350,42,FALSE)</f>
        <v>16938</v>
      </c>
      <c r="G12" s="93"/>
      <c r="H12" s="93">
        <f t="shared" si="0"/>
        <v>329439</v>
      </c>
      <c r="I12" s="93"/>
      <c r="J12" s="93">
        <f>VLOOKUP($A12,State_Cats_data!$B$12:$AV$350,27,FALSE)</f>
        <v>35797</v>
      </c>
      <c r="K12" s="93"/>
      <c r="L12" s="93">
        <f>VLOOKUP($A12,State_Cats_data!$B$12:$AV$350,47,FALSE)</f>
        <v>2027</v>
      </c>
      <c r="M12" s="93"/>
      <c r="N12" s="93">
        <f t="shared" si="1"/>
        <v>37824</v>
      </c>
      <c r="O12" s="93"/>
      <c r="P12" s="93">
        <f>VLOOKUP($A12,State_Cats_data!$B$12:$AV$350,32,FALSE)</f>
        <v>34383</v>
      </c>
      <c r="Q12" s="93"/>
      <c r="R12" s="93">
        <f>VLOOKUP($A12,State_Cats_data!$B$12:$AV$350,37,FALSE)</f>
        <v>0</v>
      </c>
      <c r="S12" s="93"/>
      <c r="T12" s="104">
        <f t="shared" si="2"/>
        <v>401646</v>
      </c>
    </row>
    <row r="13" spans="1:20" x14ac:dyDescent="0.2">
      <c r="A13">
        <f>State_Cats_data!B18</f>
        <v>72</v>
      </c>
      <c r="B13" s="84" t="str">
        <f>VLOOKUP($A13,State_Cats_data!$B$12:$AV$350,2,FALSE)</f>
        <v>Albert City-Truesdale</v>
      </c>
      <c r="D13" s="6">
        <f>VLOOKUP($A13,State_Cats_data!$B$12:$AV$350,22,FALSE)</f>
        <v>94591</v>
      </c>
      <c r="E13" s="6"/>
      <c r="F13" s="6">
        <f>VLOOKUP($A13,State_Cats_data!$B$12:$AV$350,42,FALSE)</f>
        <v>6931</v>
      </c>
      <c r="G13" s="6"/>
      <c r="H13" s="6">
        <f t="shared" si="0"/>
        <v>101522</v>
      </c>
      <c r="I13" s="93"/>
      <c r="J13" s="6">
        <f>VLOOKUP($A13,State_Cats_data!$B$12:$AV$350,27,FALSE)</f>
        <v>7838</v>
      </c>
      <c r="K13" s="6"/>
      <c r="L13" s="6">
        <f>VLOOKUP($A13,State_Cats_data!$B$12:$AV$350,47,FALSE)</f>
        <v>826</v>
      </c>
      <c r="M13" s="6"/>
      <c r="N13" s="6">
        <f t="shared" si="1"/>
        <v>8664</v>
      </c>
      <c r="O13" s="93"/>
      <c r="P13" s="6">
        <f>VLOOKUP($A13,State_Cats_data!$B$12:$AV$350,32,FALSE)</f>
        <v>8096</v>
      </c>
      <c r="Q13" s="93"/>
      <c r="R13" s="6">
        <f>VLOOKUP($A13,State_Cats_data!$B$12:$AV$350,37,FALSE)</f>
        <v>0</v>
      </c>
      <c r="S13" s="93"/>
      <c r="T13" s="12">
        <f t="shared" si="2"/>
        <v>118282</v>
      </c>
    </row>
    <row r="14" spans="1:20" x14ac:dyDescent="0.2">
      <c r="A14">
        <f>State_Cats_data!B19</f>
        <v>81</v>
      </c>
      <c r="B14" s="84" t="str">
        <f>VLOOKUP($A14,State_Cats_data!$B$12:$AV$350,2,FALSE)</f>
        <v>Albia</v>
      </c>
      <c r="D14" s="6">
        <f>VLOOKUP($A14,State_Cats_data!$B$12:$AV$350,22,FALSE)</f>
        <v>637584</v>
      </c>
      <c r="E14" s="6"/>
      <c r="F14" s="6">
        <f>VLOOKUP($A14,State_Cats_data!$B$12:$AV$350,42,FALSE)</f>
        <v>36194</v>
      </c>
      <c r="G14" s="6"/>
      <c r="H14" s="6">
        <f t="shared" si="0"/>
        <v>673778</v>
      </c>
      <c r="I14" s="93"/>
      <c r="J14" s="6">
        <f>VLOOKUP($A14,State_Cats_data!$B$12:$AV$350,27,FALSE)</f>
        <v>73878</v>
      </c>
      <c r="K14" s="6"/>
      <c r="L14" s="6">
        <f>VLOOKUP($A14,State_Cats_data!$B$12:$AV$350,47,FALSE)</f>
        <v>3924</v>
      </c>
      <c r="M14" s="6"/>
      <c r="N14" s="6">
        <f t="shared" si="1"/>
        <v>77802</v>
      </c>
      <c r="O14" s="93"/>
      <c r="P14" s="6">
        <f>VLOOKUP($A14,State_Cats_data!$B$12:$AV$350,32,FALSE)</f>
        <v>71237</v>
      </c>
      <c r="Q14" s="93"/>
      <c r="R14" s="6">
        <f>VLOOKUP($A14,State_Cats_data!$B$12:$AV$350,37,FALSE)</f>
        <v>0</v>
      </c>
      <c r="S14" s="93"/>
      <c r="T14" s="12">
        <f t="shared" si="2"/>
        <v>822817</v>
      </c>
    </row>
    <row r="15" spans="1:20" x14ac:dyDescent="0.2">
      <c r="A15">
        <f>State_Cats_data!B20</f>
        <v>99</v>
      </c>
      <c r="B15" s="84" t="str">
        <f>VLOOKUP($A15,State_Cats_data!$B$12:$AV$350,2,FALSE)</f>
        <v>Alburnett</v>
      </c>
      <c r="D15" s="6">
        <f>VLOOKUP($A15,State_Cats_data!$B$12:$AV$350,22,FALSE)</f>
        <v>302709</v>
      </c>
      <c r="E15" s="6"/>
      <c r="F15" s="6">
        <f>VLOOKUP($A15,State_Cats_data!$B$12:$AV$350,42,FALSE)</f>
        <v>15584</v>
      </c>
      <c r="G15" s="6"/>
      <c r="H15" s="6">
        <f t="shared" si="0"/>
        <v>318293</v>
      </c>
      <c r="I15" s="93"/>
      <c r="J15" s="6">
        <f>VLOOKUP($A15,State_Cats_data!$B$12:$AV$350,27,FALSE)</f>
        <v>34973</v>
      </c>
      <c r="K15" s="6"/>
      <c r="L15" s="6">
        <f>VLOOKUP($A15,State_Cats_data!$B$12:$AV$350,47,FALSE)</f>
        <v>1812</v>
      </c>
      <c r="M15" s="6"/>
      <c r="N15" s="6">
        <f t="shared" si="1"/>
        <v>36785</v>
      </c>
      <c r="O15" s="93"/>
      <c r="P15" s="6">
        <f>VLOOKUP($A15,State_Cats_data!$B$12:$AV$350,32,FALSE)</f>
        <v>28684</v>
      </c>
      <c r="Q15" s="93"/>
      <c r="R15" s="6">
        <f>VLOOKUP($A15,State_Cats_data!$B$12:$AV$350,37,FALSE)</f>
        <v>0</v>
      </c>
      <c r="S15" s="93"/>
      <c r="T15" s="12">
        <f t="shared" si="2"/>
        <v>383762</v>
      </c>
    </row>
    <row r="16" spans="1:20" x14ac:dyDescent="0.2">
      <c r="A16">
        <f>State_Cats_data!B21</f>
        <v>108</v>
      </c>
      <c r="B16" s="84" t="str">
        <f>VLOOKUP($A16,State_Cats_data!$B$12:$AV$350,2,FALSE)</f>
        <v>Alden</v>
      </c>
      <c r="D16" s="6">
        <f>VLOOKUP($A16,State_Cats_data!$B$12:$AV$350,22,FALSE)</f>
        <v>167682</v>
      </c>
      <c r="E16" s="6"/>
      <c r="F16" s="6">
        <f>VLOOKUP($A16,State_Cats_data!$B$12:$AV$350,42,FALSE)</f>
        <v>11309</v>
      </c>
      <c r="G16" s="6"/>
      <c r="H16" s="6">
        <f t="shared" si="0"/>
        <v>178991</v>
      </c>
      <c r="I16" s="93"/>
      <c r="J16" s="6">
        <f>VLOOKUP($A16,State_Cats_data!$B$12:$AV$350,27,FALSE)</f>
        <v>15821</v>
      </c>
      <c r="K16" s="6"/>
      <c r="L16" s="6">
        <f>VLOOKUP($A16,State_Cats_data!$B$12:$AV$350,47,FALSE)</f>
        <v>1300</v>
      </c>
      <c r="M16" s="6"/>
      <c r="N16" s="6">
        <f t="shared" si="1"/>
        <v>17121</v>
      </c>
      <c r="O16" s="93"/>
      <c r="P16" s="6">
        <f>VLOOKUP($A16,State_Cats_data!$B$12:$AV$350,32,FALSE)</f>
        <v>20798</v>
      </c>
      <c r="Q16" s="93"/>
      <c r="R16" s="6">
        <f>VLOOKUP($A16,State_Cats_data!$B$12:$AV$350,37,FALSE)</f>
        <v>0</v>
      </c>
      <c r="S16" s="93"/>
      <c r="T16" s="12">
        <f t="shared" si="2"/>
        <v>216910</v>
      </c>
    </row>
    <row r="17" spans="1:20" x14ac:dyDescent="0.2">
      <c r="A17" s="83">
        <f>State_Cats_data!B22</f>
        <v>126</v>
      </c>
      <c r="B17" s="92" t="str">
        <f>VLOOKUP($A17,State_Cats_data!$B$12:$AV$350,2,FALSE)</f>
        <v>Algona</v>
      </c>
      <c r="C17" s="83"/>
      <c r="D17" s="93">
        <f>VLOOKUP($A17,State_Cats_data!$B$12:$AV$350,22,FALSE)</f>
        <v>751330</v>
      </c>
      <c r="E17" s="93"/>
      <c r="F17" s="93">
        <f>VLOOKUP($A17,State_Cats_data!$B$12:$AV$350,42,FALSE)</f>
        <v>47840</v>
      </c>
      <c r="G17" s="93"/>
      <c r="H17" s="93">
        <f t="shared" si="0"/>
        <v>799170</v>
      </c>
      <c r="I17" s="93"/>
      <c r="J17" s="93">
        <f>VLOOKUP($A17,State_Cats_data!$B$12:$AV$350,27,FALSE)</f>
        <v>91070</v>
      </c>
      <c r="K17" s="93"/>
      <c r="L17" s="93">
        <f>VLOOKUP($A17,State_Cats_data!$B$12:$AV$350,47,FALSE)</f>
        <v>5704</v>
      </c>
      <c r="M17" s="93"/>
      <c r="N17" s="93">
        <f t="shared" si="1"/>
        <v>96774</v>
      </c>
      <c r="O17" s="93"/>
      <c r="P17" s="93">
        <f>VLOOKUP($A17,State_Cats_data!$B$12:$AV$350,32,FALSE)</f>
        <v>78948</v>
      </c>
      <c r="Q17" s="93"/>
      <c r="R17" s="93">
        <f>VLOOKUP($A17,State_Cats_data!$B$12:$AV$350,37,FALSE)</f>
        <v>0</v>
      </c>
      <c r="S17" s="93"/>
      <c r="T17" s="104">
        <f t="shared" si="2"/>
        <v>974892</v>
      </c>
    </row>
    <row r="18" spans="1:20" x14ac:dyDescent="0.2">
      <c r="A18">
        <f>State_Cats_data!B23</f>
        <v>135</v>
      </c>
      <c r="B18" s="84" t="str">
        <f>VLOOKUP($A18,State_Cats_data!$B$12:$AV$350,2,FALSE)</f>
        <v>Allamakee</v>
      </c>
      <c r="D18" s="6">
        <f>VLOOKUP($A18,State_Cats_data!$B$12:$AV$350,22,FALSE)</f>
        <v>637380</v>
      </c>
      <c r="E18" s="6"/>
      <c r="F18" s="6">
        <f>VLOOKUP($A18,State_Cats_data!$B$12:$AV$350,42,FALSE)</f>
        <v>38223</v>
      </c>
      <c r="G18" s="6"/>
      <c r="H18" s="6">
        <f t="shared" si="0"/>
        <v>675603</v>
      </c>
      <c r="I18" s="93"/>
      <c r="J18" s="6">
        <f>VLOOKUP($A18,State_Cats_data!$B$12:$AV$350,27,FALSE)</f>
        <v>67257</v>
      </c>
      <c r="K18" s="6"/>
      <c r="L18" s="6">
        <f>VLOOKUP($A18,State_Cats_data!$B$12:$AV$350,47,FALSE)</f>
        <v>4096</v>
      </c>
      <c r="M18" s="6"/>
      <c r="N18" s="6">
        <f t="shared" si="1"/>
        <v>71353</v>
      </c>
      <c r="O18" s="93"/>
      <c r="P18" s="6">
        <f>VLOOKUP($A18,State_Cats_data!$B$12:$AV$350,32,FALSE)</f>
        <v>73935</v>
      </c>
      <c r="Q18" s="93"/>
      <c r="R18" s="6">
        <f>VLOOKUP($A18,State_Cats_data!$B$12:$AV$350,37,FALSE)</f>
        <v>0</v>
      </c>
      <c r="S18" s="93"/>
      <c r="T18" s="12">
        <f t="shared" si="2"/>
        <v>820891</v>
      </c>
    </row>
    <row r="19" spans="1:20" x14ac:dyDescent="0.2">
      <c r="A19">
        <f>State_Cats_data!B24</f>
        <v>171</v>
      </c>
      <c r="B19" s="84" t="str">
        <f>VLOOKUP($A19,State_Cats_data!$B$12:$AV$350,2,FALSE)</f>
        <v>Alta</v>
      </c>
      <c r="D19" s="6">
        <f>VLOOKUP($A19,State_Cats_data!$B$12:$AV$350,22,FALSE)</f>
        <v>333009</v>
      </c>
      <c r="E19" s="6"/>
      <c r="F19" s="6">
        <f>VLOOKUP($A19,State_Cats_data!$B$12:$AV$350,42,FALSE)</f>
        <v>18168</v>
      </c>
      <c r="G19" s="6"/>
      <c r="H19" s="6">
        <f t="shared" si="0"/>
        <v>351177</v>
      </c>
      <c r="I19" s="93"/>
      <c r="J19" s="6">
        <f>VLOOKUP($A19,State_Cats_data!$B$12:$AV$350,27,FALSE)</f>
        <v>37352</v>
      </c>
      <c r="K19" s="6"/>
      <c r="L19" s="6">
        <f>VLOOKUP($A19,State_Cats_data!$B$12:$AV$350,47,FALSE)</f>
        <v>2166</v>
      </c>
      <c r="M19" s="6"/>
      <c r="N19" s="6">
        <f t="shared" si="1"/>
        <v>39518</v>
      </c>
      <c r="O19" s="93"/>
      <c r="P19" s="6">
        <f>VLOOKUP($A19,State_Cats_data!$B$12:$AV$350,32,FALSE)</f>
        <v>42541</v>
      </c>
      <c r="Q19" s="93"/>
      <c r="R19" s="6">
        <f>VLOOKUP($A19,State_Cats_data!$B$12:$AV$350,37,FALSE)</f>
        <v>0</v>
      </c>
      <c r="S19" s="93"/>
      <c r="T19" s="12">
        <f t="shared" si="2"/>
        <v>433236</v>
      </c>
    </row>
    <row r="20" spans="1:20" x14ac:dyDescent="0.2">
      <c r="A20">
        <f>State_Cats_data!B25</f>
        <v>225</v>
      </c>
      <c r="B20" s="84" t="str">
        <f>VLOOKUP($A20,State_Cats_data!$B$12:$AV$350,2,FALSE)</f>
        <v>Ames</v>
      </c>
      <c r="D20" s="6">
        <f>VLOOKUP($A20,State_Cats_data!$B$12:$AV$350,22,FALSE)</f>
        <v>2380100</v>
      </c>
      <c r="E20" s="6"/>
      <c r="F20" s="6">
        <f>VLOOKUP($A20,State_Cats_data!$B$12:$AV$350,42,FALSE)</f>
        <v>105117</v>
      </c>
      <c r="G20" s="6"/>
      <c r="H20" s="6">
        <f t="shared" si="0"/>
        <v>2485217</v>
      </c>
      <c r="I20" s="93"/>
      <c r="J20" s="6">
        <f>VLOOKUP($A20,State_Cats_data!$B$12:$AV$350,27,FALSE)</f>
        <v>292881</v>
      </c>
      <c r="K20" s="6"/>
      <c r="L20" s="6">
        <f>VLOOKUP($A20,State_Cats_data!$B$12:$AV$350,47,FALSE)</f>
        <v>13388</v>
      </c>
      <c r="M20" s="6"/>
      <c r="N20" s="6">
        <f t="shared" si="1"/>
        <v>306269</v>
      </c>
      <c r="O20" s="93"/>
      <c r="P20" s="6">
        <f>VLOOKUP($A20,State_Cats_data!$B$12:$AV$350,32,FALSE)</f>
        <v>263529</v>
      </c>
      <c r="Q20" s="93"/>
      <c r="R20" s="6">
        <f>VLOOKUP($A20,State_Cats_data!$B$12:$AV$350,37,FALSE)</f>
        <v>0</v>
      </c>
      <c r="S20" s="93"/>
      <c r="T20" s="12">
        <f t="shared" si="2"/>
        <v>3055015</v>
      </c>
    </row>
    <row r="21" spans="1:20" x14ac:dyDescent="0.2">
      <c r="A21">
        <f>State_Cats_data!B26</f>
        <v>234</v>
      </c>
      <c r="B21" s="84" t="str">
        <f>VLOOKUP($A21,State_Cats_data!$B$12:$AV$350,2,FALSE)</f>
        <v>Anamosa</v>
      </c>
      <c r="D21" s="6">
        <f>VLOOKUP($A21,State_Cats_data!$B$12:$AV$350,22,FALSE)</f>
        <v>719195</v>
      </c>
      <c r="E21" s="6"/>
      <c r="F21" s="6">
        <f>VLOOKUP($A21,State_Cats_data!$B$12:$AV$350,42,FALSE)</f>
        <v>36074</v>
      </c>
      <c r="G21" s="6"/>
      <c r="H21" s="6">
        <f t="shared" si="0"/>
        <v>755269</v>
      </c>
      <c r="I21" s="93"/>
      <c r="J21" s="6">
        <f>VLOOKUP($A21,State_Cats_data!$B$12:$AV$350,27,FALSE)</f>
        <v>85744</v>
      </c>
      <c r="K21" s="6"/>
      <c r="L21" s="6">
        <f>VLOOKUP($A21,State_Cats_data!$B$12:$AV$350,47,FALSE)</f>
        <v>4196</v>
      </c>
      <c r="M21" s="6"/>
      <c r="N21" s="6">
        <f t="shared" si="1"/>
        <v>89940</v>
      </c>
      <c r="O21" s="93"/>
      <c r="P21" s="6">
        <f>VLOOKUP($A21,State_Cats_data!$B$12:$AV$350,32,FALSE)</f>
        <v>74596</v>
      </c>
      <c r="Q21" s="93"/>
      <c r="R21" s="6">
        <f>VLOOKUP($A21,State_Cats_data!$B$12:$AV$350,37,FALSE)</f>
        <v>0</v>
      </c>
      <c r="S21" s="93"/>
      <c r="T21" s="12">
        <f t="shared" si="2"/>
        <v>919805</v>
      </c>
    </row>
    <row r="22" spans="1:20" x14ac:dyDescent="0.2">
      <c r="A22" s="83">
        <f>State_Cats_data!B27</f>
        <v>243</v>
      </c>
      <c r="B22" s="92" t="str">
        <f>VLOOKUP($A22,State_Cats_data!$B$12:$AV$350,2,FALSE)</f>
        <v>Andrew</v>
      </c>
      <c r="C22" s="83"/>
      <c r="D22" s="93">
        <f>VLOOKUP($A22,State_Cats_data!$B$12:$AV$350,22,FALSE)</f>
        <v>161479</v>
      </c>
      <c r="E22" s="93"/>
      <c r="F22" s="93">
        <f>VLOOKUP($A22,State_Cats_data!$B$12:$AV$350,42,FALSE)</f>
        <v>8059</v>
      </c>
      <c r="G22" s="93"/>
      <c r="H22" s="93">
        <f t="shared" si="0"/>
        <v>169538</v>
      </c>
      <c r="I22" s="93"/>
      <c r="J22" s="93">
        <f>VLOOKUP($A22,State_Cats_data!$B$12:$AV$350,27,FALSE)</f>
        <v>17762</v>
      </c>
      <c r="K22" s="93"/>
      <c r="L22" s="93">
        <f>VLOOKUP($A22,State_Cats_data!$B$12:$AV$350,47,FALSE)</f>
        <v>946</v>
      </c>
      <c r="M22" s="93"/>
      <c r="N22" s="93">
        <f t="shared" si="1"/>
        <v>18708</v>
      </c>
      <c r="O22" s="93"/>
      <c r="P22" s="93">
        <f>VLOOKUP($A22,State_Cats_data!$B$12:$AV$350,32,FALSE)</f>
        <v>20406</v>
      </c>
      <c r="Q22" s="93"/>
      <c r="R22" s="93">
        <f>VLOOKUP($A22,State_Cats_data!$B$12:$AV$350,37,FALSE)</f>
        <v>0</v>
      </c>
      <c r="S22" s="93"/>
      <c r="T22" s="104">
        <f t="shared" si="2"/>
        <v>208652</v>
      </c>
    </row>
    <row r="23" spans="1:20" x14ac:dyDescent="0.2">
      <c r="A23">
        <f>State_Cats_data!B28</f>
        <v>261</v>
      </c>
      <c r="B23" s="84" t="str">
        <f>VLOOKUP($A23,State_Cats_data!$B$12:$AV$350,2,FALSE)</f>
        <v>Ankeny</v>
      </c>
      <c r="D23" s="6">
        <f>VLOOKUP($A23,State_Cats_data!$B$12:$AV$350,22,FALSE)</f>
        <v>5171342</v>
      </c>
      <c r="E23" s="6"/>
      <c r="F23" s="6">
        <f>VLOOKUP($A23,State_Cats_data!$B$12:$AV$350,42,FALSE)</f>
        <v>248368</v>
      </c>
      <c r="G23" s="6"/>
      <c r="H23" s="6">
        <f t="shared" si="0"/>
        <v>5419710</v>
      </c>
      <c r="I23" s="93"/>
      <c r="J23" s="6">
        <f>VLOOKUP($A23,State_Cats_data!$B$12:$AV$350,27,FALSE)</f>
        <v>568884</v>
      </c>
      <c r="K23" s="6"/>
      <c r="L23" s="6">
        <f>VLOOKUP($A23,State_Cats_data!$B$12:$AV$350,47,FALSE)</f>
        <v>31632</v>
      </c>
      <c r="M23" s="6"/>
      <c r="N23" s="6">
        <f t="shared" si="1"/>
        <v>600516</v>
      </c>
      <c r="O23" s="93"/>
      <c r="P23" s="6">
        <f>VLOOKUP($A23,State_Cats_data!$B$12:$AV$350,32,FALSE)</f>
        <v>595543</v>
      </c>
      <c r="Q23" s="93"/>
      <c r="R23" s="6">
        <f>VLOOKUP($A23,State_Cats_data!$B$12:$AV$350,37,FALSE)</f>
        <v>0</v>
      </c>
      <c r="S23" s="93"/>
      <c r="T23" s="12">
        <f t="shared" si="2"/>
        <v>6615769</v>
      </c>
    </row>
    <row r="24" spans="1:20" x14ac:dyDescent="0.2">
      <c r="A24">
        <f>State_Cats_data!B29</f>
        <v>279</v>
      </c>
      <c r="B24" s="84" t="str">
        <f>VLOOKUP($A24,State_Cats_data!$B$12:$AV$350,2,FALSE)</f>
        <v>Aplington-Parkersburg</v>
      </c>
      <c r="D24" s="6">
        <f>VLOOKUP($A24,State_Cats_data!$B$12:$AV$350,22,FALSE)</f>
        <v>468067</v>
      </c>
      <c r="E24" s="6"/>
      <c r="F24" s="6">
        <f>VLOOKUP($A24,State_Cats_data!$B$12:$AV$350,42,FALSE)</f>
        <v>33118</v>
      </c>
      <c r="G24" s="6"/>
      <c r="H24" s="6">
        <f t="shared" si="0"/>
        <v>501185</v>
      </c>
      <c r="I24" s="93"/>
      <c r="J24" s="6">
        <f>VLOOKUP($A24,State_Cats_data!$B$12:$AV$350,27,FALSE)</f>
        <v>52173</v>
      </c>
      <c r="K24" s="6"/>
      <c r="L24" s="6">
        <f>VLOOKUP($A24,State_Cats_data!$B$12:$AV$350,47,FALSE)</f>
        <v>3806</v>
      </c>
      <c r="M24" s="6"/>
      <c r="N24" s="6">
        <f t="shared" si="1"/>
        <v>55979</v>
      </c>
      <c r="O24" s="93"/>
      <c r="P24" s="6">
        <f>VLOOKUP($A24,State_Cats_data!$B$12:$AV$350,32,FALSE)</f>
        <v>61460</v>
      </c>
      <c r="Q24" s="93"/>
      <c r="R24" s="6">
        <f>VLOOKUP($A24,State_Cats_data!$B$12:$AV$350,37,FALSE)</f>
        <v>0</v>
      </c>
      <c r="S24" s="93"/>
      <c r="T24" s="12">
        <f t="shared" si="2"/>
        <v>618624</v>
      </c>
    </row>
    <row r="25" spans="1:20" x14ac:dyDescent="0.2">
      <c r="A25">
        <f>State_Cats_data!B30</f>
        <v>355</v>
      </c>
      <c r="B25" s="84" t="str">
        <f>VLOOKUP($A25,State_Cats_data!$B$12:$AV$350,2,FALSE)</f>
        <v>Ar-We-Va</v>
      </c>
      <c r="D25" s="6">
        <f>VLOOKUP($A25,State_Cats_data!$B$12:$AV$350,22,FALSE)</f>
        <v>169922</v>
      </c>
      <c r="E25" s="6"/>
      <c r="F25" s="6">
        <f>VLOOKUP($A25,State_Cats_data!$B$12:$AV$350,42,FALSE)</f>
        <v>9657</v>
      </c>
      <c r="G25" s="6"/>
      <c r="H25" s="6">
        <f t="shared" si="0"/>
        <v>179579</v>
      </c>
      <c r="I25" s="93"/>
      <c r="J25" s="6">
        <f>VLOOKUP($A25,State_Cats_data!$B$12:$AV$350,27,FALSE)</f>
        <v>16577</v>
      </c>
      <c r="K25" s="6"/>
      <c r="L25" s="6">
        <f>VLOOKUP($A25,State_Cats_data!$B$12:$AV$350,47,FALSE)</f>
        <v>1156</v>
      </c>
      <c r="M25" s="6"/>
      <c r="N25" s="6">
        <f t="shared" si="1"/>
        <v>17733</v>
      </c>
      <c r="O25" s="93"/>
      <c r="P25" s="6">
        <f>VLOOKUP($A25,State_Cats_data!$B$12:$AV$350,32,FALSE)</f>
        <v>16918</v>
      </c>
      <c r="Q25" s="93"/>
      <c r="R25" s="6">
        <f>VLOOKUP($A25,State_Cats_data!$B$12:$AV$350,37,FALSE)</f>
        <v>0</v>
      </c>
      <c r="S25" s="93"/>
      <c r="T25" s="12">
        <f t="shared" si="2"/>
        <v>214230</v>
      </c>
    </row>
    <row r="26" spans="1:20" x14ac:dyDescent="0.2">
      <c r="A26">
        <f>State_Cats_data!B31</f>
        <v>387</v>
      </c>
      <c r="B26" s="84" t="str">
        <f>VLOOKUP($A26,State_Cats_data!$B$12:$AV$350,2,FALSE)</f>
        <v>Atlantic</v>
      </c>
      <c r="D26" s="6">
        <f>VLOOKUP($A26,State_Cats_data!$B$12:$AV$350,22,FALSE)</f>
        <v>836761</v>
      </c>
      <c r="E26" s="6"/>
      <c r="F26" s="6">
        <f>VLOOKUP($A26,State_Cats_data!$B$12:$AV$350,42,FALSE)</f>
        <v>48300</v>
      </c>
      <c r="G26" s="6"/>
      <c r="H26" s="6">
        <f t="shared" si="0"/>
        <v>885061</v>
      </c>
      <c r="I26" s="93"/>
      <c r="J26" s="6">
        <f>VLOOKUP($A26,State_Cats_data!$B$12:$AV$350,27,FALSE)</f>
        <v>98194</v>
      </c>
      <c r="K26" s="6"/>
      <c r="L26" s="6">
        <f>VLOOKUP($A26,State_Cats_data!$B$12:$AV$350,47,FALSE)</f>
        <v>5141</v>
      </c>
      <c r="M26" s="6"/>
      <c r="N26" s="6">
        <f t="shared" si="1"/>
        <v>103335</v>
      </c>
      <c r="O26" s="93"/>
      <c r="P26" s="6">
        <f>VLOOKUP($A26,State_Cats_data!$B$12:$AV$350,32,FALSE)</f>
        <v>110105</v>
      </c>
      <c r="Q26" s="93"/>
      <c r="R26" s="6">
        <f>VLOOKUP($A26,State_Cats_data!$B$12:$AV$350,37,FALSE)</f>
        <v>0</v>
      </c>
      <c r="S26" s="93"/>
      <c r="T26" s="12">
        <f t="shared" si="2"/>
        <v>1098501</v>
      </c>
    </row>
    <row r="27" spans="1:20" x14ac:dyDescent="0.2">
      <c r="A27" s="83">
        <f>State_Cats_data!B32</f>
        <v>414</v>
      </c>
      <c r="B27" s="92" t="str">
        <f>VLOOKUP($A27,State_Cats_data!$B$12:$AV$350,2,FALSE)</f>
        <v>Audubon</v>
      </c>
      <c r="C27" s="83"/>
      <c r="D27" s="93">
        <f>VLOOKUP($A27,State_Cats_data!$B$12:$AV$350,22,FALSE)</f>
        <v>302874</v>
      </c>
      <c r="E27" s="93"/>
      <c r="F27" s="93">
        <f>VLOOKUP($A27,State_Cats_data!$B$12:$AV$350,42,FALSE)</f>
        <v>13181</v>
      </c>
      <c r="G27" s="93"/>
      <c r="H27" s="93">
        <f t="shared" si="0"/>
        <v>316055</v>
      </c>
      <c r="I27" s="93"/>
      <c r="J27" s="93">
        <f>VLOOKUP($A27,State_Cats_data!$B$12:$AV$350,27,FALSE)</f>
        <v>34547</v>
      </c>
      <c r="K27" s="93"/>
      <c r="L27" s="93">
        <f>VLOOKUP($A27,State_Cats_data!$B$12:$AV$350,47,FALSE)</f>
        <v>1679</v>
      </c>
      <c r="M27" s="93"/>
      <c r="N27" s="93">
        <f t="shared" si="1"/>
        <v>36226</v>
      </c>
      <c r="O27" s="93"/>
      <c r="P27" s="93">
        <f>VLOOKUP($A27,State_Cats_data!$B$12:$AV$350,32,FALSE)</f>
        <v>30718</v>
      </c>
      <c r="Q27" s="93"/>
      <c r="R27" s="93">
        <f>VLOOKUP($A27,State_Cats_data!$B$12:$AV$350,37,FALSE)</f>
        <v>0</v>
      </c>
      <c r="S27" s="93"/>
      <c r="T27" s="104">
        <f t="shared" si="2"/>
        <v>382999</v>
      </c>
    </row>
    <row r="28" spans="1:20" x14ac:dyDescent="0.2">
      <c r="A28">
        <f>State_Cats_data!B33</f>
        <v>423</v>
      </c>
      <c r="B28" s="84" t="str">
        <f>VLOOKUP($A28,State_Cats_data!$B$12:$AV$350,2,FALSE)</f>
        <v>Aurelia</v>
      </c>
      <c r="D28" s="6">
        <f>VLOOKUP($A28,State_Cats_data!$B$12:$AV$350,22,FALSE)</f>
        <v>151082</v>
      </c>
      <c r="E28" s="6"/>
      <c r="F28" s="6">
        <f>VLOOKUP($A28,State_Cats_data!$B$12:$AV$350,42,FALSE)</f>
        <v>8017</v>
      </c>
      <c r="G28" s="6"/>
      <c r="H28" s="6">
        <f t="shared" si="0"/>
        <v>159099</v>
      </c>
      <c r="I28" s="93"/>
      <c r="J28" s="6">
        <f>VLOOKUP($A28,State_Cats_data!$B$12:$AV$350,27,FALSE)</f>
        <v>17993</v>
      </c>
      <c r="K28" s="6"/>
      <c r="L28" s="6">
        <f>VLOOKUP($A28,State_Cats_data!$B$12:$AV$350,47,FALSE)</f>
        <v>959</v>
      </c>
      <c r="M28" s="6"/>
      <c r="N28" s="6">
        <f t="shared" si="1"/>
        <v>18952</v>
      </c>
      <c r="O28" s="93"/>
      <c r="P28" s="6">
        <f>VLOOKUP($A28,State_Cats_data!$B$12:$AV$350,32,FALSE)</f>
        <v>16237</v>
      </c>
      <c r="Q28" s="93"/>
      <c r="R28" s="6">
        <f>VLOOKUP($A28,State_Cats_data!$B$12:$AV$350,37,FALSE)</f>
        <v>0</v>
      </c>
      <c r="S28" s="93"/>
      <c r="T28" s="12">
        <f t="shared" si="2"/>
        <v>194288</v>
      </c>
    </row>
    <row r="29" spans="1:20" x14ac:dyDescent="0.2">
      <c r="A29">
        <f>State_Cats_data!B34</f>
        <v>540</v>
      </c>
      <c r="B29" s="84" t="str">
        <f>VLOOKUP($A29,State_Cats_data!$B$12:$AV$350,2,FALSE)</f>
        <v>BCLUW</v>
      </c>
      <c r="D29" s="6">
        <f>VLOOKUP($A29,State_Cats_data!$B$12:$AV$350,22,FALSE)</f>
        <v>335280</v>
      </c>
      <c r="E29" s="6"/>
      <c r="F29" s="6">
        <f>VLOOKUP($A29,State_Cats_data!$B$12:$AV$350,42,FALSE)</f>
        <v>24257</v>
      </c>
      <c r="G29" s="6"/>
      <c r="H29" s="6">
        <f t="shared" si="0"/>
        <v>359537</v>
      </c>
      <c r="I29" s="93"/>
      <c r="J29" s="6">
        <f>VLOOKUP($A29,State_Cats_data!$B$12:$AV$350,27,FALSE)</f>
        <v>37186</v>
      </c>
      <c r="K29" s="6"/>
      <c r="L29" s="6">
        <f>VLOOKUP($A29,State_Cats_data!$B$12:$AV$350,47,FALSE)</f>
        <v>2788</v>
      </c>
      <c r="M29" s="6"/>
      <c r="N29" s="6">
        <f t="shared" si="1"/>
        <v>39974</v>
      </c>
      <c r="O29" s="93"/>
      <c r="P29" s="6">
        <f>VLOOKUP($A29,State_Cats_data!$B$12:$AV$350,32,FALSE)</f>
        <v>35264</v>
      </c>
      <c r="Q29" s="93"/>
      <c r="R29" s="6">
        <f>VLOOKUP($A29,State_Cats_data!$B$12:$AV$350,37,FALSE)</f>
        <v>0</v>
      </c>
      <c r="S29" s="93"/>
      <c r="T29" s="12">
        <f t="shared" si="2"/>
        <v>434775</v>
      </c>
    </row>
    <row r="30" spans="1:20" x14ac:dyDescent="0.2">
      <c r="A30">
        <f>State_Cats_data!B35</f>
        <v>472</v>
      </c>
      <c r="B30" s="84" t="str">
        <f>VLOOKUP($A30,State_Cats_data!$B$12:$AV$350,2,FALSE)</f>
        <v>Ballard</v>
      </c>
      <c r="D30" s="6">
        <f>VLOOKUP($A30,State_Cats_data!$B$12:$AV$350,22,FALSE)</f>
        <v>837173</v>
      </c>
      <c r="E30" s="6"/>
      <c r="F30" s="6">
        <f>VLOOKUP($A30,State_Cats_data!$B$12:$AV$350,42,FALSE)</f>
        <v>39922</v>
      </c>
      <c r="G30" s="6"/>
      <c r="H30" s="6">
        <f t="shared" si="0"/>
        <v>877095</v>
      </c>
      <c r="I30" s="93"/>
      <c r="J30" s="6">
        <f>VLOOKUP($A30,State_Cats_data!$B$12:$AV$350,27,FALSE)</f>
        <v>89061</v>
      </c>
      <c r="K30" s="6"/>
      <c r="L30" s="6">
        <f>VLOOKUP($A30,State_Cats_data!$B$12:$AV$350,47,FALSE)</f>
        <v>5084</v>
      </c>
      <c r="M30" s="6"/>
      <c r="N30" s="6">
        <f t="shared" si="1"/>
        <v>94145</v>
      </c>
      <c r="O30" s="93"/>
      <c r="P30" s="6">
        <f>VLOOKUP($A30,State_Cats_data!$B$12:$AV$350,32,FALSE)</f>
        <v>105443</v>
      </c>
      <c r="Q30" s="93"/>
      <c r="R30" s="6">
        <f>VLOOKUP($A30,State_Cats_data!$B$12:$AV$350,37,FALSE)</f>
        <v>0</v>
      </c>
      <c r="S30" s="93"/>
      <c r="T30" s="12">
        <f t="shared" si="2"/>
        <v>1076683</v>
      </c>
    </row>
    <row r="31" spans="1:20" x14ac:dyDescent="0.2">
      <c r="A31">
        <f>State_Cats_data!B36</f>
        <v>504</v>
      </c>
      <c r="B31" s="84" t="str">
        <f>VLOOKUP($A31,State_Cats_data!$B$12:$AV$350,2,FALSE)</f>
        <v>Battle Creek-Ida Grove</v>
      </c>
      <c r="D31" s="6">
        <f>VLOOKUP($A31,State_Cats_data!$B$12:$AV$350,22,FALSE)</f>
        <v>400158</v>
      </c>
      <c r="E31" s="6"/>
      <c r="F31" s="6">
        <f>VLOOKUP($A31,State_Cats_data!$B$12:$AV$350,42,FALSE)</f>
        <v>21776</v>
      </c>
      <c r="G31" s="6"/>
      <c r="H31" s="6">
        <f t="shared" si="0"/>
        <v>421934</v>
      </c>
      <c r="I31" s="93"/>
      <c r="J31" s="6">
        <f>VLOOKUP($A31,State_Cats_data!$B$12:$AV$350,27,FALSE)</f>
        <v>45205</v>
      </c>
      <c r="K31" s="6"/>
      <c r="L31" s="6">
        <f>VLOOKUP($A31,State_Cats_data!$B$12:$AV$350,47,FALSE)</f>
        <v>2606</v>
      </c>
      <c r="M31" s="6"/>
      <c r="N31" s="6">
        <f t="shared" si="1"/>
        <v>47811</v>
      </c>
      <c r="O31" s="93"/>
      <c r="P31" s="6">
        <f>VLOOKUP($A31,State_Cats_data!$B$12:$AV$350,32,FALSE)</f>
        <v>45450</v>
      </c>
      <c r="Q31" s="93"/>
      <c r="R31" s="6">
        <f>VLOOKUP($A31,State_Cats_data!$B$12:$AV$350,37,FALSE)</f>
        <v>0</v>
      </c>
      <c r="S31" s="93"/>
      <c r="T31" s="12">
        <f t="shared" si="2"/>
        <v>515195</v>
      </c>
    </row>
    <row r="32" spans="1:20" x14ac:dyDescent="0.2">
      <c r="A32" s="83">
        <f>State_Cats_data!B37</f>
        <v>513</v>
      </c>
      <c r="B32" s="92" t="str">
        <f>VLOOKUP($A32,State_Cats_data!$B$12:$AV$350,2,FALSE)</f>
        <v>Baxter</v>
      </c>
      <c r="C32" s="83"/>
      <c r="D32" s="93">
        <f>VLOOKUP($A32,State_Cats_data!$B$12:$AV$350,22,FALSE)</f>
        <v>217121</v>
      </c>
      <c r="E32" s="93"/>
      <c r="F32" s="93">
        <f>VLOOKUP($A32,State_Cats_data!$B$12:$AV$350,42,FALSE)</f>
        <v>8989</v>
      </c>
      <c r="G32" s="93"/>
      <c r="H32" s="93">
        <f t="shared" si="0"/>
        <v>226110</v>
      </c>
      <c r="I32" s="93"/>
      <c r="J32" s="93">
        <f>VLOOKUP($A32,State_Cats_data!$B$12:$AV$350,27,FALSE)</f>
        <v>21652</v>
      </c>
      <c r="K32" s="93"/>
      <c r="L32" s="93">
        <f>VLOOKUP($A32,State_Cats_data!$B$12:$AV$350,47,FALSE)</f>
        <v>1145</v>
      </c>
      <c r="M32" s="93"/>
      <c r="N32" s="93">
        <f t="shared" si="1"/>
        <v>22797</v>
      </c>
      <c r="O32" s="93"/>
      <c r="P32" s="93">
        <f>VLOOKUP($A32,State_Cats_data!$B$12:$AV$350,32,FALSE)</f>
        <v>23201</v>
      </c>
      <c r="Q32" s="93"/>
      <c r="R32" s="93">
        <f>VLOOKUP($A32,State_Cats_data!$B$12:$AV$350,37,FALSE)</f>
        <v>0</v>
      </c>
      <c r="S32" s="93"/>
      <c r="T32" s="104">
        <f t="shared" si="2"/>
        <v>272108</v>
      </c>
    </row>
    <row r="33" spans="1:20" x14ac:dyDescent="0.2">
      <c r="A33">
        <f>State_Cats_data!B38</f>
        <v>549</v>
      </c>
      <c r="B33" s="84" t="str">
        <f>VLOOKUP($A33,State_Cats_data!$B$12:$AV$350,2,FALSE)</f>
        <v>Bedford</v>
      </c>
      <c r="D33" s="6">
        <f>VLOOKUP($A33,State_Cats_data!$B$12:$AV$350,22,FALSE)</f>
        <v>278806</v>
      </c>
      <c r="E33" s="6"/>
      <c r="F33" s="6">
        <f>VLOOKUP($A33,State_Cats_data!$B$12:$AV$350,42,FALSE)</f>
        <v>14924</v>
      </c>
      <c r="G33" s="6"/>
      <c r="H33" s="6">
        <f t="shared" si="0"/>
        <v>293730</v>
      </c>
      <c r="I33" s="93"/>
      <c r="J33" s="6">
        <f>VLOOKUP($A33,State_Cats_data!$B$12:$AV$350,27,FALSE)</f>
        <v>29423</v>
      </c>
      <c r="K33" s="6"/>
      <c r="L33" s="6">
        <f>VLOOKUP($A33,State_Cats_data!$B$12:$AV$350,47,FALSE)</f>
        <v>1584</v>
      </c>
      <c r="M33" s="6"/>
      <c r="N33" s="6">
        <f t="shared" si="1"/>
        <v>31007</v>
      </c>
      <c r="O33" s="93"/>
      <c r="P33" s="6">
        <f>VLOOKUP($A33,State_Cats_data!$B$12:$AV$350,32,FALSE)</f>
        <v>32360</v>
      </c>
      <c r="Q33" s="93"/>
      <c r="R33" s="6">
        <f>VLOOKUP($A33,State_Cats_data!$B$12:$AV$350,37,FALSE)</f>
        <v>0</v>
      </c>
      <c r="S33" s="93"/>
      <c r="T33" s="12">
        <f t="shared" si="2"/>
        <v>357097</v>
      </c>
    </row>
    <row r="34" spans="1:20" x14ac:dyDescent="0.2">
      <c r="A34">
        <f>State_Cats_data!B39</f>
        <v>576</v>
      </c>
      <c r="B34" s="84" t="str">
        <f>VLOOKUP($A34,State_Cats_data!$B$12:$AV$350,2,FALSE)</f>
        <v>Belle Plaine</v>
      </c>
      <c r="D34" s="6">
        <f>VLOOKUP($A34,State_Cats_data!$B$12:$AV$350,22,FALSE)</f>
        <v>305429</v>
      </c>
      <c r="E34" s="6"/>
      <c r="F34" s="6">
        <f>VLOOKUP($A34,State_Cats_data!$B$12:$AV$350,42,FALSE)</f>
        <v>16120</v>
      </c>
      <c r="G34" s="6"/>
      <c r="H34" s="6">
        <f t="shared" si="0"/>
        <v>321549</v>
      </c>
      <c r="I34" s="93"/>
      <c r="J34" s="6">
        <f>VLOOKUP($A34,State_Cats_data!$B$12:$AV$350,27,FALSE)</f>
        <v>30170</v>
      </c>
      <c r="K34" s="6"/>
      <c r="L34" s="6">
        <f>VLOOKUP($A34,State_Cats_data!$B$12:$AV$350,47,FALSE)</f>
        <v>1877</v>
      </c>
      <c r="M34" s="6"/>
      <c r="N34" s="6">
        <f t="shared" si="1"/>
        <v>32047</v>
      </c>
      <c r="O34" s="93"/>
      <c r="P34" s="6">
        <f>VLOOKUP($A34,State_Cats_data!$B$12:$AV$350,32,FALSE)</f>
        <v>30486</v>
      </c>
      <c r="Q34" s="93"/>
      <c r="R34" s="6">
        <f>VLOOKUP($A34,State_Cats_data!$B$12:$AV$350,37,FALSE)</f>
        <v>0</v>
      </c>
      <c r="S34" s="93"/>
      <c r="T34" s="12">
        <f t="shared" si="2"/>
        <v>384082</v>
      </c>
    </row>
    <row r="35" spans="1:20" x14ac:dyDescent="0.2">
      <c r="A35">
        <f>State_Cats_data!B40</f>
        <v>585</v>
      </c>
      <c r="B35" s="84" t="str">
        <f>VLOOKUP($A35,State_Cats_data!$B$12:$AV$350,2,FALSE)</f>
        <v>Bellevue</v>
      </c>
      <c r="D35" s="6">
        <f>VLOOKUP($A35,State_Cats_data!$B$12:$AV$350,22,FALSE)</f>
        <v>336323</v>
      </c>
      <c r="E35" s="6"/>
      <c r="F35" s="6">
        <f>VLOOKUP($A35,State_Cats_data!$B$12:$AV$350,42,FALSE)</f>
        <v>16480</v>
      </c>
      <c r="G35" s="6"/>
      <c r="H35" s="6">
        <f t="shared" si="0"/>
        <v>352803</v>
      </c>
      <c r="I35" s="93"/>
      <c r="J35" s="6">
        <f>VLOOKUP($A35,State_Cats_data!$B$12:$AV$350,27,FALSE)</f>
        <v>37019</v>
      </c>
      <c r="K35" s="6"/>
      <c r="L35" s="6">
        <f>VLOOKUP($A35,State_Cats_data!$B$12:$AV$350,47,FALSE)</f>
        <v>1936</v>
      </c>
      <c r="M35" s="6"/>
      <c r="N35" s="6">
        <f t="shared" si="1"/>
        <v>38955</v>
      </c>
      <c r="O35" s="93"/>
      <c r="P35" s="6">
        <f>VLOOKUP($A35,State_Cats_data!$B$12:$AV$350,32,FALSE)</f>
        <v>33871</v>
      </c>
      <c r="Q35" s="93"/>
      <c r="R35" s="6">
        <f>VLOOKUP($A35,State_Cats_data!$B$12:$AV$350,37,FALSE)</f>
        <v>0</v>
      </c>
      <c r="S35" s="93"/>
      <c r="T35" s="12">
        <f t="shared" si="2"/>
        <v>425629</v>
      </c>
    </row>
    <row r="36" spans="1:20" x14ac:dyDescent="0.2">
      <c r="A36">
        <f>State_Cats_data!B41</f>
        <v>594</v>
      </c>
      <c r="B36" s="84" t="str">
        <f>VLOOKUP($A36,State_Cats_data!$B$12:$AV$350,2,FALSE)</f>
        <v>Belmond-Klemme</v>
      </c>
      <c r="D36" s="6">
        <f>VLOOKUP($A36,State_Cats_data!$B$12:$AV$350,22,FALSE)</f>
        <v>436570</v>
      </c>
      <c r="E36" s="6"/>
      <c r="F36" s="6">
        <f>VLOOKUP($A36,State_Cats_data!$B$12:$AV$350,42,FALSE)</f>
        <v>33041</v>
      </c>
      <c r="G36" s="6"/>
      <c r="H36" s="6">
        <f t="shared" si="0"/>
        <v>469611</v>
      </c>
      <c r="I36" s="93"/>
      <c r="J36" s="6">
        <f>VLOOKUP($A36,State_Cats_data!$B$12:$AV$350,27,FALSE)</f>
        <v>46405</v>
      </c>
      <c r="K36" s="6"/>
      <c r="L36" s="6">
        <f>VLOOKUP($A36,State_Cats_data!$B$12:$AV$350,47,FALSE)</f>
        <v>3797</v>
      </c>
      <c r="M36" s="6"/>
      <c r="N36" s="6">
        <f t="shared" si="1"/>
        <v>50202</v>
      </c>
      <c r="O36" s="93"/>
      <c r="P36" s="6">
        <f>VLOOKUP($A36,State_Cats_data!$B$12:$AV$350,32,FALSE)</f>
        <v>54419</v>
      </c>
      <c r="Q36" s="93"/>
      <c r="R36" s="6">
        <f>VLOOKUP($A36,State_Cats_data!$B$12:$AV$350,37,FALSE)</f>
        <v>0</v>
      </c>
      <c r="S36" s="93"/>
      <c r="T36" s="12">
        <f t="shared" si="2"/>
        <v>574232</v>
      </c>
    </row>
    <row r="37" spans="1:20" x14ac:dyDescent="0.2">
      <c r="A37" s="83">
        <f>State_Cats_data!B42</f>
        <v>603</v>
      </c>
      <c r="B37" s="92" t="str">
        <f>VLOOKUP($A37,State_Cats_data!$B$12:$AV$350,2,FALSE)</f>
        <v>Bennett</v>
      </c>
      <c r="C37" s="83"/>
      <c r="D37" s="93">
        <f>VLOOKUP($A37,State_Cats_data!$B$12:$AV$350,22,FALSE)</f>
        <v>100144</v>
      </c>
      <c r="E37" s="93"/>
      <c r="F37" s="93">
        <f>VLOOKUP($A37,State_Cats_data!$B$12:$AV$350,42,FALSE)</f>
        <v>5433</v>
      </c>
      <c r="G37" s="93"/>
      <c r="H37" s="93">
        <f t="shared" si="0"/>
        <v>105577</v>
      </c>
      <c r="I37" s="93"/>
      <c r="J37" s="93">
        <f>VLOOKUP($A37,State_Cats_data!$B$12:$AV$350,27,FALSE)</f>
        <v>7143</v>
      </c>
      <c r="K37" s="93"/>
      <c r="L37" s="93">
        <f>VLOOKUP($A37,State_Cats_data!$B$12:$AV$350,47,FALSE)</f>
        <v>638</v>
      </c>
      <c r="M37" s="93"/>
      <c r="N37" s="93">
        <f t="shared" si="1"/>
        <v>7781</v>
      </c>
      <c r="O37" s="93"/>
      <c r="P37" s="93">
        <f>VLOOKUP($A37,State_Cats_data!$B$12:$AV$350,32,FALSE)</f>
        <v>12163</v>
      </c>
      <c r="Q37" s="93"/>
      <c r="R37" s="93">
        <f>VLOOKUP($A37,State_Cats_data!$B$12:$AV$350,37,FALSE)</f>
        <v>0</v>
      </c>
      <c r="S37" s="93"/>
      <c r="T37" s="104">
        <f t="shared" si="2"/>
        <v>125521</v>
      </c>
    </row>
    <row r="38" spans="1:20" x14ac:dyDescent="0.2">
      <c r="A38">
        <f>State_Cats_data!B43</f>
        <v>609</v>
      </c>
      <c r="B38" s="84" t="str">
        <f>VLOOKUP($A38,State_Cats_data!$B$12:$AV$350,2,FALSE)</f>
        <v>Benton</v>
      </c>
      <c r="D38" s="6">
        <f>VLOOKUP($A38,State_Cats_data!$B$12:$AV$350,22,FALSE)</f>
        <v>823332</v>
      </c>
      <c r="E38" s="6"/>
      <c r="F38" s="6">
        <f>VLOOKUP($A38,State_Cats_data!$B$12:$AV$350,42,FALSE)</f>
        <v>44010</v>
      </c>
      <c r="G38" s="6"/>
      <c r="H38" s="6">
        <f t="shared" si="0"/>
        <v>867342</v>
      </c>
      <c r="I38" s="93"/>
      <c r="J38" s="6">
        <f>VLOOKUP($A38,State_Cats_data!$B$12:$AV$350,27,FALSE)</f>
        <v>90448</v>
      </c>
      <c r="K38" s="6"/>
      <c r="L38" s="6">
        <f>VLOOKUP($A38,State_Cats_data!$B$12:$AV$350,47,FALSE)</f>
        <v>5124</v>
      </c>
      <c r="M38" s="6"/>
      <c r="N38" s="6">
        <f t="shared" si="1"/>
        <v>95572</v>
      </c>
      <c r="O38" s="93"/>
      <c r="P38" s="6">
        <f>VLOOKUP($A38,State_Cats_data!$B$12:$AV$350,32,FALSE)</f>
        <v>84091</v>
      </c>
      <c r="Q38" s="93"/>
      <c r="R38" s="6">
        <f>VLOOKUP($A38,State_Cats_data!$B$12:$AV$350,37,FALSE)</f>
        <v>470075</v>
      </c>
      <c r="S38" s="93"/>
      <c r="T38" s="12">
        <f t="shared" si="2"/>
        <v>1517080</v>
      </c>
    </row>
    <row r="39" spans="1:20" x14ac:dyDescent="0.2">
      <c r="A39">
        <f>State_Cats_data!B44</f>
        <v>621</v>
      </c>
      <c r="B39" s="84" t="str">
        <f>VLOOKUP($A39,State_Cats_data!$B$12:$AV$350,2,FALSE)</f>
        <v>Bettendorf</v>
      </c>
      <c r="D39" s="6">
        <f>VLOOKUP($A39,State_Cats_data!$B$12:$AV$350,22,FALSE)</f>
        <v>2165651</v>
      </c>
      <c r="E39" s="6"/>
      <c r="F39" s="6">
        <f>VLOOKUP($A39,State_Cats_data!$B$12:$AV$350,42,FALSE)</f>
        <v>113691</v>
      </c>
      <c r="G39" s="6"/>
      <c r="H39" s="6">
        <f t="shared" si="0"/>
        <v>2279342</v>
      </c>
      <c r="I39" s="93"/>
      <c r="J39" s="6">
        <f>VLOOKUP($A39,State_Cats_data!$B$12:$AV$350,27,FALSE)</f>
        <v>247959</v>
      </c>
      <c r="K39" s="6"/>
      <c r="L39" s="6">
        <f>VLOOKUP($A39,State_Cats_data!$B$12:$AV$350,47,FALSE)</f>
        <v>13357</v>
      </c>
      <c r="M39" s="6"/>
      <c r="N39" s="6">
        <f t="shared" si="1"/>
        <v>261316</v>
      </c>
      <c r="O39" s="93"/>
      <c r="P39" s="6">
        <f>VLOOKUP($A39,State_Cats_data!$B$12:$AV$350,32,FALSE)</f>
        <v>248198</v>
      </c>
      <c r="Q39" s="93"/>
      <c r="R39" s="6">
        <f>VLOOKUP($A39,State_Cats_data!$B$12:$AV$350,37,FALSE)</f>
        <v>1254330</v>
      </c>
      <c r="S39" s="93"/>
      <c r="T39" s="12">
        <f t="shared" si="2"/>
        <v>4043186</v>
      </c>
    </row>
    <row r="40" spans="1:20" x14ac:dyDescent="0.2">
      <c r="A40">
        <f>State_Cats_data!B45</f>
        <v>720</v>
      </c>
      <c r="B40" s="84" t="str">
        <f>VLOOKUP($A40,State_Cats_data!$B$12:$AV$350,2,FALSE)</f>
        <v>Bondurant-Farrar</v>
      </c>
      <c r="D40" s="6">
        <f>VLOOKUP($A40,State_Cats_data!$B$12:$AV$350,22,FALSE)</f>
        <v>889749</v>
      </c>
      <c r="E40" s="6"/>
      <c r="F40" s="6">
        <f>VLOOKUP($A40,State_Cats_data!$B$12:$AV$350,42,FALSE)</f>
        <v>41783</v>
      </c>
      <c r="G40" s="6"/>
      <c r="H40" s="6">
        <f t="shared" si="0"/>
        <v>931532</v>
      </c>
      <c r="I40" s="93"/>
      <c r="J40" s="6">
        <f>VLOOKUP($A40,State_Cats_data!$B$12:$AV$350,27,FALSE)</f>
        <v>91767</v>
      </c>
      <c r="K40" s="6"/>
      <c r="L40" s="6">
        <f>VLOOKUP($A40,State_Cats_data!$B$12:$AV$350,47,FALSE)</f>
        <v>5322</v>
      </c>
      <c r="M40" s="6"/>
      <c r="N40" s="6">
        <f t="shared" si="1"/>
        <v>97089</v>
      </c>
      <c r="O40" s="93"/>
      <c r="P40" s="6">
        <f>VLOOKUP($A40,State_Cats_data!$B$12:$AV$350,32,FALSE)</f>
        <v>107833</v>
      </c>
      <c r="Q40" s="93"/>
      <c r="R40" s="6">
        <f>VLOOKUP($A40,State_Cats_data!$B$12:$AV$350,37,FALSE)</f>
        <v>0</v>
      </c>
      <c r="S40" s="93"/>
      <c r="T40" s="12">
        <f t="shared" si="2"/>
        <v>1136454</v>
      </c>
    </row>
    <row r="41" spans="1:20" x14ac:dyDescent="0.2">
      <c r="A41">
        <f>State_Cats_data!B46</f>
        <v>729</v>
      </c>
      <c r="B41" s="84" t="str">
        <f>VLOOKUP($A41,State_Cats_data!$B$12:$AV$350,2,FALSE)</f>
        <v>Boone</v>
      </c>
      <c r="D41" s="6">
        <f>VLOOKUP($A41,State_Cats_data!$B$12:$AV$350,22,FALSE)</f>
        <v>1195168</v>
      </c>
      <c r="E41" s="6"/>
      <c r="F41" s="6">
        <f>VLOOKUP($A41,State_Cats_data!$B$12:$AV$350,42,FALSE)</f>
        <v>55468</v>
      </c>
      <c r="G41" s="6"/>
      <c r="H41" s="6">
        <f t="shared" si="0"/>
        <v>1250636</v>
      </c>
      <c r="I41" s="93"/>
      <c r="J41" s="6">
        <f>VLOOKUP($A41,State_Cats_data!$B$12:$AV$350,27,FALSE)</f>
        <v>149739</v>
      </c>
      <c r="K41" s="6"/>
      <c r="L41" s="6">
        <f>VLOOKUP($A41,State_Cats_data!$B$12:$AV$350,47,FALSE)</f>
        <v>7064</v>
      </c>
      <c r="M41" s="6"/>
      <c r="N41" s="6">
        <f t="shared" si="1"/>
        <v>156803</v>
      </c>
      <c r="O41" s="93"/>
      <c r="P41" s="6">
        <f>VLOOKUP($A41,State_Cats_data!$B$12:$AV$350,32,FALSE)</f>
        <v>136089</v>
      </c>
      <c r="Q41" s="93"/>
      <c r="R41" s="6">
        <f>VLOOKUP($A41,State_Cats_data!$B$12:$AV$350,37,FALSE)</f>
        <v>0</v>
      </c>
      <c r="S41" s="93"/>
      <c r="T41" s="12">
        <f t="shared" si="2"/>
        <v>1543528</v>
      </c>
    </row>
    <row r="42" spans="1:20" x14ac:dyDescent="0.2">
      <c r="A42" s="83">
        <f>State_Cats_data!B47</f>
        <v>747</v>
      </c>
      <c r="B42" s="92" t="str">
        <f>VLOOKUP($A42,State_Cats_data!$B$12:$AV$350,2,FALSE)</f>
        <v>Boyden-Hull</v>
      </c>
      <c r="C42" s="83"/>
      <c r="D42" s="93">
        <f>VLOOKUP($A42,State_Cats_data!$B$12:$AV$350,22,FALSE)</f>
        <v>346538</v>
      </c>
      <c r="E42" s="93"/>
      <c r="F42" s="93">
        <f>VLOOKUP($A42,State_Cats_data!$B$12:$AV$350,42,FALSE)</f>
        <v>20447</v>
      </c>
      <c r="G42" s="93"/>
      <c r="H42" s="93">
        <f t="shared" si="0"/>
        <v>366985</v>
      </c>
      <c r="I42" s="93"/>
      <c r="J42" s="93">
        <f>VLOOKUP($A42,State_Cats_data!$B$12:$AV$350,27,FALSE)</f>
        <v>37955</v>
      </c>
      <c r="K42" s="93"/>
      <c r="L42" s="93">
        <f>VLOOKUP($A42,State_Cats_data!$B$12:$AV$350,47,FALSE)</f>
        <v>2447</v>
      </c>
      <c r="M42" s="93"/>
      <c r="N42" s="93">
        <f t="shared" si="1"/>
        <v>40402</v>
      </c>
      <c r="O42" s="93"/>
      <c r="P42" s="93">
        <f>VLOOKUP($A42,State_Cats_data!$B$12:$AV$350,32,FALSE)</f>
        <v>46452</v>
      </c>
      <c r="Q42" s="93"/>
      <c r="R42" s="93">
        <f>VLOOKUP($A42,State_Cats_data!$B$12:$AV$350,37,FALSE)</f>
        <v>0</v>
      </c>
      <c r="S42" s="93"/>
      <c r="T42" s="104">
        <f t="shared" si="2"/>
        <v>453839</v>
      </c>
    </row>
    <row r="43" spans="1:20" x14ac:dyDescent="0.2">
      <c r="A43">
        <f>State_Cats_data!B48</f>
        <v>1917</v>
      </c>
      <c r="B43" s="84" t="str">
        <f>VLOOKUP($A43,State_Cats_data!$B$12:$AV$350,2,FALSE)</f>
        <v>Boyer Valley</v>
      </c>
      <c r="D43" s="6">
        <f>VLOOKUP($A43,State_Cats_data!$B$12:$AV$350,22,FALSE)</f>
        <v>268832</v>
      </c>
      <c r="E43" s="6"/>
      <c r="F43" s="6">
        <f>VLOOKUP($A43,State_Cats_data!$B$12:$AV$350,42,FALSE)</f>
        <v>14491</v>
      </c>
      <c r="G43" s="6"/>
      <c r="H43" s="6">
        <f t="shared" si="0"/>
        <v>283323</v>
      </c>
      <c r="I43" s="93"/>
      <c r="J43" s="6">
        <f>VLOOKUP($A43,State_Cats_data!$B$12:$AV$350,27,FALSE)</f>
        <v>32275</v>
      </c>
      <c r="K43" s="6"/>
      <c r="L43" s="6">
        <f>VLOOKUP($A43,State_Cats_data!$B$12:$AV$350,47,FALSE)</f>
        <v>1543</v>
      </c>
      <c r="M43" s="6"/>
      <c r="N43" s="6">
        <f t="shared" si="1"/>
        <v>33818</v>
      </c>
      <c r="O43" s="93"/>
      <c r="P43" s="6">
        <f>VLOOKUP($A43,State_Cats_data!$B$12:$AV$350,32,FALSE)</f>
        <v>30397</v>
      </c>
      <c r="Q43" s="93"/>
      <c r="R43" s="6">
        <f>VLOOKUP($A43,State_Cats_data!$B$12:$AV$350,37,FALSE)</f>
        <v>0</v>
      </c>
      <c r="S43" s="93"/>
      <c r="T43" s="12">
        <f t="shared" si="2"/>
        <v>347538</v>
      </c>
    </row>
    <row r="44" spans="1:20" x14ac:dyDescent="0.2">
      <c r="A44">
        <f>State_Cats_data!B49</f>
        <v>846</v>
      </c>
      <c r="B44" s="84" t="str">
        <f>VLOOKUP($A44,State_Cats_data!$B$12:$AV$350,2,FALSE)</f>
        <v>Brooklyn-Guernsey-Malcom</v>
      </c>
      <c r="D44" s="6">
        <f>VLOOKUP($A44,State_Cats_data!$B$12:$AV$350,22,FALSE)</f>
        <v>308152</v>
      </c>
      <c r="E44" s="6"/>
      <c r="F44" s="6">
        <f>VLOOKUP($A44,State_Cats_data!$B$12:$AV$350,42,FALSE)</f>
        <v>21683</v>
      </c>
      <c r="G44" s="6"/>
      <c r="H44" s="6">
        <f t="shared" si="0"/>
        <v>329835</v>
      </c>
      <c r="I44" s="93"/>
      <c r="J44" s="6">
        <f>VLOOKUP($A44,State_Cats_data!$B$12:$AV$350,27,FALSE)</f>
        <v>30835</v>
      </c>
      <c r="K44" s="6"/>
      <c r="L44" s="6">
        <f>VLOOKUP($A44,State_Cats_data!$B$12:$AV$350,47,FALSE)</f>
        <v>2489</v>
      </c>
      <c r="M44" s="6"/>
      <c r="N44" s="6">
        <f t="shared" si="1"/>
        <v>33324</v>
      </c>
      <c r="O44" s="93"/>
      <c r="P44" s="6">
        <f>VLOOKUP($A44,State_Cats_data!$B$12:$AV$350,32,FALSE)</f>
        <v>32856</v>
      </c>
      <c r="Q44" s="93"/>
      <c r="R44" s="6">
        <f>VLOOKUP($A44,State_Cats_data!$B$12:$AV$350,37,FALSE)</f>
        <v>0</v>
      </c>
      <c r="S44" s="93"/>
      <c r="T44" s="12">
        <f t="shared" si="2"/>
        <v>396015</v>
      </c>
    </row>
    <row r="45" spans="1:20" x14ac:dyDescent="0.2">
      <c r="A45">
        <f>State_Cats_data!B50</f>
        <v>882</v>
      </c>
      <c r="B45" s="84" t="str">
        <f>VLOOKUP($A45,State_Cats_data!$B$12:$AV$350,2,FALSE)</f>
        <v>Burlington</v>
      </c>
      <c r="D45" s="6">
        <f>VLOOKUP($A45,State_Cats_data!$B$12:$AV$350,22,FALSE)</f>
        <v>2555120</v>
      </c>
      <c r="E45" s="6"/>
      <c r="F45" s="6">
        <f>VLOOKUP($A45,State_Cats_data!$B$12:$AV$350,42,FALSE)</f>
        <v>156079</v>
      </c>
      <c r="G45" s="6"/>
      <c r="H45" s="6">
        <f t="shared" si="0"/>
        <v>2711199</v>
      </c>
      <c r="I45" s="93"/>
      <c r="J45" s="6">
        <f>VLOOKUP($A45,State_Cats_data!$B$12:$AV$350,27,FALSE)</f>
        <v>280535</v>
      </c>
      <c r="K45" s="6"/>
      <c r="L45" s="6">
        <f>VLOOKUP($A45,State_Cats_data!$B$12:$AV$350,47,FALSE)</f>
        <v>16920</v>
      </c>
      <c r="M45" s="6"/>
      <c r="N45" s="6">
        <f t="shared" si="1"/>
        <v>297455</v>
      </c>
      <c r="O45" s="93"/>
      <c r="P45" s="6">
        <f>VLOOKUP($A45,State_Cats_data!$B$12:$AV$350,32,FALSE)</f>
        <v>351413</v>
      </c>
      <c r="Q45" s="93"/>
      <c r="R45" s="6">
        <f>VLOOKUP($A45,State_Cats_data!$B$12:$AV$350,37,FALSE)</f>
        <v>1464026</v>
      </c>
      <c r="S45" s="93"/>
      <c r="T45" s="12">
        <f t="shared" si="2"/>
        <v>4824093</v>
      </c>
    </row>
    <row r="46" spans="1:20" x14ac:dyDescent="0.2">
      <c r="A46">
        <f>State_Cats_data!B51</f>
        <v>916</v>
      </c>
      <c r="B46" s="84" t="str">
        <f>VLOOKUP($A46,State_Cats_data!$B$12:$AV$350,2,FALSE)</f>
        <v>CAL</v>
      </c>
      <c r="D46" s="6">
        <f>VLOOKUP($A46,State_Cats_data!$B$12:$AV$350,22,FALSE)</f>
        <v>191231</v>
      </c>
      <c r="E46" s="6"/>
      <c r="F46" s="6">
        <f>VLOOKUP($A46,State_Cats_data!$B$12:$AV$350,42,FALSE)</f>
        <v>13305</v>
      </c>
      <c r="G46" s="6"/>
      <c r="H46" s="6">
        <f t="shared" si="0"/>
        <v>204536</v>
      </c>
      <c r="I46" s="93"/>
      <c r="J46" s="6">
        <f>VLOOKUP($A46,State_Cats_data!$B$12:$AV$350,27,FALSE)</f>
        <v>21045</v>
      </c>
      <c r="K46" s="6"/>
      <c r="L46" s="6">
        <f>VLOOKUP($A46,State_Cats_data!$B$12:$AV$350,47,FALSE)</f>
        <v>1529</v>
      </c>
      <c r="M46" s="6"/>
      <c r="N46" s="6">
        <f t="shared" si="1"/>
        <v>22574</v>
      </c>
      <c r="O46" s="93"/>
      <c r="P46" s="6">
        <f>VLOOKUP($A46,State_Cats_data!$B$12:$AV$350,32,FALSE)</f>
        <v>21514</v>
      </c>
      <c r="Q46" s="93"/>
      <c r="R46" s="6">
        <f>VLOOKUP($A46,State_Cats_data!$B$12:$AV$350,37,FALSE)</f>
        <v>0</v>
      </c>
      <c r="S46" s="93"/>
      <c r="T46" s="12">
        <f t="shared" si="2"/>
        <v>248624</v>
      </c>
    </row>
    <row r="47" spans="1:20" x14ac:dyDescent="0.2">
      <c r="A47" s="83">
        <f>State_Cats_data!B52</f>
        <v>914</v>
      </c>
      <c r="B47" s="92" t="str">
        <f>VLOOKUP($A47,State_Cats_data!$B$12:$AV$350,2,FALSE)</f>
        <v>CAM</v>
      </c>
      <c r="C47" s="83"/>
      <c r="D47" s="93">
        <f>VLOOKUP($A47,State_Cats_data!$B$12:$AV$350,22,FALSE)</f>
        <v>286614</v>
      </c>
      <c r="E47" s="93"/>
      <c r="F47" s="93">
        <f>VLOOKUP($A47,State_Cats_data!$B$12:$AV$350,42,FALSE)</f>
        <v>15118</v>
      </c>
      <c r="G47" s="93"/>
      <c r="H47" s="93">
        <f t="shared" si="0"/>
        <v>301732</v>
      </c>
      <c r="I47" s="93"/>
      <c r="J47" s="93">
        <f>VLOOKUP($A47,State_Cats_data!$B$12:$AV$350,27,FALSE)</f>
        <v>28756</v>
      </c>
      <c r="K47" s="93"/>
      <c r="L47" s="93">
        <f>VLOOKUP($A47,State_Cats_data!$B$12:$AV$350,47,FALSE)</f>
        <v>1609</v>
      </c>
      <c r="M47" s="93"/>
      <c r="N47" s="93">
        <f t="shared" si="1"/>
        <v>30365</v>
      </c>
      <c r="O47" s="93"/>
      <c r="P47" s="93">
        <f>VLOOKUP($A47,State_Cats_data!$B$12:$AV$350,32,FALSE)</f>
        <v>29350</v>
      </c>
      <c r="Q47" s="93"/>
      <c r="R47" s="93">
        <f>VLOOKUP($A47,State_Cats_data!$B$12:$AV$350,37,FALSE)</f>
        <v>0</v>
      </c>
      <c r="S47" s="93"/>
      <c r="T47" s="104">
        <f t="shared" si="2"/>
        <v>361447</v>
      </c>
    </row>
    <row r="48" spans="1:20" x14ac:dyDescent="0.2">
      <c r="A48">
        <f>State_Cats_data!B53</f>
        <v>918</v>
      </c>
      <c r="B48" s="84" t="str">
        <f>VLOOKUP($A48,State_Cats_data!$B$12:$AV$350,2,FALSE)</f>
        <v>Calamus-Wheatland</v>
      </c>
      <c r="D48" s="6">
        <f>VLOOKUP($A48,State_Cats_data!$B$12:$AV$350,22,FALSE)</f>
        <v>274365</v>
      </c>
      <c r="E48" s="6"/>
      <c r="F48" s="6">
        <f>VLOOKUP($A48,State_Cats_data!$B$12:$AV$350,42,FALSE)</f>
        <v>12675</v>
      </c>
      <c r="G48" s="6"/>
      <c r="H48" s="6">
        <f t="shared" si="0"/>
        <v>287040</v>
      </c>
      <c r="I48" s="93"/>
      <c r="J48" s="6">
        <f>VLOOKUP($A48,State_Cats_data!$B$12:$AV$350,27,FALSE)</f>
        <v>29943</v>
      </c>
      <c r="K48" s="6"/>
      <c r="L48" s="6">
        <f>VLOOKUP($A48,State_Cats_data!$B$12:$AV$350,47,FALSE)</f>
        <v>1488</v>
      </c>
      <c r="M48" s="6"/>
      <c r="N48" s="6">
        <f t="shared" si="1"/>
        <v>31431</v>
      </c>
      <c r="O48" s="93"/>
      <c r="P48" s="6">
        <f>VLOOKUP($A48,State_Cats_data!$B$12:$AV$350,32,FALSE)</f>
        <v>31406</v>
      </c>
      <c r="Q48" s="93"/>
      <c r="R48" s="6">
        <f>VLOOKUP($A48,State_Cats_data!$B$12:$AV$350,37,FALSE)</f>
        <v>0</v>
      </c>
      <c r="S48" s="93"/>
      <c r="T48" s="12">
        <f t="shared" si="2"/>
        <v>349877</v>
      </c>
    </row>
    <row r="49" spans="1:20" x14ac:dyDescent="0.2">
      <c r="A49">
        <f>State_Cats_data!B54</f>
        <v>936</v>
      </c>
      <c r="B49" s="84" t="str">
        <f>VLOOKUP($A49,State_Cats_data!$B$12:$AV$350,2,FALSE)</f>
        <v>Camanche</v>
      </c>
      <c r="D49" s="6">
        <f>VLOOKUP($A49,State_Cats_data!$B$12:$AV$350,22,FALSE)</f>
        <v>510585</v>
      </c>
      <c r="E49" s="6"/>
      <c r="F49" s="6">
        <f>VLOOKUP($A49,State_Cats_data!$B$12:$AV$350,42,FALSE)</f>
        <v>25935</v>
      </c>
      <c r="G49" s="6"/>
      <c r="H49" s="6">
        <f t="shared" si="0"/>
        <v>536520</v>
      </c>
      <c r="I49" s="93"/>
      <c r="J49" s="6">
        <f>VLOOKUP($A49,State_Cats_data!$B$12:$AV$350,27,FALSE)</f>
        <v>53369</v>
      </c>
      <c r="K49" s="6"/>
      <c r="L49" s="6">
        <f>VLOOKUP($A49,State_Cats_data!$B$12:$AV$350,47,FALSE)</f>
        <v>3047</v>
      </c>
      <c r="M49" s="6"/>
      <c r="N49" s="6">
        <f t="shared" si="1"/>
        <v>56416</v>
      </c>
      <c r="O49" s="93"/>
      <c r="P49" s="6">
        <f>VLOOKUP($A49,State_Cats_data!$B$12:$AV$350,32,FALSE)</f>
        <v>63642</v>
      </c>
      <c r="Q49" s="93"/>
      <c r="R49" s="6">
        <f>VLOOKUP($A49,State_Cats_data!$B$12:$AV$350,37,FALSE)</f>
        <v>0</v>
      </c>
      <c r="S49" s="93"/>
      <c r="T49" s="12">
        <f t="shared" si="2"/>
        <v>656578</v>
      </c>
    </row>
    <row r="50" spans="1:20" x14ac:dyDescent="0.2">
      <c r="A50">
        <f>State_Cats_data!B55</f>
        <v>977</v>
      </c>
      <c r="B50" s="84" t="str">
        <f>VLOOKUP($A50,State_Cats_data!$B$12:$AV$350,2,FALSE)</f>
        <v>Cardinal</v>
      </c>
      <c r="D50" s="6">
        <f>VLOOKUP($A50,State_Cats_data!$B$12:$AV$350,22,FALSE)</f>
        <v>353602</v>
      </c>
      <c r="E50" s="6"/>
      <c r="F50" s="6">
        <f>VLOOKUP($A50,State_Cats_data!$B$12:$AV$350,42,FALSE)</f>
        <v>19053</v>
      </c>
      <c r="G50" s="6"/>
      <c r="H50" s="6">
        <f t="shared" si="0"/>
        <v>372655</v>
      </c>
      <c r="I50" s="93"/>
      <c r="J50" s="6">
        <f>VLOOKUP($A50,State_Cats_data!$B$12:$AV$350,27,FALSE)</f>
        <v>32702</v>
      </c>
      <c r="K50" s="6"/>
      <c r="L50" s="6">
        <f>VLOOKUP($A50,State_Cats_data!$B$12:$AV$350,47,FALSE)</f>
        <v>2065</v>
      </c>
      <c r="M50" s="6"/>
      <c r="N50" s="6">
        <f t="shared" si="1"/>
        <v>34767</v>
      </c>
      <c r="O50" s="93"/>
      <c r="P50" s="6">
        <f>VLOOKUP($A50,State_Cats_data!$B$12:$AV$350,32,FALSE)</f>
        <v>43965</v>
      </c>
      <c r="Q50" s="93"/>
      <c r="R50" s="6">
        <f>VLOOKUP($A50,State_Cats_data!$B$12:$AV$350,37,FALSE)</f>
        <v>0</v>
      </c>
      <c r="S50" s="93"/>
      <c r="T50" s="12">
        <f t="shared" si="2"/>
        <v>451387</v>
      </c>
    </row>
    <row r="51" spans="1:20" x14ac:dyDescent="0.2">
      <c r="A51">
        <f>State_Cats_data!B56</f>
        <v>981</v>
      </c>
      <c r="B51" s="84" t="str">
        <f>VLOOKUP($A51,State_Cats_data!$B$12:$AV$350,2,FALSE)</f>
        <v>Carlisle</v>
      </c>
      <c r="D51" s="6">
        <f>VLOOKUP($A51,State_Cats_data!$B$12:$AV$350,22,FALSE)</f>
        <v>1004153</v>
      </c>
      <c r="E51" s="6"/>
      <c r="F51" s="6">
        <f>VLOOKUP($A51,State_Cats_data!$B$12:$AV$350,42,FALSE)</f>
        <v>46614</v>
      </c>
      <c r="G51" s="6"/>
      <c r="H51" s="6">
        <f t="shared" si="0"/>
        <v>1050767</v>
      </c>
      <c r="I51" s="93"/>
      <c r="J51" s="6">
        <f>VLOOKUP($A51,State_Cats_data!$B$12:$AV$350,27,FALSE)</f>
        <v>102125</v>
      </c>
      <c r="K51" s="6"/>
      <c r="L51" s="6">
        <f>VLOOKUP($A51,State_Cats_data!$B$12:$AV$350,47,FALSE)</f>
        <v>5937</v>
      </c>
      <c r="M51" s="6"/>
      <c r="N51" s="6">
        <f t="shared" si="1"/>
        <v>108062</v>
      </c>
      <c r="O51" s="93"/>
      <c r="P51" s="6">
        <f>VLOOKUP($A51,State_Cats_data!$B$12:$AV$350,32,FALSE)</f>
        <v>122350</v>
      </c>
      <c r="Q51" s="93"/>
      <c r="R51" s="6">
        <f>VLOOKUP($A51,State_Cats_data!$B$12:$AV$350,37,FALSE)</f>
        <v>0</v>
      </c>
      <c r="S51" s="93"/>
      <c r="T51" s="12">
        <f t="shared" si="2"/>
        <v>1281179</v>
      </c>
    </row>
    <row r="52" spans="1:20" x14ac:dyDescent="0.2">
      <c r="A52" s="83">
        <f>State_Cats_data!B57</f>
        <v>999</v>
      </c>
      <c r="B52" s="92" t="str">
        <f>VLOOKUP($A52,State_Cats_data!$B$12:$AV$350,2,FALSE)</f>
        <v>Carroll</v>
      </c>
      <c r="C52" s="83"/>
      <c r="D52" s="93">
        <f>VLOOKUP($A52,State_Cats_data!$B$12:$AV$350,22,FALSE)</f>
        <v>920389</v>
      </c>
      <c r="E52" s="93"/>
      <c r="F52" s="93">
        <f>VLOOKUP($A52,State_Cats_data!$B$12:$AV$350,42,FALSE)</f>
        <v>43426</v>
      </c>
      <c r="G52" s="93"/>
      <c r="H52" s="93">
        <f t="shared" si="0"/>
        <v>963815</v>
      </c>
      <c r="I52" s="93"/>
      <c r="J52" s="93">
        <f>VLOOKUP($A52,State_Cats_data!$B$12:$AV$350,27,FALSE)</f>
        <v>105945</v>
      </c>
      <c r="K52" s="93"/>
      <c r="L52" s="93">
        <f>VLOOKUP($A52,State_Cats_data!$B$12:$AV$350,47,FALSE)</f>
        <v>5531</v>
      </c>
      <c r="M52" s="93"/>
      <c r="N52" s="93">
        <f t="shared" si="1"/>
        <v>111476</v>
      </c>
      <c r="O52" s="93"/>
      <c r="P52" s="93">
        <f>VLOOKUP($A52,State_Cats_data!$B$12:$AV$350,32,FALSE)</f>
        <v>106387</v>
      </c>
      <c r="Q52" s="93"/>
      <c r="R52" s="93">
        <f>VLOOKUP($A52,State_Cats_data!$B$12:$AV$350,37,FALSE)</f>
        <v>0</v>
      </c>
      <c r="S52" s="93"/>
      <c r="T52" s="104">
        <f t="shared" si="2"/>
        <v>1181678</v>
      </c>
    </row>
    <row r="53" spans="1:20" x14ac:dyDescent="0.2">
      <c r="A53">
        <f>State_Cats_data!B58</f>
        <v>1044</v>
      </c>
      <c r="B53" s="84" t="str">
        <f>VLOOKUP($A53,State_Cats_data!$B$12:$AV$350,2,FALSE)</f>
        <v>Cedar Falls</v>
      </c>
      <c r="D53" s="6">
        <f>VLOOKUP($A53,State_Cats_data!$B$12:$AV$350,22,FALSE)</f>
        <v>2697515</v>
      </c>
      <c r="E53" s="6"/>
      <c r="F53" s="6">
        <f>VLOOKUP($A53,State_Cats_data!$B$12:$AV$350,42,FALSE)</f>
        <v>201942</v>
      </c>
      <c r="G53" s="6"/>
      <c r="H53" s="6">
        <f t="shared" si="0"/>
        <v>2899457</v>
      </c>
      <c r="I53" s="93"/>
      <c r="J53" s="6">
        <f>VLOOKUP($A53,State_Cats_data!$B$12:$AV$350,27,FALSE)</f>
        <v>320807</v>
      </c>
      <c r="K53" s="6"/>
      <c r="L53" s="6">
        <f>VLOOKUP($A53,State_Cats_data!$B$12:$AV$350,47,FALSE)</f>
        <v>23208</v>
      </c>
      <c r="M53" s="6"/>
      <c r="N53" s="6">
        <f t="shared" si="1"/>
        <v>344015</v>
      </c>
      <c r="O53" s="93"/>
      <c r="P53" s="6">
        <f>VLOOKUP($A53,State_Cats_data!$B$12:$AV$350,32,FALSE)</f>
        <v>319134</v>
      </c>
      <c r="Q53" s="93"/>
      <c r="R53" s="6">
        <f>VLOOKUP($A53,State_Cats_data!$B$12:$AV$350,37,FALSE)</f>
        <v>0</v>
      </c>
      <c r="S53" s="93"/>
      <c r="T53" s="12">
        <f t="shared" si="2"/>
        <v>3562606</v>
      </c>
    </row>
    <row r="54" spans="1:20" x14ac:dyDescent="0.2">
      <c r="A54">
        <f>State_Cats_data!B59</f>
        <v>1053</v>
      </c>
      <c r="B54" s="84" t="str">
        <f>VLOOKUP($A54,State_Cats_data!$B$12:$AV$350,2,FALSE)</f>
        <v>Cedar Rapids</v>
      </c>
      <c r="D54" s="6">
        <f>VLOOKUP($A54,State_Cats_data!$B$12:$AV$350,22,FALSE)</f>
        <v>9310035</v>
      </c>
      <c r="E54" s="6"/>
      <c r="F54" s="6">
        <f>VLOOKUP($A54,State_Cats_data!$B$12:$AV$350,42,FALSE)</f>
        <v>521978</v>
      </c>
      <c r="G54" s="6"/>
      <c r="H54" s="6">
        <f t="shared" si="0"/>
        <v>9832013</v>
      </c>
      <c r="I54" s="93"/>
      <c r="J54" s="6">
        <f>VLOOKUP($A54,State_Cats_data!$B$12:$AV$350,27,FALSE)</f>
        <v>1099831</v>
      </c>
      <c r="K54" s="6"/>
      <c r="L54" s="6">
        <f>VLOOKUP($A54,State_Cats_data!$B$12:$AV$350,47,FALSE)</f>
        <v>60773</v>
      </c>
      <c r="M54" s="6"/>
      <c r="N54" s="6">
        <f t="shared" si="1"/>
        <v>1160604</v>
      </c>
      <c r="O54" s="93"/>
      <c r="P54" s="6">
        <f>VLOOKUP($A54,State_Cats_data!$B$12:$AV$350,32,FALSE)</f>
        <v>1200309</v>
      </c>
      <c r="Q54" s="93"/>
      <c r="R54" s="6">
        <f>VLOOKUP($A54,State_Cats_data!$B$12:$AV$350,37,FALSE)</f>
        <v>5346401</v>
      </c>
      <c r="S54" s="93"/>
      <c r="T54" s="12">
        <f t="shared" si="2"/>
        <v>17539327</v>
      </c>
    </row>
    <row r="55" spans="1:20" x14ac:dyDescent="0.2">
      <c r="A55">
        <f>State_Cats_data!B60</f>
        <v>1062</v>
      </c>
      <c r="B55" s="84" t="str">
        <f>VLOOKUP($A55,State_Cats_data!$B$12:$AV$350,2,FALSE)</f>
        <v>Center Point-Urbana</v>
      </c>
      <c r="D55" s="6">
        <f>VLOOKUP($A55,State_Cats_data!$B$12:$AV$350,22,FALSE)</f>
        <v>739997</v>
      </c>
      <c r="E55" s="6"/>
      <c r="F55" s="6">
        <f>VLOOKUP($A55,State_Cats_data!$B$12:$AV$350,42,FALSE)</f>
        <v>38137</v>
      </c>
      <c r="G55" s="6"/>
      <c r="H55" s="6">
        <f t="shared" si="0"/>
        <v>778134</v>
      </c>
      <c r="I55" s="93"/>
      <c r="J55" s="6">
        <f>VLOOKUP($A55,State_Cats_data!$B$12:$AV$350,27,FALSE)</f>
        <v>82027</v>
      </c>
      <c r="K55" s="6"/>
      <c r="L55" s="6">
        <f>VLOOKUP($A55,State_Cats_data!$B$12:$AV$350,47,FALSE)</f>
        <v>4440</v>
      </c>
      <c r="M55" s="6"/>
      <c r="N55" s="6">
        <f t="shared" si="1"/>
        <v>86467</v>
      </c>
      <c r="O55" s="93"/>
      <c r="P55" s="6">
        <f>VLOOKUP($A55,State_Cats_data!$B$12:$AV$350,32,FALSE)</f>
        <v>84404</v>
      </c>
      <c r="Q55" s="93"/>
      <c r="R55" s="6">
        <f>VLOOKUP($A55,State_Cats_data!$B$12:$AV$350,37,FALSE)</f>
        <v>0</v>
      </c>
      <c r="S55" s="93"/>
      <c r="T55" s="12">
        <f t="shared" si="2"/>
        <v>949005</v>
      </c>
    </row>
    <row r="56" spans="1:20" x14ac:dyDescent="0.2">
      <c r="A56">
        <f>State_Cats_data!B61</f>
        <v>1071</v>
      </c>
      <c r="B56" s="84" t="str">
        <f>VLOOKUP($A56,State_Cats_data!$B$12:$AV$350,2,FALSE)</f>
        <v>Centerville</v>
      </c>
      <c r="D56" s="6">
        <f>VLOOKUP($A56,State_Cats_data!$B$12:$AV$350,22,FALSE)</f>
        <v>755595</v>
      </c>
      <c r="E56" s="6"/>
      <c r="F56" s="6">
        <f>VLOOKUP($A56,State_Cats_data!$B$12:$AV$350,42,FALSE)</f>
        <v>42853</v>
      </c>
      <c r="G56" s="6"/>
      <c r="H56" s="6">
        <f t="shared" si="0"/>
        <v>798448</v>
      </c>
      <c r="I56" s="93"/>
      <c r="J56" s="6">
        <f>VLOOKUP($A56,State_Cats_data!$B$12:$AV$350,27,FALSE)</f>
        <v>86666</v>
      </c>
      <c r="K56" s="6"/>
      <c r="L56" s="6">
        <f>VLOOKUP($A56,State_Cats_data!$B$12:$AV$350,47,FALSE)</f>
        <v>4645</v>
      </c>
      <c r="M56" s="6"/>
      <c r="N56" s="6">
        <f t="shared" si="1"/>
        <v>91311</v>
      </c>
      <c r="O56" s="93"/>
      <c r="P56" s="6">
        <f>VLOOKUP($A56,State_Cats_data!$B$12:$AV$350,32,FALSE)</f>
        <v>91510</v>
      </c>
      <c r="Q56" s="93"/>
      <c r="R56" s="6">
        <f>VLOOKUP($A56,State_Cats_data!$B$12:$AV$350,37,FALSE)</f>
        <v>0</v>
      </c>
      <c r="S56" s="93"/>
      <c r="T56" s="12">
        <f t="shared" si="2"/>
        <v>981269</v>
      </c>
    </row>
    <row r="57" spans="1:20" x14ac:dyDescent="0.2">
      <c r="A57" s="83">
        <f>State_Cats_data!B62</f>
        <v>1080</v>
      </c>
      <c r="B57" s="92" t="str">
        <f>VLOOKUP($A57,State_Cats_data!$B$12:$AV$350,2,FALSE)</f>
        <v>Central</v>
      </c>
      <c r="C57" s="83"/>
      <c r="D57" s="93">
        <f>VLOOKUP($A57,State_Cats_data!$B$12:$AV$350,22,FALSE)</f>
        <v>263938</v>
      </c>
      <c r="E57" s="93"/>
      <c r="F57" s="93">
        <f>VLOOKUP($A57,State_Cats_data!$B$12:$AV$350,42,FALSE)</f>
        <v>15853</v>
      </c>
      <c r="G57" s="93"/>
      <c r="H57" s="93">
        <f t="shared" si="0"/>
        <v>279791</v>
      </c>
      <c r="I57" s="93"/>
      <c r="J57" s="93">
        <f>VLOOKUP($A57,State_Cats_data!$B$12:$AV$350,27,FALSE)</f>
        <v>27230</v>
      </c>
      <c r="K57" s="93"/>
      <c r="L57" s="93">
        <f>VLOOKUP($A57,State_Cats_data!$B$12:$AV$350,47,FALSE)</f>
        <v>1699</v>
      </c>
      <c r="M57" s="93"/>
      <c r="N57" s="93">
        <f t="shared" si="1"/>
        <v>28929</v>
      </c>
      <c r="O57" s="93"/>
      <c r="P57" s="93">
        <f>VLOOKUP($A57,State_Cats_data!$B$12:$AV$350,32,FALSE)</f>
        <v>26771</v>
      </c>
      <c r="Q57" s="93"/>
      <c r="R57" s="93">
        <f>VLOOKUP($A57,State_Cats_data!$B$12:$AV$350,37,FALSE)</f>
        <v>0</v>
      </c>
      <c r="S57" s="93"/>
      <c r="T57" s="104">
        <f t="shared" si="2"/>
        <v>335491</v>
      </c>
    </row>
    <row r="58" spans="1:20" x14ac:dyDescent="0.2">
      <c r="A58">
        <f>State_Cats_data!B63</f>
        <v>1089</v>
      </c>
      <c r="B58" s="84" t="str">
        <f>VLOOKUP($A58,State_Cats_data!$B$12:$AV$350,2,FALSE)</f>
        <v>Central City</v>
      </c>
      <c r="D58" s="6">
        <f>VLOOKUP($A58,State_Cats_data!$B$12:$AV$350,22,FALSE)</f>
        <v>297200</v>
      </c>
      <c r="E58" s="6"/>
      <c r="F58" s="6">
        <f>VLOOKUP($A58,State_Cats_data!$B$12:$AV$350,42,FALSE)</f>
        <v>14239</v>
      </c>
      <c r="G58" s="6"/>
      <c r="H58" s="6">
        <f t="shared" si="0"/>
        <v>311439</v>
      </c>
      <c r="I58" s="93"/>
      <c r="J58" s="6">
        <f>VLOOKUP($A58,State_Cats_data!$B$12:$AV$350,27,FALSE)</f>
        <v>28972</v>
      </c>
      <c r="K58" s="6"/>
      <c r="L58" s="6">
        <f>VLOOKUP($A58,State_Cats_data!$B$12:$AV$350,47,FALSE)</f>
        <v>1658</v>
      </c>
      <c r="M58" s="6"/>
      <c r="N58" s="6">
        <f t="shared" si="1"/>
        <v>30630</v>
      </c>
      <c r="O58" s="93"/>
      <c r="P58" s="6">
        <f>VLOOKUP($A58,State_Cats_data!$B$12:$AV$350,32,FALSE)</f>
        <v>33118</v>
      </c>
      <c r="Q58" s="93"/>
      <c r="R58" s="6">
        <f>VLOOKUP($A58,State_Cats_data!$B$12:$AV$350,37,FALSE)</f>
        <v>0</v>
      </c>
      <c r="S58" s="93"/>
      <c r="T58" s="12">
        <f t="shared" si="2"/>
        <v>375187</v>
      </c>
    </row>
    <row r="59" spans="1:20" x14ac:dyDescent="0.2">
      <c r="A59">
        <f>State_Cats_data!B64</f>
        <v>1082</v>
      </c>
      <c r="B59" s="84" t="str">
        <f>VLOOKUP($A59,State_Cats_data!$B$12:$AV$350,2,FALSE)</f>
        <v>Central Clinton</v>
      </c>
      <c r="D59" s="6">
        <f>VLOOKUP($A59,State_Cats_data!$B$12:$AV$350,22,FALSE)</f>
        <v>838178</v>
      </c>
      <c r="E59" s="6"/>
      <c r="F59" s="6">
        <f>VLOOKUP($A59,State_Cats_data!$B$12:$AV$350,42,FALSE)</f>
        <v>41997</v>
      </c>
      <c r="G59" s="6"/>
      <c r="H59" s="6">
        <f t="shared" si="0"/>
        <v>880175</v>
      </c>
      <c r="I59" s="93"/>
      <c r="J59" s="6">
        <f>VLOOKUP($A59,State_Cats_data!$B$12:$AV$350,27,FALSE)</f>
        <v>90637</v>
      </c>
      <c r="K59" s="6"/>
      <c r="L59" s="6">
        <f>VLOOKUP($A59,State_Cats_data!$B$12:$AV$350,47,FALSE)</f>
        <v>4934</v>
      </c>
      <c r="M59" s="6"/>
      <c r="N59" s="6">
        <f t="shared" si="1"/>
        <v>95571</v>
      </c>
      <c r="O59" s="93"/>
      <c r="P59" s="6">
        <f>VLOOKUP($A59,State_Cats_data!$B$12:$AV$350,32,FALSE)</f>
        <v>85165</v>
      </c>
      <c r="Q59" s="93"/>
      <c r="R59" s="6">
        <f>VLOOKUP($A59,State_Cats_data!$B$12:$AV$350,37,FALSE)</f>
        <v>0</v>
      </c>
      <c r="S59" s="93"/>
      <c r="T59" s="12">
        <f t="shared" si="2"/>
        <v>1060911</v>
      </c>
    </row>
    <row r="60" spans="1:20" x14ac:dyDescent="0.2">
      <c r="A60">
        <f>State_Cats_data!B65</f>
        <v>1093</v>
      </c>
      <c r="B60" s="84" t="str">
        <f>VLOOKUP($A60,State_Cats_data!$B$12:$AV$350,2,FALSE)</f>
        <v>Central Decatur</v>
      </c>
      <c r="D60" s="6">
        <f>VLOOKUP($A60,State_Cats_data!$B$12:$AV$350,22,FALSE)</f>
        <v>410377</v>
      </c>
      <c r="E60" s="6"/>
      <c r="F60" s="6">
        <f>VLOOKUP($A60,State_Cats_data!$B$12:$AV$350,42,FALSE)</f>
        <v>23407</v>
      </c>
      <c r="G60" s="6"/>
      <c r="H60" s="6">
        <f t="shared" si="0"/>
        <v>433784</v>
      </c>
      <c r="I60" s="93"/>
      <c r="J60" s="6">
        <f>VLOOKUP($A60,State_Cats_data!$B$12:$AV$350,27,FALSE)</f>
        <v>42274</v>
      </c>
      <c r="K60" s="6"/>
      <c r="L60" s="6">
        <f>VLOOKUP($A60,State_Cats_data!$B$12:$AV$350,47,FALSE)</f>
        <v>2492</v>
      </c>
      <c r="M60" s="6"/>
      <c r="N60" s="6">
        <f t="shared" si="1"/>
        <v>44766</v>
      </c>
      <c r="O60" s="93"/>
      <c r="P60" s="6">
        <f>VLOOKUP($A60,State_Cats_data!$B$12:$AV$350,32,FALSE)</f>
        <v>55274</v>
      </c>
      <c r="Q60" s="93"/>
      <c r="R60" s="6">
        <f>VLOOKUP($A60,State_Cats_data!$B$12:$AV$350,37,FALSE)</f>
        <v>0</v>
      </c>
      <c r="S60" s="93"/>
      <c r="T60" s="12">
        <f t="shared" si="2"/>
        <v>533824</v>
      </c>
    </row>
    <row r="61" spans="1:20" x14ac:dyDescent="0.2">
      <c r="A61">
        <f>State_Cats_data!B66</f>
        <v>1079</v>
      </c>
      <c r="B61" s="84" t="str">
        <f>VLOOKUP($A61,State_Cats_data!$B$12:$AV$350,2,FALSE)</f>
        <v>Central Lee</v>
      </c>
      <c r="D61" s="6">
        <f>VLOOKUP($A61,State_Cats_data!$B$12:$AV$350,22,FALSE)</f>
        <v>473240</v>
      </c>
      <c r="E61" s="6"/>
      <c r="F61" s="6">
        <f>VLOOKUP($A61,State_Cats_data!$B$12:$AV$350,42,FALSE)</f>
        <v>25099</v>
      </c>
      <c r="G61" s="6"/>
      <c r="H61" s="6">
        <f t="shared" si="0"/>
        <v>498339</v>
      </c>
      <c r="I61" s="93"/>
      <c r="J61" s="6">
        <f>VLOOKUP($A61,State_Cats_data!$B$12:$AV$350,27,FALSE)</f>
        <v>60979</v>
      </c>
      <c r="K61" s="6"/>
      <c r="L61" s="6">
        <f>VLOOKUP($A61,State_Cats_data!$B$12:$AV$350,47,FALSE)</f>
        <v>2721</v>
      </c>
      <c r="M61" s="6"/>
      <c r="N61" s="6">
        <f t="shared" si="1"/>
        <v>63700</v>
      </c>
      <c r="O61" s="93"/>
      <c r="P61" s="6">
        <f>VLOOKUP($A61,State_Cats_data!$B$12:$AV$350,32,FALSE)</f>
        <v>51477</v>
      </c>
      <c r="Q61" s="93"/>
      <c r="R61" s="6">
        <f>VLOOKUP($A61,State_Cats_data!$B$12:$AV$350,37,FALSE)</f>
        <v>0</v>
      </c>
      <c r="S61" s="93"/>
      <c r="T61" s="12">
        <f t="shared" si="2"/>
        <v>613516</v>
      </c>
    </row>
    <row r="62" spans="1:20" x14ac:dyDescent="0.2">
      <c r="A62" s="83">
        <f>State_Cats_data!B67</f>
        <v>1095</v>
      </c>
      <c r="B62" s="92" t="str">
        <f>VLOOKUP($A62,State_Cats_data!$B$12:$AV$350,2,FALSE)</f>
        <v>Central Lyon</v>
      </c>
      <c r="C62" s="83"/>
      <c r="D62" s="93">
        <f>VLOOKUP($A62,State_Cats_data!$B$12:$AV$350,22,FALSE)</f>
        <v>393958</v>
      </c>
      <c r="E62" s="93"/>
      <c r="F62" s="93">
        <f>VLOOKUP($A62,State_Cats_data!$B$12:$AV$350,42,FALSE)</f>
        <v>23212</v>
      </c>
      <c r="G62" s="93"/>
      <c r="H62" s="93">
        <f t="shared" si="0"/>
        <v>417170</v>
      </c>
      <c r="I62" s="93"/>
      <c r="J62" s="93">
        <f>VLOOKUP($A62,State_Cats_data!$B$12:$AV$350,27,FALSE)</f>
        <v>45411</v>
      </c>
      <c r="K62" s="93"/>
      <c r="L62" s="93">
        <f>VLOOKUP($A62,State_Cats_data!$B$12:$AV$350,47,FALSE)</f>
        <v>2778</v>
      </c>
      <c r="M62" s="93"/>
      <c r="N62" s="93">
        <f t="shared" si="1"/>
        <v>48189</v>
      </c>
      <c r="O62" s="93"/>
      <c r="P62" s="93">
        <f>VLOOKUP($A62,State_Cats_data!$B$12:$AV$350,32,FALSE)</f>
        <v>41679</v>
      </c>
      <c r="Q62" s="93"/>
      <c r="R62" s="93">
        <f>VLOOKUP($A62,State_Cats_data!$B$12:$AV$350,37,FALSE)</f>
        <v>0</v>
      </c>
      <c r="S62" s="93"/>
      <c r="T62" s="104">
        <f t="shared" si="2"/>
        <v>507038</v>
      </c>
    </row>
    <row r="63" spans="1:20" x14ac:dyDescent="0.2">
      <c r="A63">
        <f>State_Cats_data!B68</f>
        <v>4772</v>
      </c>
      <c r="B63" s="84" t="str">
        <f>VLOOKUP($A63,State_Cats_data!$B$12:$AV$350,2,FALSE)</f>
        <v>Central Springs</v>
      </c>
      <c r="D63" s="6">
        <f>VLOOKUP($A63,State_Cats_data!$B$12:$AV$350,22,FALSE)</f>
        <v>488697</v>
      </c>
      <c r="E63" s="6"/>
      <c r="F63" s="6">
        <f>VLOOKUP($A63,State_Cats_data!$B$12:$AV$350,42,FALSE)</f>
        <v>33942</v>
      </c>
      <c r="G63" s="6"/>
      <c r="H63" s="6">
        <f t="shared" si="0"/>
        <v>522639</v>
      </c>
      <c r="I63" s="93"/>
      <c r="J63" s="6">
        <f>VLOOKUP($A63,State_Cats_data!$B$12:$AV$350,27,FALSE)</f>
        <v>54826</v>
      </c>
      <c r="K63" s="6"/>
      <c r="L63" s="6">
        <f>VLOOKUP($A63,State_Cats_data!$B$12:$AV$350,47,FALSE)</f>
        <v>3897</v>
      </c>
      <c r="M63" s="6"/>
      <c r="N63" s="6">
        <f t="shared" si="1"/>
        <v>58723</v>
      </c>
      <c r="O63" s="93"/>
      <c r="P63" s="6">
        <f>VLOOKUP($A63,State_Cats_data!$B$12:$AV$350,32,FALSE)</f>
        <v>49612</v>
      </c>
      <c r="Q63" s="93"/>
      <c r="R63" s="6">
        <f>VLOOKUP($A63,State_Cats_data!$B$12:$AV$350,37,FALSE)</f>
        <v>0</v>
      </c>
      <c r="S63" s="93"/>
      <c r="T63" s="12">
        <f t="shared" si="2"/>
        <v>630974</v>
      </c>
    </row>
    <row r="64" spans="1:20" x14ac:dyDescent="0.2">
      <c r="A64">
        <f>State_Cats_data!B69</f>
        <v>1107</v>
      </c>
      <c r="B64" s="84" t="str">
        <f>VLOOKUP($A64,State_Cats_data!$B$12:$AV$350,2,FALSE)</f>
        <v>Chariton</v>
      </c>
      <c r="D64" s="6">
        <f>VLOOKUP($A64,State_Cats_data!$B$12:$AV$350,22,FALSE)</f>
        <v>724281</v>
      </c>
      <c r="E64" s="6"/>
      <c r="F64" s="6">
        <f>VLOOKUP($A64,State_Cats_data!$B$12:$AV$350,42,FALSE)</f>
        <v>41888</v>
      </c>
      <c r="G64" s="6"/>
      <c r="H64" s="6">
        <f t="shared" si="0"/>
        <v>766169</v>
      </c>
      <c r="I64" s="93"/>
      <c r="J64" s="6">
        <f>VLOOKUP($A64,State_Cats_data!$B$12:$AV$350,27,FALSE)</f>
        <v>77163</v>
      </c>
      <c r="K64" s="6"/>
      <c r="L64" s="6">
        <f>VLOOKUP($A64,State_Cats_data!$B$12:$AV$350,47,FALSE)</f>
        <v>4541</v>
      </c>
      <c r="M64" s="6"/>
      <c r="N64" s="6">
        <f t="shared" si="1"/>
        <v>81704</v>
      </c>
      <c r="O64" s="93"/>
      <c r="P64" s="6">
        <f>VLOOKUP($A64,State_Cats_data!$B$12:$AV$350,32,FALSE)</f>
        <v>100542</v>
      </c>
      <c r="Q64" s="93"/>
      <c r="R64" s="6">
        <f>VLOOKUP($A64,State_Cats_data!$B$12:$AV$350,37,FALSE)</f>
        <v>0</v>
      </c>
      <c r="S64" s="93"/>
      <c r="T64" s="12">
        <f t="shared" si="2"/>
        <v>948415</v>
      </c>
    </row>
    <row r="65" spans="1:20" x14ac:dyDescent="0.2">
      <c r="A65">
        <f>State_Cats_data!B70</f>
        <v>1116</v>
      </c>
      <c r="B65" s="84" t="str">
        <f>VLOOKUP($A65,State_Cats_data!$B$12:$AV$350,2,FALSE)</f>
        <v>Charles City</v>
      </c>
      <c r="D65" s="6">
        <f>VLOOKUP($A65,State_Cats_data!$B$12:$AV$350,22,FALSE)</f>
        <v>869363</v>
      </c>
      <c r="E65" s="6"/>
      <c r="F65" s="6">
        <f>VLOOKUP($A65,State_Cats_data!$B$12:$AV$350,42,FALSE)</f>
        <v>65341</v>
      </c>
      <c r="G65" s="6"/>
      <c r="H65" s="6">
        <f t="shared" si="0"/>
        <v>934704</v>
      </c>
      <c r="I65" s="93"/>
      <c r="J65" s="6">
        <f>VLOOKUP($A65,State_Cats_data!$B$12:$AV$350,27,FALSE)</f>
        <v>102955</v>
      </c>
      <c r="K65" s="6"/>
      <c r="L65" s="6">
        <f>VLOOKUP($A65,State_Cats_data!$B$12:$AV$350,47,FALSE)</f>
        <v>7501</v>
      </c>
      <c r="M65" s="6"/>
      <c r="N65" s="6">
        <f t="shared" si="1"/>
        <v>110456</v>
      </c>
      <c r="O65" s="93"/>
      <c r="P65" s="6">
        <f>VLOOKUP($A65,State_Cats_data!$B$12:$AV$350,32,FALSE)</f>
        <v>101000</v>
      </c>
      <c r="Q65" s="93"/>
      <c r="R65" s="6">
        <f>VLOOKUP($A65,State_Cats_data!$B$12:$AV$350,37,FALSE)</f>
        <v>0</v>
      </c>
      <c r="S65" s="93"/>
      <c r="T65" s="12">
        <f t="shared" si="2"/>
        <v>1146160</v>
      </c>
    </row>
    <row r="66" spans="1:20" x14ac:dyDescent="0.2">
      <c r="A66">
        <f>State_Cats_data!B71</f>
        <v>1134</v>
      </c>
      <c r="B66" s="84" t="str">
        <f>VLOOKUP($A66,State_Cats_data!$B$12:$AV$350,2,FALSE)</f>
        <v>Charter Oak-Ute</v>
      </c>
      <c r="D66" s="6">
        <f>VLOOKUP($A66,State_Cats_data!$B$12:$AV$350,22,FALSE)</f>
        <v>189210</v>
      </c>
      <c r="E66" s="6"/>
      <c r="F66" s="6">
        <f>VLOOKUP($A66,State_Cats_data!$B$12:$AV$350,42,FALSE)</f>
        <v>10315</v>
      </c>
      <c r="G66" s="6"/>
      <c r="H66" s="6">
        <f t="shared" si="0"/>
        <v>199525</v>
      </c>
      <c r="I66" s="93"/>
      <c r="J66" s="6">
        <f>VLOOKUP($A66,State_Cats_data!$B$12:$AV$350,27,FALSE)</f>
        <v>19762</v>
      </c>
      <c r="K66" s="6"/>
      <c r="L66" s="6">
        <f>VLOOKUP($A66,State_Cats_data!$B$12:$AV$350,47,FALSE)</f>
        <v>1234</v>
      </c>
      <c r="M66" s="6"/>
      <c r="N66" s="6">
        <f t="shared" si="1"/>
        <v>20996</v>
      </c>
      <c r="O66" s="93"/>
      <c r="P66" s="6">
        <f>VLOOKUP($A66,State_Cats_data!$B$12:$AV$350,32,FALSE)</f>
        <v>21661</v>
      </c>
      <c r="Q66" s="93"/>
      <c r="R66" s="6">
        <f>VLOOKUP($A66,State_Cats_data!$B$12:$AV$350,37,FALSE)</f>
        <v>0</v>
      </c>
      <c r="S66" s="93"/>
      <c r="T66" s="12">
        <f t="shared" si="2"/>
        <v>242182</v>
      </c>
    </row>
    <row r="67" spans="1:20" x14ac:dyDescent="0.2">
      <c r="A67" s="83">
        <f>State_Cats_data!B72</f>
        <v>1152</v>
      </c>
      <c r="B67" s="92" t="str">
        <f>VLOOKUP($A67,State_Cats_data!$B$12:$AV$350,2,FALSE)</f>
        <v>Cherokee</v>
      </c>
      <c r="C67" s="83"/>
      <c r="D67" s="93">
        <f>VLOOKUP($A67,State_Cats_data!$B$12:$AV$350,22,FALSE)</f>
        <v>567743</v>
      </c>
      <c r="E67" s="93"/>
      <c r="F67" s="93">
        <f>VLOOKUP($A67,State_Cats_data!$B$12:$AV$350,42,FALSE)</f>
        <v>33659</v>
      </c>
      <c r="G67" s="93"/>
      <c r="H67" s="93">
        <f t="shared" si="0"/>
        <v>601402</v>
      </c>
      <c r="I67" s="93"/>
      <c r="J67" s="93">
        <f>VLOOKUP($A67,State_Cats_data!$B$12:$AV$350,27,FALSE)</f>
        <v>63833</v>
      </c>
      <c r="K67" s="93"/>
      <c r="L67" s="93">
        <f>VLOOKUP($A67,State_Cats_data!$B$12:$AV$350,47,FALSE)</f>
        <v>4028</v>
      </c>
      <c r="M67" s="93"/>
      <c r="N67" s="93">
        <f t="shared" si="1"/>
        <v>67861</v>
      </c>
      <c r="O67" s="93"/>
      <c r="P67" s="93">
        <f>VLOOKUP($A67,State_Cats_data!$B$12:$AV$350,32,FALSE)</f>
        <v>68195</v>
      </c>
      <c r="Q67" s="93"/>
      <c r="R67" s="93">
        <f>VLOOKUP($A67,State_Cats_data!$B$12:$AV$350,37,FALSE)</f>
        <v>0</v>
      </c>
      <c r="S67" s="93"/>
      <c r="T67" s="104">
        <f t="shared" si="2"/>
        <v>737458</v>
      </c>
    </row>
    <row r="68" spans="1:20" x14ac:dyDescent="0.2">
      <c r="A68">
        <f>State_Cats_data!B73</f>
        <v>1197</v>
      </c>
      <c r="B68" s="84" t="str">
        <f>VLOOKUP($A68,State_Cats_data!$B$12:$AV$350,2,FALSE)</f>
        <v>Clarinda</v>
      </c>
      <c r="D68" s="6">
        <f>VLOOKUP($A68,State_Cats_data!$B$12:$AV$350,22,FALSE)</f>
        <v>500748</v>
      </c>
      <c r="E68" s="6"/>
      <c r="F68" s="6">
        <f>VLOOKUP($A68,State_Cats_data!$B$12:$AV$350,42,FALSE)</f>
        <v>29933</v>
      </c>
      <c r="G68" s="6"/>
      <c r="H68" s="6">
        <f t="shared" si="0"/>
        <v>530681</v>
      </c>
      <c r="I68" s="93"/>
      <c r="J68" s="6">
        <f>VLOOKUP($A68,State_Cats_data!$B$12:$AV$350,27,FALSE)</f>
        <v>46876</v>
      </c>
      <c r="K68" s="6"/>
      <c r="L68" s="6">
        <f>VLOOKUP($A68,State_Cats_data!$B$12:$AV$350,47,FALSE)</f>
        <v>3186</v>
      </c>
      <c r="M68" s="6"/>
      <c r="N68" s="6">
        <f t="shared" si="1"/>
        <v>50062</v>
      </c>
      <c r="O68" s="93"/>
      <c r="P68" s="6">
        <f>VLOOKUP($A68,State_Cats_data!$B$12:$AV$350,32,FALSE)</f>
        <v>54964</v>
      </c>
      <c r="Q68" s="93"/>
      <c r="R68" s="6">
        <f>VLOOKUP($A68,State_Cats_data!$B$12:$AV$350,37,FALSE)</f>
        <v>0</v>
      </c>
      <c r="S68" s="93"/>
      <c r="T68" s="12">
        <f t="shared" si="2"/>
        <v>635707</v>
      </c>
    </row>
    <row r="69" spans="1:20" x14ac:dyDescent="0.2">
      <c r="A69">
        <f>State_Cats_data!B74</f>
        <v>1206</v>
      </c>
      <c r="B69" s="84" t="str">
        <f>VLOOKUP($A69,State_Cats_data!$B$12:$AV$350,2,FALSE)</f>
        <v>Clarion-Goldfield-Dows</v>
      </c>
      <c r="D69" s="6">
        <f>VLOOKUP($A69,State_Cats_data!$B$12:$AV$350,22,FALSE)</f>
        <v>543855</v>
      </c>
      <c r="E69" s="6"/>
      <c r="F69" s="6">
        <f>VLOOKUP($A69,State_Cats_data!$B$12:$AV$350,42,FALSE)</f>
        <v>34347</v>
      </c>
      <c r="G69" s="6"/>
      <c r="H69" s="6">
        <f t="shared" si="0"/>
        <v>578202</v>
      </c>
      <c r="I69" s="93"/>
      <c r="J69" s="6">
        <f>VLOOKUP($A69,State_Cats_data!$B$12:$AV$350,27,FALSE)</f>
        <v>61260</v>
      </c>
      <c r="K69" s="6"/>
      <c r="L69" s="6">
        <f>VLOOKUP($A69,State_Cats_data!$B$12:$AV$350,47,FALSE)</f>
        <v>4095</v>
      </c>
      <c r="M69" s="6"/>
      <c r="N69" s="6">
        <f t="shared" si="1"/>
        <v>65355</v>
      </c>
      <c r="O69" s="93"/>
      <c r="P69" s="6">
        <f>VLOOKUP($A69,State_Cats_data!$B$12:$AV$350,32,FALSE)</f>
        <v>66815</v>
      </c>
      <c r="Q69" s="93"/>
      <c r="R69" s="6">
        <f>VLOOKUP($A69,State_Cats_data!$B$12:$AV$350,37,FALSE)</f>
        <v>0</v>
      </c>
      <c r="S69" s="93"/>
      <c r="T69" s="12">
        <f t="shared" si="2"/>
        <v>710372</v>
      </c>
    </row>
    <row r="70" spans="1:20" x14ac:dyDescent="0.2">
      <c r="A70">
        <f>State_Cats_data!B75</f>
        <v>1211</v>
      </c>
      <c r="B70" s="84" t="str">
        <f>VLOOKUP($A70,State_Cats_data!$B$12:$AV$350,2,FALSE)</f>
        <v>Clarke</v>
      </c>
      <c r="D70" s="6">
        <f>VLOOKUP($A70,State_Cats_data!$B$12:$AV$350,22,FALSE)</f>
        <v>825680</v>
      </c>
      <c r="E70" s="6"/>
      <c r="F70" s="6">
        <f>VLOOKUP($A70,State_Cats_data!$B$12:$AV$350,42,FALSE)</f>
        <v>49527</v>
      </c>
      <c r="G70" s="6"/>
      <c r="H70" s="6">
        <f t="shared" si="0"/>
        <v>875207</v>
      </c>
      <c r="I70" s="93"/>
      <c r="J70" s="6">
        <f>VLOOKUP($A70,State_Cats_data!$B$12:$AV$350,27,FALSE)</f>
        <v>84991</v>
      </c>
      <c r="K70" s="6"/>
      <c r="L70" s="6">
        <f>VLOOKUP($A70,State_Cats_data!$B$12:$AV$350,47,FALSE)</f>
        <v>5272</v>
      </c>
      <c r="M70" s="6"/>
      <c r="N70" s="6">
        <f t="shared" si="1"/>
        <v>90263</v>
      </c>
      <c r="O70" s="93"/>
      <c r="P70" s="6">
        <f>VLOOKUP($A70,State_Cats_data!$B$12:$AV$350,32,FALSE)</f>
        <v>108582</v>
      </c>
      <c r="Q70" s="93"/>
      <c r="R70" s="6">
        <f>VLOOKUP($A70,State_Cats_data!$B$12:$AV$350,37,FALSE)</f>
        <v>0</v>
      </c>
      <c r="S70" s="93"/>
      <c r="T70" s="12">
        <f t="shared" si="2"/>
        <v>1074052</v>
      </c>
    </row>
    <row r="71" spans="1:20" x14ac:dyDescent="0.2">
      <c r="A71">
        <f>State_Cats_data!B76</f>
        <v>1215</v>
      </c>
      <c r="B71" s="84" t="str">
        <f>VLOOKUP($A71,State_Cats_data!$B$12:$AV$350,2,FALSE)</f>
        <v>Clarksville</v>
      </c>
      <c r="D71" s="6">
        <f>VLOOKUP($A71,State_Cats_data!$B$12:$AV$350,22,FALSE)</f>
        <v>217280</v>
      </c>
      <c r="E71" s="6"/>
      <c r="F71" s="6">
        <f>VLOOKUP($A71,State_Cats_data!$B$12:$AV$350,42,FALSE)</f>
        <v>14002</v>
      </c>
      <c r="G71" s="6"/>
      <c r="H71" s="6">
        <f t="shared" si="0"/>
        <v>231282</v>
      </c>
      <c r="I71" s="93"/>
      <c r="J71" s="6">
        <f>VLOOKUP($A71,State_Cats_data!$B$12:$AV$350,27,FALSE)</f>
        <v>23174</v>
      </c>
      <c r="K71" s="6"/>
      <c r="L71" s="6">
        <f>VLOOKUP($A71,State_Cats_data!$B$12:$AV$350,47,FALSE)</f>
        <v>1607</v>
      </c>
      <c r="M71" s="6"/>
      <c r="N71" s="6">
        <f t="shared" si="1"/>
        <v>24781</v>
      </c>
      <c r="O71" s="93"/>
      <c r="P71" s="6">
        <f>VLOOKUP($A71,State_Cats_data!$B$12:$AV$350,32,FALSE)</f>
        <v>23733</v>
      </c>
      <c r="Q71" s="93"/>
      <c r="R71" s="6">
        <f>VLOOKUP($A71,State_Cats_data!$B$12:$AV$350,37,FALSE)</f>
        <v>0</v>
      </c>
      <c r="S71" s="93"/>
      <c r="T71" s="12">
        <f t="shared" si="2"/>
        <v>279796</v>
      </c>
    </row>
    <row r="72" spans="1:20" x14ac:dyDescent="0.2">
      <c r="A72" s="83">
        <f>State_Cats_data!B77</f>
        <v>1218</v>
      </c>
      <c r="B72" s="92" t="str">
        <f>VLOOKUP($A72,State_Cats_data!$B$12:$AV$350,2,FALSE)</f>
        <v>Clay Central-Everly</v>
      </c>
      <c r="C72" s="83"/>
      <c r="D72" s="93">
        <f>VLOOKUP($A72,State_Cats_data!$B$12:$AV$350,22,FALSE)</f>
        <v>224674</v>
      </c>
      <c r="E72" s="93"/>
      <c r="F72" s="93">
        <f>VLOOKUP($A72,State_Cats_data!$B$12:$AV$350,42,FALSE)</f>
        <v>12599</v>
      </c>
      <c r="G72" s="93"/>
      <c r="H72" s="93">
        <f t="shared" si="0"/>
        <v>237273</v>
      </c>
      <c r="I72" s="93"/>
      <c r="J72" s="93">
        <f>VLOOKUP($A72,State_Cats_data!$B$12:$AV$350,27,FALSE)</f>
        <v>24664</v>
      </c>
      <c r="K72" s="93"/>
      <c r="L72" s="93">
        <f>VLOOKUP($A72,State_Cats_data!$B$12:$AV$350,47,FALSE)</f>
        <v>1501</v>
      </c>
      <c r="M72" s="93"/>
      <c r="N72" s="93">
        <f t="shared" si="1"/>
        <v>26165</v>
      </c>
      <c r="O72" s="93"/>
      <c r="P72" s="93">
        <f>VLOOKUP($A72,State_Cats_data!$B$12:$AV$350,32,FALSE)</f>
        <v>22279</v>
      </c>
      <c r="Q72" s="93"/>
      <c r="R72" s="93">
        <f>VLOOKUP($A72,State_Cats_data!$B$12:$AV$350,37,FALSE)</f>
        <v>0</v>
      </c>
      <c r="S72" s="93"/>
      <c r="T72" s="104">
        <f t="shared" si="2"/>
        <v>285717</v>
      </c>
    </row>
    <row r="73" spans="1:20" x14ac:dyDescent="0.2">
      <c r="A73">
        <f>State_Cats_data!B78</f>
        <v>2763</v>
      </c>
      <c r="B73" s="84" t="str">
        <f>VLOOKUP($A73,State_Cats_data!$B$12:$AV$350,2,FALSE)</f>
        <v>Clayton Ridge</v>
      </c>
      <c r="D73" s="6">
        <f>VLOOKUP($A73,State_Cats_data!$B$12:$AV$350,22,FALSE)</f>
        <v>352256</v>
      </c>
      <c r="E73" s="6"/>
      <c r="F73" s="6">
        <f>VLOOKUP($A73,State_Cats_data!$B$12:$AV$350,42,FALSE)</f>
        <v>20550</v>
      </c>
      <c r="G73" s="6"/>
      <c r="H73" s="6">
        <f t="shared" ref="H73:H136" si="3">SUM(D73:F73)</f>
        <v>372806</v>
      </c>
      <c r="I73" s="93"/>
      <c r="J73" s="6">
        <f>VLOOKUP($A73,State_Cats_data!$B$12:$AV$350,27,FALSE)</f>
        <v>39862</v>
      </c>
      <c r="K73" s="6"/>
      <c r="L73" s="6">
        <f>VLOOKUP($A73,State_Cats_data!$B$12:$AV$350,47,FALSE)</f>
        <v>2202</v>
      </c>
      <c r="M73" s="6"/>
      <c r="N73" s="6">
        <f t="shared" ref="N73:N136" si="4">SUM(J73:L73)</f>
        <v>42064</v>
      </c>
      <c r="O73" s="93"/>
      <c r="P73" s="6">
        <f>VLOOKUP($A73,State_Cats_data!$B$12:$AV$350,32,FALSE)</f>
        <v>35520</v>
      </c>
      <c r="Q73" s="93"/>
      <c r="R73" s="6">
        <f>VLOOKUP($A73,State_Cats_data!$B$12:$AV$350,37,FALSE)</f>
        <v>0</v>
      </c>
      <c r="S73" s="93"/>
      <c r="T73" s="12">
        <f t="shared" ref="T73:T136" si="5">R73+P73+N73+H73</f>
        <v>450390</v>
      </c>
    </row>
    <row r="74" spans="1:20" x14ac:dyDescent="0.2">
      <c r="A74">
        <f>State_Cats_data!B79</f>
        <v>1221</v>
      </c>
      <c r="B74" s="84" t="str">
        <f>VLOOKUP($A74,State_Cats_data!$B$12:$AV$350,2,FALSE)</f>
        <v>Clear Creek Amana</v>
      </c>
      <c r="D74" s="6">
        <f>VLOOKUP($A74,State_Cats_data!$B$12:$AV$350,22,FALSE)</f>
        <v>1065179</v>
      </c>
      <c r="E74" s="6"/>
      <c r="F74" s="6">
        <f>VLOOKUP($A74,State_Cats_data!$B$12:$AV$350,42,FALSE)</f>
        <v>56595</v>
      </c>
      <c r="G74" s="6"/>
      <c r="H74" s="6">
        <f t="shared" si="3"/>
        <v>1121774</v>
      </c>
      <c r="I74" s="93"/>
      <c r="J74" s="6">
        <f>VLOOKUP($A74,State_Cats_data!$B$12:$AV$350,27,FALSE)</f>
        <v>115620</v>
      </c>
      <c r="K74" s="6"/>
      <c r="L74" s="6">
        <f>VLOOKUP($A74,State_Cats_data!$B$12:$AV$350,47,FALSE)</f>
        <v>6589</v>
      </c>
      <c r="M74" s="6"/>
      <c r="N74" s="6">
        <f t="shared" si="4"/>
        <v>122209</v>
      </c>
      <c r="O74" s="93"/>
      <c r="P74" s="6">
        <f>VLOOKUP($A74,State_Cats_data!$B$12:$AV$350,32,FALSE)</f>
        <v>103851</v>
      </c>
      <c r="Q74" s="93"/>
      <c r="R74" s="6">
        <f>VLOOKUP($A74,State_Cats_data!$B$12:$AV$350,37,FALSE)</f>
        <v>0</v>
      </c>
      <c r="S74" s="93"/>
      <c r="T74" s="12">
        <f t="shared" si="5"/>
        <v>1347834</v>
      </c>
    </row>
    <row r="75" spans="1:20" x14ac:dyDescent="0.2">
      <c r="A75">
        <f>State_Cats_data!B80</f>
        <v>1233</v>
      </c>
      <c r="B75" s="84" t="str">
        <f>VLOOKUP($A75,State_Cats_data!$B$12:$AV$350,2,FALSE)</f>
        <v>Clear Lake</v>
      </c>
      <c r="D75" s="6">
        <f>VLOOKUP($A75,State_Cats_data!$B$12:$AV$350,22,FALSE)</f>
        <v>652050</v>
      </c>
      <c r="E75" s="6"/>
      <c r="F75" s="6">
        <f>VLOOKUP($A75,State_Cats_data!$B$12:$AV$350,42,FALSE)</f>
        <v>50375</v>
      </c>
      <c r="G75" s="6"/>
      <c r="H75" s="6">
        <f t="shared" si="3"/>
        <v>702425</v>
      </c>
      <c r="I75" s="93"/>
      <c r="J75" s="6">
        <f>VLOOKUP($A75,State_Cats_data!$B$12:$AV$350,27,FALSE)</f>
        <v>71481</v>
      </c>
      <c r="K75" s="6"/>
      <c r="L75" s="6">
        <f>VLOOKUP($A75,State_Cats_data!$B$12:$AV$350,47,FALSE)</f>
        <v>5783</v>
      </c>
      <c r="M75" s="6"/>
      <c r="N75" s="6">
        <f t="shared" si="4"/>
        <v>77264</v>
      </c>
      <c r="O75" s="93"/>
      <c r="P75" s="6">
        <f>VLOOKUP($A75,State_Cats_data!$B$12:$AV$350,32,FALSE)</f>
        <v>74388</v>
      </c>
      <c r="Q75" s="93"/>
      <c r="R75" s="6">
        <f>VLOOKUP($A75,State_Cats_data!$B$12:$AV$350,37,FALSE)</f>
        <v>0</v>
      </c>
      <c r="S75" s="93"/>
      <c r="T75" s="12">
        <f t="shared" si="5"/>
        <v>854077</v>
      </c>
    </row>
    <row r="76" spans="1:20" x14ac:dyDescent="0.2">
      <c r="A76">
        <f>State_Cats_data!B81</f>
        <v>1278</v>
      </c>
      <c r="B76" s="84" t="str">
        <f>VLOOKUP($A76,State_Cats_data!$B$12:$AV$350,2,FALSE)</f>
        <v>Clinton</v>
      </c>
      <c r="D76" s="6">
        <f>VLOOKUP($A76,State_Cats_data!$B$12:$AV$350,22,FALSE)</f>
        <v>2144045</v>
      </c>
      <c r="E76" s="6"/>
      <c r="F76" s="6">
        <f>VLOOKUP($A76,State_Cats_data!$B$12:$AV$350,42,FALSE)</f>
        <v>117570</v>
      </c>
      <c r="G76" s="6"/>
      <c r="H76" s="6">
        <f t="shared" si="3"/>
        <v>2261615</v>
      </c>
      <c r="I76" s="93"/>
      <c r="J76" s="6">
        <f>VLOOKUP($A76,State_Cats_data!$B$12:$AV$350,27,FALSE)</f>
        <v>247213</v>
      </c>
      <c r="K76" s="6"/>
      <c r="L76" s="6">
        <f>VLOOKUP($A76,State_Cats_data!$B$12:$AV$350,47,FALSE)</f>
        <v>13813</v>
      </c>
      <c r="M76" s="6"/>
      <c r="N76" s="6">
        <f t="shared" si="4"/>
        <v>261026</v>
      </c>
      <c r="O76" s="93"/>
      <c r="P76" s="6">
        <f>VLOOKUP($A76,State_Cats_data!$B$12:$AV$350,32,FALSE)</f>
        <v>288760</v>
      </c>
      <c r="Q76" s="93"/>
      <c r="R76" s="6">
        <f>VLOOKUP($A76,State_Cats_data!$B$12:$AV$350,37,FALSE)</f>
        <v>0</v>
      </c>
      <c r="S76" s="93"/>
      <c r="T76" s="12">
        <f t="shared" si="5"/>
        <v>2811401</v>
      </c>
    </row>
    <row r="77" spans="1:20" x14ac:dyDescent="0.2">
      <c r="A77" s="83">
        <f>State_Cats_data!B82</f>
        <v>1332</v>
      </c>
      <c r="B77" s="92" t="str">
        <f>VLOOKUP($A77,State_Cats_data!$B$12:$AV$350,2,FALSE)</f>
        <v>Colfax-Mingo</v>
      </c>
      <c r="C77" s="83"/>
      <c r="D77" s="93">
        <f>VLOOKUP($A77,State_Cats_data!$B$12:$AV$350,22,FALSE)</f>
        <v>415806</v>
      </c>
      <c r="E77" s="93"/>
      <c r="F77" s="93">
        <f>VLOOKUP($A77,State_Cats_data!$B$12:$AV$350,42,FALSE)</f>
        <v>18409</v>
      </c>
      <c r="G77" s="93"/>
      <c r="H77" s="93">
        <f t="shared" si="3"/>
        <v>434215</v>
      </c>
      <c r="I77" s="93"/>
      <c r="J77" s="93">
        <f>VLOOKUP($A77,State_Cats_data!$B$12:$AV$350,27,FALSE)</f>
        <v>40474</v>
      </c>
      <c r="K77" s="93"/>
      <c r="L77" s="93">
        <f>VLOOKUP($A77,State_Cats_data!$B$12:$AV$350,47,FALSE)</f>
        <v>2345</v>
      </c>
      <c r="M77" s="93"/>
      <c r="N77" s="93">
        <f t="shared" si="4"/>
        <v>42819</v>
      </c>
      <c r="O77" s="93"/>
      <c r="P77" s="93">
        <f>VLOOKUP($A77,State_Cats_data!$B$12:$AV$350,32,FALSE)</f>
        <v>47642</v>
      </c>
      <c r="Q77" s="93"/>
      <c r="R77" s="93">
        <f>VLOOKUP($A77,State_Cats_data!$B$12:$AV$350,37,FALSE)</f>
        <v>0</v>
      </c>
      <c r="S77" s="93"/>
      <c r="T77" s="104">
        <f t="shared" si="5"/>
        <v>524676</v>
      </c>
    </row>
    <row r="78" spans="1:20" x14ac:dyDescent="0.2">
      <c r="A78">
        <f>State_Cats_data!B83</f>
        <v>1337</v>
      </c>
      <c r="B78" s="84" t="str">
        <f>VLOOKUP($A78,State_Cats_data!$B$12:$AV$350,2,FALSE)</f>
        <v>College</v>
      </c>
      <c r="D78" s="6">
        <f>VLOOKUP($A78,State_Cats_data!$B$12:$AV$350,22,FALSE)</f>
        <v>2542758</v>
      </c>
      <c r="E78" s="6"/>
      <c r="F78" s="6">
        <f>VLOOKUP($A78,State_Cats_data!$B$12:$AV$350,42,FALSE)</f>
        <v>139782</v>
      </c>
      <c r="G78" s="6"/>
      <c r="H78" s="6">
        <f t="shared" si="3"/>
        <v>2682540</v>
      </c>
      <c r="I78" s="93"/>
      <c r="J78" s="6">
        <f>VLOOKUP($A78,State_Cats_data!$B$12:$AV$350,27,FALSE)</f>
        <v>315191</v>
      </c>
      <c r="K78" s="6"/>
      <c r="L78" s="6">
        <f>VLOOKUP($A78,State_Cats_data!$B$12:$AV$350,47,FALSE)</f>
        <v>16275</v>
      </c>
      <c r="M78" s="6"/>
      <c r="N78" s="6">
        <f t="shared" si="4"/>
        <v>331466</v>
      </c>
      <c r="O78" s="93"/>
      <c r="P78" s="6">
        <f>VLOOKUP($A78,State_Cats_data!$B$12:$AV$350,32,FALSE)</f>
        <v>329327</v>
      </c>
      <c r="Q78" s="93"/>
      <c r="R78" s="6">
        <f>VLOOKUP($A78,State_Cats_data!$B$12:$AV$350,37,FALSE)</f>
        <v>0</v>
      </c>
      <c r="S78" s="93"/>
      <c r="T78" s="12">
        <f t="shared" si="5"/>
        <v>3343333</v>
      </c>
    </row>
    <row r="79" spans="1:20" x14ac:dyDescent="0.2">
      <c r="A79">
        <f>State_Cats_data!B84</f>
        <v>1350</v>
      </c>
      <c r="B79" s="84" t="str">
        <f>VLOOKUP($A79,State_Cats_data!$B$12:$AV$350,2,FALSE)</f>
        <v>Collins-Maxwell</v>
      </c>
      <c r="D79" s="6">
        <f>VLOOKUP($A79,State_Cats_data!$B$12:$AV$350,22,FALSE)</f>
        <v>284976</v>
      </c>
      <c r="E79" s="6"/>
      <c r="F79" s="6">
        <f>VLOOKUP($A79,State_Cats_data!$B$12:$AV$350,42,FALSE)</f>
        <v>12501</v>
      </c>
      <c r="G79" s="6"/>
      <c r="H79" s="6">
        <f t="shared" si="3"/>
        <v>297477</v>
      </c>
      <c r="I79" s="93"/>
      <c r="J79" s="6">
        <f>VLOOKUP($A79,State_Cats_data!$B$12:$AV$350,27,FALSE)</f>
        <v>28991</v>
      </c>
      <c r="K79" s="6"/>
      <c r="L79" s="6">
        <f>VLOOKUP($A79,State_Cats_data!$B$12:$AV$350,47,FALSE)</f>
        <v>1592</v>
      </c>
      <c r="M79" s="6"/>
      <c r="N79" s="6">
        <f t="shared" si="4"/>
        <v>30583</v>
      </c>
      <c r="O79" s="93"/>
      <c r="P79" s="6">
        <f>VLOOKUP($A79,State_Cats_data!$B$12:$AV$350,32,FALSE)</f>
        <v>31677</v>
      </c>
      <c r="Q79" s="93"/>
      <c r="R79" s="6">
        <f>VLOOKUP($A79,State_Cats_data!$B$12:$AV$350,37,FALSE)</f>
        <v>0</v>
      </c>
      <c r="S79" s="93"/>
      <c r="T79" s="12">
        <f t="shared" si="5"/>
        <v>359737</v>
      </c>
    </row>
    <row r="80" spans="1:20" x14ac:dyDescent="0.2">
      <c r="A80">
        <f>State_Cats_data!B85</f>
        <v>1359</v>
      </c>
      <c r="B80" s="84" t="str">
        <f>VLOOKUP($A80,State_Cats_data!$B$12:$AV$350,2,FALSE)</f>
        <v>Colo-NESCO School</v>
      </c>
      <c r="D80" s="6">
        <f>VLOOKUP($A80,State_Cats_data!$B$12:$AV$350,22,FALSE)</f>
        <v>315586</v>
      </c>
      <c r="E80" s="6"/>
      <c r="F80" s="6">
        <f>VLOOKUP($A80,State_Cats_data!$B$12:$AV$350,42,FALSE)</f>
        <v>12659</v>
      </c>
      <c r="G80" s="6"/>
      <c r="H80" s="6">
        <f t="shared" si="3"/>
        <v>328245</v>
      </c>
      <c r="I80" s="93"/>
      <c r="J80" s="6">
        <f>VLOOKUP($A80,State_Cats_data!$B$12:$AV$350,27,FALSE)</f>
        <v>31337</v>
      </c>
      <c r="K80" s="6"/>
      <c r="L80" s="6">
        <f>VLOOKUP($A80,State_Cats_data!$B$12:$AV$350,47,FALSE)</f>
        <v>1612</v>
      </c>
      <c r="M80" s="6"/>
      <c r="N80" s="6">
        <f t="shared" si="4"/>
        <v>32949</v>
      </c>
      <c r="O80" s="93"/>
      <c r="P80" s="6">
        <f>VLOOKUP($A80,State_Cats_data!$B$12:$AV$350,32,FALSE)</f>
        <v>33206</v>
      </c>
      <c r="Q80" s="93"/>
      <c r="R80" s="6">
        <f>VLOOKUP($A80,State_Cats_data!$B$12:$AV$350,37,FALSE)</f>
        <v>163057</v>
      </c>
      <c r="S80" s="93"/>
      <c r="T80" s="12">
        <f t="shared" si="5"/>
        <v>557457</v>
      </c>
    </row>
    <row r="81" spans="1:20" x14ac:dyDescent="0.2">
      <c r="A81">
        <f>State_Cats_data!B86</f>
        <v>1368</v>
      </c>
      <c r="B81" s="84" t="str">
        <f>VLOOKUP($A81,State_Cats_data!$B$12:$AV$350,2,FALSE)</f>
        <v>Columbus</v>
      </c>
      <c r="D81" s="6">
        <f>VLOOKUP($A81,State_Cats_data!$B$12:$AV$350,22,FALSE)</f>
        <v>476123</v>
      </c>
      <c r="E81" s="6"/>
      <c r="F81" s="6">
        <f>VLOOKUP($A81,State_Cats_data!$B$12:$AV$350,42,FALSE)</f>
        <v>23786</v>
      </c>
      <c r="G81" s="6"/>
      <c r="H81" s="6">
        <f t="shared" si="3"/>
        <v>499909</v>
      </c>
      <c r="I81" s="93"/>
      <c r="J81" s="6">
        <f>VLOOKUP($A81,State_Cats_data!$B$12:$AV$350,27,FALSE)</f>
        <v>56839</v>
      </c>
      <c r="K81" s="6"/>
      <c r="L81" s="6">
        <f>VLOOKUP($A81,State_Cats_data!$B$12:$AV$350,47,FALSE)</f>
        <v>2792</v>
      </c>
      <c r="M81" s="6"/>
      <c r="N81" s="6">
        <f t="shared" si="4"/>
        <v>59631</v>
      </c>
      <c r="O81" s="93"/>
      <c r="P81" s="6">
        <f>VLOOKUP($A81,State_Cats_data!$B$12:$AV$350,32,FALSE)</f>
        <v>58788</v>
      </c>
      <c r="Q81" s="93"/>
      <c r="R81" s="6">
        <f>VLOOKUP($A81,State_Cats_data!$B$12:$AV$350,37,FALSE)</f>
        <v>0</v>
      </c>
      <c r="S81" s="93"/>
      <c r="T81" s="12">
        <f t="shared" si="5"/>
        <v>618328</v>
      </c>
    </row>
    <row r="82" spans="1:20" x14ac:dyDescent="0.2">
      <c r="A82" s="83">
        <f>State_Cats_data!B87</f>
        <v>1413</v>
      </c>
      <c r="B82" s="92" t="str">
        <f>VLOOKUP($A82,State_Cats_data!$B$12:$AV$350,2,FALSE)</f>
        <v>Coon Rapids-Bayard</v>
      </c>
      <c r="C82" s="83"/>
      <c r="D82" s="93">
        <f>VLOOKUP($A82,State_Cats_data!$B$12:$AV$350,22,FALSE)</f>
        <v>250780</v>
      </c>
      <c r="E82" s="93"/>
      <c r="F82" s="93">
        <f>VLOOKUP($A82,State_Cats_data!$B$12:$AV$350,42,FALSE)</f>
        <v>9950</v>
      </c>
      <c r="G82" s="93"/>
      <c r="H82" s="93">
        <f t="shared" si="3"/>
        <v>260730</v>
      </c>
      <c r="I82" s="93"/>
      <c r="J82" s="93">
        <f>VLOOKUP($A82,State_Cats_data!$B$12:$AV$350,27,FALSE)</f>
        <v>26733</v>
      </c>
      <c r="K82" s="93"/>
      <c r="L82" s="93">
        <f>VLOOKUP($A82,State_Cats_data!$B$12:$AV$350,47,FALSE)</f>
        <v>1268</v>
      </c>
      <c r="M82" s="93"/>
      <c r="N82" s="93">
        <f t="shared" si="4"/>
        <v>28001</v>
      </c>
      <c r="O82" s="93"/>
      <c r="P82" s="93">
        <f>VLOOKUP($A82,State_Cats_data!$B$12:$AV$350,32,FALSE)</f>
        <v>28683</v>
      </c>
      <c r="Q82" s="93"/>
      <c r="R82" s="93">
        <f>VLOOKUP($A82,State_Cats_data!$B$12:$AV$350,37,FALSE)</f>
        <v>0</v>
      </c>
      <c r="S82" s="93"/>
      <c r="T82" s="104">
        <f t="shared" si="5"/>
        <v>317414</v>
      </c>
    </row>
    <row r="83" spans="1:20" x14ac:dyDescent="0.2">
      <c r="A83">
        <f>State_Cats_data!B88</f>
        <v>1431</v>
      </c>
      <c r="B83" s="84" t="str">
        <f>VLOOKUP($A83,State_Cats_data!$B$12:$AV$350,2,FALSE)</f>
        <v>Corning</v>
      </c>
      <c r="D83" s="6">
        <f>VLOOKUP($A83,State_Cats_data!$B$12:$AV$350,22,FALSE)</f>
        <v>271044</v>
      </c>
      <c r="E83" s="6"/>
      <c r="F83" s="6">
        <f>VLOOKUP($A83,State_Cats_data!$B$12:$AV$350,42,FALSE)</f>
        <v>13835</v>
      </c>
      <c r="G83" s="6"/>
      <c r="H83" s="6">
        <f t="shared" si="3"/>
        <v>284879</v>
      </c>
      <c r="I83" s="93"/>
      <c r="J83" s="6">
        <f>VLOOKUP($A83,State_Cats_data!$B$12:$AV$350,27,FALSE)</f>
        <v>27244</v>
      </c>
      <c r="K83" s="6"/>
      <c r="L83" s="6">
        <f>VLOOKUP($A83,State_Cats_data!$B$12:$AV$350,47,FALSE)</f>
        <v>1473</v>
      </c>
      <c r="M83" s="6"/>
      <c r="N83" s="6">
        <f t="shared" si="4"/>
        <v>28717</v>
      </c>
      <c r="O83" s="93"/>
      <c r="P83" s="6">
        <f>VLOOKUP($A83,State_Cats_data!$B$12:$AV$350,32,FALSE)</f>
        <v>32331</v>
      </c>
      <c r="Q83" s="93"/>
      <c r="R83" s="6">
        <f>VLOOKUP($A83,State_Cats_data!$B$12:$AV$350,37,FALSE)</f>
        <v>0</v>
      </c>
      <c r="S83" s="93"/>
      <c r="T83" s="12">
        <f t="shared" si="5"/>
        <v>345927</v>
      </c>
    </row>
    <row r="84" spans="1:20" x14ac:dyDescent="0.2">
      <c r="A84">
        <f>State_Cats_data!B89</f>
        <v>1449</v>
      </c>
      <c r="B84" s="84" t="str">
        <f>VLOOKUP($A84,State_Cats_data!$B$12:$AV$350,2,FALSE)</f>
        <v>Corwith-Wesley</v>
      </c>
      <c r="D84" s="6">
        <f>VLOOKUP($A84,State_Cats_data!$B$12:$AV$350,22,FALSE)</f>
        <v>96207</v>
      </c>
      <c r="E84" s="6"/>
      <c r="F84" s="6">
        <f>VLOOKUP($A84,State_Cats_data!$B$12:$AV$350,42,FALSE)</f>
        <v>4642</v>
      </c>
      <c r="G84" s="6"/>
      <c r="H84" s="6">
        <f t="shared" si="3"/>
        <v>100849</v>
      </c>
      <c r="I84" s="93"/>
      <c r="J84" s="6">
        <f>VLOOKUP($A84,State_Cats_data!$B$12:$AV$350,27,FALSE)</f>
        <v>12092</v>
      </c>
      <c r="K84" s="6"/>
      <c r="L84" s="6">
        <f>VLOOKUP($A84,State_Cats_data!$B$12:$AV$350,47,FALSE)</f>
        <v>533</v>
      </c>
      <c r="M84" s="6"/>
      <c r="N84" s="6">
        <f t="shared" si="4"/>
        <v>12625</v>
      </c>
      <c r="O84" s="93"/>
      <c r="P84" s="6">
        <f>VLOOKUP($A84,State_Cats_data!$B$12:$AV$350,32,FALSE)</f>
        <v>8891</v>
      </c>
      <c r="Q84" s="93"/>
      <c r="R84" s="6">
        <f>VLOOKUP($A84,State_Cats_data!$B$12:$AV$350,37,FALSE)</f>
        <v>0</v>
      </c>
      <c r="S84" s="93"/>
      <c r="T84" s="12">
        <f t="shared" si="5"/>
        <v>122365</v>
      </c>
    </row>
    <row r="85" spans="1:20" x14ac:dyDescent="0.2">
      <c r="A85">
        <f>State_Cats_data!B90</f>
        <v>1476</v>
      </c>
      <c r="B85" s="84" t="str">
        <f>VLOOKUP($A85,State_Cats_data!$B$12:$AV$350,2,FALSE)</f>
        <v>Council Bluffs</v>
      </c>
      <c r="D85" s="6">
        <f>VLOOKUP($A85,State_Cats_data!$B$12:$AV$350,22,FALSE)</f>
        <v>4857463</v>
      </c>
      <c r="E85" s="6"/>
      <c r="F85" s="6">
        <f>VLOOKUP($A85,State_Cats_data!$B$12:$AV$350,42,FALSE)</f>
        <v>314047</v>
      </c>
      <c r="G85" s="6"/>
      <c r="H85" s="6">
        <f t="shared" si="3"/>
        <v>5171510</v>
      </c>
      <c r="I85" s="93"/>
      <c r="J85" s="6">
        <f>VLOOKUP($A85,State_Cats_data!$B$12:$AV$350,27,FALSE)</f>
        <v>564333</v>
      </c>
      <c r="K85" s="6"/>
      <c r="L85" s="6">
        <f>VLOOKUP($A85,State_Cats_data!$B$12:$AV$350,47,FALSE)</f>
        <v>33430</v>
      </c>
      <c r="M85" s="6"/>
      <c r="N85" s="6">
        <f t="shared" si="4"/>
        <v>597763</v>
      </c>
      <c r="O85" s="93"/>
      <c r="P85" s="6">
        <f>VLOOKUP($A85,State_Cats_data!$B$12:$AV$350,32,FALSE)</f>
        <v>726230</v>
      </c>
      <c r="Q85" s="93"/>
      <c r="R85" s="6">
        <f>VLOOKUP($A85,State_Cats_data!$B$12:$AV$350,37,FALSE)</f>
        <v>2850624</v>
      </c>
      <c r="S85" s="93"/>
      <c r="T85" s="12">
        <f t="shared" si="5"/>
        <v>9346127</v>
      </c>
    </row>
    <row r="86" spans="1:20" x14ac:dyDescent="0.2">
      <c r="A86">
        <f>State_Cats_data!B91</f>
        <v>1503</v>
      </c>
      <c r="B86" s="84" t="str">
        <f>VLOOKUP($A86,State_Cats_data!$B$12:$AV$350,2,FALSE)</f>
        <v>Creston</v>
      </c>
      <c r="D86" s="6">
        <f>VLOOKUP($A86,State_Cats_data!$B$12:$AV$350,22,FALSE)</f>
        <v>821410</v>
      </c>
      <c r="E86" s="6"/>
      <c r="F86" s="6">
        <f>VLOOKUP($A86,State_Cats_data!$B$12:$AV$350,42,FALSE)</f>
        <v>46905</v>
      </c>
      <c r="G86" s="6"/>
      <c r="H86" s="6">
        <f t="shared" si="3"/>
        <v>868315</v>
      </c>
      <c r="I86" s="93"/>
      <c r="J86" s="6">
        <f>VLOOKUP($A86,State_Cats_data!$B$12:$AV$350,27,FALSE)</f>
        <v>91209</v>
      </c>
      <c r="K86" s="6"/>
      <c r="L86" s="6">
        <f>VLOOKUP($A86,State_Cats_data!$B$12:$AV$350,47,FALSE)</f>
        <v>4993</v>
      </c>
      <c r="M86" s="6"/>
      <c r="N86" s="6">
        <f t="shared" si="4"/>
        <v>96202</v>
      </c>
      <c r="O86" s="93"/>
      <c r="P86" s="6">
        <f>VLOOKUP($A86,State_Cats_data!$B$12:$AV$350,32,FALSE)</f>
        <v>104028</v>
      </c>
      <c r="Q86" s="93"/>
      <c r="R86" s="6">
        <f>VLOOKUP($A86,State_Cats_data!$B$12:$AV$350,37,FALSE)</f>
        <v>0</v>
      </c>
      <c r="S86" s="93"/>
      <c r="T86" s="12">
        <f t="shared" si="5"/>
        <v>1068545</v>
      </c>
    </row>
    <row r="87" spans="1:20" x14ac:dyDescent="0.2">
      <c r="A87" s="83">
        <f>State_Cats_data!B92</f>
        <v>1576</v>
      </c>
      <c r="B87" s="92" t="str">
        <f>VLOOKUP($A87,State_Cats_data!$B$12:$AV$350,2,FALSE)</f>
        <v>Dallas Center-Grimes</v>
      </c>
      <c r="C87" s="83"/>
      <c r="D87" s="93">
        <f>VLOOKUP($A87,State_Cats_data!$B$12:$AV$350,22,FALSE)</f>
        <v>1239892</v>
      </c>
      <c r="E87" s="93"/>
      <c r="F87" s="93">
        <f>VLOOKUP($A87,State_Cats_data!$B$12:$AV$350,42,FALSE)</f>
        <v>56857</v>
      </c>
      <c r="G87" s="93"/>
      <c r="H87" s="93">
        <f t="shared" si="3"/>
        <v>1296749</v>
      </c>
      <c r="I87" s="93"/>
      <c r="J87" s="93">
        <f>VLOOKUP($A87,State_Cats_data!$B$12:$AV$350,27,FALSE)</f>
        <v>130334</v>
      </c>
      <c r="K87" s="93"/>
      <c r="L87" s="93">
        <f>VLOOKUP($A87,State_Cats_data!$B$12:$AV$350,47,FALSE)</f>
        <v>7241</v>
      </c>
      <c r="M87" s="93"/>
      <c r="N87" s="93">
        <f t="shared" si="4"/>
        <v>137575</v>
      </c>
      <c r="O87" s="93"/>
      <c r="P87" s="93">
        <f>VLOOKUP($A87,State_Cats_data!$B$12:$AV$350,32,FALSE)</f>
        <v>146910</v>
      </c>
      <c r="Q87" s="93"/>
      <c r="R87" s="93">
        <f>VLOOKUP($A87,State_Cats_data!$B$12:$AV$350,37,FALSE)</f>
        <v>0</v>
      </c>
      <c r="S87" s="93"/>
      <c r="T87" s="104">
        <f t="shared" si="5"/>
        <v>1581234</v>
      </c>
    </row>
    <row r="88" spans="1:20" x14ac:dyDescent="0.2">
      <c r="A88">
        <f>State_Cats_data!B93</f>
        <v>1602</v>
      </c>
      <c r="B88" s="84" t="str">
        <f>VLOOKUP($A88,State_Cats_data!$B$12:$AV$350,2,FALSE)</f>
        <v>Danville</v>
      </c>
      <c r="D88" s="6">
        <f>VLOOKUP($A88,State_Cats_data!$B$12:$AV$350,22,FALSE)</f>
        <v>290023</v>
      </c>
      <c r="E88" s="6"/>
      <c r="F88" s="6">
        <f>VLOOKUP($A88,State_Cats_data!$B$12:$AV$350,42,FALSE)</f>
        <v>15441</v>
      </c>
      <c r="G88" s="6"/>
      <c r="H88" s="6">
        <f t="shared" si="3"/>
        <v>305464</v>
      </c>
      <c r="I88" s="93"/>
      <c r="J88" s="6">
        <f>VLOOKUP($A88,State_Cats_data!$B$12:$AV$350,27,FALSE)</f>
        <v>31429</v>
      </c>
      <c r="K88" s="6"/>
      <c r="L88" s="6">
        <f>VLOOKUP($A88,State_Cats_data!$B$12:$AV$350,47,FALSE)</f>
        <v>1674</v>
      </c>
      <c r="M88" s="6"/>
      <c r="N88" s="6">
        <f t="shared" si="4"/>
        <v>33103</v>
      </c>
      <c r="O88" s="93"/>
      <c r="P88" s="6">
        <f>VLOOKUP($A88,State_Cats_data!$B$12:$AV$350,32,FALSE)</f>
        <v>35068</v>
      </c>
      <c r="Q88" s="93"/>
      <c r="R88" s="6">
        <f>VLOOKUP($A88,State_Cats_data!$B$12:$AV$350,37,FALSE)</f>
        <v>0</v>
      </c>
      <c r="S88" s="93"/>
      <c r="T88" s="12">
        <f t="shared" si="5"/>
        <v>373635</v>
      </c>
    </row>
    <row r="89" spans="1:20" x14ac:dyDescent="0.2">
      <c r="A89">
        <f>State_Cats_data!B94</f>
        <v>1611</v>
      </c>
      <c r="B89" s="84" t="str">
        <f>VLOOKUP($A89,State_Cats_data!$B$12:$AV$350,2,FALSE)</f>
        <v>Davenport</v>
      </c>
      <c r="D89" s="6">
        <f>VLOOKUP($A89,State_Cats_data!$B$12:$AV$350,22,FALSE)</f>
        <v>8705813</v>
      </c>
      <c r="E89" s="6"/>
      <c r="F89" s="6">
        <f>VLOOKUP($A89,State_Cats_data!$B$12:$AV$350,42,FALSE)</f>
        <v>472362</v>
      </c>
      <c r="G89" s="6"/>
      <c r="H89" s="6">
        <f t="shared" si="3"/>
        <v>9178175</v>
      </c>
      <c r="I89" s="93"/>
      <c r="J89" s="6">
        <f>VLOOKUP($A89,State_Cats_data!$B$12:$AV$350,27,FALSE)</f>
        <v>1076074</v>
      </c>
      <c r="K89" s="6"/>
      <c r="L89" s="6">
        <f>VLOOKUP($A89,State_Cats_data!$B$12:$AV$350,47,FALSE)</f>
        <v>55497</v>
      </c>
      <c r="M89" s="6"/>
      <c r="N89" s="6">
        <f t="shared" si="4"/>
        <v>1131571</v>
      </c>
      <c r="O89" s="93"/>
      <c r="P89" s="6">
        <f>VLOOKUP($A89,State_Cats_data!$B$12:$AV$350,32,FALSE)</f>
        <v>1270668</v>
      </c>
      <c r="Q89" s="93"/>
      <c r="R89" s="6">
        <f>VLOOKUP($A89,State_Cats_data!$B$12:$AV$350,37,FALSE)</f>
        <v>5012028</v>
      </c>
      <c r="S89" s="93"/>
      <c r="T89" s="12">
        <f t="shared" si="5"/>
        <v>16592442</v>
      </c>
    </row>
    <row r="90" spans="1:20" x14ac:dyDescent="0.2">
      <c r="A90">
        <f>State_Cats_data!B95</f>
        <v>1619</v>
      </c>
      <c r="B90" s="84" t="str">
        <f>VLOOKUP($A90,State_Cats_data!$B$12:$AV$350,2,FALSE)</f>
        <v>Davis County</v>
      </c>
      <c r="D90" s="6">
        <f>VLOOKUP($A90,State_Cats_data!$B$12:$AV$350,22,FALSE)</f>
        <v>678453</v>
      </c>
      <c r="E90" s="6"/>
      <c r="F90" s="6">
        <f>VLOOKUP($A90,State_Cats_data!$B$12:$AV$350,42,FALSE)</f>
        <v>36568</v>
      </c>
      <c r="G90" s="6"/>
      <c r="H90" s="6">
        <f t="shared" si="3"/>
        <v>715021</v>
      </c>
      <c r="I90" s="93"/>
      <c r="J90" s="6">
        <f>VLOOKUP($A90,State_Cats_data!$B$12:$AV$350,27,FALSE)</f>
        <v>74647</v>
      </c>
      <c r="K90" s="6"/>
      <c r="L90" s="6">
        <f>VLOOKUP($A90,State_Cats_data!$B$12:$AV$350,47,FALSE)</f>
        <v>3964</v>
      </c>
      <c r="M90" s="6"/>
      <c r="N90" s="6">
        <f t="shared" si="4"/>
        <v>78611</v>
      </c>
      <c r="O90" s="93"/>
      <c r="P90" s="6">
        <f>VLOOKUP($A90,State_Cats_data!$B$12:$AV$350,32,FALSE)</f>
        <v>75116</v>
      </c>
      <c r="Q90" s="93"/>
      <c r="R90" s="6">
        <f>VLOOKUP($A90,State_Cats_data!$B$12:$AV$350,37,FALSE)</f>
        <v>0</v>
      </c>
      <c r="S90" s="93"/>
      <c r="T90" s="12">
        <f t="shared" si="5"/>
        <v>868748</v>
      </c>
    </row>
    <row r="91" spans="1:20" x14ac:dyDescent="0.2">
      <c r="A91">
        <f>State_Cats_data!B96</f>
        <v>1638</v>
      </c>
      <c r="B91" s="84" t="str">
        <f>VLOOKUP($A91,State_Cats_data!$B$12:$AV$350,2,FALSE)</f>
        <v>Decorah Community</v>
      </c>
      <c r="D91" s="6">
        <f>VLOOKUP($A91,State_Cats_data!$B$12:$AV$350,22,FALSE)</f>
        <v>775106</v>
      </c>
      <c r="E91" s="6"/>
      <c r="F91" s="6">
        <f>VLOOKUP($A91,State_Cats_data!$B$12:$AV$350,42,FALSE)</f>
        <v>43651</v>
      </c>
      <c r="G91" s="6"/>
      <c r="H91" s="6">
        <f t="shared" si="3"/>
        <v>818757</v>
      </c>
      <c r="I91" s="93"/>
      <c r="J91" s="6">
        <f>VLOOKUP($A91,State_Cats_data!$B$12:$AV$350,27,FALSE)</f>
        <v>94570</v>
      </c>
      <c r="K91" s="6"/>
      <c r="L91" s="6">
        <f>VLOOKUP($A91,State_Cats_data!$B$12:$AV$350,47,FALSE)</f>
        <v>4664</v>
      </c>
      <c r="M91" s="6"/>
      <c r="N91" s="6">
        <f t="shared" si="4"/>
        <v>99234</v>
      </c>
      <c r="O91" s="93"/>
      <c r="P91" s="6">
        <f>VLOOKUP($A91,State_Cats_data!$B$12:$AV$350,32,FALSE)</f>
        <v>84564</v>
      </c>
      <c r="Q91" s="93"/>
      <c r="R91" s="6">
        <f>VLOOKUP($A91,State_Cats_data!$B$12:$AV$350,37,FALSE)</f>
        <v>0</v>
      </c>
      <c r="S91" s="93"/>
      <c r="T91" s="12">
        <f t="shared" si="5"/>
        <v>1002555</v>
      </c>
    </row>
    <row r="92" spans="1:20" x14ac:dyDescent="0.2">
      <c r="A92" s="83">
        <f>State_Cats_data!B97</f>
        <v>1675</v>
      </c>
      <c r="B92" s="92" t="str">
        <f>VLOOKUP($A92,State_Cats_data!$B$12:$AV$350,2,FALSE)</f>
        <v>Delwood</v>
      </c>
      <c r="C92" s="83"/>
      <c r="D92" s="93">
        <f>VLOOKUP($A92,State_Cats_data!$B$12:$AV$350,22,FALSE)</f>
        <v>102436</v>
      </c>
      <c r="E92" s="93"/>
      <c r="F92" s="93">
        <f>VLOOKUP($A92,State_Cats_data!$B$12:$AV$350,42,FALSE)</f>
        <v>5976</v>
      </c>
      <c r="G92" s="93"/>
      <c r="H92" s="93">
        <f t="shared" si="3"/>
        <v>108412</v>
      </c>
      <c r="I92" s="93"/>
      <c r="J92" s="93">
        <f>VLOOKUP($A92,State_Cats_data!$B$12:$AV$350,27,FALSE)</f>
        <v>8181</v>
      </c>
      <c r="K92" s="93"/>
      <c r="L92" s="93">
        <f>VLOOKUP($A92,State_Cats_data!$B$12:$AV$350,47,FALSE)</f>
        <v>701</v>
      </c>
      <c r="M92" s="93"/>
      <c r="N92" s="93">
        <f t="shared" si="4"/>
        <v>8882</v>
      </c>
      <c r="O92" s="93"/>
      <c r="P92" s="93">
        <f>VLOOKUP($A92,State_Cats_data!$B$12:$AV$350,32,FALSE)</f>
        <v>13598</v>
      </c>
      <c r="Q92" s="93"/>
      <c r="R92" s="93">
        <f>VLOOKUP($A92,State_Cats_data!$B$12:$AV$350,37,FALSE)</f>
        <v>65470</v>
      </c>
      <c r="S92" s="93"/>
      <c r="T92" s="104">
        <f t="shared" si="5"/>
        <v>196362</v>
      </c>
    </row>
    <row r="93" spans="1:20" x14ac:dyDescent="0.2">
      <c r="A93">
        <f>State_Cats_data!B98</f>
        <v>1701</v>
      </c>
      <c r="B93" s="84" t="str">
        <f>VLOOKUP($A93,State_Cats_data!$B$12:$AV$350,2,FALSE)</f>
        <v>Denison</v>
      </c>
      <c r="D93" s="6">
        <f>VLOOKUP($A93,State_Cats_data!$B$12:$AV$350,22,FALSE)</f>
        <v>1079481</v>
      </c>
      <c r="E93" s="6"/>
      <c r="F93" s="6">
        <f>VLOOKUP($A93,State_Cats_data!$B$12:$AV$350,42,FALSE)</f>
        <v>67278</v>
      </c>
      <c r="G93" s="6"/>
      <c r="H93" s="6">
        <f t="shared" si="3"/>
        <v>1146759</v>
      </c>
      <c r="I93" s="93"/>
      <c r="J93" s="6">
        <f>VLOOKUP($A93,State_Cats_data!$B$12:$AV$350,27,FALSE)</f>
        <v>132314</v>
      </c>
      <c r="K93" s="6"/>
      <c r="L93" s="6">
        <f>VLOOKUP($A93,State_Cats_data!$B$12:$AV$350,47,FALSE)</f>
        <v>8051</v>
      </c>
      <c r="M93" s="6"/>
      <c r="N93" s="6">
        <f t="shared" si="4"/>
        <v>140365</v>
      </c>
      <c r="O93" s="93"/>
      <c r="P93" s="6">
        <f>VLOOKUP($A93,State_Cats_data!$B$12:$AV$350,32,FALSE)</f>
        <v>162307</v>
      </c>
      <c r="Q93" s="93"/>
      <c r="R93" s="6">
        <f>VLOOKUP($A93,State_Cats_data!$B$12:$AV$350,37,FALSE)</f>
        <v>0</v>
      </c>
      <c r="S93" s="93"/>
      <c r="T93" s="12">
        <f t="shared" si="5"/>
        <v>1449431</v>
      </c>
    </row>
    <row r="94" spans="1:20" x14ac:dyDescent="0.2">
      <c r="A94">
        <f>State_Cats_data!B99</f>
        <v>1719</v>
      </c>
      <c r="B94" s="84" t="str">
        <f>VLOOKUP($A94,State_Cats_data!$B$12:$AV$350,2,FALSE)</f>
        <v>Denver</v>
      </c>
      <c r="D94" s="6">
        <f>VLOOKUP($A94,State_Cats_data!$B$12:$AV$350,22,FALSE)</f>
        <v>386413</v>
      </c>
      <c r="E94" s="6"/>
      <c r="F94" s="6">
        <f>VLOOKUP($A94,State_Cats_data!$B$12:$AV$350,42,FALSE)</f>
        <v>27731</v>
      </c>
      <c r="G94" s="6"/>
      <c r="H94" s="6">
        <f t="shared" si="3"/>
        <v>414144</v>
      </c>
      <c r="I94" s="93"/>
      <c r="J94" s="6">
        <f>VLOOKUP($A94,State_Cats_data!$B$12:$AV$350,27,FALSE)</f>
        <v>36452</v>
      </c>
      <c r="K94" s="6"/>
      <c r="L94" s="6">
        <f>VLOOKUP($A94,State_Cats_data!$B$12:$AV$350,47,FALSE)</f>
        <v>3183</v>
      </c>
      <c r="M94" s="6"/>
      <c r="N94" s="6">
        <f t="shared" si="4"/>
        <v>39635</v>
      </c>
      <c r="O94" s="93"/>
      <c r="P94" s="6">
        <f>VLOOKUP($A94,State_Cats_data!$B$12:$AV$350,32,FALSE)</f>
        <v>35800</v>
      </c>
      <c r="Q94" s="93"/>
      <c r="R94" s="6">
        <f>VLOOKUP($A94,State_Cats_data!$B$12:$AV$350,37,FALSE)</f>
        <v>0</v>
      </c>
      <c r="S94" s="93"/>
      <c r="T94" s="12">
        <f t="shared" si="5"/>
        <v>489579</v>
      </c>
    </row>
    <row r="95" spans="1:20" x14ac:dyDescent="0.2">
      <c r="A95">
        <f>State_Cats_data!B100</f>
        <v>1737</v>
      </c>
      <c r="B95" s="84" t="str">
        <f>VLOOKUP($A95,State_Cats_data!$B$12:$AV$350,2,FALSE)</f>
        <v>Des Moines Independent</v>
      </c>
      <c r="D95" s="6">
        <f>VLOOKUP($A95,State_Cats_data!$B$12:$AV$350,22,FALSE)</f>
        <v>19210745</v>
      </c>
      <c r="E95" s="6"/>
      <c r="F95" s="6">
        <f>VLOOKUP($A95,State_Cats_data!$B$12:$AV$350,42,FALSE)</f>
        <v>892746</v>
      </c>
      <c r="G95" s="6"/>
      <c r="H95" s="6">
        <f t="shared" si="3"/>
        <v>20103491</v>
      </c>
      <c r="I95" s="93"/>
      <c r="J95" s="6">
        <f>VLOOKUP($A95,State_Cats_data!$B$12:$AV$350,27,FALSE)</f>
        <v>2399872</v>
      </c>
      <c r="K95" s="6"/>
      <c r="L95" s="6">
        <f>VLOOKUP($A95,State_Cats_data!$B$12:$AV$350,47,FALSE)</f>
        <v>113701</v>
      </c>
      <c r="M95" s="6"/>
      <c r="N95" s="6">
        <f t="shared" si="4"/>
        <v>2513573</v>
      </c>
      <c r="O95" s="93"/>
      <c r="P95" s="6">
        <f>VLOOKUP($A95,State_Cats_data!$B$12:$AV$350,32,FALSE)</f>
        <v>2901289</v>
      </c>
      <c r="Q95" s="93"/>
      <c r="R95" s="6">
        <f>VLOOKUP($A95,State_Cats_data!$B$12:$AV$350,37,FALSE)</f>
        <v>0</v>
      </c>
      <c r="S95" s="93"/>
      <c r="T95" s="12">
        <f t="shared" si="5"/>
        <v>25518353</v>
      </c>
    </row>
    <row r="96" spans="1:20" x14ac:dyDescent="0.2">
      <c r="A96">
        <f>State_Cats_data!B101</f>
        <v>1782</v>
      </c>
      <c r="B96" s="84" t="str">
        <f>VLOOKUP($A96,State_Cats_data!$B$12:$AV$350,2,FALSE)</f>
        <v>Diagonal</v>
      </c>
      <c r="D96" s="6">
        <f>VLOOKUP($A96,State_Cats_data!$B$12:$AV$350,22,FALSE)</f>
        <v>81986</v>
      </c>
      <c r="E96" s="6"/>
      <c r="F96" s="6">
        <f>VLOOKUP($A96,State_Cats_data!$B$12:$AV$350,42,FALSE)</f>
        <v>3388</v>
      </c>
      <c r="G96" s="6"/>
      <c r="H96" s="6">
        <f t="shared" si="3"/>
        <v>85374</v>
      </c>
      <c r="I96" s="93"/>
      <c r="J96" s="6">
        <f>VLOOKUP($A96,State_Cats_data!$B$12:$AV$350,27,FALSE)</f>
        <v>9174</v>
      </c>
      <c r="K96" s="6"/>
      <c r="L96" s="6">
        <f>VLOOKUP($A96,State_Cats_data!$B$12:$AV$350,47,FALSE)</f>
        <v>361</v>
      </c>
      <c r="M96" s="6"/>
      <c r="N96" s="6">
        <f t="shared" si="4"/>
        <v>9535</v>
      </c>
      <c r="O96" s="93"/>
      <c r="P96" s="6">
        <f>VLOOKUP($A96,State_Cats_data!$B$12:$AV$350,32,FALSE)</f>
        <v>10112</v>
      </c>
      <c r="Q96" s="93"/>
      <c r="R96" s="6">
        <f>VLOOKUP($A96,State_Cats_data!$B$12:$AV$350,37,FALSE)</f>
        <v>0</v>
      </c>
      <c r="S96" s="93"/>
      <c r="T96" s="12">
        <f t="shared" si="5"/>
        <v>105021</v>
      </c>
    </row>
    <row r="97" spans="1:20" x14ac:dyDescent="0.2">
      <c r="A97" s="83">
        <f>State_Cats_data!B102</f>
        <v>1791</v>
      </c>
      <c r="B97" s="92" t="str">
        <f>VLOOKUP($A97,State_Cats_data!$B$12:$AV$350,2,FALSE)</f>
        <v>Dike-New Hartford</v>
      </c>
      <c r="C97" s="83"/>
      <c r="D97" s="93">
        <f>VLOOKUP($A97,State_Cats_data!$B$12:$AV$350,22,FALSE)</f>
        <v>525349</v>
      </c>
      <c r="E97" s="93"/>
      <c r="F97" s="93">
        <f>VLOOKUP($A97,State_Cats_data!$B$12:$AV$350,42,FALSE)</f>
        <v>37402</v>
      </c>
      <c r="G97" s="93"/>
      <c r="H97" s="93">
        <f t="shared" si="3"/>
        <v>562751</v>
      </c>
      <c r="I97" s="93"/>
      <c r="J97" s="93">
        <f>VLOOKUP($A97,State_Cats_data!$B$12:$AV$350,27,FALSE)</f>
        <v>55284</v>
      </c>
      <c r="K97" s="93"/>
      <c r="L97" s="93">
        <f>VLOOKUP($A97,State_Cats_data!$B$12:$AV$350,47,FALSE)</f>
        <v>4298</v>
      </c>
      <c r="M97" s="93"/>
      <c r="N97" s="93">
        <f t="shared" si="4"/>
        <v>59582</v>
      </c>
      <c r="O97" s="93"/>
      <c r="P97" s="93">
        <f>VLOOKUP($A97,State_Cats_data!$B$12:$AV$350,32,FALSE)</f>
        <v>52116</v>
      </c>
      <c r="Q97" s="93"/>
      <c r="R97" s="93">
        <f>VLOOKUP($A97,State_Cats_data!$B$12:$AV$350,37,FALSE)</f>
        <v>0</v>
      </c>
      <c r="S97" s="93"/>
      <c r="T97" s="104">
        <f t="shared" si="5"/>
        <v>674449</v>
      </c>
    </row>
    <row r="98" spans="1:20" x14ac:dyDescent="0.2">
      <c r="A98">
        <f>State_Cats_data!B103</f>
        <v>1863</v>
      </c>
      <c r="B98" s="84" t="str">
        <f>VLOOKUP($A98,State_Cats_data!$B$12:$AV$350,2,FALSE)</f>
        <v>Dubuque</v>
      </c>
      <c r="D98" s="6">
        <f>VLOOKUP($A98,State_Cats_data!$B$12:$AV$350,22,FALSE)</f>
        <v>6147800</v>
      </c>
      <c r="E98" s="6"/>
      <c r="F98" s="6">
        <f>VLOOKUP($A98,State_Cats_data!$B$12:$AV$350,42,FALSE)</f>
        <v>370805</v>
      </c>
      <c r="G98" s="6"/>
      <c r="H98" s="6">
        <f t="shared" si="3"/>
        <v>6518605</v>
      </c>
      <c r="I98" s="93"/>
      <c r="J98" s="6">
        <f>VLOOKUP($A98,State_Cats_data!$B$12:$AV$350,27,FALSE)</f>
        <v>730416</v>
      </c>
      <c r="K98" s="6"/>
      <c r="L98" s="6">
        <f>VLOOKUP($A98,State_Cats_data!$B$12:$AV$350,47,FALSE)</f>
        <v>39734</v>
      </c>
      <c r="M98" s="6"/>
      <c r="N98" s="6">
        <f t="shared" si="4"/>
        <v>770150</v>
      </c>
      <c r="O98" s="93"/>
      <c r="P98" s="6">
        <f>VLOOKUP($A98,State_Cats_data!$B$12:$AV$350,32,FALSE)</f>
        <v>735296</v>
      </c>
      <c r="Q98" s="93"/>
      <c r="R98" s="6">
        <f>VLOOKUP($A98,State_Cats_data!$B$12:$AV$350,37,FALSE)</f>
        <v>3341772</v>
      </c>
      <c r="S98" s="93"/>
      <c r="T98" s="12">
        <f t="shared" si="5"/>
        <v>11365823</v>
      </c>
    </row>
    <row r="99" spans="1:20" x14ac:dyDescent="0.2">
      <c r="A99">
        <f>State_Cats_data!B104</f>
        <v>1908</v>
      </c>
      <c r="B99" s="84" t="str">
        <f>VLOOKUP($A99,State_Cats_data!$B$12:$AV$350,2,FALSE)</f>
        <v>Dunkerton</v>
      </c>
      <c r="D99" s="6">
        <f>VLOOKUP($A99,State_Cats_data!$B$12:$AV$350,22,FALSE)</f>
        <v>268229</v>
      </c>
      <c r="E99" s="6"/>
      <c r="F99" s="6">
        <f>VLOOKUP($A99,State_Cats_data!$B$12:$AV$350,42,FALSE)</f>
        <v>19287</v>
      </c>
      <c r="G99" s="6"/>
      <c r="H99" s="6">
        <f t="shared" si="3"/>
        <v>287516</v>
      </c>
      <c r="I99" s="93"/>
      <c r="J99" s="6">
        <f>VLOOKUP($A99,State_Cats_data!$B$12:$AV$350,27,FALSE)</f>
        <v>27840</v>
      </c>
      <c r="K99" s="6"/>
      <c r="L99" s="6">
        <f>VLOOKUP($A99,State_Cats_data!$B$12:$AV$350,47,FALSE)</f>
        <v>2214</v>
      </c>
      <c r="M99" s="6"/>
      <c r="N99" s="6">
        <f t="shared" si="4"/>
        <v>30054</v>
      </c>
      <c r="O99" s="93"/>
      <c r="P99" s="6">
        <f>VLOOKUP($A99,State_Cats_data!$B$12:$AV$350,32,FALSE)</f>
        <v>29914</v>
      </c>
      <c r="Q99" s="93"/>
      <c r="R99" s="6">
        <f>VLOOKUP($A99,State_Cats_data!$B$12:$AV$350,37,FALSE)</f>
        <v>0</v>
      </c>
      <c r="S99" s="93"/>
      <c r="T99" s="12">
        <f t="shared" si="5"/>
        <v>347484</v>
      </c>
    </row>
    <row r="100" spans="1:20" x14ac:dyDescent="0.2">
      <c r="A100">
        <f>State_Cats_data!B105</f>
        <v>1926</v>
      </c>
      <c r="B100" s="84" t="str">
        <f>VLOOKUP($A100,State_Cats_data!$B$12:$AV$350,2,FALSE)</f>
        <v>Durant</v>
      </c>
      <c r="D100" s="6">
        <f>VLOOKUP($A100,State_Cats_data!$B$12:$AV$350,22,FALSE)</f>
        <v>397343</v>
      </c>
      <c r="E100" s="6"/>
      <c r="F100" s="6">
        <f>VLOOKUP($A100,State_Cats_data!$B$12:$AV$350,42,FALSE)</f>
        <v>17014</v>
      </c>
      <c r="G100" s="6"/>
      <c r="H100" s="6">
        <f t="shared" si="3"/>
        <v>414357</v>
      </c>
      <c r="I100" s="93"/>
      <c r="J100" s="6">
        <f>VLOOKUP($A100,State_Cats_data!$B$12:$AV$350,27,FALSE)</f>
        <v>44954</v>
      </c>
      <c r="K100" s="6"/>
      <c r="L100" s="6">
        <f>VLOOKUP($A100,State_Cats_data!$B$12:$AV$350,47,FALSE)</f>
        <v>1999</v>
      </c>
      <c r="M100" s="6"/>
      <c r="N100" s="6">
        <f t="shared" si="4"/>
        <v>46953</v>
      </c>
      <c r="O100" s="93"/>
      <c r="P100" s="6">
        <f>VLOOKUP($A100,State_Cats_data!$B$12:$AV$350,32,FALSE)</f>
        <v>35826</v>
      </c>
      <c r="Q100" s="93"/>
      <c r="R100" s="6">
        <f>VLOOKUP($A100,State_Cats_data!$B$12:$AV$350,37,FALSE)</f>
        <v>0</v>
      </c>
      <c r="S100" s="93"/>
      <c r="T100" s="12">
        <f t="shared" si="5"/>
        <v>497136</v>
      </c>
    </row>
    <row r="101" spans="1:20" x14ac:dyDescent="0.2">
      <c r="A101">
        <f>State_Cats_data!B106</f>
        <v>1944</v>
      </c>
      <c r="B101" s="84" t="str">
        <f>VLOOKUP($A101,State_Cats_data!$B$12:$AV$350,2,FALSE)</f>
        <v>Eagle Grove</v>
      </c>
      <c r="D101" s="6">
        <f>VLOOKUP($A101,State_Cats_data!$B$12:$AV$350,22,FALSE)</f>
        <v>485172</v>
      </c>
      <c r="E101" s="6"/>
      <c r="F101" s="6">
        <f>VLOOKUP($A101,State_Cats_data!$B$12:$AV$350,42,FALSE)</f>
        <v>30818</v>
      </c>
      <c r="G101" s="6"/>
      <c r="H101" s="6">
        <f t="shared" si="3"/>
        <v>515990</v>
      </c>
      <c r="I101" s="93"/>
      <c r="J101" s="6">
        <f>VLOOKUP($A101,State_Cats_data!$B$12:$AV$350,27,FALSE)</f>
        <v>53041</v>
      </c>
      <c r="K101" s="6"/>
      <c r="L101" s="6">
        <f>VLOOKUP($A101,State_Cats_data!$B$12:$AV$350,47,FALSE)</f>
        <v>3675</v>
      </c>
      <c r="M101" s="6"/>
      <c r="N101" s="6">
        <f t="shared" si="4"/>
        <v>56716</v>
      </c>
      <c r="O101" s="93"/>
      <c r="P101" s="6">
        <f>VLOOKUP($A101,State_Cats_data!$B$12:$AV$350,32,FALSE)</f>
        <v>59831</v>
      </c>
      <c r="Q101" s="93"/>
      <c r="R101" s="6">
        <f>VLOOKUP($A101,State_Cats_data!$B$12:$AV$350,37,FALSE)</f>
        <v>0</v>
      </c>
      <c r="S101" s="93"/>
      <c r="T101" s="12">
        <f t="shared" si="5"/>
        <v>632537</v>
      </c>
    </row>
    <row r="102" spans="1:20" x14ac:dyDescent="0.2">
      <c r="A102" s="83">
        <f>State_Cats_data!B107</f>
        <v>1953</v>
      </c>
      <c r="B102" s="92" t="str">
        <f>VLOOKUP($A102,State_Cats_data!$B$12:$AV$350,2,FALSE)</f>
        <v>Earlham</v>
      </c>
      <c r="C102" s="83"/>
      <c r="D102" s="93">
        <f>VLOOKUP($A102,State_Cats_data!$B$12:$AV$350,22,FALSE)</f>
        <v>392462</v>
      </c>
      <c r="E102" s="93"/>
      <c r="F102" s="93">
        <f>VLOOKUP($A102,State_Cats_data!$B$12:$AV$350,42,FALSE)</f>
        <v>16615</v>
      </c>
      <c r="G102" s="93"/>
      <c r="H102" s="93">
        <f t="shared" si="3"/>
        <v>409077</v>
      </c>
      <c r="I102" s="93"/>
      <c r="J102" s="93">
        <f>VLOOKUP($A102,State_Cats_data!$B$12:$AV$350,27,FALSE)</f>
        <v>39536</v>
      </c>
      <c r="K102" s="93"/>
      <c r="L102" s="93">
        <f>VLOOKUP($A102,State_Cats_data!$B$12:$AV$350,47,FALSE)</f>
        <v>2116</v>
      </c>
      <c r="M102" s="93"/>
      <c r="N102" s="93">
        <f t="shared" si="4"/>
        <v>41652</v>
      </c>
      <c r="O102" s="93"/>
      <c r="P102" s="93">
        <f>VLOOKUP($A102,State_Cats_data!$B$12:$AV$350,32,FALSE)</f>
        <v>44987</v>
      </c>
      <c r="Q102" s="93"/>
      <c r="R102" s="93">
        <f>VLOOKUP($A102,State_Cats_data!$B$12:$AV$350,37,FALSE)</f>
        <v>208121</v>
      </c>
      <c r="S102" s="93"/>
      <c r="T102" s="104">
        <f t="shared" si="5"/>
        <v>703837</v>
      </c>
    </row>
    <row r="103" spans="1:20" x14ac:dyDescent="0.2">
      <c r="A103">
        <f>State_Cats_data!B108</f>
        <v>1963</v>
      </c>
      <c r="B103" s="84" t="str">
        <f>VLOOKUP($A103,State_Cats_data!$B$12:$AV$350,2,FALSE)</f>
        <v>East Buchanan</v>
      </c>
      <c r="D103" s="6">
        <f>VLOOKUP($A103,State_Cats_data!$B$12:$AV$350,22,FALSE)</f>
        <v>349239</v>
      </c>
      <c r="E103" s="6"/>
      <c r="F103" s="6">
        <f>VLOOKUP($A103,State_Cats_data!$B$12:$AV$350,42,FALSE)</f>
        <v>24646</v>
      </c>
      <c r="G103" s="6"/>
      <c r="H103" s="6">
        <f t="shared" si="3"/>
        <v>373885</v>
      </c>
      <c r="I103" s="93"/>
      <c r="J103" s="6">
        <f>VLOOKUP($A103,State_Cats_data!$B$12:$AV$350,27,FALSE)</f>
        <v>34848</v>
      </c>
      <c r="K103" s="6"/>
      <c r="L103" s="6">
        <f>VLOOKUP($A103,State_Cats_data!$B$12:$AV$350,47,FALSE)</f>
        <v>2832</v>
      </c>
      <c r="M103" s="6"/>
      <c r="N103" s="6">
        <f t="shared" si="4"/>
        <v>37680</v>
      </c>
      <c r="O103" s="93"/>
      <c r="P103" s="6">
        <f>VLOOKUP($A103,State_Cats_data!$B$12:$AV$350,32,FALSE)</f>
        <v>36576</v>
      </c>
      <c r="Q103" s="93"/>
      <c r="R103" s="6">
        <f>VLOOKUP($A103,State_Cats_data!$B$12:$AV$350,37,FALSE)</f>
        <v>0</v>
      </c>
      <c r="S103" s="93"/>
      <c r="T103" s="12">
        <f t="shared" si="5"/>
        <v>448141</v>
      </c>
    </row>
    <row r="104" spans="1:20" x14ac:dyDescent="0.2">
      <c r="A104">
        <f>State_Cats_data!B109</f>
        <v>3582</v>
      </c>
      <c r="B104" s="84" t="str">
        <f>VLOOKUP($A104,State_Cats_data!$B$12:$AV$350,2,FALSE)</f>
        <v>East Marshall</v>
      </c>
      <c r="D104" s="6">
        <f>VLOOKUP($A104,State_Cats_data!$B$12:$AV$350,22,FALSE)</f>
        <v>363990</v>
      </c>
      <c r="E104" s="6"/>
      <c r="F104" s="6">
        <f>VLOOKUP($A104,State_Cats_data!$B$12:$AV$350,42,FALSE)</f>
        <v>24589</v>
      </c>
      <c r="G104" s="6"/>
      <c r="H104" s="6">
        <f t="shared" si="3"/>
        <v>388579</v>
      </c>
      <c r="I104" s="93"/>
      <c r="J104" s="6">
        <f>VLOOKUP($A104,State_Cats_data!$B$12:$AV$350,27,FALSE)</f>
        <v>41378</v>
      </c>
      <c r="K104" s="6"/>
      <c r="L104" s="6">
        <f>VLOOKUP($A104,State_Cats_data!$B$12:$AV$350,47,FALSE)</f>
        <v>2823</v>
      </c>
      <c r="M104" s="6"/>
      <c r="N104" s="6">
        <f t="shared" si="4"/>
        <v>44201</v>
      </c>
      <c r="O104" s="93"/>
      <c r="P104" s="6">
        <f>VLOOKUP($A104,State_Cats_data!$B$12:$AV$350,32,FALSE)</f>
        <v>41487</v>
      </c>
      <c r="Q104" s="93"/>
      <c r="R104" s="6">
        <f>VLOOKUP($A104,State_Cats_data!$B$12:$AV$350,37,FALSE)</f>
        <v>188164</v>
      </c>
      <c r="S104" s="93"/>
      <c r="T104" s="12">
        <f t="shared" si="5"/>
        <v>662431</v>
      </c>
    </row>
    <row r="105" spans="1:20" x14ac:dyDescent="0.2">
      <c r="A105">
        <f>State_Cats_data!B110</f>
        <v>3978</v>
      </c>
      <c r="B105" s="84" t="str">
        <f>VLOOKUP($A105,State_Cats_data!$B$12:$AV$350,2,FALSE)</f>
        <v>East Mills</v>
      </c>
      <c r="D105" s="6">
        <f>VLOOKUP($A105,State_Cats_data!$B$12:$AV$350,22,FALSE)</f>
        <v>339505</v>
      </c>
      <c r="E105" s="6"/>
      <c r="F105" s="6">
        <f>VLOOKUP($A105,State_Cats_data!$B$12:$AV$350,42,FALSE)</f>
        <v>18101</v>
      </c>
      <c r="G105" s="6"/>
      <c r="H105" s="6">
        <f t="shared" si="3"/>
        <v>357606</v>
      </c>
      <c r="I105" s="93"/>
      <c r="J105" s="6">
        <f>VLOOKUP($A105,State_Cats_data!$B$12:$AV$350,27,FALSE)</f>
        <v>37764</v>
      </c>
      <c r="K105" s="6"/>
      <c r="L105" s="6">
        <f>VLOOKUP($A105,State_Cats_data!$B$12:$AV$350,47,FALSE)</f>
        <v>1927</v>
      </c>
      <c r="M105" s="6"/>
      <c r="N105" s="6">
        <f t="shared" si="4"/>
        <v>39691</v>
      </c>
      <c r="O105" s="93"/>
      <c r="P105" s="6">
        <f>VLOOKUP($A105,State_Cats_data!$B$12:$AV$350,32,FALSE)</f>
        <v>33770</v>
      </c>
      <c r="Q105" s="93"/>
      <c r="R105" s="6">
        <f>VLOOKUP($A105,State_Cats_data!$B$12:$AV$350,37,FALSE)</f>
        <v>0</v>
      </c>
      <c r="S105" s="93"/>
      <c r="T105" s="12">
        <f t="shared" si="5"/>
        <v>431067</v>
      </c>
    </row>
    <row r="106" spans="1:20" x14ac:dyDescent="0.2">
      <c r="A106">
        <f>State_Cats_data!B111</f>
        <v>6741</v>
      </c>
      <c r="B106" s="84" t="str">
        <f>VLOOKUP($A106,State_Cats_data!$B$12:$AV$350,2,FALSE)</f>
        <v>East Sac County</v>
      </c>
      <c r="D106" s="6">
        <f>VLOOKUP($A106,State_Cats_data!$B$12:$AV$350,22,FALSE)</f>
        <v>543574</v>
      </c>
      <c r="E106" s="6"/>
      <c r="F106" s="6">
        <f>VLOOKUP($A106,State_Cats_data!$B$12:$AV$350,42,FALSE)</f>
        <v>31047</v>
      </c>
      <c r="G106" s="6"/>
      <c r="H106" s="6">
        <f t="shared" si="3"/>
        <v>574621</v>
      </c>
      <c r="I106" s="93"/>
      <c r="J106" s="6">
        <f>VLOOKUP($A106,State_Cats_data!$B$12:$AV$350,27,FALSE)</f>
        <v>57242</v>
      </c>
      <c r="K106" s="6"/>
      <c r="L106" s="6">
        <f>VLOOKUP($A106,State_Cats_data!$B$12:$AV$350,47,FALSE)</f>
        <v>3700</v>
      </c>
      <c r="M106" s="6"/>
      <c r="N106" s="6">
        <f t="shared" si="4"/>
        <v>60942</v>
      </c>
      <c r="O106" s="93"/>
      <c r="P106" s="6">
        <f>VLOOKUP($A106,State_Cats_data!$B$12:$AV$350,32,FALSE)</f>
        <v>62099</v>
      </c>
      <c r="Q106" s="93"/>
      <c r="R106" s="6">
        <f>VLOOKUP($A106,State_Cats_data!$B$12:$AV$350,37,FALSE)</f>
        <v>0</v>
      </c>
      <c r="S106" s="93"/>
      <c r="T106" s="12">
        <f t="shared" si="5"/>
        <v>697662</v>
      </c>
    </row>
    <row r="107" spans="1:20" x14ac:dyDescent="0.2">
      <c r="A107" s="83">
        <f>State_Cats_data!B112</f>
        <v>1970</v>
      </c>
      <c r="B107" s="92" t="str">
        <f>VLOOKUP($A107,State_Cats_data!$B$12:$AV$350,2,FALSE)</f>
        <v>East Union</v>
      </c>
      <c r="C107" s="83"/>
      <c r="D107" s="93">
        <f>VLOOKUP($A107,State_Cats_data!$B$12:$AV$350,22,FALSE)</f>
        <v>308310</v>
      </c>
      <c r="E107" s="93"/>
      <c r="F107" s="93">
        <f>VLOOKUP($A107,State_Cats_data!$B$12:$AV$350,42,FALSE)</f>
        <v>16763</v>
      </c>
      <c r="G107" s="93"/>
      <c r="H107" s="93">
        <f t="shared" si="3"/>
        <v>325073</v>
      </c>
      <c r="I107" s="93"/>
      <c r="J107" s="93">
        <f>VLOOKUP($A107,State_Cats_data!$B$12:$AV$350,27,FALSE)</f>
        <v>29714</v>
      </c>
      <c r="K107" s="93"/>
      <c r="L107" s="93">
        <f>VLOOKUP($A107,State_Cats_data!$B$12:$AV$350,47,FALSE)</f>
        <v>1784</v>
      </c>
      <c r="M107" s="93"/>
      <c r="N107" s="93">
        <f t="shared" si="4"/>
        <v>31498</v>
      </c>
      <c r="O107" s="93"/>
      <c r="P107" s="93">
        <f>VLOOKUP($A107,State_Cats_data!$B$12:$AV$350,32,FALSE)</f>
        <v>37202</v>
      </c>
      <c r="Q107" s="93"/>
      <c r="R107" s="93">
        <f>VLOOKUP($A107,State_Cats_data!$B$12:$AV$350,37,FALSE)</f>
        <v>167171</v>
      </c>
      <c r="S107" s="93"/>
      <c r="T107" s="104">
        <f t="shared" si="5"/>
        <v>560944</v>
      </c>
    </row>
    <row r="108" spans="1:20" x14ac:dyDescent="0.2">
      <c r="A108">
        <f>State_Cats_data!B113</f>
        <v>1972</v>
      </c>
      <c r="B108" s="84" t="str">
        <f>VLOOKUP($A108,State_Cats_data!$B$12:$AV$350,2,FALSE)</f>
        <v>Eastern Allamakee</v>
      </c>
      <c r="D108" s="6">
        <f>VLOOKUP($A108,State_Cats_data!$B$12:$AV$350,22,FALSE)</f>
        <v>229222</v>
      </c>
      <c r="E108" s="6"/>
      <c r="F108" s="6">
        <f>VLOOKUP($A108,State_Cats_data!$B$12:$AV$350,42,FALSE)</f>
        <v>11542</v>
      </c>
      <c r="G108" s="6"/>
      <c r="H108" s="6">
        <f t="shared" si="3"/>
        <v>240764</v>
      </c>
      <c r="I108" s="93"/>
      <c r="J108" s="6">
        <f>VLOOKUP($A108,State_Cats_data!$B$12:$AV$350,27,FALSE)</f>
        <v>21654</v>
      </c>
      <c r="K108" s="6"/>
      <c r="L108" s="6">
        <f>VLOOKUP($A108,State_Cats_data!$B$12:$AV$350,47,FALSE)</f>
        <v>1237</v>
      </c>
      <c r="M108" s="6"/>
      <c r="N108" s="6">
        <f t="shared" si="4"/>
        <v>22891</v>
      </c>
      <c r="O108" s="93"/>
      <c r="P108" s="6">
        <f>VLOOKUP($A108,State_Cats_data!$B$12:$AV$350,32,FALSE)</f>
        <v>26429</v>
      </c>
      <c r="Q108" s="93"/>
      <c r="R108" s="6">
        <f>VLOOKUP($A108,State_Cats_data!$B$12:$AV$350,37,FALSE)</f>
        <v>0</v>
      </c>
      <c r="S108" s="93"/>
      <c r="T108" s="12">
        <f t="shared" si="5"/>
        <v>290084</v>
      </c>
    </row>
    <row r="109" spans="1:20" x14ac:dyDescent="0.2">
      <c r="A109">
        <f>State_Cats_data!B114</f>
        <v>1965</v>
      </c>
      <c r="B109" s="84" t="str">
        <f>VLOOKUP($A109,State_Cats_data!$B$12:$AV$350,2,FALSE)</f>
        <v>Easton Valley</v>
      </c>
      <c r="D109" s="6">
        <f>VLOOKUP($A109,State_Cats_data!$B$12:$AV$350,22,FALSE)</f>
        <v>372718</v>
      </c>
      <c r="E109" s="6"/>
      <c r="F109" s="6">
        <f>VLOOKUP($A109,State_Cats_data!$B$12:$AV$350,42,FALSE)</f>
        <v>19484</v>
      </c>
      <c r="G109" s="6"/>
      <c r="H109" s="6">
        <f t="shared" si="3"/>
        <v>392202</v>
      </c>
      <c r="I109" s="93"/>
      <c r="J109" s="6">
        <f>VLOOKUP($A109,State_Cats_data!$B$12:$AV$350,27,FALSE)</f>
        <v>40846</v>
      </c>
      <c r="K109" s="6"/>
      <c r="L109" s="6">
        <f>VLOOKUP($A109,State_Cats_data!$B$12:$AV$350,47,FALSE)</f>
        <v>2289</v>
      </c>
      <c r="M109" s="6"/>
      <c r="N109" s="6">
        <f t="shared" si="4"/>
        <v>43135</v>
      </c>
      <c r="O109" s="93"/>
      <c r="P109" s="6">
        <f>VLOOKUP($A109,State_Cats_data!$B$12:$AV$350,32,FALSE)</f>
        <v>37635</v>
      </c>
      <c r="Q109" s="93"/>
      <c r="R109" s="6">
        <f>VLOOKUP($A109,State_Cats_data!$B$12:$AV$350,37,FALSE)</f>
        <v>0</v>
      </c>
      <c r="S109" s="93"/>
      <c r="T109" s="12">
        <f t="shared" si="5"/>
        <v>472972</v>
      </c>
    </row>
    <row r="110" spans="1:20" x14ac:dyDescent="0.2">
      <c r="A110">
        <f>State_Cats_data!B115</f>
        <v>657</v>
      </c>
      <c r="B110" s="84" t="str">
        <f>VLOOKUP($A110,State_Cats_data!$B$12:$AV$350,2,FALSE)</f>
        <v>Eddyville-Blakesburg-</v>
      </c>
      <c r="D110" s="6">
        <f>VLOOKUP($A110,State_Cats_data!$B$12:$AV$350,22,FALSE)</f>
        <v>504123</v>
      </c>
      <c r="E110" s="6"/>
      <c r="F110" s="6">
        <f>VLOOKUP($A110,State_Cats_data!$B$12:$AV$350,42,FALSE)</f>
        <v>27700</v>
      </c>
      <c r="G110" s="6"/>
      <c r="H110" s="6">
        <f t="shared" si="3"/>
        <v>531823</v>
      </c>
      <c r="I110" s="93"/>
      <c r="J110" s="6">
        <f>VLOOKUP($A110,State_Cats_data!$B$12:$AV$350,27,FALSE)</f>
        <v>53190</v>
      </c>
      <c r="K110" s="6"/>
      <c r="L110" s="6">
        <f>VLOOKUP($A110,State_Cats_data!$B$12:$AV$350,47,FALSE)</f>
        <v>3003</v>
      </c>
      <c r="M110" s="6"/>
      <c r="N110" s="6">
        <f t="shared" si="4"/>
        <v>56193</v>
      </c>
      <c r="O110" s="93"/>
      <c r="P110" s="6">
        <f>VLOOKUP($A110,State_Cats_data!$B$12:$AV$350,32,FALSE)</f>
        <v>65113</v>
      </c>
      <c r="Q110" s="93"/>
      <c r="R110" s="6">
        <f>VLOOKUP($A110,State_Cats_data!$B$12:$AV$350,37,FALSE)</f>
        <v>0</v>
      </c>
      <c r="S110" s="93"/>
      <c r="T110" s="12">
        <f t="shared" si="5"/>
        <v>653129</v>
      </c>
    </row>
    <row r="111" spans="1:20" x14ac:dyDescent="0.2">
      <c r="A111">
        <f>State_Cats_data!B116</f>
        <v>1989</v>
      </c>
      <c r="B111" s="84" t="str">
        <f>VLOOKUP($A111,State_Cats_data!$B$12:$AV$350,2,FALSE)</f>
        <v>Edgewood-Colesburg</v>
      </c>
      <c r="D111" s="6">
        <f>VLOOKUP($A111,State_Cats_data!$B$12:$AV$350,22,FALSE)</f>
        <v>258551</v>
      </c>
      <c r="E111" s="6"/>
      <c r="F111" s="6">
        <f>VLOOKUP($A111,State_Cats_data!$B$12:$AV$350,42,FALSE)</f>
        <v>13256</v>
      </c>
      <c r="G111" s="6"/>
      <c r="H111" s="6">
        <f t="shared" si="3"/>
        <v>271807</v>
      </c>
      <c r="I111" s="93"/>
      <c r="J111" s="6">
        <f>VLOOKUP($A111,State_Cats_data!$B$12:$AV$350,27,FALSE)</f>
        <v>28836</v>
      </c>
      <c r="K111" s="6"/>
      <c r="L111" s="6">
        <f>VLOOKUP($A111,State_Cats_data!$B$12:$AV$350,47,FALSE)</f>
        <v>1420</v>
      </c>
      <c r="M111" s="6"/>
      <c r="N111" s="6">
        <f t="shared" si="4"/>
        <v>30256</v>
      </c>
      <c r="O111" s="93"/>
      <c r="P111" s="6">
        <f>VLOOKUP($A111,State_Cats_data!$B$12:$AV$350,32,FALSE)</f>
        <v>30939</v>
      </c>
      <c r="Q111" s="93"/>
      <c r="R111" s="6">
        <f>VLOOKUP($A111,State_Cats_data!$B$12:$AV$350,37,FALSE)</f>
        <v>0</v>
      </c>
      <c r="S111" s="93"/>
      <c r="T111" s="12">
        <f t="shared" si="5"/>
        <v>333002</v>
      </c>
    </row>
    <row r="112" spans="1:20" x14ac:dyDescent="0.2">
      <c r="A112" s="83">
        <f>State_Cats_data!B117</f>
        <v>2007</v>
      </c>
      <c r="B112" s="92" t="str">
        <f>VLOOKUP($A112,State_Cats_data!$B$12:$AV$350,2,FALSE)</f>
        <v>Eldora-New Providence</v>
      </c>
      <c r="C112" s="83"/>
      <c r="D112" s="93">
        <f>VLOOKUP($A112,State_Cats_data!$B$12:$AV$350,22,FALSE)</f>
        <v>383532</v>
      </c>
      <c r="E112" s="93"/>
      <c r="F112" s="93">
        <f>VLOOKUP($A112,State_Cats_data!$B$12:$AV$350,42,FALSE)</f>
        <v>29525</v>
      </c>
      <c r="G112" s="93"/>
      <c r="H112" s="93">
        <f t="shared" si="3"/>
        <v>413057</v>
      </c>
      <c r="I112" s="93"/>
      <c r="J112" s="93">
        <f>VLOOKUP($A112,State_Cats_data!$B$12:$AV$350,27,FALSE)</f>
        <v>44694</v>
      </c>
      <c r="K112" s="93"/>
      <c r="L112" s="93">
        <f>VLOOKUP($A112,State_Cats_data!$B$12:$AV$350,47,FALSE)</f>
        <v>3393</v>
      </c>
      <c r="M112" s="93"/>
      <c r="N112" s="93">
        <f t="shared" si="4"/>
        <v>48087</v>
      </c>
      <c r="O112" s="93"/>
      <c r="P112" s="93">
        <f>VLOOKUP($A112,State_Cats_data!$B$12:$AV$350,32,FALSE)</f>
        <v>44257</v>
      </c>
      <c r="Q112" s="93"/>
      <c r="R112" s="93">
        <f>VLOOKUP($A112,State_Cats_data!$B$12:$AV$350,37,FALSE)</f>
        <v>0</v>
      </c>
      <c r="S112" s="93"/>
      <c r="T112" s="104">
        <f t="shared" si="5"/>
        <v>505401</v>
      </c>
    </row>
    <row r="113" spans="1:20" x14ac:dyDescent="0.2">
      <c r="A113">
        <f>State_Cats_data!B118</f>
        <v>2088</v>
      </c>
      <c r="B113" s="84" t="str">
        <f>VLOOKUP($A113,State_Cats_data!$B$12:$AV$350,2,FALSE)</f>
        <v>Emmetsburg</v>
      </c>
      <c r="D113" s="6">
        <f>VLOOKUP($A113,State_Cats_data!$B$12:$AV$350,22,FALSE)</f>
        <v>367338</v>
      </c>
      <c r="E113" s="6"/>
      <c r="F113" s="6">
        <f>VLOOKUP($A113,State_Cats_data!$B$12:$AV$350,42,FALSE)</f>
        <v>23750</v>
      </c>
      <c r="G113" s="6"/>
      <c r="H113" s="6">
        <f t="shared" si="3"/>
        <v>391088</v>
      </c>
      <c r="I113" s="93"/>
      <c r="J113" s="6">
        <f>VLOOKUP($A113,State_Cats_data!$B$12:$AV$350,27,FALSE)</f>
        <v>43024</v>
      </c>
      <c r="K113" s="6"/>
      <c r="L113" s="6">
        <f>VLOOKUP($A113,State_Cats_data!$B$12:$AV$350,47,FALSE)</f>
        <v>2831</v>
      </c>
      <c r="M113" s="6"/>
      <c r="N113" s="6">
        <f t="shared" si="4"/>
        <v>45855</v>
      </c>
      <c r="O113" s="93"/>
      <c r="P113" s="6">
        <f>VLOOKUP($A113,State_Cats_data!$B$12:$AV$350,32,FALSE)</f>
        <v>43947</v>
      </c>
      <c r="Q113" s="93"/>
      <c r="R113" s="6">
        <f>VLOOKUP($A113,State_Cats_data!$B$12:$AV$350,37,FALSE)</f>
        <v>0</v>
      </c>
      <c r="S113" s="93"/>
      <c r="T113" s="12">
        <f t="shared" si="5"/>
        <v>480890</v>
      </c>
    </row>
    <row r="114" spans="1:20" x14ac:dyDescent="0.2">
      <c r="A114">
        <f>State_Cats_data!B119</f>
        <v>2097</v>
      </c>
      <c r="B114" s="84" t="str">
        <f>VLOOKUP($A114,State_Cats_data!$B$12:$AV$350,2,FALSE)</f>
        <v>English Valleys</v>
      </c>
      <c r="D114" s="6">
        <f>VLOOKUP($A114,State_Cats_data!$B$12:$AV$350,22,FALSE)</f>
        <v>302666</v>
      </c>
      <c r="E114" s="6"/>
      <c r="F114" s="6">
        <f>VLOOKUP($A114,State_Cats_data!$B$12:$AV$350,42,FALSE)</f>
        <v>13612</v>
      </c>
      <c r="G114" s="6"/>
      <c r="H114" s="6">
        <f t="shared" si="3"/>
        <v>316278</v>
      </c>
      <c r="I114" s="93"/>
      <c r="J114" s="6">
        <f>VLOOKUP($A114,State_Cats_data!$B$12:$AV$350,27,FALSE)</f>
        <v>31854</v>
      </c>
      <c r="K114" s="6"/>
      <c r="L114" s="6">
        <f>VLOOKUP($A114,State_Cats_data!$B$12:$AV$350,47,FALSE)</f>
        <v>1585</v>
      </c>
      <c r="M114" s="6"/>
      <c r="N114" s="6">
        <f t="shared" si="4"/>
        <v>33439</v>
      </c>
      <c r="O114" s="93"/>
      <c r="P114" s="6">
        <f>VLOOKUP($A114,State_Cats_data!$B$12:$AV$350,32,FALSE)</f>
        <v>32612</v>
      </c>
      <c r="Q114" s="93"/>
      <c r="R114" s="6">
        <f>VLOOKUP($A114,State_Cats_data!$B$12:$AV$350,37,FALSE)</f>
        <v>0</v>
      </c>
      <c r="S114" s="93"/>
      <c r="T114" s="12">
        <f t="shared" si="5"/>
        <v>382329</v>
      </c>
    </row>
    <row r="115" spans="1:20" x14ac:dyDescent="0.2">
      <c r="A115">
        <f>State_Cats_data!B120</f>
        <v>2113</v>
      </c>
      <c r="B115" s="84" t="str">
        <f>VLOOKUP($A115,State_Cats_data!$B$12:$AV$350,2,FALSE)</f>
        <v>Essex</v>
      </c>
      <c r="D115" s="6">
        <f>VLOOKUP($A115,State_Cats_data!$B$12:$AV$350,22,FALSE)</f>
        <v>149468</v>
      </c>
      <c r="E115" s="6"/>
      <c r="F115" s="6">
        <f>VLOOKUP($A115,State_Cats_data!$B$12:$AV$350,42,FALSE)</f>
        <v>7509</v>
      </c>
      <c r="G115" s="6"/>
      <c r="H115" s="6">
        <f t="shared" si="3"/>
        <v>156977</v>
      </c>
      <c r="I115" s="93"/>
      <c r="J115" s="6">
        <f>VLOOKUP($A115,State_Cats_data!$B$12:$AV$350,27,FALSE)</f>
        <v>14369</v>
      </c>
      <c r="K115" s="6"/>
      <c r="L115" s="6">
        <f>VLOOKUP($A115,State_Cats_data!$B$12:$AV$350,47,FALSE)</f>
        <v>797</v>
      </c>
      <c r="M115" s="6"/>
      <c r="N115" s="6">
        <f t="shared" si="4"/>
        <v>15166</v>
      </c>
      <c r="O115" s="93"/>
      <c r="P115" s="6">
        <f>VLOOKUP($A115,State_Cats_data!$B$12:$AV$350,32,FALSE)</f>
        <v>21504</v>
      </c>
      <c r="Q115" s="93"/>
      <c r="R115" s="6">
        <f>VLOOKUP($A115,State_Cats_data!$B$12:$AV$350,37,FALSE)</f>
        <v>0</v>
      </c>
      <c r="S115" s="93"/>
      <c r="T115" s="12">
        <f t="shared" si="5"/>
        <v>193647</v>
      </c>
    </row>
    <row r="116" spans="1:20" x14ac:dyDescent="0.2">
      <c r="A116">
        <f>State_Cats_data!B121</f>
        <v>2124</v>
      </c>
      <c r="B116" s="84" t="str">
        <f>VLOOKUP($A116,State_Cats_data!$B$12:$AV$350,2,FALSE)</f>
        <v>Estherville Lincoln</v>
      </c>
      <c r="D116" s="6">
        <f>VLOOKUP($A116,State_Cats_data!$B$12:$AV$350,22,FALSE)</f>
        <v>781926</v>
      </c>
      <c r="E116" s="6"/>
      <c r="F116" s="6">
        <f>VLOOKUP($A116,State_Cats_data!$B$12:$AV$350,42,FALSE)</f>
        <v>48982</v>
      </c>
      <c r="G116" s="6"/>
      <c r="H116" s="6">
        <f t="shared" si="3"/>
        <v>830908</v>
      </c>
      <c r="I116" s="93"/>
      <c r="J116" s="6">
        <f>VLOOKUP($A116,State_Cats_data!$B$12:$AV$350,27,FALSE)</f>
        <v>87561</v>
      </c>
      <c r="K116" s="6"/>
      <c r="L116" s="6">
        <f>VLOOKUP($A116,State_Cats_data!$B$12:$AV$350,47,FALSE)</f>
        <v>5840</v>
      </c>
      <c r="M116" s="6"/>
      <c r="N116" s="6">
        <f t="shared" si="4"/>
        <v>93401</v>
      </c>
      <c r="O116" s="93"/>
      <c r="P116" s="6">
        <f>VLOOKUP($A116,State_Cats_data!$B$12:$AV$350,32,FALSE)</f>
        <v>99647</v>
      </c>
      <c r="Q116" s="93"/>
      <c r="R116" s="6">
        <f>VLOOKUP($A116,State_Cats_data!$B$12:$AV$350,37,FALSE)</f>
        <v>0</v>
      </c>
      <c r="S116" s="93"/>
      <c r="T116" s="12">
        <f t="shared" si="5"/>
        <v>1023956</v>
      </c>
    </row>
    <row r="117" spans="1:20" x14ac:dyDescent="0.2">
      <c r="A117" s="83">
        <f>State_Cats_data!B122</f>
        <v>2151</v>
      </c>
      <c r="B117" s="92" t="str">
        <f>VLOOKUP($A117,State_Cats_data!$B$12:$AV$350,2,FALSE)</f>
        <v>Exira-Elk Horn_Kimballton</v>
      </c>
      <c r="C117" s="83"/>
      <c r="D117" s="93">
        <f>VLOOKUP($A117,State_Cats_data!$B$12:$AV$350,22,FALSE)</f>
        <v>277317</v>
      </c>
      <c r="E117" s="93"/>
      <c r="F117" s="93">
        <f>VLOOKUP($A117,State_Cats_data!$B$12:$AV$350,42,FALSE)</f>
        <v>10947</v>
      </c>
      <c r="G117" s="93"/>
      <c r="H117" s="93">
        <f t="shared" si="3"/>
        <v>288264</v>
      </c>
      <c r="I117" s="93"/>
      <c r="J117" s="93">
        <f>VLOOKUP($A117,State_Cats_data!$B$12:$AV$350,27,FALSE)</f>
        <v>29123</v>
      </c>
      <c r="K117" s="93"/>
      <c r="L117" s="93">
        <f>VLOOKUP($A117,State_Cats_data!$B$12:$AV$350,47,FALSE)</f>
        <v>1395</v>
      </c>
      <c r="M117" s="93"/>
      <c r="N117" s="93">
        <f t="shared" si="4"/>
        <v>30518</v>
      </c>
      <c r="O117" s="93"/>
      <c r="P117" s="93">
        <f>VLOOKUP($A117,State_Cats_data!$B$12:$AV$350,32,FALSE)</f>
        <v>27696</v>
      </c>
      <c r="Q117" s="93"/>
      <c r="R117" s="93">
        <f>VLOOKUP($A117,State_Cats_data!$B$12:$AV$350,37,FALSE)</f>
        <v>0</v>
      </c>
      <c r="S117" s="93"/>
      <c r="T117" s="104">
        <f t="shared" si="5"/>
        <v>346478</v>
      </c>
    </row>
    <row r="118" spans="1:20" x14ac:dyDescent="0.2">
      <c r="A118">
        <f>State_Cats_data!B123</f>
        <v>2169</v>
      </c>
      <c r="B118" s="84" t="str">
        <f>VLOOKUP($A118,State_Cats_data!$B$12:$AV$350,2,FALSE)</f>
        <v>Fairfield</v>
      </c>
      <c r="D118" s="6">
        <f>VLOOKUP($A118,State_Cats_data!$B$12:$AV$350,22,FALSE)</f>
        <v>946004</v>
      </c>
      <c r="E118" s="6"/>
      <c r="F118" s="6">
        <f>VLOOKUP($A118,State_Cats_data!$B$12:$AV$350,42,FALSE)</f>
        <v>53872</v>
      </c>
      <c r="G118" s="6"/>
      <c r="H118" s="6">
        <f t="shared" si="3"/>
        <v>999876</v>
      </c>
      <c r="I118" s="93"/>
      <c r="J118" s="6">
        <f>VLOOKUP($A118,State_Cats_data!$B$12:$AV$350,27,FALSE)</f>
        <v>98702</v>
      </c>
      <c r="K118" s="6"/>
      <c r="L118" s="6">
        <f>VLOOKUP($A118,State_Cats_data!$B$12:$AV$350,47,FALSE)</f>
        <v>5840</v>
      </c>
      <c r="M118" s="6"/>
      <c r="N118" s="6">
        <f t="shared" si="4"/>
        <v>104542</v>
      </c>
      <c r="O118" s="93"/>
      <c r="P118" s="6">
        <f>VLOOKUP($A118,State_Cats_data!$B$12:$AV$350,32,FALSE)</f>
        <v>108368</v>
      </c>
      <c r="Q118" s="93"/>
      <c r="R118" s="6">
        <f>VLOOKUP($A118,State_Cats_data!$B$12:$AV$350,37,FALSE)</f>
        <v>0</v>
      </c>
      <c r="S118" s="93"/>
      <c r="T118" s="12">
        <f t="shared" si="5"/>
        <v>1212786</v>
      </c>
    </row>
    <row r="119" spans="1:20" x14ac:dyDescent="0.2">
      <c r="A119">
        <f>State_Cats_data!B124</f>
        <v>2205</v>
      </c>
      <c r="B119" s="84" t="str">
        <f>VLOOKUP($A119,State_Cats_data!$B$12:$AV$350,2,FALSE)</f>
        <v>Farragut</v>
      </c>
      <c r="D119" s="6">
        <f>VLOOKUP($A119,State_Cats_data!$B$12:$AV$350,22,FALSE)</f>
        <v>122423</v>
      </c>
      <c r="E119" s="6"/>
      <c r="F119" s="6">
        <f>VLOOKUP($A119,State_Cats_data!$B$12:$AV$350,42,FALSE)</f>
        <v>6108</v>
      </c>
      <c r="G119" s="6"/>
      <c r="H119" s="6">
        <f t="shared" si="3"/>
        <v>128531</v>
      </c>
      <c r="I119" s="93"/>
      <c r="J119" s="6">
        <f>VLOOKUP($A119,State_Cats_data!$B$12:$AV$350,27,FALSE)</f>
        <v>13449</v>
      </c>
      <c r="K119" s="6"/>
      <c r="L119" s="6">
        <f>VLOOKUP($A119,State_Cats_data!$B$12:$AV$350,47,FALSE)</f>
        <v>650</v>
      </c>
      <c r="M119" s="6"/>
      <c r="N119" s="6">
        <f t="shared" si="4"/>
        <v>14099</v>
      </c>
      <c r="O119" s="93"/>
      <c r="P119" s="6">
        <f>VLOOKUP($A119,State_Cats_data!$B$12:$AV$350,32,FALSE)</f>
        <v>12049</v>
      </c>
      <c r="Q119" s="93"/>
      <c r="R119" s="6">
        <f>VLOOKUP($A119,State_Cats_data!$B$12:$AV$350,37,FALSE)</f>
        <v>0</v>
      </c>
      <c r="S119" s="93"/>
      <c r="T119" s="12">
        <f t="shared" si="5"/>
        <v>154679</v>
      </c>
    </row>
    <row r="120" spans="1:20" x14ac:dyDescent="0.2">
      <c r="A120">
        <f>State_Cats_data!B125</f>
        <v>2295</v>
      </c>
      <c r="B120" s="84" t="str">
        <f>VLOOKUP($A120,State_Cats_data!$B$12:$AV$350,2,FALSE)</f>
        <v>Forest City</v>
      </c>
      <c r="D120" s="6">
        <f>VLOOKUP($A120,State_Cats_data!$B$12:$AV$350,22,FALSE)</f>
        <v>649233</v>
      </c>
      <c r="E120" s="6"/>
      <c r="F120" s="6">
        <f>VLOOKUP($A120,State_Cats_data!$B$12:$AV$350,42,FALSE)</f>
        <v>46641</v>
      </c>
      <c r="G120" s="6"/>
      <c r="H120" s="6">
        <f t="shared" si="3"/>
        <v>695874</v>
      </c>
      <c r="I120" s="93"/>
      <c r="J120" s="6">
        <f>VLOOKUP($A120,State_Cats_data!$B$12:$AV$350,27,FALSE)</f>
        <v>75648</v>
      </c>
      <c r="K120" s="6"/>
      <c r="L120" s="6">
        <f>VLOOKUP($A120,State_Cats_data!$B$12:$AV$350,47,FALSE)</f>
        <v>5360</v>
      </c>
      <c r="M120" s="6"/>
      <c r="N120" s="6">
        <f t="shared" si="4"/>
        <v>81008</v>
      </c>
      <c r="O120" s="93"/>
      <c r="P120" s="6">
        <f>VLOOKUP($A120,State_Cats_data!$B$12:$AV$350,32,FALSE)</f>
        <v>72816</v>
      </c>
      <c r="Q120" s="93"/>
      <c r="R120" s="6">
        <f>VLOOKUP($A120,State_Cats_data!$B$12:$AV$350,37,FALSE)</f>
        <v>0</v>
      </c>
      <c r="S120" s="93"/>
      <c r="T120" s="12">
        <f t="shared" si="5"/>
        <v>849698</v>
      </c>
    </row>
    <row r="121" spans="1:20" x14ac:dyDescent="0.2">
      <c r="A121">
        <f>State_Cats_data!B126</f>
        <v>2313</v>
      </c>
      <c r="B121" s="84" t="str">
        <f>VLOOKUP($A121,State_Cats_data!$B$12:$AV$350,2,FALSE)</f>
        <v>Fort Dodge</v>
      </c>
      <c r="D121" s="6">
        <f>VLOOKUP($A121,State_Cats_data!$B$12:$AV$350,22,FALSE)</f>
        <v>2132343</v>
      </c>
      <c r="E121" s="6"/>
      <c r="F121" s="6">
        <f>VLOOKUP($A121,State_Cats_data!$B$12:$AV$350,42,FALSE)</f>
        <v>135732</v>
      </c>
      <c r="G121" s="6"/>
      <c r="H121" s="6">
        <f t="shared" si="3"/>
        <v>2268075</v>
      </c>
      <c r="I121" s="93"/>
      <c r="J121" s="6">
        <f>VLOOKUP($A121,State_Cats_data!$B$12:$AV$350,27,FALSE)</f>
        <v>248349</v>
      </c>
      <c r="K121" s="6"/>
      <c r="L121" s="6">
        <f>VLOOKUP($A121,State_Cats_data!$B$12:$AV$350,47,FALSE)</f>
        <v>16184</v>
      </c>
      <c r="M121" s="6"/>
      <c r="N121" s="6">
        <f t="shared" si="4"/>
        <v>264533</v>
      </c>
      <c r="O121" s="93"/>
      <c r="P121" s="6">
        <f>VLOOKUP($A121,State_Cats_data!$B$12:$AV$350,32,FALSE)</f>
        <v>282079</v>
      </c>
      <c r="Q121" s="93"/>
      <c r="R121" s="6">
        <f>VLOOKUP($A121,State_Cats_data!$B$12:$AV$350,37,FALSE)</f>
        <v>0</v>
      </c>
      <c r="S121" s="93"/>
      <c r="T121" s="12">
        <f t="shared" si="5"/>
        <v>2814687</v>
      </c>
    </row>
    <row r="122" spans="1:20" x14ac:dyDescent="0.2">
      <c r="A122" s="83">
        <f>State_Cats_data!B127</f>
        <v>2322</v>
      </c>
      <c r="B122" s="92" t="str">
        <f>VLOOKUP($A122,State_Cats_data!$B$12:$AV$350,2,FALSE)</f>
        <v>Fort Madison</v>
      </c>
      <c r="C122" s="83"/>
      <c r="D122" s="93">
        <f>VLOOKUP($A122,State_Cats_data!$B$12:$AV$350,22,FALSE)</f>
        <v>1187072</v>
      </c>
      <c r="E122" s="93"/>
      <c r="F122" s="93">
        <f>VLOOKUP($A122,State_Cats_data!$B$12:$AV$350,42,FALSE)</f>
        <v>71150</v>
      </c>
      <c r="G122" s="93"/>
      <c r="H122" s="93">
        <f t="shared" si="3"/>
        <v>1258222</v>
      </c>
      <c r="I122" s="93"/>
      <c r="J122" s="93">
        <f>VLOOKUP($A122,State_Cats_data!$B$12:$AV$350,27,FALSE)</f>
        <v>132975</v>
      </c>
      <c r="K122" s="93"/>
      <c r="L122" s="93">
        <f>VLOOKUP($A122,State_Cats_data!$B$12:$AV$350,47,FALSE)</f>
        <v>7713</v>
      </c>
      <c r="M122" s="93"/>
      <c r="N122" s="93">
        <f t="shared" si="4"/>
        <v>140688</v>
      </c>
      <c r="O122" s="93"/>
      <c r="P122" s="93">
        <f>VLOOKUP($A122,State_Cats_data!$B$12:$AV$350,32,FALSE)</f>
        <v>148445</v>
      </c>
      <c r="Q122" s="93"/>
      <c r="R122" s="93">
        <f>VLOOKUP($A122,State_Cats_data!$B$12:$AV$350,37,FALSE)</f>
        <v>0</v>
      </c>
      <c r="S122" s="93"/>
      <c r="T122" s="104">
        <f t="shared" si="5"/>
        <v>1547355</v>
      </c>
    </row>
    <row r="123" spans="1:20" x14ac:dyDescent="0.2">
      <c r="A123">
        <f>State_Cats_data!B128</f>
        <v>2369</v>
      </c>
      <c r="B123" s="84" t="str">
        <f>VLOOKUP($A123,State_Cats_data!$B$12:$AV$350,2,FALSE)</f>
        <v>Fremont-Mills</v>
      </c>
      <c r="D123" s="6">
        <f>VLOOKUP($A123,State_Cats_data!$B$12:$AV$350,22,FALSE)</f>
        <v>249978</v>
      </c>
      <c r="E123" s="6"/>
      <c r="F123" s="6">
        <f>VLOOKUP($A123,State_Cats_data!$B$12:$AV$350,42,FALSE)</f>
        <v>14528</v>
      </c>
      <c r="G123" s="6"/>
      <c r="H123" s="6">
        <f t="shared" si="3"/>
        <v>264506</v>
      </c>
      <c r="I123" s="93"/>
      <c r="J123" s="6">
        <f>VLOOKUP($A123,State_Cats_data!$B$12:$AV$350,27,FALSE)</f>
        <v>24140</v>
      </c>
      <c r="K123" s="6"/>
      <c r="L123" s="6">
        <f>VLOOKUP($A123,State_Cats_data!$B$12:$AV$350,47,FALSE)</f>
        <v>1546</v>
      </c>
      <c r="M123" s="6"/>
      <c r="N123" s="6">
        <f t="shared" si="4"/>
        <v>25686</v>
      </c>
      <c r="O123" s="93"/>
      <c r="P123" s="6">
        <f>VLOOKUP($A123,State_Cats_data!$B$12:$AV$350,32,FALSE)</f>
        <v>32227</v>
      </c>
      <c r="Q123" s="93"/>
      <c r="R123" s="6">
        <f>VLOOKUP($A123,State_Cats_data!$B$12:$AV$350,37,FALSE)</f>
        <v>0</v>
      </c>
      <c r="S123" s="93"/>
      <c r="T123" s="12">
        <f t="shared" si="5"/>
        <v>322419</v>
      </c>
    </row>
    <row r="124" spans="1:20" x14ac:dyDescent="0.2">
      <c r="A124">
        <f>State_Cats_data!B129</f>
        <v>2682</v>
      </c>
      <c r="B124" s="84" t="str">
        <f>VLOOKUP($A124,State_Cats_data!$B$12:$AV$350,2,FALSE)</f>
        <v>GMG</v>
      </c>
      <c r="D124" s="6">
        <f>VLOOKUP($A124,State_Cats_data!$B$12:$AV$350,22,FALSE)</f>
        <v>204316</v>
      </c>
      <c r="E124" s="6"/>
      <c r="F124" s="6">
        <f>VLOOKUP($A124,State_Cats_data!$B$12:$AV$350,42,FALSE)</f>
        <v>12758</v>
      </c>
      <c r="G124" s="6"/>
      <c r="H124" s="6">
        <f t="shared" si="3"/>
        <v>217074</v>
      </c>
      <c r="I124" s="93"/>
      <c r="J124" s="6">
        <f>VLOOKUP($A124,State_Cats_data!$B$12:$AV$350,27,FALSE)</f>
        <v>24215</v>
      </c>
      <c r="K124" s="6"/>
      <c r="L124" s="6">
        <f>VLOOKUP($A124,State_Cats_data!$B$12:$AV$350,47,FALSE)</f>
        <v>1465</v>
      </c>
      <c r="M124" s="6"/>
      <c r="N124" s="6">
        <f t="shared" si="4"/>
        <v>25680</v>
      </c>
      <c r="O124" s="93"/>
      <c r="P124" s="6">
        <f>VLOOKUP($A124,State_Cats_data!$B$12:$AV$350,32,FALSE)</f>
        <v>24218</v>
      </c>
      <c r="Q124" s="93"/>
      <c r="R124" s="6">
        <f>VLOOKUP($A124,State_Cats_data!$B$12:$AV$350,37,FALSE)</f>
        <v>0</v>
      </c>
      <c r="S124" s="93"/>
      <c r="T124" s="12">
        <f t="shared" si="5"/>
        <v>266972</v>
      </c>
    </row>
    <row r="125" spans="1:20" x14ac:dyDescent="0.2">
      <c r="A125">
        <f>State_Cats_data!B130</f>
        <v>2376</v>
      </c>
      <c r="B125" s="84" t="str">
        <f>VLOOKUP($A125,State_Cats_data!$B$12:$AV$350,2,FALSE)</f>
        <v>Galva-Holstein</v>
      </c>
      <c r="D125" s="6">
        <f>VLOOKUP($A125,State_Cats_data!$B$12:$AV$350,22,FALSE)</f>
        <v>299356</v>
      </c>
      <c r="E125" s="6"/>
      <c r="F125" s="6">
        <f>VLOOKUP($A125,State_Cats_data!$B$12:$AV$350,42,FALSE)</f>
        <v>15469</v>
      </c>
      <c r="G125" s="6"/>
      <c r="H125" s="6">
        <f t="shared" si="3"/>
        <v>314825</v>
      </c>
      <c r="I125" s="93"/>
      <c r="J125" s="6">
        <f>VLOOKUP($A125,State_Cats_data!$B$12:$AV$350,27,FALSE)</f>
        <v>31017</v>
      </c>
      <c r="K125" s="6"/>
      <c r="L125" s="6">
        <f>VLOOKUP($A125,State_Cats_data!$B$12:$AV$350,47,FALSE)</f>
        <v>1851</v>
      </c>
      <c r="M125" s="6"/>
      <c r="N125" s="6">
        <f t="shared" si="4"/>
        <v>32868</v>
      </c>
      <c r="O125" s="93"/>
      <c r="P125" s="6">
        <f>VLOOKUP($A125,State_Cats_data!$B$12:$AV$350,32,FALSE)</f>
        <v>32328</v>
      </c>
      <c r="Q125" s="93"/>
      <c r="R125" s="6">
        <f>VLOOKUP($A125,State_Cats_data!$B$12:$AV$350,37,FALSE)</f>
        <v>0</v>
      </c>
      <c r="S125" s="93"/>
      <c r="T125" s="12">
        <f t="shared" si="5"/>
        <v>380021</v>
      </c>
    </row>
    <row r="126" spans="1:20" x14ac:dyDescent="0.2">
      <c r="A126">
        <f>State_Cats_data!B131</f>
        <v>2403</v>
      </c>
      <c r="B126" s="84" t="str">
        <f>VLOOKUP($A126,State_Cats_data!$B$12:$AV$350,2,FALSE)</f>
        <v>Garner-Hayfield</v>
      </c>
      <c r="D126" s="6">
        <f>VLOOKUP($A126,State_Cats_data!$B$12:$AV$350,22,FALSE)</f>
        <v>461211</v>
      </c>
      <c r="E126" s="6"/>
      <c r="F126" s="6">
        <f>VLOOKUP($A126,State_Cats_data!$B$12:$AV$350,42,FALSE)</f>
        <v>32741</v>
      </c>
      <c r="G126" s="6"/>
      <c r="H126" s="6">
        <f t="shared" si="3"/>
        <v>493952</v>
      </c>
      <c r="I126" s="93"/>
      <c r="J126" s="6">
        <f>VLOOKUP($A126,State_Cats_data!$B$12:$AV$350,27,FALSE)</f>
        <v>51061</v>
      </c>
      <c r="K126" s="6"/>
      <c r="L126" s="6">
        <f>VLOOKUP($A126,State_Cats_data!$B$12:$AV$350,47,FALSE)</f>
        <v>3759</v>
      </c>
      <c r="M126" s="6"/>
      <c r="N126" s="6">
        <f t="shared" si="4"/>
        <v>54820</v>
      </c>
      <c r="O126" s="93"/>
      <c r="P126" s="6">
        <f>VLOOKUP($A126,State_Cats_data!$B$12:$AV$350,32,FALSE)</f>
        <v>54728</v>
      </c>
      <c r="Q126" s="93"/>
      <c r="R126" s="6">
        <f>VLOOKUP($A126,State_Cats_data!$B$12:$AV$350,37,FALSE)</f>
        <v>0</v>
      </c>
      <c r="S126" s="93"/>
      <c r="T126" s="12">
        <f t="shared" si="5"/>
        <v>603500</v>
      </c>
    </row>
    <row r="127" spans="1:20" x14ac:dyDescent="0.2">
      <c r="A127" s="83">
        <f>State_Cats_data!B132</f>
        <v>2457</v>
      </c>
      <c r="B127" s="92" t="str">
        <f>VLOOKUP($A127,State_Cats_data!$B$12:$AV$350,2,FALSE)</f>
        <v>George-Little Rock</v>
      </c>
      <c r="C127" s="83"/>
      <c r="D127" s="93">
        <f>VLOOKUP($A127,State_Cats_data!$B$12:$AV$350,22,FALSE)</f>
        <v>253385</v>
      </c>
      <c r="E127" s="93"/>
      <c r="F127" s="93">
        <f>VLOOKUP($A127,State_Cats_data!$B$12:$AV$350,42,FALSE)</f>
        <v>13939</v>
      </c>
      <c r="G127" s="93"/>
      <c r="H127" s="93">
        <f t="shared" si="3"/>
        <v>267324</v>
      </c>
      <c r="I127" s="93"/>
      <c r="J127" s="93">
        <f>VLOOKUP($A127,State_Cats_data!$B$12:$AV$350,27,FALSE)</f>
        <v>28140</v>
      </c>
      <c r="K127" s="93"/>
      <c r="L127" s="93">
        <f>VLOOKUP($A127,State_Cats_data!$B$12:$AV$350,47,FALSE)</f>
        <v>1667</v>
      </c>
      <c r="M127" s="93"/>
      <c r="N127" s="93">
        <f t="shared" si="4"/>
        <v>29807</v>
      </c>
      <c r="O127" s="93"/>
      <c r="P127" s="93">
        <f>VLOOKUP($A127,State_Cats_data!$B$12:$AV$350,32,FALSE)</f>
        <v>28546</v>
      </c>
      <c r="Q127" s="93"/>
      <c r="R127" s="93">
        <f>VLOOKUP($A127,State_Cats_data!$B$12:$AV$350,37,FALSE)</f>
        <v>0</v>
      </c>
      <c r="S127" s="93"/>
      <c r="T127" s="104">
        <f t="shared" si="5"/>
        <v>325677</v>
      </c>
    </row>
    <row r="128" spans="1:20" x14ac:dyDescent="0.2">
      <c r="A128">
        <f>State_Cats_data!B133</f>
        <v>2466</v>
      </c>
      <c r="B128" s="84" t="str">
        <f>VLOOKUP($A128,State_Cats_data!$B$12:$AV$350,2,FALSE)</f>
        <v>Gilbert</v>
      </c>
      <c r="D128" s="6">
        <f>VLOOKUP($A128,State_Cats_data!$B$12:$AV$350,22,FALSE)</f>
        <v>712398</v>
      </c>
      <c r="E128" s="6"/>
      <c r="F128" s="6">
        <f>VLOOKUP($A128,State_Cats_data!$B$12:$AV$350,42,FALSE)</f>
        <v>32626</v>
      </c>
      <c r="G128" s="6"/>
      <c r="H128" s="6">
        <f t="shared" si="3"/>
        <v>745024</v>
      </c>
      <c r="I128" s="93"/>
      <c r="J128" s="6">
        <f>VLOOKUP($A128,State_Cats_data!$B$12:$AV$350,27,FALSE)</f>
        <v>78898</v>
      </c>
      <c r="K128" s="6"/>
      <c r="L128" s="6">
        <f>VLOOKUP($A128,State_Cats_data!$B$12:$AV$350,47,FALSE)</f>
        <v>4155</v>
      </c>
      <c r="M128" s="6"/>
      <c r="N128" s="6">
        <f t="shared" si="4"/>
        <v>83053</v>
      </c>
      <c r="O128" s="93"/>
      <c r="P128" s="6">
        <f>VLOOKUP($A128,State_Cats_data!$B$12:$AV$350,32,FALSE)</f>
        <v>67998</v>
      </c>
      <c r="Q128" s="93"/>
      <c r="R128" s="6">
        <f>VLOOKUP($A128,State_Cats_data!$B$12:$AV$350,37,FALSE)</f>
        <v>424400</v>
      </c>
      <c r="S128" s="93"/>
      <c r="T128" s="12">
        <f t="shared" si="5"/>
        <v>1320475</v>
      </c>
    </row>
    <row r="129" spans="1:20" x14ac:dyDescent="0.2">
      <c r="A129">
        <f>State_Cats_data!B134</f>
        <v>2493</v>
      </c>
      <c r="B129" s="84" t="str">
        <f>VLOOKUP($A129,State_Cats_data!$B$12:$AV$350,2,FALSE)</f>
        <v>Gilmore City-Bradgate</v>
      </c>
      <c r="D129" s="6">
        <f>VLOOKUP($A129,State_Cats_data!$B$12:$AV$350,22,FALSE)</f>
        <v>69939</v>
      </c>
      <c r="E129" s="6"/>
      <c r="F129" s="6">
        <f>VLOOKUP($A129,State_Cats_data!$B$12:$AV$350,42,FALSE)</f>
        <v>4026</v>
      </c>
      <c r="G129" s="6"/>
      <c r="H129" s="6">
        <f t="shared" si="3"/>
        <v>73965</v>
      </c>
      <c r="I129" s="93"/>
      <c r="J129" s="6">
        <f>VLOOKUP($A129,State_Cats_data!$B$12:$AV$350,27,FALSE)</f>
        <v>8268</v>
      </c>
      <c r="K129" s="6"/>
      <c r="L129" s="6">
        <f>VLOOKUP($A129,State_Cats_data!$B$12:$AV$350,47,FALSE)</f>
        <v>480</v>
      </c>
      <c r="M129" s="6"/>
      <c r="N129" s="6">
        <f t="shared" si="4"/>
        <v>8748</v>
      </c>
      <c r="O129" s="93"/>
      <c r="P129" s="6">
        <f>VLOOKUP($A129,State_Cats_data!$B$12:$AV$350,32,FALSE)</f>
        <v>5560</v>
      </c>
      <c r="Q129" s="93"/>
      <c r="R129" s="6">
        <f>VLOOKUP($A129,State_Cats_data!$B$12:$AV$350,37,FALSE)</f>
        <v>0</v>
      </c>
      <c r="S129" s="93"/>
      <c r="T129" s="12">
        <f t="shared" si="5"/>
        <v>88273</v>
      </c>
    </row>
    <row r="130" spans="1:20" x14ac:dyDescent="0.2">
      <c r="A130">
        <f>State_Cats_data!B135</f>
        <v>2502</v>
      </c>
      <c r="B130" s="84" t="str">
        <f>VLOOKUP($A130,State_Cats_data!$B$12:$AV$350,2,FALSE)</f>
        <v>Gladbrook-Reinbeck</v>
      </c>
      <c r="D130" s="6">
        <f>VLOOKUP($A130,State_Cats_data!$B$12:$AV$350,22,FALSE)</f>
        <v>359878</v>
      </c>
      <c r="E130" s="6"/>
      <c r="F130" s="6">
        <f>VLOOKUP($A130,State_Cats_data!$B$12:$AV$350,42,FALSE)</f>
        <v>24688</v>
      </c>
      <c r="G130" s="6"/>
      <c r="H130" s="6">
        <f t="shared" si="3"/>
        <v>384566</v>
      </c>
      <c r="I130" s="93"/>
      <c r="J130" s="6">
        <f>VLOOKUP($A130,State_Cats_data!$B$12:$AV$350,27,FALSE)</f>
        <v>36954</v>
      </c>
      <c r="K130" s="6"/>
      <c r="L130" s="6">
        <f>VLOOKUP($A130,State_Cats_data!$B$12:$AV$350,47,FALSE)</f>
        <v>2837</v>
      </c>
      <c r="M130" s="6"/>
      <c r="N130" s="6">
        <f t="shared" si="4"/>
        <v>39791</v>
      </c>
      <c r="O130" s="93"/>
      <c r="P130" s="6">
        <f>VLOOKUP($A130,State_Cats_data!$B$12:$AV$350,32,FALSE)</f>
        <v>31224</v>
      </c>
      <c r="Q130" s="93"/>
      <c r="R130" s="6">
        <f>VLOOKUP($A130,State_Cats_data!$B$12:$AV$350,37,FALSE)</f>
        <v>0</v>
      </c>
      <c r="S130" s="93"/>
      <c r="T130" s="12">
        <f t="shared" si="5"/>
        <v>455581</v>
      </c>
    </row>
    <row r="131" spans="1:20" x14ac:dyDescent="0.2">
      <c r="A131">
        <f>State_Cats_data!B136</f>
        <v>2511</v>
      </c>
      <c r="B131" s="84" t="str">
        <f>VLOOKUP($A131,State_Cats_data!$B$12:$AV$350,2,FALSE)</f>
        <v>Glenwood</v>
      </c>
      <c r="D131" s="6">
        <f>VLOOKUP($A131,State_Cats_data!$B$12:$AV$350,22,FALSE)</f>
        <v>1033583</v>
      </c>
      <c r="E131" s="6"/>
      <c r="F131" s="6">
        <f>VLOOKUP($A131,State_Cats_data!$B$12:$AV$350,42,FALSE)</f>
        <v>63036</v>
      </c>
      <c r="G131" s="6"/>
      <c r="H131" s="6">
        <f t="shared" si="3"/>
        <v>1096619</v>
      </c>
      <c r="I131" s="93"/>
      <c r="J131" s="6">
        <f>VLOOKUP($A131,State_Cats_data!$B$12:$AV$350,27,FALSE)</f>
        <v>111637</v>
      </c>
      <c r="K131" s="6"/>
      <c r="L131" s="6">
        <f>VLOOKUP($A131,State_Cats_data!$B$12:$AV$350,47,FALSE)</f>
        <v>6710</v>
      </c>
      <c r="M131" s="6"/>
      <c r="N131" s="6">
        <f t="shared" si="4"/>
        <v>118347</v>
      </c>
      <c r="O131" s="93"/>
      <c r="P131" s="6">
        <f>VLOOKUP($A131,State_Cats_data!$B$12:$AV$350,32,FALSE)</f>
        <v>127955</v>
      </c>
      <c r="Q131" s="93"/>
      <c r="R131" s="6">
        <f>VLOOKUP($A131,State_Cats_data!$B$12:$AV$350,37,FALSE)</f>
        <v>0</v>
      </c>
      <c r="S131" s="93"/>
      <c r="T131" s="12">
        <f t="shared" si="5"/>
        <v>1342921</v>
      </c>
    </row>
    <row r="132" spans="1:20" x14ac:dyDescent="0.2">
      <c r="A132" s="83">
        <f>State_Cats_data!B137</f>
        <v>2520</v>
      </c>
      <c r="B132" s="92" t="str">
        <f>VLOOKUP($A132,State_Cats_data!$B$12:$AV$350,2,FALSE)</f>
        <v>Glidden-Ralston</v>
      </c>
      <c r="C132" s="83"/>
      <c r="D132" s="93">
        <f>VLOOKUP($A132,State_Cats_data!$B$12:$AV$350,22,FALSE)</f>
        <v>176177</v>
      </c>
      <c r="E132" s="93"/>
      <c r="F132" s="93">
        <f>VLOOKUP($A132,State_Cats_data!$B$12:$AV$350,42,FALSE)</f>
        <v>7131</v>
      </c>
      <c r="G132" s="93"/>
      <c r="H132" s="93">
        <f t="shared" si="3"/>
        <v>183308</v>
      </c>
      <c r="I132" s="93"/>
      <c r="J132" s="93">
        <f>VLOOKUP($A132,State_Cats_data!$B$12:$AV$350,27,FALSE)</f>
        <v>18575</v>
      </c>
      <c r="K132" s="93"/>
      <c r="L132" s="93">
        <f>VLOOKUP($A132,State_Cats_data!$B$12:$AV$350,47,FALSE)</f>
        <v>909</v>
      </c>
      <c r="M132" s="93"/>
      <c r="N132" s="93">
        <f t="shared" si="4"/>
        <v>19484</v>
      </c>
      <c r="O132" s="93"/>
      <c r="P132" s="93">
        <f>VLOOKUP($A132,State_Cats_data!$B$12:$AV$350,32,FALSE)</f>
        <v>18930</v>
      </c>
      <c r="Q132" s="93"/>
      <c r="R132" s="93">
        <f>VLOOKUP($A132,State_Cats_data!$B$12:$AV$350,37,FALSE)</f>
        <v>0</v>
      </c>
      <c r="S132" s="93"/>
      <c r="T132" s="104">
        <f t="shared" si="5"/>
        <v>221722</v>
      </c>
    </row>
    <row r="133" spans="1:20" x14ac:dyDescent="0.2">
      <c r="A133">
        <f>State_Cats_data!B138</f>
        <v>2556</v>
      </c>
      <c r="B133" s="84" t="str">
        <f>VLOOKUP($A133,State_Cats_data!$B$12:$AV$350,2,FALSE)</f>
        <v>Graettinger-Terril</v>
      </c>
      <c r="D133" s="6">
        <f>VLOOKUP($A133,State_Cats_data!$B$12:$AV$350,22,FALSE)</f>
        <v>206736</v>
      </c>
      <c r="E133" s="6"/>
      <c r="F133" s="6">
        <f>VLOOKUP($A133,State_Cats_data!$B$12:$AV$350,42,FALSE)</f>
        <v>12012</v>
      </c>
      <c r="G133" s="6"/>
      <c r="H133" s="6">
        <f t="shared" si="3"/>
        <v>218748</v>
      </c>
      <c r="I133" s="93"/>
      <c r="J133" s="6">
        <f>VLOOKUP($A133,State_Cats_data!$B$12:$AV$350,27,FALSE)</f>
        <v>19371</v>
      </c>
      <c r="K133" s="6"/>
      <c r="L133" s="6">
        <f>VLOOKUP($A133,State_Cats_data!$B$12:$AV$350,47,FALSE)</f>
        <v>1432</v>
      </c>
      <c r="M133" s="6"/>
      <c r="N133" s="6">
        <f t="shared" si="4"/>
        <v>20803</v>
      </c>
      <c r="O133" s="93"/>
      <c r="P133" s="6">
        <f>VLOOKUP($A133,State_Cats_data!$B$12:$AV$350,32,FALSE)</f>
        <v>23906</v>
      </c>
      <c r="Q133" s="93"/>
      <c r="R133" s="6">
        <f>VLOOKUP($A133,State_Cats_data!$B$12:$AV$350,37,FALSE)</f>
        <v>0</v>
      </c>
      <c r="S133" s="93"/>
      <c r="T133" s="12">
        <f t="shared" si="5"/>
        <v>263457</v>
      </c>
    </row>
    <row r="134" spans="1:20" x14ac:dyDescent="0.2">
      <c r="A134">
        <f>State_Cats_data!B139</f>
        <v>3195</v>
      </c>
      <c r="B134" s="84" t="str">
        <f>VLOOKUP($A134,State_Cats_data!$B$12:$AV$350,2,FALSE)</f>
        <v>Greene County</v>
      </c>
      <c r="D134" s="6">
        <f>VLOOKUP($A134,State_Cats_data!$B$12:$AV$350,22,FALSE)</f>
        <v>727822</v>
      </c>
      <c r="E134" s="6"/>
      <c r="F134" s="6">
        <f>VLOOKUP($A134,State_Cats_data!$B$12:$AV$350,42,FALSE)</f>
        <v>45824</v>
      </c>
      <c r="G134" s="6"/>
      <c r="H134" s="6">
        <f t="shared" si="3"/>
        <v>773646</v>
      </c>
      <c r="I134" s="93"/>
      <c r="J134" s="6">
        <f>VLOOKUP($A134,State_Cats_data!$B$12:$AV$350,27,FALSE)</f>
        <v>82811</v>
      </c>
      <c r="K134" s="6"/>
      <c r="L134" s="6">
        <f>VLOOKUP($A134,State_Cats_data!$B$12:$AV$350,47,FALSE)</f>
        <v>5461</v>
      </c>
      <c r="M134" s="6"/>
      <c r="N134" s="6">
        <f t="shared" si="4"/>
        <v>88272</v>
      </c>
      <c r="O134" s="93"/>
      <c r="P134" s="6">
        <f>VLOOKUP($A134,State_Cats_data!$B$12:$AV$350,32,FALSE)</f>
        <v>89655</v>
      </c>
      <c r="Q134" s="93"/>
      <c r="R134" s="6">
        <f>VLOOKUP($A134,State_Cats_data!$B$12:$AV$350,37,FALSE)</f>
        <v>398916</v>
      </c>
      <c r="S134" s="93"/>
      <c r="T134" s="12">
        <f t="shared" si="5"/>
        <v>1350489</v>
      </c>
    </row>
    <row r="135" spans="1:20" x14ac:dyDescent="0.2">
      <c r="A135">
        <f>State_Cats_data!B140</f>
        <v>2709</v>
      </c>
      <c r="B135" s="84" t="str">
        <f>VLOOKUP($A135,State_Cats_data!$B$12:$AV$350,2,FALSE)</f>
        <v>Grinnell-Newburg</v>
      </c>
      <c r="D135" s="6">
        <f>VLOOKUP($A135,State_Cats_data!$B$12:$AV$350,22,FALSE)</f>
        <v>885041</v>
      </c>
      <c r="E135" s="6"/>
      <c r="F135" s="6">
        <f>VLOOKUP($A135,State_Cats_data!$B$12:$AV$350,42,FALSE)</f>
        <v>66642</v>
      </c>
      <c r="G135" s="6"/>
      <c r="H135" s="6">
        <f t="shared" si="3"/>
        <v>951683</v>
      </c>
      <c r="I135" s="93"/>
      <c r="J135" s="6">
        <f>VLOOKUP($A135,State_Cats_data!$B$12:$AV$350,27,FALSE)</f>
        <v>96685</v>
      </c>
      <c r="K135" s="6"/>
      <c r="L135" s="6">
        <f>VLOOKUP($A135,State_Cats_data!$B$12:$AV$350,47,FALSE)</f>
        <v>7659</v>
      </c>
      <c r="M135" s="6"/>
      <c r="N135" s="6">
        <f t="shared" si="4"/>
        <v>104344</v>
      </c>
      <c r="O135" s="93"/>
      <c r="P135" s="6">
        <f>VLOOKUP($A135,State_Cats_data!$B$12:$AV$350,32,FALSE)</f>
        <v>107669</v>
      </c>
      <c r="Q135" s="93"/>
      <c r="R135" s="6">
        <f>VLOOKUP($A135,State_Cats_data!$B$12:$AV$350,37,FALSE)</f>
        <v>0</v>
      </c>
      <c r="S135" s="93"/>
      <c r="T135" s="12">
        <f t="shared" si="5"/>
        <v>1163696</v>
      </c>
    </row>
    <row r="136" spans="1:20" x14ac:dyDescent="0.2">
      <c r="A136">
        <f>State_Cats_data!B141</f>
        <v>2718</v>
      </c>
      <c r="B136" s="84" t="str">
        <f>VLOOKUP($A136,State_Cats_data!$B$12:$AV$350,2,FALSE)</f>
        <v>Griswold</v>
      </c>
      <c r="D136" s="6">
        <f>VLOOKUP($A136,State_Cats_data!$B$12:$AV$350,22,FALSE)</f>
        <v>308349</v>
      </c>
      <c r="E136" s="6"/>
      <c r="F136" s="6">
        <f>VLOOKUP($A136,State_Cats_data!$B$12:$AV$350,42,FALSE)</f>
        <v>18580</v>
      </c>
      <c r="G136" s="6"/>
      <c r="H136" s="6">
        <f t="shared" si="3"/>
        <v>326929</v>
      </c>
      <c r="I136" s="93"/>
      <c r="J136" s="6">
        <f>VLOOKUP($A136,State_Cats_data!$B$12:$AV$350,27,FALSE)</f>
        <v>31915</v>
      </c>
      <c r="K136" s="6"/>
      <c r="L136" s="6">
        <f>VLOOKUP($A136,State_Cats_data!$B$12:$AV$350,47,FALSE)</f>
        <v>1972</v>
      </c>
      <c r="M136" s="6"/>
      <c r="N136" s="6">
        <f t="shared" si="4"/>
        <v>33887</v>
      </c>
      <c r="O136" s="93"/>
      <c r="P136" s="6">
        <f>VLOOKUP($A136,State_Cats_data!$B$12:$AV$350,32,FALSE)</f>
        <v>32064</v>
      </c>
      <c r="Q136" s="93"/>
      <c r="R136" s="6">
        <f>VLOOKUP($A136,State_Cats_data!$B$12:$AV$350,37,FALSE)</f>
        <v>0</v>
      </c>
      <c r="S136" s="93"/>
      <c r="T136" s="12">
        <f t="shared" si="5"/>
        <v>392880</v>
      </c>
    </row>
    <row r="137" spans="1:20" x14ac:dyDescent="0.2">
      <c r="A137" s="83">
        <f>State_Cats_data!B142</f>
        <v>2727</v>
      </c>
      <c r="B137" s="92" t="str">
        <f>VLOOKUP($A137,State_Cats_data!$B$12:$AV$350,2,FALSE)</f>
        <v>Grundy Center</v>
      </c>
      <c r="C137" s="83"/>
      <c r="D137" s="93">
        <f>VLOOKUP($A137,State_Cats_data!$B$12:$AV$350,22,FALSE)</f>
        <v>403921</v>
      </c>
      <c r="E137" s="93"/>
      <c r="F137" s="93">
        <f>VLOOKUP($A137,State_Cats_data!$B$12:$AV$350,42,FALSE)</f>
        <v>26820</v>
      </c>
      <c r="G137" s="93"/>
      <c r="H137" s="93">
        <f t="shared" ref="H137:H200" si="6">SUM(D137:F137)</f>
        <v>430741</v>
      </c>
      <c r="I137" s="93"/>
      <c r="J137" s="93">
        <f>VLOOKUP($A137,State_Cats_data!$B$12:$AV$350,27,FALSE)</f>
        <v>43118</v>
      </c>
      <c r="K137" s="93"/>
      <c r="L137" s="93">
        <f>VLOOKUP($A137,State_Cats_data!$B$12:$AV$350,47,FALSE)</f>
        <v>3082</v>
      </c>
      <c r="M137" s="93"/>
      <c r="N137" s="93">
        <f t="shared" ref="N137:N200" si="7">SUM(J137:L137)</f>
        <v>46200</v>
      </c>
      <c r="O137" s="93"/>
      <c r="P137" s="93">
        <f>VLOOKUP($A137,State_Cats_data!$B$12:$AV$350,32,FALSE)</f>
        <v>38592</v>
      </c>
      <c r="Q137" s="93"/>
      <c r="R137" s="93">
        <f>VLOOKUP($A137,State_Cats_data!$B$12:$AV$350,37,FALSE)</f>
        <v>0</v>
      </c>
      <c r="S137" s="93"/>
      <c r="T137" s="104">
        <f t="shared" ref="T137:T200" si="8">R137+P137+N137+H137</f>
        <v>515533</v>
      </c>
    </row>
    <row r="138" spans="1:20" x14ac:dyDescent="0.2">
      <c r="A138">
        <f>State_Cats_data!B143</f>
        <v>2754</v>
      </c>
      <c r="B138" s="84" t="str">
        <f>VLOOKUP($A138,State_Cats_data!$B$12:$AV$350,2,FALSE)</f>
        <v>Guthrie Center</v>
      </c>
      <c r="D138" s="6">
        <f>VLOOKUP($A138,State_Cats_data!$B$12:$AV$350,22,FALSE)</f>
        <v>268492</v>
      </c>
      <c r="E138" s="6"/>
      <c r="F138" s="6">
        <f>VLOOKUP($A138,State_Cats_data!$B$12:$AV$350,42,FALSE)</f>
        <v>11482</v>
      </c>
      <c r="G138" s="6"/>
      <c r="H138" s="6">
        <f t="shared" si="6"/>
        <v>279974</v>
      </c>
      <c r="I138" s="93"/>
      <c r="J138" s="6">
        <f>VLOOKUP($A138,State_Cats_data!$B$12:$AV$350,27,FALSE)</f>
        <v>27254</v>
      </c>
      <c r="K138" s="6"/>
      <c r="L138" s="6">
        <f>VLOOKUP($A138,State_Cats_data!$B$12:$AV$350,47,FALSE)</f>
        <v>1464</v>
      </c>
      <c r="M138" s="6"/>
      <c r="N138" s="6">
        <f t="shared" si="7"/>
        <v>28718</v>
      </c>
      <c r="O138" s="93"/>
      <c r="P138" s="6">
        <f>VLOOKUP($A138,State_Cats_data!$B$12:$AV$350,32,FALSE)</f>
        <v>32648</v>
      </c>
      <c r="Q138" s="93"/>
      <c r="R138" s="6">
        <f>VLOOKUP($A138,State_Cats_data!$B$12:$AV$350,37,FALSE)</f>
        <v>0</v>
      </c>
      <c r="S138" s="93"/>
      <c r="T138" s="12">
        <f t="shared" si="8"/>
        <v>341340</v>
      </c>
    </row>
    <row r="139" spans="1:20" x14ac:dyDescent="0.2">
      <c r="A139">
        <f>State_Cats_data!B144</f>
        <v>2766</v>
      </c>
      <c r="B139" s="84" t="str">
        <f>VLOOKUP($A139,State_Cats_data!$B$12:$AV$350,2,FALSE)</f>
        <v>H-L-V</v>
      </c>
      <c r="D139" s="6">
        <f>VLOOKUP($A139,State_Cats_data!$B$12:$AV$350,22,FALSE)</f>
        <v>197539</v>
      </c>
      <c r="E139" s="6"/>
      <c r="F139" s="6">
        <f>VLOOKUP($A139,State_Cats_data!$B$12:$AV$350,42,FALSE)</f>
        <v>9705</v>
      </c>
      <c r="G139" s="6"/>
      <c r="H139" s="6">
        <f t="shared" si="6"/>
        <v>207244</v>
      </c>
      <c r="I139" s="93"/>
      <c r="J139" s="6">
        <f>VLOOKUP($A139,State_Cats_data!$B$12:$AV$350,27,FALSE)</f>
        <v>20312</v>
      </c>
      <c r="K139" s="6"/>
      <c r="L139" s="6">
        <f>VLOOKUP($A139,State_Cats_data!$B$12:$AV$350,47,FALSE)</f>
        <v>1130</v>
      </c>
      <c r="M139" s="6"/>
      <c r="N139" s="6">
        <f t="shared" si="7"/>
        <v>21442</v>
      </c>
      <c r="O139" s="93"/>
      <c r="P139" s="6">
        <f>VLOOKUP($A139,State_Cats_data!$B$12:$AV$350,32,FALSE)</f>
        <v>20575</v>
      </c>
      <c r="Q139" s="93"/>
      <c r="R139" s="6">
        <f>VLOOKUP($A139,State_Cats_data!$B$12:$AV$350,37,FALSE)</f>
        <v>0</v>
      </c>
      <c r="S139" s="93"/>
      <c r="T139" s="12">
        <f t="shared" si="8"/>
        <v>249261</v>
      </c>
    </row>
    <row r="140" spans="1:20" x14ac:dyDescent="0.2">
      <c r="A140">
        <f>State_Cats_data!B145</f>
        <v>2772</v>
      </c>
      <c r="B140" s="84" t="str">
        <f>VLOOKUP($A140,State_Cats_data!$B$12:$AV$350,2,FALSE)</f>
        <v>Hamburg</v>
      </c>
      <c r="D140" s="6">
        <f>VLOOKUP($A140,State_Cats_data!$B$12:$AV$350,22,FALSE)</f>
        <v>139039</v>
      </c>
      <c r="E140" s="6"/>
      <c r="F140" s="6">
        <f>VLOOKUP($A140,State_Cats_data!$B$12:$AV$350,42,FALSE)</f>
        <v>8145</v>
      </c>
      <c r="G140" s="6"/>
      <c r="H140" s="6">
        <f t="shared" si="6"/>
        <v>147184</v>
      </c>
      <c r="I140" s="93"/>
      <c r="J140" s="6">
        <f>VLOOKUP($A140,State_Cats_data!$B$12:$AV$350,27,FALSE)</f>
        <v>14274</v>
      </c>
      <c r="K140" s="6"/>
      <c r="L140" s="6">
        <f>VLOOKUP($A140,State_Cats_data!$B$12:$AV$350,47,FALSE)</f>
        <v>867</v>
      </c>
      <c r="M140" s="6"/>
      <c r="N140" s="6">
        <f t="shared" si="7"/>
        <v>15141</v>
      </c>
      <c r="O140" s="93"/>
      <c r="P140" s="6">
        <f>VLOOKUP($A140,State_Cats_data!$B$12:$AV$350,32,FALSE)</f>
        <v>16173</v>
      </c>
      <c r="Q140" s="93"/>
      <c r="R140" s="6">
        <f>VLOOKUP($A140,State_Cats_data!$B$12:$AV$350,37,FALSE)</f>
        <v>0</v>
      </c>
      <c r="S140" s="93"/>
      <c r="T140" s="12">
        <f t="shared" si="8"/>
        <v>178498</v>
      </c>
    </row>
    <row r="141" spans="1:20" x14ac:dyDescent="0.2">
      <c r="A141">
        <f>State_Cats_data!B146</f>
        <v>2781</v>
      </c>
      <c r="B141" s="84" t="str">
        <f>VLOOKUP($A141,State_Cats_data!$B$12:$AV$350,2,FALSE)</f>
        <v>Hampton-Dumont</v>
      </c>
      <c r="D141" s="6">
        <f>VLOOKUP($A141,State_Cats_data!$B$12:$AV$350,22,FALSE)</f>
        <v>720104</v>
      </c>
      <c r="E141" s="6"/>
      <c r="F141" s="6">
        <f>VLOOKUP($A141,State_Cats_data!$B$12:$AV$350,42,FALSE)</f>
        <v>52967</v>
      </c>
      <c r="G141" s="6"/>
      <c r="H141" s="6">
        <f t="shared" si="6"/>
        <v>773071</v>
      </c>
      <c r="I141" s="93"/>
      <c r="J141" s="6">
        <f>VLOOKUP($A141,State_Cats_data!$B$12:$AV$350,27,FALSE)</f>
        <v>77863</v>
      </c>
      <c r="K141" s="6"/>
      <c r="L141" s="6">
        <f>VLOOKUP($A141,State_Cats_data!$B$12:$AV$350,47,FALSE)</f>
        <v>6087</v>
      </c>
      <c r="M141" s="6"/>
      <c r="N141" s="6">
        <f t="shared" si="7"/>
        <v>83950</v>
      </c>
      <c r="O141" s="93"/>
      <c r="P141" s="6">
        <f>VLOOKUP($A141,State_Cats_data!$B$12:$AV$350,32,FALSE)</f>
        <v>92985</v>
      </c>
      <c r="Q141" s="93"/>
      <c r="R141" s="6">
        <f>VLOOKUP($A141,State_Cats_data!$B$12:$AV$350,37,FALSE)</f>
        <v>0</v>
      </c>
      <c r="S141" s="93"/>
      <c r="T141" s="12">
        <f t="shared" si="8"/>
        <v>950006</v>
      </c>
    </row>
    <row r="142" spans="1:20" x14ac:dyDescent="0.2">
      <c r="A142" s="83">
        <f>State_Cats_data!B147</f>
        <v>2826</v>
      </c>
      <c r="B142" s="92" t="str">
        <f>VLOOKUP($A142,State_Cats_data!$B$12:$AV$350,2,FALSE)</f>
        <v>Harlan</v>
      </c>
      <c r="C142" s="83"/>
      <c r="D142" s="93">
        <f>VLOOKUP($A142,State_Cats_data!$B$12:$AV$350,22,FALSE)</f>
        <v>781930</v>
      </c>
      <c r="E142" s="93"/>
      <c r="F142" s="93">
        <f>VLOOKUP($A142,State_Cats_data!$B$12:$AV$350,42,FALSE)</f>
        <v>46411</v>
      </c>
      <c r="G142" s="93"/>
      <c r="H142" s="93">
        <f t="shared" si="6"/>
        <v>828341</v>
      </c>
      <c r="I142" s="93"/>
      <c r="J142" s="93">
        <f>VLOOKUP($A142,State_Cats_data!$B$12:$AV$350,27,FALSE)</f>
        <v>91999</v>
      </c>
      <c r="K142" s="93"/>
      <c r="L142" s="93">
        <f>VLOOKUP($A142,State_Cats_data!$B$12:$AV$350,47,FALSE)</f>
        <v>4937</v>
      </c>
      <c r="M142" s="93"/>
      <c r="N142" s="93">
        <f t="shared" si="7"/>
        <v>96936</v>
      </c>
      <c r="O142" s="93"/>
      <c r="P142" s="93">
        <f>VLOOKUP($A142,State_Cats_data!$B$12:$AV$350,32,FALSE)</f>
        <v>90632</v>
      </c>
      <c r="Q142" s="93"/>
      <c r="R142" s="93">
        <f>VLOOKUP($A142,State_Cats_data!$B$12:$AV$350,37,FALSE)</f>
        <v>0</v>
      </c>
      <c r="S142" s="93"/>
      <c r="T142" s="104">
        <f t="shared" si="8"/>
        <v>1015909</v>
      </c>
    </row>
    <row r="143" spans="1:20" x14ac:dyDescent="0.2">
      <c r="A143">
        <f>State_Cats_data!B148</f>
        <v>2834</v>
      </c>
      <c r="B143" s="84" t="str">
        <f>VLOOKUP($A143,State_Cats_data!$B$12:$AV$350,2,FALSE)</f>
        <v>Harmony</v>
      </c>
      <c r="D143" s="6">
        <f>VLOOKUP($A143,State_Cats_data!$B$12:$AV$350,22,FALSE)</f>
        <v>187967</v>
      </c>
      <c r="E143" s="6"/>
      <c r="F143" s="6">
        <f>VLOOKUP($A143,State_Cats_data!$B$12:$AV$350,42,FALSE)</f>
        <v>11006</v>
      </c>
      <c r="G143" s="6"/>
      <c r="H143" s="6">
        <f t="shared" si="6"/>
        <v>198973</v>
      </c>
      <c r="I143" s="93"/>
      <c r="J143" s="6">
        <f>VLOOKUP($A143,State_Cats_data!$B$12:$AV$350,27,FALSE)</f>
        <v>17976</v>
      </c>
      <c r="K143" s="6"/>
      <c r="L143" s="6">
        <f>VLOOKUP($A143,State_Cats_data!$B$12:$AV$350,47,FALSE)</f>
        <v>1190</v>
      </c>
      <c r="M143" s="6"/>
      <c r="N143" s="6">
        <f t="shared" si="7"/>
        <v>19166</v>
      </c>
      <c r="O143" s="93"/>
      <c r="P143" s="6">
        <f>VLOOKUP($A143,State_Cats_data!$B$12:$AV$350,32,FALSE)</f>
        <v>22924</v>
      </c>
      <c r="Q143" s="93"/>
      <c r="R143" s="6">
        <f>VLOOKUP($A143,State_Cats_data!$B$12:$AV$350,37,FALSE)</f>
        <v>0</v>
      </c>
      <c r="S143" s="93"/>
      <c r="T143" s="12">
        <f t="shared" si="8"/>
        <v>241063</v>
      </c>
    </row>
    <row r="144" spans="1:20" x14ac:dyDescent="0.2">
      <c r="A144">
        <f>State_Cats_data!B149</f>
        <v>2846</v>
      </c>
      <c r="B144" s="84" t="str">
        <f>VLOOKUP($A144,State_Cats_data!$B$12:$AV$350,2,FALSE)</f>
        <v>Harris-Lake Park</v>
      </c>
      <c r="D144" s="6">
        <f>VLOOKUP($A144,State_Cats_data!$B$12:$AV$350,22,FALSE)</f>
        <v>197648</v>
      </c>
      <c r="E144" s="6"/>
      <c r="F144" s="6">
        <f>VLOOKUP($A144,State_Cats_data!$B$12:$AV$350,42,FALSE)</f>
        <v>11319</v>
      </c>
      <c r="G144" s="6"/>
      <c r="H144" s="6">
        <f t="shared" si="6"/>
        <v>208967</v>
      </c>
      <c r="I144" s="93"/>
      <c r="J144" s="6">
        <f>VLOOKUP($A144,State_Cats_data!$B$12:$AV$350,27,FALSE)</f>
        <v>20545</v>
      </c>
      <c r="K144" s="6"/>
      <c r="L144" s="6">
        <f>VLOOKUP($A144,State_Cats_data!$B$12:$AV$350,47,FALSE)</f>
        <v>1350</v>
      </c>
      <c r="M144" s="6"/>
      <c r="N144" s="6">
        <f t="shared" si="7"/>
        <v>21895</v>
      </c>
      <c r="O144" s="93"/>
      <c r="P144" s="6">
        <f>VLOOKUP($A144,State_Cats_data!$B$12:$AV$350,32,FALSE)</f>
        <v>26823</v>
      </c>
      <c r="Q144" s="93"/>
      <c r="R144" s="6">
        <f>VLOOKUP($A144,State_Cats_data!$B$12:$AV$350,37,FALSE)</f>
        <v>0</v>
      </c>
      <c r="S144" s="93"/>
      <c r="T144" s="12">
        <f t="shared" si="8"/>
        <v>257685</v>
      </c>
    </row>
    <row r="145" spans="1:20" x14ac:dyDescent="0.2">
      <c r="A145">
        <f>State_Cats_data!B150</f>
        <v>2862</v>
      </c>
      <c r="B145" s="84" t="str">
        <f>VLOOKUP($A145,State_Cats_data!$B$12:$AV$350,2,FALSE)</f>
        <v>Hartley-Melvin-Sanborn</v>
      </c>
      <c r="D145" s="6">
        <f>VLOOKUP($A145,State_Cats_data!$B$12:$AV$350,22,FALSE)</f>
        <v>360976</v>
      </c>
      <c r="E145" s="6"/>
      <c r="F145" s="6">
        <f>VLOOKUP($A145,State_Cats_data!$B$12:$AV$350,42,FALSE)</f>
        <v>21094</v>
      </c>
      <c r="G145" s="6"/>
      <c r="H145" s="6">
        <f t="shared" si="6"/>
        <v>382070</v>
      </c>
      <c r="I145" s="93"/>
      <c r="J145" s="6">
        <f>VLOOKUP($A145,State_Cats_data!$B$12:$AV$350,27,FALSE)</f>
        <v>38850</v>
      </c>
      <c r="K145" s="6"/>
      <c r="L145" s="6">
        <f>VLOOKUP($A145,State_Cats_data!$B$12:$AV$350,47,FALSE)</f>
        <v>2524</v>
      </c>
      <c r="M145" s="6"/>
      <c r="N145" s="6">
        <f t="shared" si="7"/>
        <v>41374</v>
      </c>
      <c r="O145" s="93"/>
      <c r="P145" s="6">
        <f>VLOOKUP($A145,State_Cats_data!$B$12:$AV$350,32,FALSE)</f>
        <v>36006</v>
      </c>
      <c r="Q145" s="93"/>
      <c r="R145" s="6">
        <f>VLOOKUP($A145,State_Cats_data!$B$12:$AV$350,37,FALSE)</f>
        <v>0</v>
      </c>
      <c r="S145" s="93"/>
      <c r="T145" s="12">
        <f t="shared" si="8"/>
        <v>459450</v>
      </c>
    </row>
    <row r="146" spans="1:20" x14ac:dyDescent="0.2">
      <c r="A146">
        <f>State_Cats_data!B151</f>
        <v>2977</v>
      </c>
      <c r="B146" s="84" t="str">
        <f>VLOOKUP($A146,State_Cats_data!$B$12:$AV$350,2,FALSE)</f>
        <v>Highland</v>
      </c>
      <c r="D146" s="6">
        <f>VLOOKUP($A146,State_Cats_data!$B$12:$AV$350,22,FALSE)</f>
        <v>385878</v>
      </c>
      <c r="E146" s="6"/>
      <c r="F146" s="6">
        <f>VLOOKUP($A146,State_Cats_data!$B$12:$AV$350,42,FALSE)</f>
        <v>19350</v>
      </c>
      <c r="G146" s="6"/>
      <c r="H146" s="6">
        <f t="shared" si="6"/>
        <v>405228</v>
      </c>
      <c r="I146" s="93"/>
      <c r="J146" s="6">
        <f>VLOOKUP($A146,State_Cats_data!$B$12:$AV$350,27,FALSE)</f>
        <v>40686</v>
      </c>
      <c r="K146" s="6"/>
      <c r="L146" s="6">
        <f>VLOOKUP($A146,State_Cats_data!$B$12:$AV$350,47,FALSE)</f>
        <v>2253</v>
      </c>
      <c r="M146" s="6"/>
      <c r="N146" s="6">
        <f t="shared" si="7"/>
        <v>42939</v>
      </c>
      <c r="O146" s="93"/>
      <c r="P146" s="6">
        <f>VLOOKUP($A146,State_Cats_data!$B$12:$AV$350,32,FALSE)</f>
        <v>45437</v>
      </c>
      <c r="Q146" s="93"/>
      <c r="R146" s="6">
        <f>VLOOKUP($A146,State_Cats_data!$B$12:$AV$350,37,FALSE)</f>
        <v>0</v>
      </c>
      <c r="S146" s="93"/>
      <c r="T146" s="12">
        <f t="shared" si="8"/>
        <v>493604</v>
      </c>
    </row>
    <row r="147" spans="1:20" x14ac:dyDescent="0.2">
      <c r="A147" s="83">
        <f>State_Cats_data!B152</f>
        <v>2988</v>
      </c>
      <c r="B147" s="92" t="str">
        <f>VLOOKUP($A147,State_Cats_data!$B$12:$AV$350,2,FALSE)</f>
        <v>Hinton</v>
      </c>
      <c r="C147" s="83"/>
      <c r="D147" s="93">
        <f>VLOOKUP($A147,State_Cats_data!$B$12:$AV$350,22,FALSE)</f>
        <v>312611</v>
      </c>
      <c r="E147" s="93"/>
      <c r="F147" s="93">
        <f>VLOOKUP($A147,State_Cats_data!$B$12:$AV$350,42,FALSE)</f>
        <v>17123</v>
      </c>
      <c r="G147" s="93"/>
      <c r="H147" s="93">
        <f t="shared" si="6"/>
        <v>329734</v>
      </c>
      <c r="I147" s="93"/>
      <c r="J147" s="93">
        <f>VLOOKUP($A147,State_Cats_data!$B$12:$AV$350,27,FALSE)</f>
        <v>35081</v>
      </c>
      <c r="K147" s="93"/>
      <c r="L147" s="93">
        <f>VLOOKUP($A147,State_Cats_data!$B$12:$AV$350,47,FALSE)</f>
        <v>2048</v>
      </c>
      <c r="M147" s="93"/>
      <c r="N147" s="93">
        <f t="shared" si="7"/>
        <v>37129</v>
      </c>
      <c r="O147" s="93"/>
      <c r="P147" s="93">
        <f>VLOOKUP($A147,State_Cats_data!$B$12:$AV$350,32,FALSE)</f>
        <v>37748</v>
      </c>
      <c r="Q147" s="93"/>
      <c r="R147" s="93">
        <f>VLOOKUP($A147,State_Cats_data!$B$12:$AV$350,37,FALSE)</f>
        <v>0</v>
      </c>
      <c r="S147" s="93"/>
      <c r="T147" s="104">
        <f t="shared" si="8"/>
        <v>404611</v>
      </c>
    </row>
    <row r="148" spans="1:20" x14ac:dyDescent="0.2">
      <c r="A148">
        <f>State_Cats_data!B153</f>
        <v>3029</v>
      </c>
      <c r="B148" s="84" t="str">
        <f>VLOOKUP($A148,State_Cats_data!$B$12:$AV$350,2,FALSE)</f>
        <v>Howard-Winneshiek</v>
      </c>
      <c r="D148" s="6">
        <f>VLOOKUP($A148,State_Cats_data!$B$12:$AV$350,22,FALSE)</f>
        <v>749087</v>
      </c>
      <c r="E148" s="6"/>
      <c r="F148" s="6">
        <f>VLOOKUP($A148,State_Cats_data!$B$12:$AV$350,42,FALSE)</f>
        <v>42238</v>
      </c>
      <c r="G148" s="6"/>
      <c r="H148" s="6">
        <f t="shared" si="6"/>
        <v>791325</v>
      </c>
      <c r="I148" s="93"/>
      <c r="J148" s="6">
        <f>VLOOKUP($A148,State_Cats_data!$B$12:$AV$350,27,FALSE)</f>
        <v>80475</v>
      </c>
      <c r="K148" s="6"/>
      <c r="L148" s="6">
        <f>VLOOKUP($A148,State_Cats_data!$B$12:$AV$350,47,FALSE)</f>
        <v>4526</v>
      </c>
      <c r="M148" s="6"/>
      <c r="N148" s="6">
        <f t="shared" si="7"/>
        <v>85001</v>
      </c>
      <c r="O148" s="93"/>
      <c r="P148" s="6">
        <f>VLOOKUP($A148,State_Cats_data!$B$12:$AV$350,32,FALSE)</f>
        <v>78776</v>
      </c>
      <c r="Q148" s="93"/>
      <c r="R148" s="6">
        <f>VLOOKUP($A148,State_Cats_data!$B$12:$AV$350,37,FALSE)</f>
        <v>0</v>
      </c>
      <c r="S148" s="93"/>
      <c r="T148" s="12">
        <f t="shared" si="8"/>
        <v>955102</v>
      </c>
    </row>
    <row r="149" spans="1:20" x14ac:dyDescent="0.2">
      <c r="A149">
        <f>State_Cats_data!B154</f>
        <v>3033</v>
      </c>
      <c r="B149" s="84" t="str">
        <f>VLOOKUP($A149,State_Cats_data!$B$12:$AV$350,2,FALSE)</f>
        <v>Hubbard-Radcliffe</v>
      </c>
      <c r="D149" s="6">
        <f>VLOOKUP($A149,State_Cats_data!$B$12:$AV$350,22,FALSE)</f>
        <v>253318</v>
      </c>
      <c r="E149" s="6"/>
      <c r="F149" s="6">
        <f>VLOOKUP($A149,State_Cats_data!$B$12:$AV$350,42,FALSE)</f>
        <v>18715</v>
      </c>
      <c r="G149" s="6"/>
      <c r="H149" s="6">
        <f t="shared" si="6"/>
        <v>272033</v>
      </c>
      <c r="I149" s="93"/>
      <c r="J149" s="6">
        <f>VLOOKUP($A149,State_Cats_data!$B$12:$AV$350,27,FALSE)</f>
        <v>21401</v>
      </c>
      <c r="K149" s="6"/>
      <c r="L149" s="6">
        <f>VLOOKUP($A149,State_Cats_data!$B$12:$AV$350,47,FALSE)</f>
        <v>2151</v>
      </c>
      <c r="M149" s="6"/>
      <c r="N149" s="6">
        <f t="shared" si="7"/>
        <v>23552</v>
      </c>
      <c r="O149" s="93"/>
      <c r="P149" s="6">
        <f>VLOOKUP($A149,State_Cats_data!$B$12:$AV$350,32,FALSE)</f>
        <v>24918</v>
      </c>
      <c r="Q149" s="93"/>
      <c r="R149" s="6">
        <f>VLOOKUP($A149,State_Cats_data!$B$12:$AV$350,37,FALSE)</f>
        <v>0</v>
      </c>
      <c r="S149" s="93"/>
      <c r="T149" s="12">
        <f t="shared" si="8"/>
        <v>320503</v>
      </c>
    </row>
    <row r="150" spans="1:20" x14ac:dyDescent="0.2">
      <c r="A150">
        <f>State_Cats_data!B155</f>
        <v>3042</v>
      </c>
      <c r="B150" s="84" t="str">
        <f>VLOOKUP($A150,State_Cats_data!$B$12:$AV$350,2,FALSE)</f>
        <v>Hudson</v>
      </c>
      <c r="D150" s="6">
        <f>VLOOKUP($A150,State_Cats_data!$B$12:$AV$350,22,FALSE)</f>
        <v>410283</v>
      </c>
      <c r="E150" s="6"/>
      <c r="F150" s="6">
        <f>VLOOKUP($A150,State_Cats_data!$B$12:$AV$350,42,FALSE)</f>
        <v>28024</v>
      </c>
      <c r="G150" s="6"/>
      <c r="H150" s="6">
        <f t="shared" si="6"/>
        <v>438307</v>
      </c>
      <c r="I150" s="93"/>
      <c r="J150" s="6">
        <f>VLOOKUP($A150,State_Cats_data!$B$12:$AV$350,27,FALSE)</f>
        <v>46435</v>
      </c>
      <c r="K150" s="6"/>
      <c r="L150" s="6">
        <f>VLOOKUP($A150,State_Cats_data!$B$12:$AV$350,47,FALSE)</f>
        <v>3221</v>
      </c>
      <c r="M150" s="6"/>
      <c r="N150" s="6">
        <f t="shared" si="7"/>
        <v>49656</v>
      </c>
      <c r="O150" s="93"/>
      <c r="P150" s="6">
        <f>VLOOKUP($A150,State_Cats_data!$B$12:$AV$350,32,FALSE)</f>
        <v>35676</v>
      </c>
      <c r="Q150" s="93"/>
      <c r="R150" s="6">
        <f>VLOOKUP($A150,State_Cats_data!$B$12:$AV$350,37,FALSE)</f>
        <v>213161</v>
      </c>
      <c r="S150" s="93"/>
      <c r="T150" s="12">
        <f t="shared" si="8"/>
        <v>736800</v>
      </c>
    </row>
    <row r="151" spans="1:20" x14ac:dyDescent="0.2">
      <c r="A151">
        <f>State_Cats_data!B156</f>
        <v>3060</v>
      </c>
      <c r="B151" s="84" t="str">
        <f>VLOOKUP($A151,State_Cats_data!$B$12:$AV$350,2,FALSE)</f>
        <v>Humboldt</v>
      </c>
      <c r="D151" s="6">
        <f>VLOOKUP($A151,State_Cats_data!$B$12:$AV$350,22,FALSE)</f>
        <v>697329</v>
      </c>
      <c r="E151" s="6"/>
      <c r="F151" s="6">
        <f>VLOOKUP($A151,State_Cats_data!$B$12:$AV$350,42,FALSE)</f>
        <v>41655</v>
      </c>
      <c r="G151" s="6"/>
      <c r="H151" s="6">
        <f t="shared" si="6"/>
        <v>738984</v>
      </c>
      <c r="I151" s="93"/>
      <c r="J151" s="6">
        <f>VLOOKUP($A151,State_Cats_data!$B$12:$AV$350,27,FALSE)</f>
        <v>76226</v>
      </c>
      <c r="K151" s="6"/>
      <c r="L151" s="6">
        <f>VLOOKUP($A151,State_Cats_data!$B$12:$AV$350,47,FALSE)</f>
        <v>4967</v>
      </c>
      <c r="M151" s="6"/>
      <c r="N151" s="6">
        <f t="shared" si="7"/>
        <v>81193</v>
      </c>
      <c r="O151" s="93"/>
      <c r="P151" s="6">
        <f>VLOOKUP($A151,State_Cats_data!$B$12:$AV$350,32,FALSE)</f>
        <v>84720</v>
      </c>
      <c r="Q151" s="93"/>
      <c r="R151" s="6">
        <f>VLOOKUP($A151,State_Cats_data!$B$12:$AV$350,37,FALSE)</f>
        <v>382221</v>
      </c>
      <c r="S151" s="93"/>
      <c r="T151" s="12">
        <f t="shared" si="8"/>
        <v>1287118</v>
      </c>
    </row>
    <row r="152" spans="1:20" x14ac:dyDescent="0.2">
      <c r="A152" s="83">
        <f>State_Cats_data!B157</f>
        <v>3168</v>
      </c>
      <c r="B152" s="92" t="str">
        <f>VLOOKUP($A152,State_Cats_data!$B$12:$AV$350,2,FALSE)</f>
        <v>IKM-Manning</v>
      </c>
      <c r="C152" s="83"/>
      <c r="D152" s="93">
        <f>VLOOKUP($A152,State_Cats_data!$B$12:$AV$350,22,FALSE)</f>
        <v>424122</v>
      </c>
      <c r="E152" s="93"/>
      <c r="F152" s="93">
        <f>VLOOKUP($A152,State_Cats_data!$B$12:$AV$350,42,FALSE)</f>
        <v>22073</v>
      </c>
      <c r="G152" s="93"/>
      <c r="H152" s="93">
        <f t="shared" si="6"/>
        <v>446195</v>
      </c>
      <c r="I152" s="93"/>
      <c r="J152" s="93">
        <f>VLOOKUP($A152,State_Cats_data!$B$12:$AV$350,27,FALSE)</f>
        <v>48593</v>
      </c>
      <c r="K152" s="93"/>
      <c r="L152" s="93">
        <f>VLOOKUP($A152,State_Cats_data!$B$12:$AV$350,47,FALSE)</f>
        <v>2342</v>
      </c>
      <c r="M152" s="93"/>
      <c r="N152" s="93">
        <f t="shared" si="7"/>
        <v>50935</v>
      </c>
      <c r="O152" s="93"/>
      <c r="P152" s="93">
        <f>VLOOKUP($A152,State_Cats_data!$B$12:$AV$350,32,FALSE)</f>
        <v>43306</v>
      </c>
      <c r="Q152" s="93"/>
      <c r="R152" s="93">
        <f>VLOOKUP($A152,State_Cats_data!$B$12:$AV$350,37,FALSE)</f>
        <v>0</v>
      </c>
      <c r="S152" s="93"/>
      <c r="T152" s="104">
        <f t="shared" si="8"/>
        <v>540436</v>
      </c>
    </row>
    <row r="153" spans="1:20" x14ac:dyDescent="0.2">
      <c r="A153">
        <f>State_Cats_data!B158</f>
        <v>3105</v>
      </c>
      <c r="B153" s="84" t="str">
        <f>VLOOKUP($A153,State_Cats_data!$B$12:$AV$350,2,FALSE)</f>
        <v>Independence</v>
      </c>
      <c r="D153" s="6">
        <f>VLOOKUP($A153,State_Cats_data!$B$12:$AV$350,22,FALSE)</f>
        <v>819307</v>
      </c>
      <c r="E153" s="6"/>
      <c r="F153" s="6">
        <f>VLOOKUP($A153,State_Cats_data!$B$12:$AV$350,42,FALSE)</f>
        <v>60665</v>
      </c>
      <c r="G153" s="6"/>
      <c r="H153" s="6">
        <f t="shared" si="6"/>
        <v>879972</v>
      </c>
      <c r="I153" s="93"/>
      <c r="J153" s="6">
        <f>VLOOKUP($A153,State_Cats_data!$B$12:$AV$350,27,FALSE)</f>
        <v>96553</v>
      </c>
      <c r="K153" s="6"/>
      <c r="L153" s="6">
        <f>VLOOKUP($A153,State_Cats_data!$B$12:$AV$350,47,FALSE)</f>
        <v>6972</v>
      </c>
      <c r="M153" s="6"/>
      <c r="N153" s="6">
        <f t="shared" si="7"/>
        <v>103525</v>
      </c>
      <c r="O153" s="93"/>
      <c r="P153" s="6">
        <f>VLOOKUP($A153,State_Cats_data!$B$12:$AV$350,32,FALSE)</f>
        <v>90908</v>
      </c>
      <c r="Q153" s="93"/>
      <c r="R153" s="6">
        <f>VLOOKUP($A153,State_Cats_data!$B$12:$AV$350,37,FALSE)</f>
        <v>0</v>
      </c>
      <c r="S153" s="93"/>
      <c r="T153" s="12">
        <f t="shared" si="8"/>
        <v>1074405</v>
      </c>
    </row>
    <row r="154" spans="1:20" x14ac:dyDescent="0.2">
      <c r="A154">
        <f>State_Cats_data!B159</f>
        <v>3114</v>
      </c>
      <c r="B154" s="84" t="str">
        <f>VLOOKUP($A154,State_Cats_data!$B$12:$AV$350,2,FALSE)</f>
        <v>Indianola</v>
      </c>
      <c r="D154" s="6">
        <f>VLOOKUP($A154,State_Cats_data!$B$12:$AV$350,22,FALSE)</f>
        <v>1765159</v>
      </c>
      <c r="E154" s="6"/>
      <c r="F154" s="6">
        <f>VLOOKUP($A154,State_Cats_data!$B$12:$AV$350,42,FALSE)</f>
        <v>84674</v>
      </c>
      <c r="G154" s="6"/>
      <c r="H154" s="6">
        <f t="shared" si="6"/>
        <v>1849833</v>
      </c>
      <c r="I154" s="93"/>
      <c r="J154" s="6">
        <f>VLOOKUP($A154,State_Cats_data!$B$12:$AV$350,27,FALSE)</f>
        <v>209576</v>
      </c>
      <c r="K154" s="6"/>
      <c r="L154" s="6">
        <f>VLOOKUP($A154,State_Cats_data!$B$12:$AV$350,47,FALSE)</f>
        <v>10784</v>
      </c>
      <c r="M154" s="6"/>
      <c r="N154" s="6">
        <f t="shared" si="7"/>
        <v>220360</v>
      </c>
      <c r="O154" s="93"/>
      <c r="P154" s="6">
        <f>VLOOKUP($A154,State_Cats_data!$B$12:$AV$350,32,FALSE)</f>
        <v>199795</v>
      </c>
      <c r="Q154" s="93"/>
      <c r="R154" s="6">
        <f>VLOOKUP($A154,State_Cats_data!$B$12:$AV$350,37,FALSE)</f>
        <v>0</v>
      </c>
      <c r="S154" s="93"/>
      <c r="T154" s="12">
        <f t="shared" si="8"/>
        <v>2269988</v>
      </c>
    </row>
    <row r="155" spans="1:20" x14ac:dyDescent="0.2">
      <c r="A155">
        <f>State_Cats_data!B160</f>
        <v>3119</v>
      </c>
      <c r="B155" s="84" t="str">
        <f>VLOOKUP($A155,State_Cats_data!$B$12:$AV$350,2,FALSE)</f>
        <v>Interstate 35</v>
      </c>
      <c r="D155" s="6">
        <f>VLOOKUP($A155,State_Cats_data!$B$12:$AV$350,22,FALSE)</f>
        <v>501117</v>
      </c>
      <c r="E155" s="6"/>
      <c r="F155" s="6">
        <f>VLOOKUP($A155,State_Cats_data!$B$12:$AV$350,42,FALSE)</f>
        <v>21887</v>
      </c>
      <c r="G155" s="6"/>
      <c r="H155" s="6">
        <f t="shared" si="6"/>
        <v>523004</v>
      </c>
      <c r="I155" s="93"/>
      <c r="J155" s="6">
        <f>VLOOKUP($A155,State_Cats_data!$B$12:$AV$350,27,FALSE)</f>
        <v>46047</v>
      </c>
      <c r="K155" s="6"/>
      <c r="L155" s="6">
        <f>VLOOKUP($A155,State_Cats_data!$B$12:$AV$350,47,FALSE)</f>
        <v>2788</v>
      </c>
      <c r="M155" s="6"/>
      <c r="N155" s="6">
        <f t="shared" si="7"/>
        <v>48835</v>
      </c>
      <c r="O155" s="93"/>
      <c r="P155" s="6">
        <f>VLOOKUP($A155,State_Cats_data!$B$12:$AV$350,32,FALSE)</f>
        <v>52653</v>
      </c>
      <c r="Q155" s="93"/>
      <c r="R155" s="6">
        <f>VLOOKUP($A155,State_Cats_data!$B$12:$AV$350,37,FALSE)</f>
        <v>0</v>
      </c>
      <c r="S155" s="93"/>
      <c r="T155" s="12">
        <f t="shared" si="8"/>
        <v>624492</v>
      </c>
    </row>
    <row r="156" spans="1:20" x14ac:dyDescent="0.2">
      <c r="A156">
        <f>State_Cats_data!B161</f>
        <v>3141</v>
      </c>
      <c r="B156" s="84" t="str">
        <f>VLOOKUP($A156,State_Cats_data!$B$12:$AV$350,2,FALSE)</f>
        <v>Iowa City</v>
      </c>
      <c r="D156" s="6">
        <f>VLOOKUP($A156,State_Cats_data!$B$12:$AV$350,22,FALSE)</f>
        <v>7237111</v>
      </c>
      <c r="E156" s="6"/>
      <c r="F156" s="6">
        <f>VLOOKUP($A156,State_Cats_data!$B$12:$AV$350,42,FALSE)</f>
        <v>397280</v>
      </c>
      <c r="G156" s="6"/>
      <c r="H156" s="6">
        <f t="shared" si="6"/>
        <v>7634391</v>
      </c>
      <c r="I156" s="93"/>
      <c r="J156" s="6">
        <f>VLOOKUP($A156,State_Cats_data!$B$12:$AV$350,27,FALSE)</f>
        <v>897198</v>
      </c>
      <c r="K156" s="6"/>
      <c r="L156" s="6">
        <f>VLOOKUP($A156,State_Cats_data!$B$12:$AV$350,47,FALSE)</f>
        <v>46255</v>
      </c>
      <c r="M156" s="6"/>
      <c r="N156" s="6">
        <f t="shared" si="7"/>
        <v>943453</v>
      </c>
      <c r="O156" s="93"/>
      <c r="P156" s="6">
        <f>VLOOKUP($A156,State_Cats_data!$B$12:$AV$350,32,FALSE)</f>
        <v>918073</v>
      </c>
      <c r="Q156" s="93"/>
      <c r="R156" s="6">
        <f>VLOOKUP($A156,State_Cats_data!$B$12:$AV$350,37,FALSE)</f>
        <v>0</v>
      </c>
      <c r="S156" s="93"/>
      <c r="T156" s="12">
        <f t="shared" si="8"/>
        <v>9495917</v>
      </c>
    </row>
    <row r="157" spans="1:20" x14ac:dyDescent="0.2">
      <c r="A157" s="83">
        <f>State_Cats_data!B162</f>
        <v>3150</v>
      </c>
      <c r="B157" s="92" t="str">
        <f>VLOOKUP($A157,State_Cats_data!$B$12:$AV$350,2,FALSE)</f>
        <v>Iowa Falls</v>
      </c>
      <c r="C157" s="83"/>
      <c r="D157" s="93">
        <f>VLOOKUP($A157,State_Cats_data!$B$12:$AV$350,22,FALSE)</f>
        <v>632755</v>
      </c>
      <c r="E157" s="93"/>
      <c r="F157" s="93">
        <f>VLOOKUP($A157,State_Cats_data!$B$12:$AV$350,42,FALSE)</f>
        <v>46416</v>
      </c>
      <c r="G157" s="93"/>
      <c r="H157" s="93">
        <f t="shared" si="6"/>
        <v>679171</v>
      </c>
      <c r="I157" s="93"/>
      <c r="J157" s="93">
        <f>VLOOKUP($A157,State_Cats_data!$B$12:$AV$350,27,FALSE)</f>
        <v>73637</v>
      </c>
      <c r="K157" s="93"/>
      <c r="L157" s="93">
        <f>VLOOKUP($A157,State_Cats_data!$B$12:$AV$350,47,FALSE)</f>
        <v>5334</v>
      </c>
      <c r="M157" s="93"/>
      <c r="N157" s="93">
        <f t="shared" si="7"/>
        <v>78971</v>
      </c>
      <c r="O157" s="93"/>
      <c r="P157" s="93">
        <f>VLOOKUP($A157,State_Cats_data!$B$12:$AV$350,32,FALSE)</f>
        <v>79406</v>
      </c>
      <c r="Q157" s="93"/>
      <c r="R157" s="93">
        <f>VLOOKUP($A157,State_Cats_data!$B$12:$AV$350,37,FALSE)</f>
        <v>0</v>
      </c>
      <c r="S157" s="93"/>
      <c r="T157" s="104">
        <f t="shared" si="8"/>
        <v>837548</v>
      </c>
    </row>
    <row r="158" spans="1:20" x14ac:dyDescent="0.2">
      <c r="A158">
        <f>State_Cats_data!B163</f>
        <v>3154</v>
      </c>
      <c r="B158" s="84" t="str">
        <f>VLOOKUP($A158,State_Cats_data!$B$12:$AV$350,2,FALSE)</f>
        <v>Iowa Valley</v>
      </c>
      <c r="D158" s="6">
        <f>VLOOKUP($A158,State_Cats_data!$B$12:$AV$350,22,FALSE)</f>
        <v>290772</v>
      </c>
      <c r="E158" s="6"/>
      <c r="F158" s="6">
        <f>VLOOKUP($A158,State_Cats_data!$B$12:$AV$350,42,FALSE)</f>
        <v>16051</v>
      </c>
      <c r="G158" s="6"/>
      <c r="H158" s="6">
        <f t="shared" si="6"/>
        <v>306823</v>
      </c>
      <c r="I158" s="93"/>
      <c r="J158" s="6">
        <f>VLOOKUP($A158,State_Cats_data!$B$12:$AV$350,27,FALSE)</f>
        <v>33958</v>
      </c>
      <c r="K158" s="6"/>
      <c r="L158" s="6">
        <f>VLOOKUP($A158,State_Cats_data!$B$12:$AV$350,47,FALSE)</f>
        <v>1867</v>
      </c>
      <c r="M158" s="6"/>
      <c r="N158" s="6">
        <f t="shared" si="7"/>
        <v>35825</v>
      </c>
      <c r="O158" s="93"/>
      <c r="P158" s="6">
        <f>VLOOKUP($A158,State_Cats_data!$B$12:$AV$350,32,FALSE)</f>
        <v>28287</v>
      </c>
      <c r="Q158" s="93"/>
      <c r="R158" s="6">
        <f>VLOOKUP($A158,State_Cats_data!$B$12:$AV$350,37,FALSE)</f>
        <v>0</v>
      </c>
      <c r="S158" s="93"/>
      <c r="T158" s="12">
        <f t="shared" si="8"/>
        <v>370935</v>
      </c>
    </row>
    <row r="159" spans="1:20" x14ac:dyDescent="0.2">
      <c r="A159">
        <f>State_Cats_data!B164</f>
        <v>3186</v>
      </c>
      <c r="B159" s="84" t="str">
        <f>VLOOKUP($A159,State_Cats_data!$B$12:$AV$350,2,FALSE)</f>
        <v>Janesville Consolidated</v>
      </c>
      <c r="D159" s="6">
        <f>VLOOKUP($A159,State_Cats_data!$B$12:$AV$350,22,FALSE)</f>
        <v>204230</v>
      </c>
      <c r="E159" s="6"/>
      <c r="F159" s="6">
        <f>VLOOKUP($A159,State_Cats_data!$B$12:$AV$350,42,FALSE)</f>
        <v>15021</v>
      </c>
      <c r="G159" s="6"/>
      <c r="H159" s="6">
        <f t="shared" si="6"/>
        <v>219251</v>
      </c>
      <c r="I159" s="93"/>
      <c r="J159" s="6">
        <f>VLOOKUP($A159,State_Cats_data!$B$12:$AV$350,27,FALSE)</f>
        <v>19456</v>
      </c>
      <c r="K159" s="6"/>
      <c r="L159" s="6">
        <f>VLOOKUP($A159,State_Cats_data!$B$12:$AV$350,47,FALSE)</f>
        <v>1726</v>
      </c>
      <c r="M159" s="6"/>
      <c r="N159" s="6">
        <f t="shared" si="7"/>
        <v>21182</v>
      </c>
      <c r="O159" s="93"/>
      <c r="P159" s="6">
        <f>VLOOKUP($A159,State_Cats_data!$B$12:$AV$350,32,FALSE)</f>
        <v>17043</v>
      </c>
      <c r="Q159" s="93"/>
      <c r="R159" s="6">
        <f>VLOOKUP($A159,State_Cats_data!$B$12:$AV$350,37,FALSE)</f>
        <v>0</v>
      </c>
      <c r="S159" s="93"/>
      <c r="T159" s="12">
        <f t="shared" si="8"/>
        <v>257476</v>
      </c>
    </row>
    <row r="160" spans="1:20" x14ac:dyDescent="0.2">
      <c r="A160">
        <f>State_Cats_data!B165</f>
        <v>3204</v>
      </c>
      <c r="B160" s="84" t="str">
        <f>VLOOKUP($A160,State_Cats_data!$B$12:$AV$350,2,FALSE)</f>
        <v>Jesup</v>
      </c>
      <c r="D160" s="6">
        <f>VLOOKUP($A160,State_Cats_data!$B$12:$AV$350,22,FALSE)</f>
        <v>440094</v>
      </c>
      <c r="E160" s="6"/>
      <c r="F160" s="6">
        <f>VLOOKUP($A160,State_Cats_data!$B$12:$AV$350,42,FALSE)</f>
        <v>35990</v>
      </c>
      <c r="G160" s="6"/>
      <c r="H160" s="6">
        <f t="shared" si="6"/>
        <v>476084</v>
      </c>
      <c r="I160" s="93"/>
      <c r="J160" s="6">
        <f>VLOOKUP($A160,State_Cats_data!$B$12:$AV$350,27,FALSE)</f>
        <v>47634</v>
      </c>
      <c r="K160" s="6"/>
      <c r="L160" s="6">
        <f>VLOOKUP($A160,State_Cats_data!$B$12:$AV$350,47,FALSE)</f>
        <v>4136</v>
      </c>
      <c r="M160" s="6"/>
      <c r="N160" s="6">
        <f t="shared" si="7"/>
        <v>51770</v>
      </c>
      <c r="O160" s="93"/>
      <c r="P160" s="6">
        <f>VLOOKUP($A160,State_Cats_data!$B$12:$AV$350,32,FALSE)</f>
        <v>58431</v>
      </c>
      <c r="Q160" s="93"/>
      <c r="R160" s="6">
        <f>VLOOKUP($A160,State_Cats_data!$B$12:$AV$350,37,FALSE)</f>
        <v>0</v>
      </c>
      <c r="S160" s="93"/>
      <c r="T160" s="12">
        <f t="shared" si="8"/>
        <v>586285</v>
      </c>
    </row>
    <row r="161" spans="1:20" x14ac:dyDescent="0.2">
      <c r="A161">
        <f>State_Cats_data!B166</f>
        <v>3231</v>
      </c>
      <c r="B161" s="84" t="str">
        <f>VLOOKUP($A161,State_Cats_data!$B$12:$AV$350,2,FALSE)</f>
        <v>Johnston</v>
      </c>
      <c r="D161" s="6">
        <f>VLOOKUP($A161,State_Cats_data!$B$12:$AV$350,22,FALSE)</f>
        <v>3367025</v>
      </c>
      <c r="E161" s="6"/>
      <c r="F161" s="6">
        <f>VLOOKUP($A161,State_Cats_data!$B$12:$AV$350,42,FALSE)</f>
        <v>158508</v>
      </c>
      <c r="G161" s="6"/>
      <c r="H161" s="6">
        <f t="shared" si="6"/>
        <v>3525533</v>
      </c>
      <c r="I161" s="93"/>
      <c r="J161" s="6">
        <f>VLOOKUP($A161,State_Cats_data!$B$12:$AV$350,27,FALSE)</f>
        <v>373272</v>
      </c>
      <c r="K161" s="6"/>
      <c r="L161" s="6">
        <f>VLOOKUP($A161,State_Cats_data!$B$12:$AV$350,47,FALSE)</f>
        <v>20188</v>
      </c>
      <c r="M161" s="6"/>
      <c r="N161" s="6">
        <f t="shared" si="7"/>
        <v>393460</v>
      </c>
      <c r="O161" s="93"/>
      <c r="P161" s="6">
        <f>VLOOKUP($A161,State_Cats_data!$B$12:$AV$350,32,FALSE)</f>
        <v>364337</v>
      </c>
      <c r="Q161" s="93"/>
      <c r="R161" s="6">
        <f>VLOOKUP($A161,State_Cats_data!$B$12:$AV$350,37,FALSE)</f>
        <v>2039562</v>
      </c>
      <c r="S161" s="93"/>
      <c r="T161" s="12">
        <f t="shared" si="8"/>
        <v>6322892</v>
      </c>
    </row>
    <row r="162" spans="1:20" x14ac:dyDescent="0.2">
      <c r="A162" s="83">
        <f>State_Cats_data!B167</f>
        <v>3312</v>
      </c>
      <c r="B162" s="92" t="str">
        <f>VLOOKUP($A162,State_Cats_data!$B$12:$AV$350,2,FALSE)</f>
        <v>Keokuk</v>
      </c>
      <c r="C162" s="83"/>
      <c r="D162" s="93">
        <f>VLOOKUP($A162,State_Cats_data!$B$12:$AV$350,22,FALSE)</f>
        <v>1079668</v>
      </c>
      <c r="E162" s="93"/>
      <c r="F162" s="93">
        <f>VLOOKUP($A162,State_Cats_data!$B$12:$AV$350,42,FALSE)</f>
        <v>65547</v>
      </c>
      <c r="G162" s="93"/>
      <c r="H162" s="93">
        <f t="shared" si="6"/>
        <v>1145215</v>
      </c>
      <c r="I162" s="93"/>
      <c r="J162" s="93">
        <f>VLOOKUP($A162,State_Cats_data!$B$12:$AV$350,27,FALSE)</f>
        <v>128576</v>
      </c>
      <c r="K162" s="93"/>
      <c r="L162" s="93">
        <f>VLOOKUP($A162,State_Cats_data!$B$12:$AV$350,47,FALSE)</f>
        <v>7106</v>
      </c>
      <c r="M162" s="93"/>
      <c r="N162" s="93">
        <f t="shared" si="7"/>
        <v>135682</v>
      </c>
      <c r="O162" s="93"/>
      <c r="P162" s="93">
        <f>VLOOKUP($A162,State_Cats_data!$B$12:$AV$350,32,FALSE)</f>
        <v>138721</v>
      </c>
      <c r="Q162" s="93"/>
      <c r="R162" s="93">
        <f>VLOOKUP($A162,State_Cats_data!$B$12:$AV$350,37,FALSE)</f>
        <v>0</v>
      </c>
      <c r="S162" s="93"/>
      <c r="T162" s="104">
        <f t="shared" si="8"/>
        <v>1419618</v>
      </c>
    </row>
    <row r="163" spans="1:20" x14ac:dyDescent="0.2">
      <c r="A163">
        <f>State_Cats_data!B168</f>
        <v>3330</v>
      </c>
      <c r="B163" s="84" t="str">
        <f>VLOOKUP($A163,State_Cats_data!$B$12:$AV$350,2,FALSE)</f>
        <v>Keota</v>
      </c>
      <c r="D163" s="6">
        <f>VLOOKUP($A163,State_Cats_data!$B$12:$AV$350,22,FALSE)</f>
        <v>224400</v>
      </c>
      <c r="E163" s="6"/>
      <c r="F163" s="6">
        <f>VLOOKUP($A163,State_Cats_data!$B$12:$AV$350,42,FALSE)</f>
        <v>11503</v>
      </c>
      <c r="G163" s="6"/>
      <c r="H163" s="6">
        <f t="shared" si="6"/>
        <v>235903</v>
      </c>
      <c r="I163" s="93"/>
      <c r="J163" s="6">
        <f>VLOOKUP($A163,State_Cats_data!$B$12:$AV$350,27,FALSE)</f>
        <v>23438</v>
      </c>
      <c r="K163" s="6"/>
      <c r="L163" s="6">
        <f>VLOOKUP($A163,State_Cats_data!$B$12:$AV$350,47,FALSE)</f>
        <v>1247</v>
      </c>
      <c r="M163" s="6"/>
      <c r="N163" s="6">
        <f t="shared" si="7"/>
        <v>24685</v>
      </c>
      <c r="O163" s="93"/>
      <c r="P163" s="6">
        <f>VLOOKUP($A163,State_Cats_data!$B$12:$AV$350,32,FALSE)</f>
        <v>21417</v>
      </c>
      <c r="Q163" s="93"/>
      <c r="R163" s="6">
        <f>VLOOKUP($A163,State_Cats_data!$B$12:$AV$350,37,FALSE)</f>
        <v>0</v>
      </c>
      <c r="S163" s="93"/>
      <c r="T163" s="12">
        <f t="shared" si="8"/>
        <v>282005</v>
      </c>
    </row>
    <row r="164" spans="1:20" x14ac:dyDescent="0.2">
      <c r="A164">
        <f>State_Cats_data!B169</f>
        <v>3348</v>
      </c>
      <c r="B164" s="84" t="str">
        <f>VLOOKUP($A164,State_Cats_data!$B$12:$AV$350,2,FALSE)</f>
        <v>Kingsley-Pierson</v>
      </c>
      <c r="D164" s="6">
        <f>VLOOKUP($A164,State_Cats_data!$B$12:$AV$350,22,FALSE)</f>
        <v>280853</v>
      </c>
      <c r="E164" s="6"/>
      <c r="F164" s="6">
        <f>VLOOKUP($A164,State_Cats_data!$B$12:$AV$350,42,FALSE)</f>
        <v>15829</v>
      </c>
      <c r="G164" s="6"/>
      <c r="H164" s="6">
        <f t="shared" si="6"/>
        <v>296682</v>
      </c>
      <c r="I164" s="93"/>
      <c r="J164" s="6">
        <f>VLOOKUP($A164,State_Cats_data!$B$12:$AV$350,27,FALSE)</f>
        <v>32577</v>
      </c>
      <c r="K164" s="6"/>
      <c r="L164" s="6">
        <f>VLOOKUP($A164,State_Cats_data!$B$12:$AV$350,47,FALSE)</f>
        <v>1894</v>
      </c>
      <c r="M164" s="6"/>
      <c r="N164" s="6">
        <f t="shared" si="7"/>
        <v>34471</v>
      </c>
      <c r="O164" s="93"/>
      <c r="P164" s="6">
        <f>VLOOKUP($A164,State_Cats_data!$B$12:$AV$350,32,FALSE)</f>
        <v>35526</v>
      </c>
      <c r="Q164" s="93"/>
      <c r="R164" s="6">
        <f>VLOOKUP($A164,State_Cats_data!$B$12:$AV$350,37,FALSE)</f>
        <v>0</v>
      </c>
      <c r="S164" s="93"/>
      <c r="T164" s="12">
        <f t="shared" si="8"/>
        <v>366679</v>
      </c>
    </row>
    <row r="165" spans="1:20" x14ac:dyDescent="0.2">
      <c r="A165">
        <f>State_Cats_data!B170</f>
        <v>3375</v>
      </c>
      <c r="B165" s="84" t="str">
        <f>VLOOKUP($A165,State_Cats_data!$B$12:$AV$350,2,FALSE)</f>
        <v>Knoxville</v>
      </c>
      <c r="D165" s="6">
        <f>VLOOKUP($A165,State_Cats_data!$B$12:$AV$350,22,FALSE)</f>
        <v>996018</v>
      </c>
      <c r="E165" s="6"/>
      <c r="F165" s="6">
        <f>VLOOKUP($A165,State_Cats_data!$B$12:$AV$350,42,FALSE)</f>
        <v>45605</v>
      </c>
      <c r="G165" s="6"/>
      <c r="H165" s="6">
        <f t="shared" si="6"/>
        <v>1041623</v>
      </c>
      <c r="I165" s="93"/>
      <c r="J165" s="6">
        <f>VLOOKUP($A165,State_Cats_data!$B$12:$AV$350,27,FALSE)</f>
        <v>106312</v>
      </c>
      <c r="K165" s="6"/>
      <c r="L165" s="6">
        <f>VLOOKUP($A165,State_Cats_data!$B$12:$AV$350,47,FALSE)</f>
        <v>5808</v>
      </c>
      <c r="M165" s="6"/>
      <c r="N165" s="6">
        <f t="shared" si="7"/>
        <v>112120</v>
      </c>
      <c r="O165" s="93"/>
      <c r="P165" s="6">
        <f>VLOOKUP($A165,State_Cats_data!$B$12:$AV$350,32,FALSE)</f>
        <v>117659</v>
      </c>
      <c r="Q165" s="93"/>
      <c r="R165" s="6">
        <f>VLOOKUP($A165,State_Cats_data!$B$12:$AV$350,37,FALSE)</f>
        <v>0</v>
      </c>
      <c r="S165" s="93"/>
      <c r="T165" s="12">
        <f t="shared" si="8"/>
        <v>1271402</v>
      </c>
    </row>
    <row r="166" spans="1:20" x14ac:dyDescent="0.2">
      <c r="A166">
        <f>State_Cats_data!B171</f>
        <v>3420</v>
      </c>
      <c r="B166" s="84" t="str">
        <f>VLOOKUP($A166,State_Cats_data!$B$12:$AV$350,2,FALSE)</f>
        <v>Lake Mills</v>
      </c>
      <c r="D166" s="6">
        <f>VLOOKUP($A166,State_Cats_data!$B$12:$AV$350,22,FALSE)</f>
        <v>374034</v>
      </c>
      <c r="E166" s="6"/>
      <c r="F166" s="6">
        <f>VLOOKUP($A166,State_Cats_data!$B$12:$AV$350,42,FALSE)</f>
        <v>26050</v>
      </c>
      <c r="G166" s="6"/>
      <c r="H166" s="6">
        <f t="shared" si="6"/>
        <v>400084</v>
      </c>
      <c r="I166" s="93"/>
      <c r="J166" s="6">
        <f>VLOOKUP($A166,State_Cats_data!$B$12:$AV$350,27,FALSE)</f>
        <v>38290</v>
      </c>
      <c r="K166" s="6"/>
      <c r="L166" s="6">
        <f>VLOOKUP($A166,State_Cats_data!$B$12:$AV$350,47,FALSE)</f>
        <v>2994</v>
      </c>
      <c r="M166" s="6"/>
      <c r="N166" s="6">
        <f t="shared" si="7"/>
        <v>41284</v>
      </c>
      <c r="O166" s="93"/>
      <c r="P166" s="6">
        <f>VLOOKUP($A166,State_Cats_data!$B$12:$AV$350,32,FALSE)</f>
        <v>43958</v>
      </c>
      <c r="Q166" s="93"/>
      <c r="R166" s="6">
        <f>VLOOKUP($A166,State_Cats_data!$B$12:$AV$350,37,FALSE)</f>
        <v>0</v>
      </c>
      <c r="S166" s="93"/>
      <c r="T166" s="12">
        <f t="shared" si="8"/>
        <v>485326</v>
      </c>
    </row>
    <row r="167" spans="1:20" x14ac:dyDescent="0.2">
      <c r="A167" s="83">
        <f>State_Cats_data!B172</f>
        <v>3465</v>
      </c>
      <c r="B167" s="92" t="str">
        <f>VLOOKUP($A167,State_Cats_data!$B$12:$AV$350,2,FALSE)</f>
        <v>Lamoni</v>
      </c>
      <c r="C167" s="83"/>
      <c r="D167" s="93">
        <f>VLOOKUP($A167,State_Cats_data!$B$12:$AV$350,22,FALSE)</f>
        <v>202980</v>
      </c>
      <c r="E167" s="93"/>
      <c r="F167" s="93">
        <f>VLOOKUP($A167,State_Cats_data!$B$12:$AV$350,42,FALSE)</f>
        <v>10712</v>
      </c>
      <c r="G167" s="93"/>
      <c r="H167" s="93">
        <f t="shared" si="6"/>
        <v>213692</v>
      </c>
      <c r="I167" s="93"/>
      <c r="J167" s="93">
        <f>VLOOKUP($A167,State_Cats_data!$B$12:$AV$350,27,FALSE)</f>
        <v>21814</v>
      </c>
      <c r="K167" s="93"/>
      <c r="L167" s="93">
        <f>VLOOKUP($A167,State_Cats_data!$B$12:$AV$350,47,FALSE)</f>
        <v>1137</v>
      </c>
      <c r="M167" s="93"/>
      <c r="N167" s="93">
        <f t="shared" si="7"/>
        <v>22951</v>
      </c>
      <c r="O167" s="93"/>
      <c r="P167" s="93">
        <f>VLOOKUP($A167,State_Cats_data!$B$12:$AV$350,32,FALSE)</f>
        <v>21824</v>
      </c>
      <c r="Q167" s="93"/>
      <c r="R167" s="93">
        <f>VLOOKUP($A167,State_Cats_data!$B$12:$AV$350,37,FALSE)</f>
        <v>0</v>
      </c>
      <c r="S167" s="93"/>
      <c r="T167" s="104">
        <f t="shared" si="8"/>
        <v>258467</v>
      </c>
    </row>
    <row r="168" spans="1:20" x14ac:dyDescent="0.2">
      <c r="A168">
        <f>State_Cats_data!B173</f>
        <v>3537</v>
      </c>
      <c r="B168" s="84" t="str">
        <f>VLOOKUP($A168,State_Cats_data!$B$12:$AV$350,2,FALSE)</f>
        <v>Laurens-Marathon</v>
      </c>
      <c r="D168" s="6">
        <f>VLOOKUP($A168,State_Cats_data!$B$12:$AV$350,22,FALSE)</f>
        <v>204251</v>
      </c>
      <c r="E168" s="6"/>
      <c r="F168" s="6">
        <f>VLOOKUP($A168,State_Cats_data!$B$12:$AV$350,42,FALSE)</f>
        <v>11584</v>
      </c>
      <c r="G168" s="6"/>
      <c r="H168" s="6">
        <f t="shared" si="6"/>
        <v>215835</v>
      </c>
      <c r="I168" s="93"/>
      <c r="J168" s="6">
        <f>VLOOKUP($A168,State_Cats_data!$B$12:$AV$350,27,FALSE)</f>
        <v>22249</v>
      </c>
      <c r="K168" s="6"/>
      <c r="L168" s="6">
        <f>VLOOKUP($A168,State_Cats_data!$B$12:$AV$350,47,FALSE)</f>
        <v>1381</v>
      </c>
      <c r="M168" s="6"/>
      <c r="N168" s="6">
        <f t="shared" si="7"/>
        <v>23630</v>
      </c>
      <c r="O168" s="93"/>
      <c r="P168" s="6">
        <f>VLOOKUP($A168,State_Cats_data!$B$12:$AV$350,32,FALSE)</f>
        <v>20845</v>
      </c>
      <c r="Q168" s="93"/>
      <c r="R168" s="6">
        <f>VLOOKUP($A168,State_Cats_data!$B$12:$AV$350,37,FALSE)</f>
        <v>0</v>
      </c>
      <c r="S168" s="93"/>
      <c r="T168" s="12">
        <f t="shared" si="8"/>
        <v>260310</v>
      </c>
    </row>
    <row r="169" spans="1:20" x14ac:dyDescent="0.2">
      <c r="A169">
        <f>State_Cats_data!B174</f>
        <v>3555</v>
      </c>
      <c r="B169" s="84" t="str">
        <f>VLOOKUP($A169,State_Cats_data!$B$12:$AV$350,2,FALSE)</f>
        <v>Lawton-Bronson</v>
      </c>
      <c r="D169" s="6">
        <f>VLOOKUP($A169,State_Cats_data!$B$12:$AV$350,22,FALSE)</f>
        <v>345074</v>
      </c>
      <c r="E169" s="6"/>
      <c r="F169" s="6">
        <f>VLOOKUP($A169,State_Cats_data!$B$12:$AV$350,42,FALSE)</f>
        <v>20009</v>
      </c>
      <c r="G169" s="6"/>
      <c r="H169" s="6">
        <f t="shared" si="6"/>
        <v>365083</v>
      </c>
      <c r="I169" s="93"/>
      <c r="J169" s="6">
        <f>VLOOKUP($A169,State_Cats_data!$B$12:$AV$350,27,FALSE)</f>
        <v>36518</v>
      </c>
      <c r="K169" s="6"/>
      <c r="L169" s="6">
        <f>VLOOKUP($A169,State_Cats_data!$B$12:$AV$350,47,FALSE)</f>
        <v>2394</v>
      </c>
      <c r="M169" s="6"/>
      <c r="N169" s="6">
        <f t="shared" si="7"/>
        <v>38912</v>
      </c>
      <c r="O169" s="93"/>
      <c r="P169" s="6">
        <f>VLOOKUP($A169,State_Cats_data!$B$12:$AV$350,32,FALSE)</f>
        <v>34970</v>
      </c>
      <c r="Q169" s="93"/>
      <c r="R169" s="6">
        <f>VLOOKUP($A169,State_Cats_data!$B$12:$AV$350,37,FALSE)</f>
        <v>0</v>
      </c>
      <c r="S169" s="93"/>
      <c r="T169" s="12">
        <f t="shared" si="8"/>
        <v>438965</v>
      </c>
    </row>
    <row r="170" spans="1:20" x14ac:dyDescent="0.2">
      <c r="A170">
        <f>State_Cats_data!B175</f>
        <v>3600</v>
      </c>
      <c r="B170" s="84" t="str">
        <f>VLOOKUP($A170,State_Cats_data!$B$12:$AV$350,2,FALSE)</f>
        <v>Le Mars</v>
      </c>
      <c r="D170" s="6">
        <f>VLOOKUP($A170,State_Cats_data!$B$12:$AV$350,22,FALSE)</f>
        <v>1104539</v>
      </c>
      <c r="E170" s="6"/>
      <c r="F170" s="6">
        <f>VLOOKUP($A170,State_Cats_data!$B$12:$AV$350,42,FALSE)</f>
        <v>67942</v>
      </c>
      <c r="G170" s="6"/>
      <c r="H170" s="6">
        <f t="shared" si="6"/>
        <v>1172481</v>
      </c>
      <c r="I170" s="93"/>
      <c r="J170" s="6">
        <f>VLOOKUP($A170,State_Cats_data!$B$12:$AV$350,27,FALSE)</f>
        <v>128457</v>
      </c>
      <c r="K170" s="6"/>
      <c r="L170" s="6">
        <f>VLOOKUP($A170,State_Cats_data!$B$12:$AV$350,47,FALSE)</f>
        <v>8131</v>
      </c>
      <c r="M170" s="6"/>
      <c r="N170" s="6">
        <f t="shared" si="7"/>
        <v>136588</v>
      </c>
      <c r="O170" s="93"/>
      <c r="P170" s="6">
        <f>VLOOKUP($A170,State_Cats_data!$B$12:$AV$350,32,FALSE)</f>
        <v>120467</v>
      </c>
      <c r="Q170" s="93"/>
      <c r="R170" s="6">
        <f>VLOOKUP($A170,State_Cats_data!$B$12:$AV$350,37,FALSE)</f>
        <v>647010</v>
      </c>
      <c r="S170" s="93"/>
      <c r="T170" s="12">
        <f t="shared" si="8"/>
        <v>2076546</v>
      </c>
    </row>
    <row r="171" spans="1:20" x14ac:dyDescent="0.2">
      <c r="A171">
        <f>State_Cats_data!B176</f>
        <v>3609</v>
      </c>
      <c r="B171" s="84" t="str">
        <f>VLOOKUP($A171,State_Cats_data!$B$12:$AV$350,2,FALSE)</f>
        <v>Lenox</v>
      </c>
      <c r="D171" s="6">
        <f>VLOOKUP($A171,State_Cats_data!$B$12:$AV$350,22,FALSE)</f>
        <v>289990</v>
      </c>
      <c r="E171" s="6"/>
      <c r="F171" s="6">
        <f>VLOOKUP($A171,State_Cats_data!$B$12:$AV$350,42,FALSE)</f>
        <v>14591</v>
      </c>
      <c r="G171" s="6"/>
      <c r="H171" s="6">
        <f t="shared" si="6"/>
        <v>304581</v>
      </c>
      <c r="I171" s="93"/>
      <c r="J171" s="6">
        <f>VLOOKUP($A171,State_Cats_data!$B$12:$AV$350,27,FALSE)</f>
        <v>33484</v>
      </c>
      <c r="K171" s="6"/>
      <c r="L171" s="6">
        <f>VLOOKUP($A171,State_Cats_data!$B$12:$AV$350,47,FALSE)</f>
        <v>1553</v>
      </c>
      <c r="M171" s="6"/>
      <c r="N171" s="6">
        <f t="shared" si="7"/>
        <v>35037</v>
      </c>
      <c r="O171" s="93"/>
      <c r="P171" s="6">
        <f>VLOOKUP($A171,State_Cats_data!$B$12:$AV$350,32,FALSE)</f>
        <v>38454</v>
      </c>
      <c r="Q171" s="93"/>
      <c r="R171" s="6">
        <f>VLOOKUP($A171,State_Cats_data!$B$12:$AV$350,37,FALSE)</f>
        <v>0</v>
      </c>
      <c r="S171" s="93"/>
      <c r="T171" s="12">
        <f t="shared" si="8"/>
        <v>378072</v>
      </c>
    </row>
    <row r="172" spans="1:20" x14ac:dyDescent="0.2">
      <c r="A172" s="83">
        <f>State_Cats_data!B177</f>
        <v>3645</v>
      </c>
      <c r="B172" s="92" t="str">
        <f>VLOOKUP($A172,State_Cats_data!$B$12:$AV$350,2,FALSE)</f>
        <v>Lewis Central</v>
      </c>
      <c r="C172" s="83"/>
      <c r="D172" s="93">
        <f>VLOOKUP($A172,State_Cats_data!$B$12:$AV$350,22,FALSE)</f>
        <v>1380151</v>
      </c>
      <c r="E172" s="93"/>
      <c r="F172" s="93">
        <f>VLOOKUP($A172,State_Cats_data!$B$12:$AV$350,42,FALSE)</f>
        <v>82799</v>
      </c>
      <c r="G172" s="93"/>
      <c r="H172" s="93">
        <f t="shared" si="6"/>
        <v>1462950</v>
      </c>
      <c r="I172" s="93"/>
      <c r="J172" s="93">
        <f>VLOOKUP($A172,State_Cats_data!$B$12:$AV$350,27,FALSE)</f>
        <v>161856</v>
      </c>
      <c r="K172" s="93"/>
      <c r="L172" s="93">
        <f>VLOOKUP($A172,State_Cats_data!$B$12:$AV$350,47,FALSE)</f>
        <v>8814</v>
      </c>
      <c r="M172" s="93"/>
      <c r="N172" s="93">
        <f t="shared" si="7"/>
        <v>170670</v>
      </c>
      <c r="O172" s="93"/>
      <c r="P172" s="93">
        <f>VLOOKUP($A172,State_Cats_data!$B$12:$AV$350,32,FALSE)</f>
        <v>207373</v>
      </c>
      <c r="Q172" s="93"/>
      <c r="R172" s="93">
        <f>VLOOKUP($A172,State_Cats_data!$B$12:$AV$350,37,FALSE)</f>
        <v>0</v>
      </c>
      <c r="S172" s="93"/>
      <c r="T172" s="104">
        <f t="shared" si="8"/>
        <v>1840993</v>
      </c>
    </row>
    <row r="173" spans="1:20" x14ac:dyDescent="0.2">
      <c r="A173">
        <f>State_Cats_data!B178</f>
        <v>3715</v>
      </c>
      <c r="B173" s="84" t="str">
        <f>VLOOKUP($A173,State_Cats_data!$B$12:$AV$350,2,FALSE)</f>
        <v>Linn-Mar</v>
      </c>
      <c r="D173" s="6">
        <f>VLOOKUP($A173,State_Cats_data!$B$12:$AV$350,22,FALSE)</f>
        <v>3678057</v>
      </c>
      <c r="E173" s="6"/>
      <c r="F173" s="6">
        <f>VLOOKUP($A173,State_Cats_data!$B$12:$AV$350,42,FALSE)</f>
        <v>204849</v>
      </c>
      <c r="G173" s="6"/>
      <c r="H173" s="6">
        <f t="shared" si="6"/>
        <v>3882906</v>
      </c>
      <c r="I173" s="93"/>
      <c r="J173" s="6">
        <f>VLOOKUP($A173,State_Cats_data!$B$12:$AV$350,27,FALSE)</f>
        <v>410731</v>
      </c>
      <c r="K173" s="6"/>
      <c r="L173" s="6">
        <f>VLOOKUP($A173,State_Cats_data!$B$12:$AV$350,47,FALSE)</f>
        <v>23850</v>
      </c>
      <c r="M173" s="6"/>
      <c r="N173" s="6">
        <f t="shared" si="7"/>
        <v>434581</v>
      </c>
      <c r="O173" s="93"/>
      <c r="P173" s="6">
        <f>VLOOKUP($A173,State_Cats_data!$B$12:$AV$350,32,FALSE)</f>
        <v>403267</v>
      </c>
      <c r="Q173" s="93"/>
      <c r="R173" s="6">
        <f>VLOOKUP($A173,State_Cats_data!$B$12:$AV$350,37,FALSE)</f>
        <v>2218073</v>
      </c>
      <c r="S173" s="93"/>
      <c r="T173" s="12">
        <f t="shared" si="8"/>
        <v>6938827</v>
      </c>
    </row>
    <row r="174" spans="1:20" x14ac:dyDescent="0.2">
      <c r="A174">
        <f>State_Cats_data!B179</f>
        <v>3744</v>
      </c>
      <c r="B174" s="84" t="str">
        <f>VLOOKUP($A174,State_Cats_data!$B$12:$AV$350,2,FALSE)</f>
        <v>Lisbon</v>
      </c>
      <c r="D174" s="6">
        <f>VLOOKUP($A174,State_Cats_data!$B$12:$AV$350,22,FALSE)</f>
        <v>362255</v>
      </c>
      <c r="E174" s="6"/>
      <c r="F174" s="6">
        <f>VLOOKUP($A174,State_Cats_data!$B$12:$AV$350,42,FALSE)</f>
        <v>19420</v>
      </c>
      <c r="G174" s="6"/>
      <c r="H174" s="6">
        <f t="shared" si="6"/>
        <v>381675</v>
      </c>
      <c r="I174" s="93"/>
      <c r="J174" s="6">
        <f>VLOOKUP($A174,State_Cats_data!$B$12:$AV$350,27,FALSE)</f>
        <v>35736</v>
      </c>
      <c r="K174" s="6"/>
      <c r="L174" s="6">
        <f>VLOOKUP($A174,State_Cats_data!$B$12:$AV$350,47,FALSE)</f>
        <v>2261</v>
      </c>
      <c r="M174" s="6"/>
      <c r="N174" s="6">
        <f t="shared" si="7"/>
        <v>37997</v>
      </c>
      <c r="O174" s="93"/>
      <c r="P174" s="6">
        <f>VLOOKUP($A174,State_Cats_data!$B$12:$AV$350,32,FALSE)</f>
        <v>34967</v>
      </c>
      <c r="Q174" s="93"/>
      <c r="R174" s="6">
        <f>VLOOKUP($A174,State_Cats_data!$B$12:$AV$350,37,FALSE)</f>
        <v>0</v>
      </c>
      <c r="S174" s="93"/>
      <c r="T174" s="12">
        <f t="shared" si="8"/>
        <v>454639</v>
      </c>
    </row>
    <row r="175" spans="1:20" x14ac:dyDescent="0.2">
      <c r="A175">
        <f>State_Cats_data!B180</f>
        <v>3798</v>
      </c>
      <c r="B175" s="84" t="str">
        <f>VLOOKUP($A175,State_Cats_data!$B$12:$AV$350,2,FALSE)</f>
        <v>Logan-Magnolia</v>
      </c>
      <c r="D175" s="6">
        <f>VLOOKUP($A175,State_Cats_data!$B$12:$AV$350,22,FALSE)</f>
        <v>306152</v>
      </c>
      <c r="E175" s="6"/>
      <c r="F175" s="6">
        <f>VLOOKUP($A175,State_Cats_data!$B$12:$AV$350,42,FALSE)</f>
        <v>17388</v>
      </c>
      <c r="G175" s="6"/>
      <c r="H175" s="6">
        <f t="shared" si="6"/>
        <v>323540</v>
      </c>
      <c r="I175" s="93"/>
      <c r="J175" s="6">
        <f>VLOOKUP($A175,State_Cats_data!$B$12:$AV$350,27,FALSE)</f>
        <v>34104</v>
      </c>
      <c r="K175" s="6"/>
      <c r="L175" s="6">
        <f>VLOOKUP($A175,State_Cats_data!$B$12:$AV$350,47,FALSE)</f>
        <v>1845</v>
      </c>
      <c r="M175" s="6"/>
      <c r="N175" s="6">
        <f t="shared" si="7"/>
        <v>35949</v>
      </c>
      <c r="O175" s="93"/>
      <c r="P175" s="6">
        <f>VLOOKUP($A175,State_Cats_data!$B$12:$AV$350,32,FALSE)</f>
        <v>34536</v>
      </c>
      <c r="Q175" s="93"/>
      <c r="R175" s="6">
        <f>VLOOKUP($A175,State_Cats_data!$B$12:$AV$350,37,FALSE)</f>
        <v>0</v>
      </c>
      <c r="S175" s="93"/>
      <c r="T175" s="12">
        <f t="shared" si="8"/>
        <v>394025</v>
      </c>
    </row>
    <row r="176" spans="1:20" x14ac:dyDescent="0.2">
      <c r="A176">
        <f>State_Cats_data!B181</f>
        <v>3816</v>
      </c>
      <c r="B176" s="84" t="str">
        <f>VLOOKUP($A176,State_Cats_data!$B$12:$AV$350,2,FALSE)</f>
        <v>Lone Tree</v>
      </c>
      <c r="D176" s="6">
        <f>VLOOKUP($A176,State_Cats_data!$B$12:$AV$350,22,FALSE)</f>
        <v>259576</v>
      </c>
      <c r="E176" s="6"/>
      <c r="F176" s="6">
        <f>VLOOKUP($A176,State_Cats_data!$B$12:$AV$350,42,FALSE)</f>
        <v>12005</v>
      </c>
      <c r="G176" s="6"/>
      <c r="H176" s="6">
        <f t="shared" si="6"/>
        <v>271581</v>
      </c>
      <c r="I176" s="93"/>
      <c r="J176" s="6">
        <f>VLOOKUP($A176,State_Cats_data!$B$12:$AV$350,27,FALSE)</f>
        <v>26645</v>
      </c>
      <c r="K176" s="6"/>
      <c r="L176" s="6">
        <f>VLOOKUP($A176,State_Cats_data!$B$12:$AV$350,47,FALSE)</f>
        <v>1398</v>
      </c>
      <c r="M176" s="6"/>
      <c r="N176" s="6">
        <f t="shared" si="7"/>
        <v>28043</v>
      </c>
      <c r="O176" s="93"/>
      <c r="P176" s="6">
        <f>VLOOKUP($A176,State_Cats_data!$B$12:$AV$350,32,FALSE)</f>
        <v>29252</v>
      </c>
      <c r="Q176" s="93"/>
      <c r="R176" s="6">
        <f>VLOOKUP($A176,State_Cats_data!$B$12:$AV$350,37,FALSE)</f>
        <v>0</v>
      </c>
      <c r="S176" s="93"/>
      <c r="T176" s="12">
        <f t="shared" si="8"/>
        <v>328876</v>
      </c>
    </row>
    <row r="177" spans="1:20" x14ac:dyDescent="0.2">
      <c r="A177" s="83">
        <f>State_Cats_data!B182</f>
        <v>3841</v>
      </c>
      <c r="B177" s="92" t="str">
        <f>VLOOKUP($A177,State_Cats_data!$B$12:$AV$350,2,FALSE)</f>
        <v>Louisa-Muscatine</v>
      </c>
      <c r="C177" s="83"/>
      <c r="D177" s="93">
        <f>VLOOKUP($A177,State_Cats_data!$B$12:$AV$350,22,FALSE)</f>
        <v>468532</v>
      </c>
      <c r="E177" s="93"/>
      <c r="F177" s="93">
        <f>VLOOKUP($A177,State_Cats_data!$B$12:$AV$350,42,FALSE)</f>
        <v>22264</v>
      </c>
      <c r="G177" s="93"/>
      <c r="H177" s="93">
        <f t="shared" si="6"/>
        <v>490796</v>
      </c>
      <c r="I177" s="93"/>
      <c r="J177" s="93">
        <f>VLOOKUP($A177,State_Cats_data!$B$12:$AV$350,27,FALSE)</f>
        <v>54288</v>
      </c>
      <c r="K177" s="93"/>
      <c r="L177" s="93">
        <f>VLOOKUP($A177,State_Cats_data!$B$12:$AV$350,47,FALSE)</f>
        <v>2616</v>
      </c>
      <c r="M177" s="93"/>
      <c r="N177" s="93">
        <f t="shared" si="7"/>
        <v>56904</v>
      </c>
      <c r="O177" s="93"/>
      <c r="P177" s="93">
        <f>VLOOKUP($A177,State_Cats_data!$B$12:$AV$350,32,FALSE)</f>
        <v>49308</v>
      </c>
      <c r="Q177" s="93"/>
      <c r="R177" s="93">
        <f>VLOOKUP($A177,State_Cats_data!$B$12:$AV$350,37,FALSE)</f>
        <v>0</v>
      </c>
      <c r="S177" s="93"/>
      <c r="T177" s="104">
        <f t="shared" si="8"/>
        <v>597008</v>
      </c>
    </row>
    <row r="178" spans="1:20" x14ac:dyDescent="0.2">
      <c r="A178">
        <f>State_Cats_data!B183</f>
        <v>3897</v>
      </c>
      <c r="B178" s="84" t="str">
        <f>VLOOKUP($A178,State_Cats_data!$B$12:$AV$350,2,FALSE)</f>
        <v>LuVerne</v>
      </c>
      <c r="D178" s="6">
        <f>VLOOKUP($A178,State_Cats_data!$B$12:$AV$350,22,FALSE)</f>
        <v>47932</v>
      </c>
      <c r="E178" s="6"/>
      <c r="F178" s="6">
        <f>VLOOKUP($A178,State_Cats_data!$B$12:$AV$350,42,FALSE)</f>
        <v>2631</v>
      </c>
      <c r="G178" s="6"/>
      <c r="H178" s="6">
        <f t="shared" si="6"/>
        <v>50563</v>
      </c>
      <c r="I178" s="93"/>
      <c r="J178" s="6">
        <f>VLOOKUP($A178,State_Cats_data!$B$12:$AV$350,27,FALSE)</f>
        <v>5086</v>
      </c>
      <c r="K178" s="6"/>
      <c r="L178" s="6">
        <f>VLOOKUP($A178,State_Cats_data!$B$12:$AV$350,47,FALSE)</f>
        <v>314</v>
      </c>
      <c r="M178" s="6"/>
      <c r="N178" s="6">
        <f t="shared" si="7"/>
        <v>5400</v>
      </c>
      <c r="O178" s="93"/>
      <c r="P178" s="6">
        <f>VLOOKUP($A178,State_Cats_data!$B$12:$AV$350,32,FALSE)</f>
        <v>716</v>
      </c>
      <c r="Q178" s="93"/>
      <c r="R178" s="6">
        <f>VLOOKUP($A178,State_Cats_data!$B$12:$AV$350,37,FALSE)</f>
        <v>0</v>
      </c>
      <c r="S178" s="93"/>
      <c r="T178" s="12">
        <f t="shared" si="8"/>
        <v>56679</v>
      </c>
    </row>
    <row r="179" spans="1:20" x14ac:dyDescent="0.2">
      <c r="A179">
        <f>State_Cats_data!B184</f>
        <v>3906</v>
      </c>
      <c r="B179" s="84" t="str">
        <f>VLOOKUP($A179,State_Cats_data!$B$12:$AV$350,2,FALSE)</f>
        <v>Lynnville-Sully</v>
      </c>
      <c r="D179" s="6">
        <f>VLOOKUP($A179,State_Cats_data!$B$12:$AV$350,22,FALSE)</f>
        <v>253720</v>
      </c>
      <c r="E179" s="6"/>
      <c r="F179" s="6">
        <f>VLOOKUP($A179,State_Cats_data!$B$12:$AV$350,42,FALSE)</f>
        <v>11050</v>
      </c>
      <c r="G179" s="6"/>
      <c r="H179" s="6">
        <f t="shared" si="6"/>
        <v>264770</v>
      </c>
      <c r="I179" s="93"/>
      <c r="J179" s="6">
        <f>VLOOKUP($A179,State_Cats_data!$B$12:$AV$350,27,FALSE)</f>
        <v>25323</v>
      </c>
      <c r="K179" s="6"/>
      <c r="L179" s="6">
        <f>VLOOKUP($A179,State_Cats_data!$B$12:$AV$350,47,FALSE)</f>
        <v>1407</v>
      </c>
      <c r="M179" s="6"/>
      <c r="N179" s="6">
        <f t="shared" si="7"/>
        <v>26730</v>
      </c>
      <c r="O179" s="93"/>
      <c r="P179" s="6">
        <f>VLOOKUP($A179,State_Cats_data!$B$12:$AV$350,32,FALSE)</f>
        <v>25452</v>
      </c>
      <c r="Q179" s="93"/>
      <c r="R179" s="6">
        <f>VLOOKUP($A179,State_Cats_data!$B$12:$AV$350,37,FALSE)</f>
        <v>0</v>
      </c>
      <c r="S179" s="93"/>
      <c r="T179" s="12">
        <f t="shared" si="8"/>
        <v>316952</v>
      </c>
    </row>
    <row r="180" spans="1:20" x14ac:dyDescent="0.2">
      <c r="A180">
        <f>State_Cats_data!B185</f>
        <v>4419</v>
      </c>
      <c r="B180" s="84" t="str">
        <f>VLOOKUP($A180,State_Cats_data!$B$12:$AV$350,2,FALSE)</f>
        <v>MFL MarMac</v>
      </c>
      <c r="D180" s="6">
        <f>VLOOKUP($A180,State_Cats_data!$B$12:$AV$350,22,FALSE)</f>
        <v>459938</v>
      </c>
      <c r="E180" s="6"/>
      <c r="F180" s="6">
        <f>VLOOKUP($A180,State_Cats_data!$B$12:$AV$350,42,FALSE)</f>
        <v>26036</v>
      </c>
      <c r="G180" s="6"/>
      <c r="H180" s="6">
        <f t="shared" si="6"/>
        <v>485974</v>
      </c>
      <c r="I180" s="93"/>
      <c r="J180" s="6">
        <f>VLOOKUP($A180,State_Cats_data!$B$12:$AV$350,27,FALSE)</f>
        <v>55926</v>
      </c>
      <c r="K180" s="6"/>
      <c r="L180" s="6">
        <f>VLOOKUP($A180,State_Cats_data!$B$12:$AV$350,47,FALSE)</f>
        <v>2790</v>
      </c>
      <c r="M180" s="6"/>
      <c r="N180" s="6">
        <f t="shared" si="7"/>
        <v>58716</v>
      </c>
      <c r="O180" s="93"/>
      <c r="P180" s="6">
        <f>VLOOKUP($A180,State_Cats_data!$B$12:$AV$350,32,FALSE)</f>
        <v>56589</v>
      </c>
      <c r="Q180" s="93"/>
      <c r="R180" s="6">
        <f>VLOOKUP($A180,State_Cats_data!$B$12:$AV$350,37,FALSE)</f>
        <v>0</v>
      </c>
      <c r="S180" s="93"/>
      <c r="T180" s="12">
        <f t="shared" si="8"/>
        <v>601279</v>
      </c>
    </row>
    <row r="181" spans="1:20" x14ac:dyDescent="0.2">
      <c r="A181">
        <f>State_Cats_data!B186</f>
        <v>4149</v>
      </c>
      <c r="B181" s="84" t="str">
        <f>VLOOKUP($A181,State_Cats_data!$B$12:$AV$350,2,FALSE)</f>
        <v>MOC-Floyd Valley</v>
      </c>
      <c r="D181" s="6">
        <f>VLOOKUP($A181,State_Cats_data!$B$12:$AV$350,22,FALSE)</f>
        <v>743067</v>
      </c>
      <c r="E181" s="6"/>
      <c r="F181" s="6">
        <f>VLOOKUP($A181,State_Cats_data!$B$12:$AV$350,42,FALSE)</f>
        <v>43786</v>
      </c>
      <c r="G181" s="6"/>
      <c r="H181" s="6">
        <f t="shared" si="6"/>
        <v>786853</v>
      </c>
      <c r="I181" s="93"/>
      <c r="J181" s="6">
        <f>VLOOKUP($A181,State_Cats_data!$B$12:$AV$350,27,FALSE)</f>
        <v>89125</v>
      </c>
      <c r="K181" s="6"/>
      <c r="L181" s="6">
        <f>VLOOKUP($A181,State_Cats_data!$B$12:$AV$350,47,FALSE)</f>
        <v>5237</v>
      </c>
      <c r="M181" s="6"/>
      <c r="N181" s="6">
        <f t="shared" si="7"/>
        <v>94362</v>
      </c>
      <c r="O181" s="93"/>
      <c r="P181" s="6">
        <f>VLOOKUP($A181,State_Cats_data!$B$12:$AV$350,32,FALSE)</f>
        <v>85296</v>
      </c>
      <c r="Q181" s="93"/>
      <c r="R181" s="6">
        <f>VLOOKUP($A181,State_Cats_data!$B$12:$AV$350,37,FALSE)</f>
        <v>0</v>
      </c>
      <c r="S181" s="93"/>
      <c r="T181" s="12">
        <f t="shared" si="8"/>
        <v>966511</v>
      </c>
    </row>
    <row r="182" spans="1:20" x14ac:dyDescent="0.2">
      <c r="A182" s="83">
        <f>State_Cats_data!B187</f>
        <v>3942</v>
      </c>
      <c r="B182" s="92" t="str">
        <f>VLOOKUP($A182,State_Cats_data!$B$12:$AV$350,2,FALSE)</f>
        <v>Madrid</v>
      </c>
      <c r="C182" s="83"/>
      <c r="D182" s="93">
        <f>VLOOKUP($A182,State_Cats_data!$B$12:$AV$350,22,FALSE)</f>
        <v>372230</v>
      </c>
      <c r="E182" s="93"/>
      <c r="F182" s="93">
        <f>VLOOKUP($A182,State_Cats_data!$B$12:$AV$350,42,FALSE)</f>
        <v>16608</v>
      </c>
      <c r="G182" s="93"/>
      <c r="H182" s="93">
        <f t="shared" si="6"/>
        <v>388838</v>
      </c>
      <c r="I182" s="93"/>
      <c r="J182" s="93">
        <f>VLOOKUP($A182,State_Cats_data!$B$12:$AV$350,27,FALSE)</f>
        <v>40954</v>
      </c>
      <c r="K182" s="93"/>
      <c r="L182" s="93">
        <f>VLOOKUP($A182,State_Cats_data!$B$12:$AV$350,47,FALSE)</f>
        <v>2115</v>
      </c>
      <c r="M182" s="93"/>
      <c r="N182" s="93">
        <f t="shared" si="7"/>
        <v>43069</v>
      </c>
      <c r="O182" s="93"/>
      <c r="P182" s="93">
        <f>VLOOKUP($A182,State_Cats_data!$B$12:$AV$350,32,FALSE)</f>
        <v>44745</v>
      </c>
      <c r="Q182" s="93"/>
      <c r="R182" s="93">
        <f>VLOOKUP($A182,State_Cats_data!$B$12:$AV$350,37,FALSE)</f>
        <v>0</v>
      </c>
      <c r="S182" s="93"/>
      <c r="T182" s="104">
        <f t="shared" si="8"/>
        <v>476652</v>
      </c>
    </row>
    <row r="183" spans="1:20" x14ac:dyDescent="0.2">
      <c r="A183">
        <f>State_Cats_data!B188</f>
        <v>4023</v>
      </c>
      <c r="B183" s="84" t="str">
        <f>VLOOKUP($A183,State_Cats_data!$B$12:$AV$350,2,FALSE)</f>
        <v>Manson Northwest Webster</v>
      </c>
      <c r="D183" s="6">
        <f>VLOOKUP($A183,State_Cats_data!$B$12:$AV$350,22,FALSE)</f>
        <v>389844</v>
      </c>
      <c r="E183" s="6"/>
      <c r="F183" s="6">
        <f>VLOOKUP($A183,State_Cats_data!$B$12:$AV$350,42,FALSE)</f>
        <v>22302</v>
      </c>
      <c r="G183" s="6"/>
      <c r="H183" s="6">
        <f t="shared" si="6"/>
        <v>412146</v>
      </c>
      <c r="I183" s="93"/>
      <c r="J183" s="6">
        <f>VLOOKUP($A183,State_Cats_data!$B$12:$AV$350,27,FALSE)</f>
        <v>42192</v>
      </c>
      <c r="K183" s="6"/>
      <c r="L183" s="6">
        <f>VLOOKUP($A183,State_Cats_data!$B$12:$AV$350,47,FALSE)</f>
        <v>2658</v>
      </c>
      <c r="M183" s="6"/>
      <c r="N183" s="6">
        <f t="shared" si="7"/>
        <v>44850</v>
      </c>
      <c r="O183" s="93"/>
      <c r="P183" s="6">
        <f>VLOOKUP($A183,State_Cats_data!$B$12:$AV$350,32,FALSE)</f>
        <v>33288</v>
      </c>
      <c r="Q183" s="93"/>
      <c r="R183" s="6">
        <f>VLOOKUP($A183,State_Cats_data!$B$12:$AV$350,37,FALSE)</f>
        <v>0</v>
      </c>
      <c r="S183" s="93"/>
      <c r="T183" s="12">
        <f t="shared" si="8"/>
        <v>490284</v>
      </c>
    </row>
    <row r="184" spans="1:20" x14ac:dyDescent="0.2">
      <c r="A184">
        <f>State_Cats_data!B189</f>
        <v>4033</v>
      </c>
      <c r="B184" s="84" t="str">
        <f>VLOOKUP($A184,State_Cats_data!$B$12:$AV$350,2,FALSE)</f>
        <v>Maple Valley-Anthon Oto</v>
      </c>
      <c r="D184" s="6">
        <f>VLOOKUP($A184,State_Cats_data!$B$12:$AV$350,22,FALSE)</f>
        <v>376848</v>
      </c>
      <c r="E184" s="6"/>
      <c r="F184" s="6">
        <f>VLOOKUP($A184,State_Cats_data!$B$12:$AV$350,42,FALSE)</f>
        <v>22062</v>
      </c>
      <c r="G184" s="6"/>
      <c r="H184" s="6">
        <f t="shared" si="6"/>
        <v>398910</v>
      </c>
      <c r="I184" s="93"/>
      <c r="J184" s="6">
        <f>VLOOKUP($A184,State_Cats_data!$B$12:$AV$350,27,FALSE)</f>
        <v>39302</v>
      </c>
      <c r="K184" s="6"/>
      <c r="L184" s="6">
        <f>VLOOKUP($A184,State_Cats_data!$B$12:$AV$350,47,FALSE)</f>
        <v>2639</v>
      </c>
      <c r="M184" s="6"/>
      <c r="N184" s="6">
        <f t="shared" si="7"/>
        <v>41941</v>
      </c>
      <c r="O184" s="93"/>
      <c r="P184" s="6">
        <f>VLOOKUP($A184,State_Cats_data!$B$12:$AV$350,32,FALSE)</f>
        <v>37054</v>
      </c>
      <c r="Q184" s="93"/>
      <c r="R184" s="6">
        <f>VLOOKUP($A184,State_Cats_data!$B$12:$AV$350,37,FALSE)</f>
        <v>0</v>
      </c>
      <c r="S184" s="93"/>
      <c r="T184" s="12">
        <f t="shared" si="8"/>
        <v>477905</v>
      </c>
    </row>
    <row r="185" spans="1:20" x14ac:dyDescent="0.2">
      <c r="A185">
        <f>State_Cats_data!B190</f>
        <v>4041</v>
      </c>
      <c r="B185" s="84" t="str">
        <f>VLOOKUP($A185,State_Cats_data!$B$12:$AV$350,2,FALSE)</f>
        <v>Maquoketa</v>
      </c>
      <c r="D185" s="6">
        <f>VLOOKUP($A185,State_Cats_data!$B$12:$AV$350,22,FALSE)</f>
        <v>798591</v>
      </c>
      <c r="E185" s="6"/>
      <c r="F185" s="6">
        <f>VLOOKUP($A185,State_Cats_data!$B$12:$AV$350,42,FALSE)</f>
        <v>41110</v>
      </c>
      <c r="G185" s="6"/>
      <c r="H185" s="6">
        <f t="shared" si="6"/>
        <v>839701</v>
      </c>
      <c r="I185" s="93"/>
      <c r="J185" s="6">
        <f>VLOOKUP($A185,State_Cats_data!$B$12:$AV$350,27,FALSE)</f>
        <v>93415</v>
      </c>
      <c r="K185" s="6"/>
      <c r="L185" s="6">
        <f>VLOOKUP($A185,State_Cats_data!$B$12:$AV$350,47,FALSE)</f>
        <v>4830</v>
      </c>
      <c r="M185" s="6"/>
      <c r="N185" s="6">
        <f t="shared" si="7"/>
        <v>98245</v>
      </c>
      <c r="O185" s="93"/>
      <c r="P185" s="6">
        <f>VLOOKUP($A185,State_Cats_data!$B$12:$AV$350,32,FALSE)</f>
        <v>95726</v>
      </c>
      <c r="Q185" s="93"/>
      <c r="R185" s="6">
        <f>VLOOKUP($A185,State_Cats_data!$B$12:$AV$350,37,FALSE)</f>
        <v>0</v>
      </c>
      <c r="S185" s="93"/>
      <c r="T185" s="12">
        <f t="shared" si="8"/>
        <v>1033672</v>
      </c>
    </row>
    <row r="186" spans="1:20" x14ac:dyDescent="0.2">
      <c r="A186">
        <f>State_Cats_data!B191</f>
        <v>4043</v>
      </c>
      <c r="B186" s="84" t="str">
        <f>VLOOKUP($A186,State_Cats_data!$B$12:$AV$350,2,FALSE)</f>
        <v>Maquoketa Valley</v>
      </c>
      <c r="D186" s="6">
        <f>VLOOKUP($A186,State_Cats_data!$B$12:$AV$350,22,FALSE)</f>
        <v>392488</v>
      </c>
      <c r="E186" s="6"/>
      <c r="F186" s="6">
        <f>VLOOKUP($A186,State_Cats_data!$B$12:$AV$350,42,FALSE)</f>
        <v>22378</v>
      </c>
      <c r="G186" s="6"/>
      <c r="H186" s="6">
        <f t="shared" si="6"/>
        <v>414866</v>
      </c>
      <c r="I186" s="93"/>
      <c r="J186" s="6">
        <f>VLOOKUP($A186,State_Cats_data!$B$12:$AV$350,27,FALSE)</f>
        <v>43233</v>
      </c>
      <c r="K186" s="6"/>
      <c r="L186" s="6">
        <f>VLOOKUP($A186,State_Cats_data!$B$12:$AV$350,47,FALSE)</f>
        <v>2398</v>
      </c>
      <c r="M186" s="6"/>
      <c r="N186" s="6">
        <f t="shared" si="7"/>
        <v>45631</v>
      </c>
      <c r="O186" s="93"/>
      <c r="P186" s="6">
        <f>VLOOKUP($A186,State_Cats_data!$B$12:$AV$350,32,FALSE)</f>
        <v>41937</v>
      </c>
      <c r="Q186" s="93"/>
      <c r="R186" s="6">
        <f>VLOOKUP($A186,State_Cats_data!$B$12:$AV$350,37,FALSE)</f>
        <v>0</v>
      </c>
      <c r="S186" s="93"/>
      <c r="T186" s="12">
        <f t="shared" si="8"/>
        <v>502434</v>
      </c>
    </row>
    <row r="187" spans="1:20" x14ac:dyDescent="0.2">
      <c r="A187" s="83">
        <f>State_Cats_data!B192</f>
        <v>4068</v>
      </c>
      <c r="B187" s="92" t="str">
        <f>VLOOKUP($A187,State_Cats_data!$B$12:$AV$350,2,FALSE)</f>
        <v>Marcus-Meriden-Cleghorn</v>
      </c>
      <c r="C187" s="83"/>
      <c r="D187" s="93">
        <f>VLOOKUP($A187,State_Cats_data!$B$12:$AV$350,22,FALSE)</f>
        <v>254284</v>
      </c>
      <c r="E187" s="93"/>
      <c r="F187" s="93">
        <f>VLOOKUP($A187,State_Cats_data!$B$12:$AV$350,42,FALSE)</f>
        <v>13707</v>
      </c>
      <c r="G187" s="93"/>
      <c r="H187" s="93">
        <f t="shared" si="6"/>
        <v>267991</v>
      </c>
      <c r="I187" s="93"/>
      <c r="J187" s="93">
        <f>VLOOKUP($A187,State_Cats_data!$B$12:$AV$350,27,FALSE)</f>
        <v>26789</v>
      </c>
      <c r="K187" s="93"/>
      <c r="L187" s="93">
        <f>VLOOKUP($A187,State_Cats_data!$B$12:$AV$350,47,FALSE)</f>
        <v>1640</v>
      </c>
      <c r="M187" s="93"/>
      <c r="N187" s="93">
        <f t="shared" si="7"/>
        <v>28429</v>
      </c>
      <c r="O187" s="93"/>
      <c r="P187" s="93">
        <f>VLOOKUP($A187,State_Cats_data!$B$12:$AV$350,32,FALSE)</f>
        <v>20234</v>
      </c>
      <c r="Q187" s="93"/>
      <c r="R187" s="93">
        <f>VLOOKUP($A187,State_Cats_data!$B$12:$AV$350,37,FALSE)</f>
        <v>0</v>
      </c>
      <c r="S187" s="93"/>
      <c r="T187" s="104">
        <f t="shared" si="8"/>
        <v>316654</v>
      </c>
    </row>
    <row r="188" spans="1:20" x14ac:dyDescent="0.2">
      <c r="A188">
        <f>State_Cats_data!B193</f>
        <v>4086</v>
      </c>
      <c r="B188" s="84" t="str">
        <f>VLOOKUP($A188,State_Cats_data!$B$12:$AV$350,2,FALSE)</f>
        <v>Marion Independent</v>
      </c>
      <c r="D188" s="6">
        <f>VLOOKUP($A188,State_Cats_data!$B$12:$AV$350,22,FALSE)</f>
        <v>1088634</v>
      </c>
      <c r="E188" s="6"/>
      <c r="F188" s="6">
        <f>VLOOKUP($A188,State_Cats_data!$B$12:$AV$350,42,FALSE)</f>
        <v>55687</v>
      </c>
      <c r="G188" s="6"/>
      <c r="H188" s="6">
        <f t="shared" si="6"/>
        <v>1144321</v>
      </c>
      <c r="I188" s="93"/>
      <c r="J188" s="6">
        <f>VLOOKUP($A188,State_Cats_data!$B$12:$AV$350,27,FALSE)</f>
        <v>131193</v>
      </c>
      <c r="K188" s="6"/>
      <c r="L188" s="6">
        <f>VLOOKUP($A188,State_Cats_data!$B$12:$AV$350,47,FALSE)</f>
        <v>6483</v>
      </c>
      <c r="M188" s="6"/>
      <c r="N188" s="6">
        <f t="shared" si="7"/>
        <v>137676</v>
      </c>
      <c r="O188" s="93"/>
      <c r="P188" s="6">
        <f>VLOOKUP($A188,State_Cats_data!$B$12:$AV$350,32,FALSE)</f>
        <v>133337</v>
      </c>
      <c r="Q188" s="93"/>
      <c r="R188" s="6">
        <f>VLOOKUP($A188,State_Cats_data!$B$12:$AV$350,37,FALSE)</f>
        <v>0</v>
      </c>
      <c r="S188" s="93"/>
      <c r="T188" s="12">
        <f t="shared" si="8"/>
        <v>1415334</v>
      </c>
    </row>
    <row r="189" spans="1:20" x14ac:dyDescent="0.2">
      <c r="A189">
        <f>State_Cats_data!B194</f>
        <v>4104</v>
      </c>
      <c r="B189" s="84" t="str">
        <f>VLOOKUP($A189,State_Cats_data!$B$12:$AV$350,2,FALSE)</f>
        <v>Marshalltown</v>
      </c>
      <c r="D189" s="6">
        <f>VLOOKUP($A189,State_Cats_data!$B$12:$AV$350,22,FALSE)</f>
        <v>2952840</v>
      </c>
      <c r="E189" s="6"/>
      <c r="F189" s="6">
        <f>VLOOKUP($A189,State_Cats_data!$B$12:$AV$350,42,FALSE)</f>
        <v>227718</v>
      </c>
      <c r="G189" s="6"/>
      <c r="H189" s="6">
        <f t="shared" si="6"/>
        <v>3180558</v>
      </c>
      <c r="I189" s="93"/>
      <c r="J189" s="6">
        <f>VLOOKUP($A189,State_Cats_data!$B$12:$AV$350,27,FALSE)</f>
        <v>330488</v>
      </c>
      <c r="K189" s="6"/>
      <c r="L189" s="6">
        <f>VLOOKUP($A189,State_Cats_data!$B$12:$AV$350,47,FALSE)</f>
        <v>26170</v>
      </c>
      <c r="M189" s="6"/>
      <c r="N189" s="6">
        <f t="shared" si="7"/>
        <v>356658</v>
      </c>
      <c r="O189" s="93"/>
      <c r="P189" s="6">
        <f>VLOOKUP($A189,State_Cats_data!$B$12:$AV$350,32,FALSE)</f>
        <v>461821</v>
      </c>
      <c r="Q189" s="93"/>
      <c r="R189" s="6">
        <f>VLOOKUP($A189,State_Cats_data!$B$12:$AV$350,37,FALSE)</f>
        <v>1718735</v>
      </c>
      <c r="S189" s="93"/>
      <c r="T189" s="12">
        <f t="shared" si="8"/>
        <v>5717772</v>
      </c>
    </row>
    <row r="190" spans="1:20" x14ac:dyDescent="0.2">
      <c r="A190">
        <f>State_Cats_data!B195</f>
        <v>4122</v>
      </c>
      <c r="B190" s="84" t="str">
        <f>VLOOKUP($A190,State_Cats_data!$B$12:$AV$350,2,FALSE)</f>
        <v>Martensdale-St Marys</v>
      </c>
      <c r="D190" s="6">
        <f>VLOOKUP($A190,State_Cats_data!$B$12:$AV$350,22,FALSE)</f>
        <v>296380</v>
      </c>
      <c r="E190" s="6"/>
      <c r="F190" s="6">
        <f>VLOOKUP($A190,State_Cats_data!$B$12:$AV$350,42,FALSE)</f>
        <v>13424</v>
      </c>
      <c r="G190" s="6"/>
      <c r="H190" s="6">
        <f t="shared" si="6"/>
        <v>309804</v>
      </c>
      <c r="I190" s="93"/>
      <c r="J190" s="6">
        <f>VLOOKUP($A190,State_Cats_data!$B$12:$AV$350,27,FALSE)</f>
        <v>28244</v>
      </c>
      <c r="K190" s="6"/>
      <c r="L190" s="6">
        <f>VLOOKUP($A190,State_Cats_data!$B$12:$AV$350,47,FALSE)</f>
        <v>1710</v>
      </c>
      <c r="M190" s="6"/>
      <c r="N190" s="6">
        <f t="shared" si="7"/>
        <v>29954</v>
      </c>
      <c r="O190" s="93"/>
      <c r="P190" s="6">
        <f>VLOOKUP($A190,State_Cats_data!$B$12:$AV$350,32,FALSE)</f>
        <v>32109</v>
      </c>
      <c r="Q190" s="93"/>
      <c r="R190" s="6">
        <f>VLOOKUP($A190,State_Cats_data!$B$12:$AV$350,37,FALSE)</f>
        <v>0</v>
      </c>
      <c r="S190" s="93"/>
      <c r="T190" s="12">
        <f t="shared" si="8"/>
        <v>371867</v>
      </c>
    </row>
    <row r="191" spans="1:20" x14ac:dyDescent="0.2">
      <c r="A191">
        <f>State_Cats_data!B196</f>
        <v>4131</v>
      </c>
      <c r="B191" s="84" t="str">
        <f>VLOOKUP($A191,State_Cats_data!$B$12:$AV$350,2,FALSE)</f>
        <v>Mason City</v>
      </c>
      <c r="D191" s="6">
        <f>VLOOKUP($A191,State_Cats_data!$B$12:$AV$350,22,FALSE)</f>
        <v>2001651</v>
      </c>
      <c r="E191" s="6"/>
      <c r="F191" s="6">
        <f>VLOOKUP($A191,State_Cats_data!$B$12:$AV$350,42,FALSE)</f>
        <v>156789</v>
      </c>
      <c r="G191" s="6"/>
      <c r="H191" s="6">
        <f t="shared" si="6"/>
        <v>2158440</v>
      </c>
      <c r="I191" s="93"/>
      <c r="J191" s="6">
        <f>VLOOKUP($A191,State_Cats_data!$B$12:$AV$350,27,FALSE)</f>
        <v>238051</v>
      </c>
      <c r="K191" s="6"/>
      <c r="L191" s="6">
        <f>VLOOKUP($A191,State_Cats_data!$B$12:$AV$350,47,FALSE)</f>
        <v>18019</v>
      </c>
      <c r="M191" s="6"/>
      <c r="N191" s="6">
        <f t="shared" si="7"/>
        <v>256070</v>
      </c>
      <c r="O191" s="93"/>
      <c r="P191" s="6">
        <f>VLOOKUP($A191,State_Cats_data!$B$12:$AV$350,32,FALSE)</f>
        <v>269794</v>
      </c>
      <c r="Q191" s="93"/>
      <c r="R191" s="6">
        <f>VLOOKUP($A191,State_Cats_data!$B$12:$AV$350,37,FALSE)</f>
        <v>0</v>
      </c>
      <c r="S191" s="93"/>
      <c r="T191" s="12">
        <f t="shared" si="8"/>
        <v>2684304</v>
      </c>
    </row>
    <row r="192" spans="1:20" x14ac:dyDescent="0.2">
      <c r="A192" s="83">
        <f>State_Cats_data!B197</f>
        <v>4203</v>
      </c>
      <c r="B192" s="92" t="str">
        <f>VLOOKUP($A192,State_Cats_data!$B$12:$AV$350,2,FALSE)</f>
        <v>Mediapolis</v>
      </c>
      <c r="C192" s="83"/>
      <c r="D192" s="93">
        <f>VLOOKUP($A192,State_Cats_data!$B$12:$AV$350,22,FALSE)</f>
        <v>430604</v>
      </c>
      <c r="E192" s="93"/>
      <c r="F192" s="93">
        <f>VLOOKUP($A192,State_Cats_data!$B$12:$AV$350,42,FALSE)</f>
        <v>24043</v>
      </c>
      <c r="G192" s="93"/>
      <c r="H192" s="93">
        <f t="shared" si="6"/>
        <v>454647</v>
      </c>
      <c r="I192" s="93"/>
      <c r="J192" s="93">
        <f>VLOOKUP($A192,State_Cats_data!$B$12:$AV$350,27,FALSE)</f>
        <v>42155</v>
      </c>
      <c r="K192" s="93"/>
      <c r="L192" s="93">
        <f>VLOOKUP($A192,State_Cats_data!$B$12:$AV$350,47,FALSE)</f>
        <v>2606</v>
      </c>
      <c r="M192" s="93"/>
      <c r="N192" s="93">
        <f t="shared" si="7"/>
        <v>44761</v>
      </c>
      <c r="O192" s="93"/>
      <c r="P192" s="93">
        <f>VLOOKUP($A192,State_Cats_data!$B$12:$AV$350,32,FALSE)</f>
        <v>44462</v>
      </c>
      <c r="Q192" s="93"/>
      <c r="R192" s="93">
        <f>VLOOKUP($A192,State_Cats_data!$B$12:$AV$350,37,FALSE)</f>
        <v>0</v>
      </c>
      <c r="S192" s="93"/>
      <c r="T192" s="104">
        <f t="shared" si="8"/>
        <v>543870</v>
      </c>
    </row>
    <row r="193" spans="1:20" x14ac:dyDescent="0.2">
      <c r="A193">
        <f>State_Cats_data!B198</f>
        <v>4212</v>
      </c>
      <c r="B193" s="84" t="str">
        <f>VLOOKUP($A193,State_Cats_data!$B$12:$AV$350,2,FALSE)</f>
        <v>Melcher-Dallas</v>
      </c>
      <c r="D193" s="6">
        <f>VLOOKUP($A193,State_Cats_data!$B$12:$AV$350,22,FALSE)</f>
        <v>219469</v>
      </c>
      <c r="E193" s="6"/>
      <c r="F193" s="6">
        <f>VLOOKUP($A193,State_Cats_data!$B$12:$AV$350,42,FALSE)</f>
        <v>8628</v>
      </c>
      <c r="G193" s="6"/>
      <c r="H193" s="6">
        <f t="shared" si="6"/>
        <v>228097</v>
      </c>
      <c r="I193" s="93"/>
      <c r="J193" s="6">
        <f>VLOOKUP($A193,State_Cats_data!$B$12:$AV$350,27,FALSE)</f>
        <v>22677</v>
      </c>
      <c r="K193" s="6"/>
      <c r="L193" s="6">
        <f>VLOOKUP($A193,State_Cats_data!$B$12:$AV$350,47,FALSE)</f>
        <v>1099</v>
      </c>
      <c r="M193" s="6"/>
      <c r="N193" s="6">
        <f t="shared" si="7"/>
        <v>23776</v>
      </c>
      <c r="O193" s="93"/>
      <c r="P193" s="6">
        <f>VLOOKUP($A193,State_Cats_data!$B$12:$AV$350,32,FALSE)</f>
        <v>27078</v>
      </c>
      <c r="Q193" s="93"/>
      <c r="R193" s="6">
        <f>VLOOKUP($A193,State_Cats_data!$B$12:$AV$350,37,FALSE)</f>
        <v>0</v>
      </c>
      <c r="S193" s="93"/>
      <c r="T193" s="12">
        <f t="shared" si="8"/>
        <v>278951</v>
      </c>
    </row>
    <row r="194" spans="1:20" x14ac:dyDescent="0.2">
      <c r="A194">
        <f>State_Cats_data!B199</f>
        <v>4271</v>
      </c>
      <c r="B194" s="84" t="str">
        <f>VLOOKUP($A194,State_Cats_data!$B$12:$AV$350,2,FALSE)</f>
        <v>Mid-Prairie</v>
      </c>
      <c r="D194" s="6">
        <f>VLOOKUP($A194,State_Cats_data!$B$12:$AV$350,22,FALSE)</f>
        <v>731334</v>
      </c>
      <c r="E194" s="6"/>
      <c r="F194" s="6">
        <f>VLOOKUP($A194,State_Cats_data!$B$12:$AV$350,42,FALSE)</f>
        <v>37502</v>
      </c>
      <c r="G194" s="6"/>
      <c r="H194" s="6">
        <f t="shared" si="6"/>
        <v>768836</v>
      </c>
      <c r="I194" s="93"/>
      <c r="J194" s="6">
        <f>VLOOKUP($A194,State_Cats_data!$B$12:$AV$350,27,FALSE)</f>
        <v>79503</v>
      </c>
      <c r="K194" s="6"/>
      <c r="L194" s="6">
        <f>VLOOKUP($A194,State_Cats_data!$B$12:$AV$350,47,FALSE)</f>
        <v>4366</v>
      </c>
      <c r="M194" s="6"/>
      <c r="N194" s="6">
        <f t="shared" si="7"/>
        <v>83869</v>
      </c>
      <c r="O194" s="93"/>
      <c r="P194" s="6">
        <f>VLOOKUP($A194,State_Cats_data!$B$12:$AV$350,32,FALSE)</f>
        <v>81622</v>
      </c>
      <c r="Q194" s="93"/>
      <c r="R194" s="6">
        <f>VLOOKUP($A194,State_Cats_data!$B$12:$AV$350,37,FALSE)</f>
        <v>0</v>
      </c>
      <c r="S194" s="93"/>
      <c r="T194" s="12">
        <f t="shared" si="8"/>
        <v>934327</v>
      </c>
    </row>
    <row r="195" spans="1:20" x14ac:dyDescent="0.2">
      <c r="A195">
        <f>State_Cats_data!B200</f>
        <v>4269</v>
      </c>
      <c r="B195" s="84" t="str">
        <f>VLOOKUP($A195,State_Cats_data!$B$12:$AV$350,2,FALSE)</f>
        <v>Midland</v>
      </c>
      <c r="D195" s="6">
        <f>VLOOKUP($A195,State_Cats_data!$B$12:$AV$350,22,FALSE)</f>
        <v>330028</v>
      </c>
      <c r="E195" s="6"/>
      <c r="F195" s="6">
        <f>VLOOKUP($A195,State_Cats_data!$B$12:$AV$350,42,FALSE)</f>
        <v>16382</v>
      </c>
      <c r="G195" s="6"/>
      <c r="H195" s="6">
        <f t="shared" si="6"/>
        <v>346410</v>
      </c>
      <c r="I195" s="93"/>
      <c r="J195" s="6">
        <f>VLOOKUP($A195,State_Cats_data!$B$12:$AV$350,27,FALSE)</f>
        <v>32666</v>
      </c>
      <c r="K195" s="6"/>
      <c r="L195" s="6">
        <f>VLOOKUP($A195,State_Cats_data!$B$12:$AV$350,47,FALSE)</f>
        <v>1907</v>
      </c>
      <c r="M195" s="6"/>
      <c r="N195" s="6">
        <f t="shared" si="7"/>
        <v>34573</v>
      </c>
      <c r="O195" s="93"/>
      <c r="P195" s="6">
        <f>VLOOKUP($A195,State_Cats_data!$B$12:$AV$350,32,FALSE)</f>
        <v>34605</v>
      </c>
      <c r="Q195" s="93"/>
      <c r="R195" s="6">
        <f>VLOOKUP($A195,State_Cats_data!$B$12:$AV$350,37,FALSE)</f>
        <v>0</v>
      </c>
      <c r="S195" s="93"/>
      <c r="T195" s="12">
        <f t="shared" si="8"/>
        <v>415588</v>
      </c>
    </row>
    <row r="196" spans="1:20" x14ac:dyDescent="0.2">
      <c r="A196">
        <f>State_Cats_data!B201</f>
        <v>4356</v>
      </c>
      <c r="B196" s="84" t="str">
        <f>VLOOKUP($A196,State_Cats_data!$B$12:$AV$350,2,FALSE)</f>
        <v>Missouri Valley</v>
      </c>
      <c r="D196" s="6">
        <f>VLOOKUP($A196,State_Cats_data!$B$12:$AV$350,22,FALSE)</f>
        <v>450848</v>
      </c>
      <c r="E196" s="6"/>
      <c r="F196" s="6">
        <f>VLOOKUP($A196,State_Cats_data!$B$12:$AV$350,42,FALSE)</f>
        <v>27650</v>
      </c>
      <c r="G196" s="6"/>
      <c r="H196" s="6">
        <f t="shared" si="6"/>
        <v>478498</v>
      </c>
      <c r="I196" s="93"/>
      <c r="J196" s="6">
        <f>VLOOKUP($A196,State_Cats_data!$B$12:$AV$350,27,FALSE)</f>
        <v>44601</v>
      </c>
      <c r="K196" s="6"/>
      <c r="L196" s="6">
        <f>VLOOKUP($A196,State_Cats_data!$B$12:$AV$350,47,FALSE)</f>
        <v>2934</v>
      </c>
      <c r="M196" s="6"/>
      <c r="N196" s="6">
        <f t="shared" si="7"/>
        <v>47535</v>
      </c>
      <c r="O196" s="93"/>
      <c r="P196" s="6">
        <f>VLOOKUP($A196,State_Cats_data!$B$12:$AV$350,32,FALSE)</f>
        <v>52867</v>
      </c>
      <c r="Q196" s="93"/>
      <c r="R196" s="6">
        <f>VLOOKUP($A196,State_Cats_data!$B$12:$AV$350,37,FALSE)</f>
        <v>0</v>
      </c>
      <c r="S196" s="93"/>
      <c r="T196" s="12">
        <f t="shared" si="8"/>
        <v>578900</v>
      </c>
    </row>
    <row r="197" spans="1:20" x14ac:dyDescent="0.2">
      <c r="A197" s="83">
        <f>State_Cats_data!B202</f>
        <v>4437</v>
      </c>
      <c r="B197" s="92" t="str">
        <f>VLOOKUP($A197,State_Cats_data!$B$12:$AV$350,2,FALSE)</f>
        <v>Montezuma</v>
      </c>
      <c r="C197" s="83"/>
      <c r="D197" s="93">
        <f>VLOOKUP($A197,State_Cats_data!$B$12:$AV$350,22,FALSE)</f>
        <v>286063</v>
      </c>
      <c r="E197" s="93"/>
      <c r="F197" s="93">
        <f>VLOOKUP($A197,State_Cats_data!$B$12:$AV$350,42,FALSE)</f>
        <v>21790</v>
      </c>
      <c r="G197" s="93"/>
      <c r="H197" s="93">
        <f t="shared" si="6"/>
        <v>307853</v>
      </c>
      <c r="I197" s="93"/>
      <c r="J197" s="93">
        <f>VLOOKUP($A197,State_Cats_data!$B$12:$AV$350,27,FALSE)</f>
        <v>27749</v>
      </c>
      <c r="K197" s="93"/>
      <c r="L197" s="93">
        <f>VLOOKUP($A197,State_Cats_data!$B$12:$AV$350,47,FALSE)</f>
        <v>2503</v>
      </c>
      <c r="M197" s="93"/>
      <c r="N197" s="93">
        <f t="shared" si="7"/>
        <v>30252</v>
      </c>
      <c r="O197" s="93"/>
      <c r="P197" s="93">
        <f>VLOOKUP($A197,State_Cats_data!$B$12:$AV$350,32,FALSE)</f>
        <v>36854</v>
      </c>
      <c r="Q197" s="93"/>
      <c r="R197" s="93">
        <f>VLOOKUP($A197,State_Cats_data!$B$12:$AV$350,37,FALSE)</f>
        <v>0</v>
      </c>
      <c r="S197" s="93"/>
      <c r="T197" s="104">
        <f t="shared" si="8"/>
        <v>374959</v>
      </c>
    </row>
    <row r="198" spans="1:20" x14ac:dyDescent="0.2">
      <c r="A198">
        <f>State_Cats_data!B203</f>
        <v>4446</v>
      </c>
      <c r="B198" s="84" t="str">
        <f>VLOOKUP($A198,State_Cats_data!$B$12:$AV$350,2,FALSE)</f>
        <v>Monticello</v>
      </c>
      <c r="D198" s="6">
        <f>VLOOKUP($A198,State_Cats_data!$B$12:$AV$350,22,FALSE)</f>
        <v>580156</v>
      </c>
      <c r="E198" s="6"/>
      <c r="F198" s="6">
        <f>VLOOKUP($A198,State_Cats_data!$B$12:$AV$350,42,FALSE)</f>
        <v>31463</v>
      </c>
      <c r="G198" s="6"/>
      <c r="H198" s="6">
        <f t="shared" si="6"/>
        <v>611619</v>
      </c>
      <c r="I198" s="93"/>
      <c r="J198" s="6">
        <f>VLOOKUP($A198,State_Cats_data!$B$12:$AV$350,27,FALSE)</f>
        <v>56279</v>
      </c>
      <c r="K198" s="6"/>
      <c r="L198" s="6">
        <f>VLOOKUP($A198,State_Cats_data!$B$12:$AV$350,47,FALSE)</f>
        <v>3663</v>
      </c>
      <c r="M198" s="6"/>
      <c r="N198" s="6">
        <f t="shared" si="7"/>
        <v>59942</v>
      </c>
      <c r="O198" s="93"/>
      <c r="P198" s="6">
        <f>VLOOKUP($A198,State_Cats_data!$B$12:$AV$350,32,FALSE)</f>
        <v>60874</v>
      </c>
      <c r="Q198" s="93"/>
      <c r="R198" s="6">
        <f>VLOOKUP($A198,State_Cats_data!$B$12:$AV$350,37,FALSE)</f>
        <v>0</v>
      </c>
      <c r="S198" s="93"/>
      <c r="T198" s="12">
        <f t="shared" si="8"/>
        <v>732435</v>
      </c>
    </row>
    <row r="199" spans="1:20" x14ac:dyDescent="0.2">
      <c r="A199">
        <f>State_Cats_data!B204</f>
        <v>4491</v>
      </c>
      <c r="B199" s="84" t="str">
        <f>VLOOKUP($A199,State_Cats_data!$B$12:$AV$350,2,FALSE)</f>
        <v>Moravia</v>
      </c>
      <c r="D199" s="6">
        <f>VLOOKUP($A199,State_Cats_data!$B$12:$AV$350,22,FALSE)</f>
        <v>226553</v>
      </c>
      <c r="E199" s="6"/>
      <c r="F199" s="6">
        <f>VLOOKUP($A199,State_Cats_data!$B$12:$AV$350,42,FALSE)</f>
        <v>10987</v>
      </c>
      <c r="G199" s="6"/>
      <c r="H199" s="6">
        <f t="shared" si="6"/>
        <v>237540</v>
      </c>
      <c r="I199" s="93"/>
      <c r="J199" s="6">
        <f>VLOOKUP($A199,State_Cats_data!$B$12:$AV$350,27,FALSE)</f>
        <v>25393</v>
      </c>
      <c r="K199" s="6"/>
      <c r="L199" s="6">
        <f>VLOOKUP($A199,State_Cats_data!$B$12:$AV$350,47,FALSE)</f>
        <v>1191</v>
      </c>
      <c r="M199" s="6"/>
      <c r="N199" s="6">
        <f t="shared" si="7"/>
        <v>26584</v>
      </c>
      <c r="O199" s="93"/>
      <c r="P199" s="6">
        <f>VLOOKUP($A199,State_Cats_data!$B$12:$AV$350,32,FALSE)</f>
        <v>28274</v>
      </c>
      <c r="Q199" s="93"/>
      <c r="R199" s="6">
        <f>VLOOKUP($A199,State_Cats_data!$B$12:$AV$350,37,FALSE)</f>
        <v>0</v>
      </c>
      <c r="S199" s="93"/>
      <c r="T199" s="12">
        <f t="shared" si="8"/>
        <v>292398</v>
      </c>
    </row>
    <row r="200" spans="1:20" x14ac:dyDescent="0.2">
      <c r="A200">
        <f>State_Cats_data!B205</f>
        <v>4505</v>
      </c>
      <c r="B200" s="84" t="str">
        <f>VLOOKUP($A200,State_Cats_data!$B$12:$AV$350,2,FALSE)</f>
        <v>Mormon Trail</v>
      </c>
      <c r="D200" s="6">
        <f>VLOOKUP($A200,State_Cats_data!$B$12:$AV$350,22,FALSE)</f>
        <v>140727</v>
      </c>
      <c r="E200" s="6"/>
      <c r="F200" s="6">
        <f>VLOOKUP($A200,State_Cats_data!$B$12:$AV$350,42,FALSE)</f>
        <v>8106</v>
      </c>
      <c r="G200" s="6"/>
      <c r="H200" s="6">
        <f t="shared" si="6"/>
        <v>148833</v>
      </c>
      <c r="I200" s="93"/>
      <c r="J200" s="6">
        <f>VLOOKUP($A200,State_Cats_data!$B$12:$AV$350,27,FALSE)</f>
        <v>12699</v>
      </c>
      <c r="K200" s="6"/>
      <c r="L200" s="6">
        <f>VLOOKUP($A200,State_Cats_data!$B$12:$AV$350,47,FALSE)</f>
        <v>860</v>
      </c>
      <c r="M200" s="6"/>
      <c r="N200" s="6">
        <f t="shared" si="7"/>
        <v>13559</v>
      </c>
      <c r="O200" s="93"/>
      <c r="P200" s="6">
        <f>VLOOKUP($A200,State_Cats_data!$B$12:$AV$350,32,FALSE)</f>
        <v>16358</v>
      </c>
      <c r="Q200" s="93"/>
      <c r="R200" s="6">
        <f>VLOOKUP($A200,State_Cats_data!$B$12:$AV$350,37,FALSE)</f>
        <v>0</v>
      </c>
      <c r="S200" s="93"/>
      <c r="T200" s="12">
        <f t="shared" si="8"/>
        <v>178750</v>
      </c>
    </row>
    <row r="201" spans="1:20" x14ac:dyDescent="0.2">
      <c r="A201">
        <f>State_Cats_data!B206</f>
        <v>4509</v>
      </c>
      <c r="B201" s="84" t="str">
        <f>VLOOKUP($A201,State_Cats_data!$B$12:$AV$350,2,FALSE)</f>
        <v>Morning Sun</v>
      </c>
      <c r="D201" s="6">
        <f>VLOOKUP($A201,State_Cats_data!$B$12:$AV$350,22,FALSE)</f>
        <v>125071</v>
      </c>
      <c r="E201" s="6"/>
      <c r="F201" s="6">
        <f>VLOOKUP($A201,State_Cats_data!$B$12:$AV$350,42,FALSE)</f>
        <v>6859</v>
      </c>
      <c r="G201" s="6"/>
      <c r="H201" s="6">
        <f t="shared" ref="H201:H264" si="9">SUM(D201:F201)</f>
        <v>131930</v>
      </c>
      <c r="I201" s="93"/>
      <c r="J201" s="6">
        <f>VLOOKUP($A201,State_Cats_data!$B$12:$AV$350,27,FALSE)</f>
        <v>13656</v>
      </c>
      <c r="K201" s="6"/>
      <c r="L201" s="6">
        <f>VLOOKUP($A201,State_Cats_data!$B$12:$AV$350,47,FALSE)</f>
        <v>741</v>
      </c>
      <c r="M201" s="6"/>
      <c r="N201" s="6">
        <f t="shared" ref="N201:N264" si="10">SUM(J201:L201)</f>
        <v>14397</v>
      </c>
      <c r="O201" s="93"/>
      <c r="P201" s="6">
        <f>VLOOKUP($A201,State_Cats_data!$B$12:$AV$350,32,FALSE)</f>
        <v>18381</v>
      </c>
      <c r="Q201" s="93"/>
      <c r="R201" s="6">
        <f>VLOOKUP($A201,State_Cats_data!$B$12:$AV$350,37,FALSE)</f>
        <v>0</v>
      </c>
      <c r="S201" s="93"/>
      <c r="T201" s="12">
        <f t="shared" ref="T201:T264" si="11">R201+P201+N201+H201</f>
        <v>164708</v>
      </c>
    </row>
    <row r="202" spans="1:20" x14ac:dyDescent="0.2">
      <c r="A202" s="83">
        <f>State_Cats_data!B207</f>
        <v>4518</v>
      </c>
      <c r="B202" s="92" t="str">
        <f>VLOOKUP($A202,State_Cats_data!$B$12:$AV$350,2,FALSE)</f>
        <v>Moulton-Udell</v>
      </c>
      <c r="C202" s="83"/>
      <c r="D202" s="93">
        <f>VLOOKUP($A202,State_Cats_data!$B$12:$AV$350,22,FALSE)</f>
        <v>150580</v>
      </c>
      <c r="E202" s="93"/>
      <c r="F202" s="93">
        <f>VLOOKUP($A202,State_Cats_data!$B$12:$AV$350,42,FALSE)</f>
        <v>7380</v>
      </c>
      <c r="G202" s="93"/>
      <c r="H202" s="93">
        <f t="shared" si="9"/>
        <v>157960</v>
      </c>
      <c r="I202" s="93"/>
      <c r="J202" s="93">
        <f>VLOOKUP($A202,State_Cats_data!$B$12:$AV$350,27,FALSE)</f>
        <v>15438</v>
      </c>
      <c r="K202" s="93"/>
      <c r="L202" s="93">
        <f>VLOOKUP($A202,State_Cats_data!$B$12:$AV$350,47,FALSE)</f>
        <v>800</v>
      </c>
      <c r="M202" s="93"/>
      <c r="N202" s="93">
        <f t="shared" si="10"/>
        <v>16238</v>
      </c>
      <c r="O202" s="93"/>
      <c r="P202" s="93">
        <f>VLOOKUP($A202,State_Cats_data!$B$12:$AV$350,32,FALSE)</f>
        <v>17364</v>
      </c>
      <c r="Q202" s="93"/>
      <c r="R202" s="93">
        <f>VLOOKUP($A202,State_Cats_data!$B$12:$AV$350,37,FALSE)</f>
        <v>0</v>
      </c>
      <c r="S202" s="93"/>
      <c r="T202" s="104">
        <f t="shared" si="11"/>
        <v>191562</v>
      </c>
    </row>
    <row r="203" spans="1:20" x14ac:dyDescent="0.2">
      <c r="A203">
        <f>State_Cats_data!B208</f>
        <v>4527</v>
      </c>
      <c r="B203" s="84" t="str">
        <f>VLOOKUP($A203,State_Cats_data!$B$12:$AV$350,2,FALSE)</f>
        <v>Mount Ayr</v>
      </c>
      <c r="D203" s="6">
        <f>VLOOKUP($A203,State_Cats_data!$B$12:$AV$350,22,FALSE)</f>
        <v>413578</v>
      </c>
      <c r="E203" s="6"/>
      <c r="F203" s="6">
        <f>VLOOKUP($A203,State_Cats_data!$B$12:$AV$350,42,FALSE)</f>
        <v>22101</v>
      </c>
      <c r="G203" s="6"/>
      <c r="H203" s="6">
        <f t="shared" si="9"/>
        <v>435679</v>
      </c>
      <c r="I203" s="93"/>
      <c r="J203" s="6">
        <f>VLOOKUP($A203,State_Cats_data!$B$12:$AV$350,27,FALSE)</f>
        <v>51573</v>
      </c>
      <c r="K203" s="6"/>
      <c r="L203" s="6">
        <f>VLOOKUP($A203,State_Cats_data!$B$12:$AV$350,47,FALSE)</f>
        <v>2353</v>
      </c>
      <c r="M203" s="6"/>
      <c r="N203" s="6">
        <f t="shared" si="10"/>
        <v>53926</v>
      </c>
      <c r="O203" s="93"/>
      <c r="P203" s="6">
        <f>VLOOKUP($A203,State_Cats_data!$B$12:$AV$350,32,FALSE)</f>
        <v>47741</v>
      </c>
      <c r="Q203" s="93"/>
      <c r="R203" s="6">
        <f>VLOOKUP($A203,State_Cats_data!$B$12:$AV$350,37,FALSE)</f>
        <v>0</v>
      </c>
      <c r="S203" s="93"/>
      <c r="T203" s="12">
        <f t="shared" si="11"/>
        <v>537346</v>
      </c>
    </row>
    <row r="204" spans="1:20" x14ac:dyDescent="0.2">
      <c r="A204">
        <f>State_Cats_data!B209</f>
        <v>4536</v>
      </c>
      <c r="B204" s="84" t="str">
        <f>VLOOKUP($A204,State_Cats_data!$B$12:$AV$350,2,FALSE)</f>
        <v>Mount Pleasant</v>
      </c>
      <c r="D204" s="6">
        <f>VLOOKUP($A204,State_Cats_data!$B$12:$AV$350,22,FALSE)</f>
        <v>1072520</v>
      </c>
      <c r="E204" s="6"/>
      <c r="F204" s="6">
        <f>VLOOKUP($A204,State_Cats_data!$B$12:$AV$350,42,FALSE)</f>
        <v>62755</v>
      </c>
      <c r="G204" s="6"/>
      <c r="H204" s="6">
        <f t="shared" si="9"/>
        <v>1135275</v>
      </c>
      <c r="I204" s="93"/>
      <c r="J204" s="6">
        <f>VLOOKUP($A204,State_Cats_data!$B$12:$AV$350,27,FALSE)</f>
        <v>128271</v>
      </c>
      <c r="K204" s="6"/>
      <c r="L204" s="6">
        <f>VLOOKUP($A204,State_Cats_data!$B$12:$AV$350,47,FALSE)</f>
        <v>6803</v>
      </c>
      <c r="M204" s="6"/>
      <c r="N204" s="6">
        <f t="shared" si="10"/>
        <v>135074</v>
      </c>
      <c r="O204" s="93"/>
      <c r="P204" s="6">
        <f>VLOOKUP($A204,State_Cats_data!$B$12:$AV$350,32,FALSE)</f>
        <v>143286</v>
      </c>
      <c r="Q204" s="93"/>
      <c r="R204" s="6">
        <f>VLOOKUP($A204,State_Cats_data!$B$12:$AV$350,37,FALSE)</f>
        <v>614250</v>
      </c>
      <c r="S204" s="93"/>
      <c r="T204" s="12">
        <f t="shared" si="11"/>
        <v>2027885</v>
      </c>
    </row>
    <row r="205" spans="1:20" x14ac:dyDescent="0.2">
      <c r="A205">
        <f>State_Cats_data!B210</f>
        <v>4554</v>
      </c>
      <c r="B205" s="84" t="str">
        <f>VLOOKUP($A205,State_Cats_data!$B$12:$AV$350,2,FALSE)</f>
        <v>Mount Vernon</v>
      </c>
      <c r="D205" s="6">
        <f>VLOOKUP($A205,State_Cats_data!$B$12:$AV$350,22,FALSE)</f>
        <v>619450</v>
      </c>
      <c r="E205" s="6"/>
      <c r="F205" s="6">
        <f>VLOOKUP($A205,State_Cats_data!$B$12:$AV$350,42,FALSE)</f>
        <v>31815</v>
      </c>
      <c r="G205" s="6"/>
      <c r="H205" s="6">
        <f t="shared" si="9"/>
        <v>651265</v>
      </c>
      <c r="I205" s="93"/>
      <c r="J205" s="6">
        <f>VLOOKUP($A205,State_Cats_data!$B$12:$AV$350,27,FALSE)</f>
        <v>69948</v>
      </c>
      <c r="K205" s="6"/>
      <c r="L205" s="6">
        <f>VLOOKUP($A205,State_Cats_data!$B$12:$AV$350,47,FALSE)</f>
        <v>3704</v>
      </c>
      <c r="M205" s="6"/>
      <c r="N205" s="6">
        <f t="shared" si="10"/>
        <v>73652</v>
      </c>
      <c r="O205" s="93"/>
      <c r="P205" s="6">
        <f>VLOOKUP($A205,State_Cats_data!$B$12:$AV$350,32,FALSE)</f>
        <v>76006</v>
      </c>
      <c r="Q205" s="93"/>
      <c r="R205" s="6">
        <f>VLOOKUP($A205,State_Cats_data!$B$12:$AV$350,37,FALSE)</f>
        <v>0</v>
      </c>
      <c r="S205" s="93"/>
      <c r="T205" s="12">
        <f t="shared" si="11"/>
        <v>800923</v>
      </c>
    </row>
    <row r="206" spans="1:20" x14ac:dyDescent="0.2">
      <c r="A206">
        <f>State_Cats_data!B211</f>
        <v>4572</v>
      </c>
      <c r="B206" s="84" t="str">
        <f>VLOOKUP($A206,State_Cats_data!$B$12:$AV$350,2,FALSE)</f>
        <v>Murray</v>
      </c>
      <c r="D206" s="6">
        <f>VLOOKUP($A206,State_Cats_data!$B$12:$AV$350,22,FALSE)</f>
        <v>176953</v>
      </c>
      <c r="E206" s="6"/>
      <c r="F206" s="6">
        <f>VLOOKUP($A206,State_Cats_data!$B$12:$AV$350,42,FALSE)</f>
        <v>8782</v>
      </c>
      <c r="G206" s="6"/>
      <c r="H206" s="6">
        <f t="shared" si="9"/>
        <v>185735</v>
      </c>
      <c r="I206" s="93"/>
      <c r="J206" s="6">
        <f>VLOOKUP($A206,State_Cats_data!$B$12:$AV$350,27,FALSE)</f>
        <v>17540</v>
      </c>
      <c r="K206" s="6"/>
      <c r="L206" s="6">
        <f>VLOOKUP($A206,State_Cats_data!$B$12:$AV$350,47,FALSE)</f>
        <v>935</v>
      </c>
      <c r="M206" s="6"/>
      <c r="N206" s="6">
        <f t="shared" si="10"/>
        <v>18475</v>
      </c>
      <c r="O206" s="93"/>
      <c r="P206" s="6">
        <f>VLOOKUP($A206,State_Cats_data!$B$12:$AV$350,32,FALSE)</f>
        <v>21610</v>
      </c>
      <c r="Q206" s="93"/>
      <c r="R206" s="6">
        <f>VLOOKUP($A206,State_Cats_data!$B$12:$AV$350,37,FALSE)</f>
        <v>0</v>
      </c>
      <c r="S206" s="93"/>
      <c r="T206" s="12">
        <f t="shared" si="11"/>
        <v>225820</v>
      </c>
    </row>
    <row r="207" spans="1:20" x14ac:dyDescent="0.2">
      <c r="A207" s="83">
        <f>State_Cats_data!B212</f>
        <v>4581</v>
      </c>
      <c r="B207" s="92" t="str">
        <f>VLOOKUP($A207,State_Cats_data!$B$12:$AV$350,2,FALSE)</f>
        <v>Muscatine</v>
      </c>
      <c r="C207" s="83"/>
      <c r="D207" s="93">
        <f>VLOOKUP($A207,State_Cats_data!$B$12:$AV$350,22,FALSE)</f>
        <v>2938575</v>
      </c>
      <c r="E207" s="93"/>
      <c r="F207" s="93">
        <f>VLOOKUP($A207,State_Cats_data!$B$12:$AV$350,42,FALSE)</f>
        <v>156972</v>
      </c>
      <c r="G207" s="93"/>
      <c r="H207" s="93">
        <f t="shared" si="9"/>
        <v>3095547</v>
      </c>
      <c r="I207" s="93"/>
      <c r="J207" s="93">
        <f>VLOOKUP($A207,State_Cats_data!$B$12:$AV$350,27,FALSE)</f>
        <v>320720</v>
      </c>
      <c r="K207" s="93"/>
      <c r="L207" s="93">
        <f>VLOOKUP($A207,State_Cats_data!$B$12:$AV$350,47,FALSE)</f>
        <v>18442</v>
      </c>
      <c r="M207" s="93"/>
      <c r="N207" s="93">
        <f t="shared" si="10"/>
        <v>339162</v>
      </c>
      <c r="O207" s="93"/>
      <c r="P207" s="93">
        <f>VLOOKUP($A207,State_Cats_data!$B$12:$AV$350,32,FALSE)</f>
        <v>395047</v>
      </c>
      <c r="Q207" s="93"/>
      <c r="R207" s="93">
        <f>VLOOKUP($A207,State_Cats_data!$B$12:$AV$350,37,FALSE)</f>
        <v>1691676</v>
      </c>
      <c r="S207" s="93"/>
      <c r="T207" s="104">
        <f t="shared" si="11"/>
        <v>5521432</v>
      </c>
    </row>
    <row r="208" spans="1:20" x14ac:dyDescent="0.2">
      <c r="A208">
        <f>State_Cats_data!B213</f>
        <v>4599</v>
      </c>
      <c r="B208" s="84" t="str">
        <f>VLOOKUP($A208,State_Cats_data!$B$12:$AV$350,2,FALSE)</f>
        <v>Nashua-Plainfield</v>
      </c>
      <c r="D208" s="6">
        <f>VLOOKUP($A208,State_Cats_data!$B$12:$AV$350,22,FALSE)</f>
        <v>355204</v>
      </c>
      <c r="E208" s="6"/>
      <c r="F208" s="6">
        <f>VLOOKUP($A208,State_Cats_data!$B$12:$AV$350,42,FALSE)</f>
        <v>26203</v>
      </c>
      <c r="G208" s="6"/>
      <c r="H208" s="6">
        <f t="shared" si="9"/>
        <v>381407</v>
      </c>
      <c r="I208" s="93"/>
      <c r="J208" s="6">
        <f>VLOOKUP($A208,State_Cats_data!$B$12:$AV$350,27,FALSE)</f>
        <v>40346</v>
      </c>
      <c r="K208" s="6"/>
      <c r="L208" s="6">
        <f>VLOOKUP($A208,State_Cats_data!$B$12:$AV$350,47,FALSE)</f>
        <v>3011</v>
      </c>
      <c r="M208" s="6"/>
      <c r="N208" s="6">
        <f t="shared" si="10"/>
        <v>43357</v>
      </c>
      <c r="O208" s="93"/>
      <c r="P208" s="6">
        <f>VLOOKUP($A208,State_Cats_data!$B$12:$AV$350,32,FALSE)</f>
        <v>35123</v>
      </c>
      <c r="Q208" s="93"/>
      <c r="R208" s="6">
        <f>VLOOKUP($A208,State_Cats_data!$B$12:$AV$350,37,FALSE)</f>
        <v>0</v>
      </c>
      <c r="S208" s="93"/>
      <c r="T208" s="12">
        <f t="shared" si="11"/>
        <v>459887</v>
      </c>
    </row>
    <row r="209" spans="1:20" x14ac:dyDescent="0.2">
      <c r="A209">
        <f>State_Cats_data!B214</f>
        <v>4617</v>
      </c>
      <c r="B209" s="84" t="str">
        <f>VLOOKUP($A209,State_Cats_data!$B$12:$AV$350,2,FALSE)</f>
        <v>Nevada</v>
      </c>
      <c r="D209" s="6">
        <f>VLOOKUP($A209,State_Cats_data!$B$12:$AV$350,22,FALSE)</f>
        <v>894294</v>
      </c>
      <c r="E209" s="6"/>
      <c r="F209" s="6">
        <f>VLOOKUP($A209,State_Cats_data!$B$12:$AV$350,42,FALSE)</f>
        <v>40082</v>
      </c>
      <c r="G209" s="6"/>
      <c r="H209" s="6">
        <f t="shared" si="9"/>
        <v>934376</v>
      </c>
      <c r="I209" s="93"/>
      <c r="J209" s="6">
        <f>VLOOKUP($A209,State_Cats_data!$B$12:$AV$350,27,FALSE)</f>
        <v>108679</v>
      </c>
      <c r="K209" s="6"/>
      <c r="L209" s="6">
        <f>VLOOKUP($A209,State_Cats_data!$B$12:$AV$350,47,FALSE)</f>
        <v>5105</v>
      </c>
      <c r="M209" s="6"/>
      <c r="N209" s="6">
        <f t="shared" si="10"/>
        <v>113784</v>
      </c>
      <c r="O209" s="93"/>
      <c r="P209" s="6">
        <f>VLOOKUP($A209,State_Cats_data!$B$12:$AV$350,32,FALSE)</f>
        <v>122211</v>
      </c>
      <c r="Q209" s="93"/>
      <c r="R209" s="6">
        <f>VLOOKUP($A209,State_Cats_data!$B$12:$AV$350,37,FALSE)</f>
        <v>0</v>
      </c>
      <c r="S209" s="93"/>
      <c r="T209" s="12">
        <f t="shared" si="11"/>
        <v>1170371</v>
      </c>
    </row>
    <row r="210" spans="1:20" x14ac:dyDescent="0.2">
      <c r="A210">
        <f>State_Cats_data!B215</f>
        <v>4662</v>
      </c>
      <c r="B210" s="84" t="str">
        <f>VLOOKUP($A210,State_Cats_data!$B$12:$AV$350,2,FALSE)</f>
        <v>New Hampton</v>
      </c>
      <c r="D210" s="6">
        <f>VLOOKUP($A210,State_Cats_data!$B$12:$AV$350,22,FALSE)</f>
        <v>543730</v>
      </c>
      <c r="E210" s="6"/>
      <c r="F210" s="6">
        <f>VLOOKUP($A210,State_Cats_data!$B$12:$AV$350,42,FALSE)</f>
        <v>31897</v>
      </c>
      <c r="G210" s="6"/>
      <c r="H210" s="6">
        <f t="shared" si="9"/>
        <v>575627</v>
      </c>
      <c r="I210" s="93"/>
      <c r="J210" s="6">
        <f>VLOOKUP($A210,State_Cats_data!$B$12:$AV$350,27,FALSE)</f>
        <v>60213</v>
      </c>
      <c r="K210" s="6"/>
      <c r="L210" s="6">
        <f>VLOOKUP($A210,State_Cats_data!$B$12:$AV$350,47,FALSE)</f>
        <v>3408</v>
      </c>
      <c r="M210" s="6"/>
      <c r="N210" s="6">
        <f t="shared" si="10"/>
        <v>63621</v>
      </c>
      <c r="O210" s="93"/>
      <c r="P210" s="6">
        <f>VLOOKUP($A210,State_Cats_data!$B$12:$AV$350,32,FALSE)</f>
        <v>48329</v>
      </c>
      <c r="Q210" s="93"/>
      <c r="R210" s="6">
        <f>VLOOKUP($A210,State_Cats_data!$B$12:$AV$350,37,FALSE)</f>
        <v>0</v>
      </c>
      <c r="S210" s="93"/>
      <c r="T210" s="12">
        <f t="shared" si="11"/>
        <v>687577</v>
      </c>
    </row>
    <row r="211" spans="1:20" x14ac:dyDescent="0.2">
      <c r="A211">
        <f>State_Cats_data!B216</f>
        <v>4689</v>
      </c>
      <c r="B211" s="84" t="str">
        <f>VLOOKUP($A211,State_Cats_data!$B$12:$AV$350,2,FALSE)</f>
        <v>New London</v>
      </c>
      <c r="D211" s="6">
        <f>VLOOKUP($A211,State_Cats_data!$B$12:$AV$350,22,FALSE)</f>
        <v>300618</v>
      </c>
      <c r="E211" s="6"/>
      <c r="F211" s="6">
        <f>VLOOKUP($A211,State_Cats_data!$B$12:$AV$350,42,FALSE)</f>
        <v>16892</v>
      </c>
      <c r="G211" s="6"/>
      <c r="H211" s="6">
        <f t="shared" si="9"/>
        <v>317510</v>
      </c>
      <c r="I211" s="93"/>
      <c r="J211" s="6">
        <f>VLOOKUP($A211,State_Cats_data!$B$12:$AV$350,27,FALSE)</f>
        <v>31559</v>
      </c>
      <c r="K211" s="6"/>
      <c r="L211" s="6">
        <f>VLOOKUP($A211,State_Cats_data!$B$12:$AV$350,47,FALSE)</f>
        <v>1831</v>
      </c>
      <c r="M211" s="6"/>
      <c r="N211" s="6">
        <f t="shared" si="10"/>
        <v>33390</v>
      </c>
      <c r="O211" s="93"/>
      <c r="P211" s="6">
        <f>VLOOKUP($A211,State_Cats_data!$B$12:$AV$350,32,FALSE)</f>
        <v>35778</v>
      </c>
      <c r="Q211" s="93"/>
      <c r="R211" s="6">
        <f>VLOOKUP($A211,State_Cats_data!$B$12:$AV$350,37,FALSE)</f>
        <v>0</v>
      </c>
      <c r="S211" s="93"/>
      <c r="T211" s="12">
        <f t="shared" si="11"/>
        <v>386678</v>
      </c>
    </row>
    <row r="212" spans="1:20" x14ac:dyDescent="0.2">
      <c r="A212" s="83">
        <f>State_Cats_data!B217</f>
        <v>4644</v>
      </c>
      <c r="B212" s="92" t="str">
        <f>VLOOKUP($A212,State_Cats_data!$B$12:$AV$350,2,FALSE)</f>
        <v>Newell-Fonda</v>
      </c>
      <c r="C212" s="83"/>
      <c r="D212" s="93">
        <f>VLOOKUP($A212,State_Cats_data!$B$12:$AV$350,22,FALSE)</f>
        <v>296115</v>
      </c>
      <c r="E212" s="93"/>
      <c r="F212" s="93">
        <f>VLOOKUP($A212,State_Cats_data!$B$12:$AV$350,42,FALSE)</f>
        <v>17702</v>
      </c>
      <c r="G212" s="93"/>
      <c r="H212" s="93">
        <f t="shared" si="9"/>
        <v>313817</v>
      </c>
      <c r="I212" s="93"/>
      <c r="J212" s="93">
        <f>VLOOKUP($A212,State_Cats_data!$B$12:$AV$350,27,FALSE)</f>
        <v>31567</v>
      </c>
      <c r="K212" s="93"/>
      <c r="L212" s="93">
        <f>VLOOKUP($A212,State_Cats_data!$B$12:$AV$350,47,FALSE)</f>
        <v>2111</v>
      </c>
      <c r="M212" s="93"/>
      <c r="N212" s="93">
        <f t="shared" si="10"/>
        <v>33678</v>
      </c>
      <c r="O212" s="93"/>
      <c r="P212" s="93">
        <f>VLOOKUP($A212,State_Cats_data!$B$12:$AV$350,32,FALSE)</f>
        <v>38125</v>
      </c>
      <c r="Q212" s="93"/>
      <c r="R212" s="93">
        <f>VLOOKUP($A212,State_Cats_data!$B$12:$AV$350,37,FALSE)</f>
        <v>0</v>
      </c>
      <c r="S212" s="93"/>
      <c r="T212" s="104">
        <f t="shared" si="11"/>
        <v>385620</v>
      </c>
    </row>
    <row r="213" spans="1:20" x14ac:dyDescent="0.2">
      <c r="A213">
        <f>State_Cats_data!B218</f>
        <v>4725</v>
      </c>
      <c r="B213" s="84" t="str">
        <f>VLOOKUP($A213,State_Cats_data!$B$12:$AV$350,2,FALSE)</f>
        <v>Newton</v>
      </c>
      <c r="D213" s="6">
        <f>VLOOKUP($A213,State_Cats_data!$B$12:$AV$350,22,FALSE)</f>
        <v>1641127</v>
      </c>
      <c r="E213" s="6"/>
      <c r="F213" s="6">
        <f>VLOOKUP($A213,State_Cats_data!$B$12:$AV$350,42,FALSE)</f>
        <v>77137</v>
      </c>
      <c r="G213" s="6"/>
      <c r="H213" s="6">
        <f t="shared" si="9"/>
        <v>1718264</v>
      </c>
      <c r="I213" s="93"/>
      <c r="J213" s="6">
        <f>VLOOKUP($A213,State_Cats_data!$B$12:$AV$350,27,FALSE)</f>
        <v>182450</v>
      </c>
      <c r="K213" s="6"/>
      <c r="L213" s="6">
        <f>VLOOKUP($A213,State_Cats_data!$B$12:$AV$350,47,FALSE)</f>
        <v>9824</v>
      </c>
      <c r="M213" s="6"/>
      <c r="N213" s="6">
        <f t="shared" si="10"/>
        <v>192274</v>
      </c>
      <c r="O213" s="93"/>
      <c r="P213" s="6">
        <f>VLOOKUP($A213,State_Cats_data!$B$12:$AV$350,32,FALSE)</f>
        <v>214150</v>
      </c>
      <c r="Q213" s="93"/>
      <c r="R213" s="6">
        <f>VLOOKUP($A213,State_Cats_data!$B$12:$AV$350,37,FALSE)</f>
        <v>0</v>
      </c>
      <c r="S213" s="93"/>
      <c r="T213" s="12">
        <f t="shared" si="11"/>
        <v>2124688</v>
      </c>
    </row>
    <row r="214" spans="1:20" x14ac:dyDescent="0.2">
      <c r="A214">
        <f>State_Cats_data!B219</f>
        <v>2673</v>
      </c>
      <c r="B214" s="84" t="str">
        <f>VLOOKUP($A214,State_Cats_data!$B$12:$AV$350,2,FALSE)</f>
        <v>Nodaway Valley</v>
      </c>
      <c r="D214" s="6">
        <f>VLOOKUP($A214,State_Cats_data!$B$12:$AV$350,22,FALSE)</f>
        <v>403437</v>
      </c>
      <c r="E214" s="6"/>
      <c r="F214" s="6">
        <f>VLOOKUP($A214,State_Cats_data!$B$12:$AV$350,42,FALSE)</f>
        <v>22157</v>
      </c>
      <c r="G214" s="6"/>
      <c r="H214" s="6">
        <f t="shared" si="9"/>
        <v>425594</v>
      </c>
      <c r="I214" s="93"/>
      <c r="J214" s="6">
        <f>VLOOKUP($A214,State_Cats_data!$B$12:$AV$350,27,FALSE)</f>
        <v>46217</v>
      </c>
      <c r="K214" s="6"/>
      <c r="L214" s="6">
        <f>VLOOKUP($A214,State_Cats_data!$B$12:$AV$350,47,FALSE)</f>
        <v>2359</v>
      </c>
      <c r="M214" s="6"/>
      <c r="N214" s="6">
        <f t="shared" si="10"/>
        <v>48576</v>
      </c>
      <c r="O214" s="93"/>
      <c r="P214" s="6">
        <f>VLOOKUP($A214,State_Cats_data!$B$12:$AV$350,32,FALSE)</f>
        <v>45299</v>
      </c>
      <c r="Q214" s="93"/>
      <c r="R214" s="6">
        <f>VLOOKUP($A214,State_Cats_data!$B$12:$AV$350,37,FALSE)</f>
        <v>0</v>
      </c>
      <c r="S214" s="93"/>
      <c r="T214" s="12">
        <f t="shared" si="11"/>
        <v>519469</v>
      </c>
    </row>
    <row r="215" spans="1:20" x14ac:dyDescent="0.2">
      <c r="A215">
        <f>State_Cats_data!B220</f>
        <v>153</v>
      </c>
      <c r="B215" s="84" t="str">
        <f>VLOOKUP($A215,State_Cats_data!$B$12:$AV$350,2,FALSE)</f>
        <v>North Butler</v>
      </c>
      <c r="D215" s="6">
        <f>VLOOKUP($A215,State_Cats_data!$B$12:$AV$350,22,FALSE)</f>
        <v>403085</v>
      </c>
      <c r="E215" s="6"/>
      <c r="F215" s="6">
        <f>VLOOKUP($A215,State_Cats_data!$B$12:$AV$350,42,FALSE)</f>
        <v>26497</v>
      </c>
      <c r="G215" s="6"/>
      <c r="H215" s="6">
        <f t="shared" si="9"/>
        <v>429582</v>
      </c>
      <c r="I215" s="93"/>
      <c r="J215" s="6">
        <f>VLOOKUP($A215,State_Cats_data!$B$12:$AV$350,27,FALSE)</f>
        <v>45090</v>
      </c>
      <c r="K215" s="6"/>
      <c r="L215" s="6">
        <f>VLOOKUP($A215,State_Cats_data!$B$12:$AV$350,47,FALSE)</f>
        <v>3045</v>
      </c>
      <c r="M215" s="6"/>
      <c r="N215" s="6">
        <f t="shared" si="10"/>
        <v>48135</v>
      </c>
      <c r="O215" s="93"/>
      <c r="P215" s="6">
        <f>VLOOKUP($A215,State_Cats_data!$B$12:$AV$350,32,FALSE)</f>
        <v>37540</v>
      </c>
      <c r="Q215" s="93"/>
      <c r="R215" s="6">
        <f>VLOOKUP($A215,State_Cats_data!$B$12:$AV$350,37,FALSE)</f>
        <v>0</v>
      </c>
      <c r="S215" s="93"/>
      <c r="T215" s="12">
        <f t="shared" si="11"/>
        <v>515257</v>
      </c>
    </row>
    <row r="216" spans="1:20" x14ac:dyDescent="0.2">
      <c r="A216">
        <f>State_Cats_data!B221</f>
        <v>3691</v>
      </c>
      <c r="B216" s="84" t="str">
        <f>VLOOKUP($A216,State_Cats_data!$B$12:$AV$350,2,FALSE)</f>
        <v>North Cedar</v>
      </c>
      <c r="D216" s="6">
        <f>VLOOKUP($A216,State_Cats_data!$B$12:$AV$350,22,FALSE)</f>
        <v>471676</v>
      </c>
      <c r="E216" s="6"/>
      <c r="F216" s="6">
        <f>VLOOKUP($A216,State_Cats_data!$B$12:$AV$350,42,FALSE)</f>
        <v>26125</v>
      </c>
      <c r="G216" s="6"/>
      <c r="H216" s="6">
        <f t="shared" si="9"/>
        <v>497801</v>
      </c>
      <c r="I216" s="93"/>
      <c r="J216" s="6">
        <f>VLOOKUP($A216,State_Cats_data!$B$12:$AV$350,27,FALSE)</f>
        <v>50406</v>
      </c>
      <c r="K216" s="6"/>
      <c r="L216" s="6">
        <f>VLOOKUP($A216,State_Cats_data!$B$12:$AV$350,47,FALSE)</f>
        <v>3042</v>
      </c>
      <c r="M216" s="6"/>
      <c r="N216" s="6">
        <f t="shared" si="10"/>
        <v>53448</v>
      </c>
      <c r="O216" s="93"/>
      <c r="P216" s="6">
        <f>VLOOKUP($A216,State_Cats_data!$B$12:$AV$350,32,FALSE)</f>
        <v>48960</v>
      </c>
      <c r="Q216" s="93"/>
      <c r="R216" s="6">
        <f>VLOOKUP($A216,State_Cats_data!$B$12:$AV$350,37,FALSE)</f>
        <v>0</v>
      </c>
      <c r="S216" s="93"/>
      <c r="T216" s="12">
        <f t="shared" si="11"/>
        <v>600209</v>
      </c>
    </row>
    <row r="217" spans="1:20" x14ac:dyDescent="0.2">
      <c r="A217" s="83">
        <f>State_Cats_data!B222</f>
        <v>4774</v>
      </c>
      <c r="B217" s="92" t="str">
        <f>VLOOKUP($A217,State_Cats_data!$B$12:$AV$350,2,FALSE)</f>
        <v>North Fayette</v>
      </c>
      <c r="C217" s="83"/>
      <c r="D217" s="93">
        <f>VLOOKUP($A217,State_Cats_data!$B$12:$AV$350,22,FALSE)</f>
        <v>481030</v>
      </c>
      <c r="E217" s="93"/>
      <c r="F217" s="93">
        <f>VLOOKUP($A217,State_Cats_data!$B$12:$AV$350,42,FALSE)</f>
        <v>28330</v>
      </c>
      <c r="G217" s="93"/>
      <c r="H217" s="93">
        <f t="shared" si="9"/>
        <v>509360</v>
      </c>
      <c r="I217" s="93"/>
      <c r="J217" s="93">
        <f>VLOOKUP($A217,State_Cats_data!$B$12:$AV$350,27,FALSE)</f>
        <v>52650</v>
      </c>
      <c r="K217" s="93"/>
      <c r="L217" s="93">
        <f>VLOOKUP($A217,State_Cats_data!$B$12:$AV$350,47,FALSE)</f>
        <v>3036</v>
      </c>
      <c r="M217" s="93"/>
      <c r="N217" s="93">
        <f t="shared" si="10"/>
        <v>55686</v>
      </c>
      <c r="O217" s="93"/>
      <c r="P217" s="93">
        <f>VLOOKUP($A217,State_Cats_data!$B$12:$AV$350,32,FALSE)</f>
        <v>50965</v>
      </c>
      <c r="Q217" s="93"/>
      <c r="R217" s="93">
        <f>VLOOKUP($A217,State_Cats_data!$B$12:$AV$350,37,FALSE)</f>
        <v>0</v>
      </c>
      <c r="S217" s="93"/>
      <c r="T217" s="104">
        <f t="shared" si="11"/>
        <v>616011</v>
      </c>
    </row>
    <row r="218" spans="1:20" x14ac:dyDescent="0.2">
      <c r="A218">
        <f>State_Cats_data!B223</f>
        <v>873</v>
      </c>
      <c r="B218" s="84" t="str">
        <f>VLOOKUP($A218,State_Cats_data!$B$12:$AV$350,2,FALSE)</f>
        <v>North Iowa</v>
      </c>
      <c r="D218" s="6">
        <f>VLOOKUP($A218,State_Cats_data!$B$12:$AV$350,22,FALSE)</f>
        <v>271102</v>
      </c>
      <c r="E218" s="6"/>
      <c r="F218" s="6">
        <f>VLOOKUP($A218,State_Cats_data!$B$12:$AV$350,42,FALSE)</f>
        <v>18935</v>
      </c>
      <c r="G218" s="6"/>
      <c r="H218" s="6">
        <f t="shared" si="9"/>
        <v>290037</v>
      </c>
      <c r="I218" s="93"/>
      <c r="J218" s="6">
        <f>VLOOKUP($A218,State_Cats_data!$B$12:$AV$350,27,FALSE)</f>
        <v>29477</v>
      </c>
      <c r="K218" s="6"/>
      <c r="L218" s="6">
        <f>VLOOKUP($A218,State_Cats_data!$B$12:$AV$350,47,FALSE)</f>
        <v>2174</v>
      </c>
      <c r="M218" s="6"/>
      <c r="N218" s="6">
        <f t="shared" si="10"/>
        <v>31651</v>
      </c>
      <c r="O218" s="93"/>
      <c r="P218" s="6">
        <f>VLOOKUP($A218,State_Cats_data!$B$12:$AV$350,32,FALSE)</f>
        <v>27687</v>
      </c>
      <c r="Q218" s="93"/>
      <c r="R218" s="6">
        <f>VLOOKUP($A218,State_Cats_data!$B$12:$AV$350,37,FALSE)</f>
        <v>0</v>
      </c>
      <c r="S218" s="93"/>
      <c r="T218" s="12">
        <f t="shared" si="11"/>
        <v>349375</v>
      </c>
    </row>
    <row r="219" spans="1:20" x14ac:dyDescent="0.2">
      <c r="A219">
        <f>State_Cats_data!B224</f>
        <v>4778</v>
      </c>
      <c r="B219" s="84" t="str">
        <f>VLOOKUP($A219,State_Cats_data!$B$12:$AV$350,2,FALSE)</f>
        <v>North Kossuth</v>
      </c>
      <c r="D219" s="6">
        <f>VLOOKUP($A219,State_Cats_data!$B$12:$AV$350,22,FALSE)</f>
        <v>174371</v>
      </c>
      <c r="E219" s="6"/>
      <c r="F219" s="6">
        <f>VLOOKUP($A219,State_Cats_data!$B$12:$AV$350,42,FALSE)</f>
        <v>11147</v>
      </c>
      <c r="G219" s="6"/>
      <c r="H219" s="6">
        <f t="shared" si="9"/>
        <v>185518</v>
      </c>
      <c r="I219" s="93"/>
      <c r="J219" s="6">
        <f>VLOOKUP($A219,State_Cats_data!$B$12:$AV$350,27,FALSE)</f>
        <v>19497</v>
      </c>
      <c r="K219" s="6"/>
      <c r="L219" s="6">
        <f>VLOOKUP($A219,State_Cats_data!$B$12:$AV$350,47,FALSE)</f>
        <v>1329</v>
      </c>
      <c r="M219" s="6"/>
      <c r="N219" s="6">
        <f t="shared" si="10"/>
        <v>20826</v>
      </c>
      <c r="O219" s="93"/>
      <c r="P219" s="6">
        <f>VLOOKUP($A219,State_Cats_data!$B$12:$AV$350,32,FALSE)</f>
        <v>17269</v>
      </c>
      <c r="Q219" s="93"/>
      <c r="R219" s="6">
        <f>VLOOKUP($A219,State_Cats_data!$B$12:$AV$350,37,FALSE)</f>
        <v>0</v>
      </c>
      <c r="S219" s="93"/>
      <c r="T219" s="12">
        <f t="shared" si="11"/>
        <v>223613</v>
      </c>
    </row>
    <row r="220" spans="1:20" x14ac:dyDescent="0.2">
      <c r="A220">
        <f>State_Cats_data!B225</f>
        <v>4777</v>
      </c>
      <c r="B220" s="84" t="str">
        <f>VLOOKUP($A220,State_Cats_data!$B$12:$AV$350,2,FALSE)</f>
        <v>North Linn</v>
      </c>
      <c r="D220" s="6">
        <f>VLOOKUP($A220,State_Cats_data!$B$12:$AV$350,22,FALSE)</f>
        <v>384662</v>
      </c>
      <c r="E220" s="6"/>
      <c r="F220" s="6">
        <f>VLOOKUP($A220,State_Cats_data!$B$12:$AV$350,42,FALSE)</f>
        <v>20056</v>
      </c>
      <c r="G220" s="6"/>
      <c r="H220" s="6">
        <f t="shared" si="9"/>
        <v>404718</v>
      </c>
      <c r="I220" s="93"/>
      <c r="J220" s="6">
        <f>VLOOKUP($A220,State_Cats_data!$B$12:$AV$350,27,FALSE)</f>
        <v>40001</v>
      </c>
      <c r="K220" s="6"/>
      <c r="L220" s="6">
        <f>VLOOKUP($A220,State_Cats_data!$B$12:$AV$350,47,FALSE)</f>
        <v>2335</v>
      </c>
      <c r="M220" s="6"/>
      <c r="N220" s="6">
        <f t="shared" si="10"/>
        <v>42336</v>
      </c>
      <c r="O220" s="93"/>
      <c r="P220" s="6">
        <f>VLOOKUP($A220,State_Cats_data!$B$12:$AV$350,32,FALSE)</f>
        <v>39707</v>
      </c>
      <c r="Q220" s="93"/>
      <c r="R220" s="6">
        <f>VLOOKUP($A220,State_Cats_data!$B$12:$AV$350,37,FALSE)</f>
        <v>0</v>
      </c>
      <c r="S220" s="93"/>
      <c r="T220" s="12">
        <f t="shared" si="11"/>
        <v>486761</v>
      </c>
    </row>
    <row r="221" spans="1:20" x14ac:dyDescent="0.2">
      <c r="A221">
        <f>State_Cats_data!B226</f>
        <v>4776</v>
      </c>
      <c r="B221" s="84" t="str">
        <f>VLOOKUP($A221,State_Cats_data!$B$12:$AV$350,2,FALSE)</f>
        <v>North Mahaska</v>
      </c>
      <c r="D221" s="6">
        <f>VLOOKUP($A221,State_Cats_data!$B$12:$AV$350,22,FALSE)</f>
        <v>290254</v>
      </c>
      <c r="E221" s="6"/>
      <c r="F221" s="6">
        <f>VLOOKUP($A221,State_Cats_data!$B$12:$AV$350,42,FALSE)</f>
        <v>15709</v>
      </c>
      <c r="G221" s="6"/>
      <c r="H221" s="6">
        <f t="shared" si="9"/>
        <v>305963</v>
      </c>
      <c r="I221" s="93"/>
      <c r="J221" s="6">
        <f>VLOOKUP($A221,State_Cats_data!$B$12:$AV$350,27,FALSE)</f>
        <v>31110</v>
      </c>
      <c r="K221" s="6"/>
      <c r="L221" s="6">
        <f>VLOOKUP($A221,State_Cats_data!$B$12:$AV$350,47,FALSE)</f>
        <v>1703</v>
      </c>
      <c r="M221" s="6"/>
      <c r="N221" s="6">
        <f t="shared" si="10"/>
        <v>32813</v>
      </c>
      <c r="O221" s="93"/>
      <c r="P221" s="6">
        <f>VLOOKUP($A221,State_Cats_data!$B$12:$AV$350,32,FALSE)</f>
        <v>36516</v>
      </c>
      <c r="Q221" s="93"/>
      <c r="R221" s="6">
        <f>VLOOKUP($A221,State_Cats_data!$B$12:$AV$350,37,FALSE)</f>
        <v>0</v>
      </c>
      <c r="S221" s="93"/>
      <c r="T221" s="12">
        <f t="shared" si="11"/>
        <v>375292</v>
      </c>
    </row>
    <row r="222" spans="1:20" x14ac:dyDescent="0.2">
      <c r="A222" s="83">
        <f>State_Cats_data!B227</f>
        <v>4779</v>
      </c>
      <c r="B222" s="92" t="str">
        <f>VLOOKUP($A222,State_Cats_data!$B$12:$AV$350,2,FALSE)</f>
        <v>North Polk</v>
      </c>
      <c r="C222" s="83"/>
      <c r="D222" s="93">
        <f>VLOOKUP($A222,State_Cats_data!$B$12:$AV$350,22,FALSE)</f>
        <v>743489</v>
      </c>
      <c r="E222" s="93"/>
      <c r="F222" s="93">
        <f>VLOOKUP($A222,State_Cats_data!$B$12:$AV$350,42,FALSE)</f>
        <v>34673</v>
      </c>
      <c r="G222" s="93"/>
      <c r="H222" s="93">
        <f t="shared" si="9"/>
        <v>778162</v>
      </c>
      <c r="I222" s="93"/>
      <c r="J222" s="93">
        <f>VLOOKUP($A222,State_Cats_data!$B$12:$AV$350,27,FALSE)</f>
        <v>77018</v>
      </c>
      <c r="K222" s="93"/>
      <c r="L222" s="93">
        <f>VLOOKUP($A222,State_Cats_data!$B$12:$AV$350,47,FALSE)</f>
        <v>4416</v>
      </c>
      <c r="M222" s="93"/>
      <c r="N222" s="93">
        <f t="shared" si="10"/>
        <v>81434</v>
      </c>
      <c r="O222" s="93"/>
      <c r="P222" s="93">
        <f>VLOOKUP($A222,State_Cats_data!$B$12:$AV$350,32,FALSE)</f>
        <v>75544</v>
      </c>
      <c r="Q222" s="93"/>
      <c r="R222" s="93">
        <f>VLOOKUP($A222,State_Cats_data!$B$12:$AV$350,37,FALSE)</f>
        <v>450860</v>
      </c>
      <c r="S222" s="93"/>
      <c r="T222" s="104">
        <f t="shared" si="11"/>
        <v>1386000</v>
      </c>
    </row>
    <row r="223" spans="1:20" x14ac:dyDescent="0.2">
      <c r="A223">
        <f>State_Cats_data!B228</f>
        <v>4784</v>
      </c>
      <c r="B223" s="84" t="str">
        <f>VLOOKUP($A223,State_Cats_data!$B$12:$AV$350,2,FALSE)</f>
        <v>North Scott</v>
      </c>
      <c r="D223" s="6">
        <f>VLOOKUP($A223,State_Cats_data!$B$12:$AV$350,22,FALSE)</f>
        <v>1629104</v>
      </c>
      <c r="E223" s="6"/>
      <c r="F223" s="6">
        <f>VLOOKUP($A223,State_Cats_data!$B$12:$AV$350,42,FALSE)</f>
        <v>83964</v>
      </c>
      <c r="G223" s="6"/>
      <c r="H223" s="6">
        <f t="shared" si="9"/>
        <v>1713068</v>
      </c>
      <c r="I223" s="93"/>
      <c r="J223" s="6">
        <f>VLOOKUP($A223,State_Cats_data!$B$12:$AV$350,27,FALSE)</f>
        <v>182574</v>
      </c>
      <c r="K223" s="6"/>
      <c r="L223" s="6">
        <f>VLOOKUP($A223,State_Cats_data!$B$12:$AV$350,47,FALSE)</f>
        <v>9865</v>
      </c>
      <c r="M223" s="6"/>
      <c r="N223" s="6">
        <f t="shared" si="10"/>
        <v>192439</v>
      </c>
      <c r="O223" s="93"/>
      <c r="P223" s="6">
        <f>VLOOKUP($A223,State_Cats_data!$B$12:$AV$350,32,FALSE)</f>
        <v>175143</v>
      </c>
      <c r="Q223" s="93"/>
      <c r="R223" s="6">
        <f>VLOOKUP($A223,State_Cats_data!$B$12:$AV$350,37,FALSE)</f>
        <v>0</v>
      </c>
      <c r="S223" s="93"/>
      <c r="T223" s="12">
        <f t="shared" si="11"/>
        <v>2080650</v>
      </c>
    </row>
    <row r="224" spans="1:20" x14ac:dyDescent="0.2">
      <c r="A224">
        <f>State_Cats_data!B229</f>
        <v>4785</v>
      </c>
      <c r="B224" s="84" t="str">
        <f>VLOOKUP($A224,State_Cats_data!$B$12:$AV$350,2,FALSE)</f>
        <v>North Tama County</v>
      </c>
      <c r="D224" s="6">
        <f>VLOOKUP($A224,State_Cats_data!$B$12:$AV$350,22,FALSE)</f>
        <v>300600</v>
      </c>
      <c r="E224" s="6"/>
      <c r="F224" s="6">
        <f>VLOOKUP($A224,State_Cats_data!$B$12:$AV$350,42,FALSE)</f>
        <v>19883</v>
      </c>
      <c r="G224" s="6"/>
      <c r="H224" s="6">
        <f t="shared" si="9"/>
        <v>320483</v>
      </c>
      <c r="I224" s="93"/>
      <c r="J224" s="6">
        <f>VLOOKUP($A224,State_Cats_data!$B$12:$AV$350,27,FALSE)</f>
        <v>32042</v>
      </c>
      <c r="K224" s="6"/>
      <c r="L224" s="6">
        <f>VLOOKUP($A224,State_Cats_data!$B$12:$AV$350,47,FALSE)</f>
        <v>2283</v>
      </c>
      <c r="M224" s="6"/>
      <c r="N224" s="6">
        <f t="shared" si="10"/>
        <v>34325</v>
      </c>
      <c r="O224" s="93"/>
      <c r="P224" s="6">
        <f>VLOOKUP($A224,State_Cats_data!$B$12:$AV$350,32,FALSE)</f>
        <v>30055</v>
      </c>
      <c r="Q224" s="93"/>
      <c r="R224" s="6">
        <f>VLOOKUP($A224,State_Cats_data!$B$12:$AV$350,37,FALSE)</f>
        <v>0</v>
      </c>
      <c r="S224" s="93"/>
      <c r="T224" s="12">
        <f t="shared" si="11"/>
        <v>384863</v>
      </c>
    </row>
    <row r="225" spans="1:20" x14ac:dyDescent="0.2">
      <c r="A225">
        <f>State_Cats_data!B230</f>
        <v>333</v>
      </c>
      <c r="B225" s="84" t="str">
        <f>VLOOKUP($A225,State_Cats_data!$B$12:$AV$350,2,FALSE)</f>
        <v>North Union</v>
      </c>
      <c r="D225" s="6">
        <f>VLOOKUP($A225,State_Cats_data!$B$12:$AV$350,22,FALSE)</f>
        <v>281123</v>
      </c>
      <c r="E225" s="6"/>
      <c r="F225" s="6">
        <f>VLOOKUP($A225,State_Cats_data!$B$12:$AV$350,42,FALSE)</f>
        <v>14797</v>
      </c>
      <c r="G225" s="6"/>
      <c r="H225" s="6">
        <f t="shared" si="9"/>
        <v>295920</v>
      </c>
      <c r="I225" s="93"/>
      <c r="J225" s="6">
        <f>VLOOKUP($A225,State_Cats_data!$B$12:$AV$350,27,FALSE)</f>
        <v>31616</v>
      </c>
      <c r="K225" s="6"/>
      <c r="L225" s="6">
        <f>VLOOKUP($A225,State_Cats_data!$B$12:$AV$350,47,FALSE)</f>
        <v>1763</v>
      </c>
      <c r="M225" s="6"/>
      <c r="N225" s="6">
        <f t="shared" si="10"/>
        <v>33379</v>
      </c>
      <c r="O225" s="93"/>
      <c r="P225" s="6">
        <f>VLOOKUP($A225,State_Cats_data!$B$12:$AV$350,32,FALSE)</f>
        <v>34047</v>
      </c>
      <c r="Q225" s="93"/>
      <c r="R225" s="6">
        <f>VLOOKUP($A225,State_Cats_data!$B$12:$AV$350,37,FALSE)</f>
        <v>0</v>
      </c>
      <c r="S225" s="93"/>
      <c r="T225" s="12">
        <f t="shared" si="11"/>
        <v>363346</v>
      </c>
    </row>
    <row r="226" spans="1:20" x14ac:dyDescent="0.2">
      <c r="A226">
        <f>State_Cats_data!B231</f>
        <v>4787</v>
      </c>
      <c r="B226" s="84" t="str">
        <f>VLOOKUP($A226,State_Cats_data!$B$12:$AV$350,2,FALSE)</f>
        <v>North Winneshiek</v>
      </c>
      <c r="D226" s="6">
        <f>VLOOKUP($A226,State_Cats_data!$B$12:$AV$350,22,FALSE)</f>
        <v>159514</v>
      </c>
      <c r="E226" s="6"/>
      <c r="F226" s="6">
        <f>VLOOKUP($A226,State_Cats_data!$B$12:$AV$350,42,FALSE)</f>
        <v>10150</v>
      </c>
      <c r="G226" s="6"/>
      <c r="H226" s="6">
        <f t="shared" si="9"/>
        <v>169664</v>
      </c>
      <c r="I226" s="93"/>
      <c r="J226" s="6">
        <f>VLOOKUP($A226,State_Cats_data!$B$12:$AV$350,27,FALSE)</f>
        <v>14466</v>
      </c>
      <c r="K226" s="6"/>
      <c r="L226" s="6">
        <f>VLOOKUP($A226,State_Cats_data!$B$12:$AV$350,47,FALSE)</f>
        <v>1088</v>
      </c>
      <c r="M226" s="6"/>
      <c r="N226" s="6">
        <f t="shared" si="10"/>
        <v>15554</v>
      </c>
      <c r="O226" s="93"/>
      <c r="P226" s="6">
        <f>VLOOKUP($A226,State_Cats_data!$B$12:$AV$350,32,FALSE)</f>
        <v>20650</v>
      </c>
      <c r="Q226" s="93"/>
      <c r="R226" s="6">
        <f>VLOOKUP($A226,State_Cats_data!$B$12:$AV$350,37,FALSE)</f>
        <v>0</v>
      </c>
      <c r="S226" s="93"/>
      <c r="T226" s="12">
        <f t="shared" si="11"/>
        <v>205868</v>
      </c>
    </row>
    <row r="227" spans="1:20" x14ac:dyDescent="0.2">
      <c r="A227" s="83">
        <f>State_Cats_data!B232</f>
        <v>4773</v>
      </c>
      <c r="B227" s="92" t="str">
        <f>VLOOKUP($A227,State_Cats_data!$B$12:$AV$350,2,FALSE)</f>
        <v>Northeast</v>
      </c>
      <c r="C227" s="83"/>
      <c r="D227" s="93">
        <f>VLOOKUP($A227,State_Cats_data!$B$12:$AV$350,22,FALSE)</f>
        <v>329478</v>
      </c>
      <c r="E227" s="93"/>
      <c r="F227" s="93">
        <f>VLOOKUP($A227,State_Cats_data!$B$12:$AV$350,42,FALSE)</f>
        <v>15383</v>
      </c>
      <c r="G227" s="93"/>
      <c r="H227" s="93">
        <f t="shared" si="9"/>
        <v>344861</v>
      </c>
      <c r="I227" s="93"/>
      <c r="J227" s="93">
        <f>VLOOKUP($A227,State_Cats_data!$B$12:$AV$350,27,FALSE)</f>
        <v>37139</v>
      </c>
      <c r="K227" s="93"/>
      <c r="L227" s="93">
        <f>VLOOKUP($A227,State_Cats_data!$B$12:$AV$350,47,FALSE)</f>
        <v>1807</v>
      </c>
      <c r="M227" s="93"/>
      <c r="N227" s="93">
        <f t="shared" si="10"/>
        <v>38946</v>
      </c>
      <c r="O227" s="93"/>
      <c r="P227" s="93">
        <f>VLOOKUP($A227,State_Cats_data!$B$12:$AV$350,32,FALSE)</f>
        <v>39788</v>
      </c>
      <c r="Q227" s="93"/>
      <c r="R227" s="93">
        <f>VLOOKUP($A227,State_Cats_data!$B$12:$AV$350,37,FALSE)</f>
        <v>0</v>
      </c>
      <c r="S227" s="93"/>
      <c r="T227" s="104">
        <f t="shared" si="11"/>
        <v>423595</v>
      </c>
    </row>
    <row r="228" spans="1:20" x14ac:dyDescent="0.2">
      <c r="A228">
        <f>State_Cats_data!B233</f>
        <v>4775</v>
      </c>
      <c r="B228" s="84" t="str">
        <f>VLOOKUP($A228,State_Cats_data!$B$12:$AV$350,2,FALSE)</f>
        <v>Northeast Hamilton</v>
      </c>
      <c r="D228" s="6">
        <f>VLOOKUP($A228,State_Cats_data!$B$12:$AV$350,22,FALSE)</f>
        <v>134563</v>
      </c>
      <c r="E228" s="6"/>
      <c r="F228" s="6">
        <f>VLOOKUP($A228,State_Cats_data!$B$12:$AV$350,42,FALSE)</f>
        <v>7407</v>
      </c>
      <c r="G228" s="6"/>
      <c r="H228" s="6">
        <f t="shared" si="9"/>
        <v>141970</v>
      </c>
      <c r="I228" s="93"/>
      <c r="J228" s="6">
        <f>VLOOKUP($A228,State_Cats_data!$B$12:$AV$350,27,FALSE)</f>
        <v>14388</v>
      </c>
      <c r="K228" s="6"/>
      <c r="L228" s="6">
        <f>VLOOKUP($A228,State_Cats_data!$B$12:$AV$350,47,FALSE)</f>
        <v>883</v>
      </c>
      <c r="M228" s="6"/>
      <c r="N228" s="6">
        <f t="shared" si="10"/>
        <v>15271</v>
      </c>
      <c r="O228" s="93"/>
      <c r="P228" s="6">
        <f>VLOOKUP($A228,State_Cats_data!$B$12:$AV$350,32,FALSE)</f>
        <v>13371</v>
      </c>
      <c r="Q228" s="93"/>
      <c r="R228" s="6">
        <f>VLOOKUP($A228,State_Cats_data!$B$12:$AV$350,37,FALSE)</f>
        <v>0</v>
      </c>
      <c r="S228" s="93"/>
      <c r="T228" s="12">
        <f t="shared" si="11"/>
        <v>170612</v>
      </c>
    </row>
    <row r="229" spans="1:20" x14ac:dyDescent="0.2">
      <c r="A229">
        <f>State_Cats_data!B234</f>
        <v>4788</v>
      </c>
      <c r="B229" s="84" t="str">
        <f>VLOOKUP($A229,State_Cats_data!$B$12:$AV$350,2,FALSE)</f>
        <v>Northwood-Kensett</v>
      </c>
      <c r="D229" s="6">
        <f>VLOOKUP($A229,State_Cats_data!$B$12:$AV$350,22,FALSE)</f>
        <v>293687</v>
      </c>
      <c r="E229" s="6"/>
      <c r="F229" s="6">
        <f>VLOOKUP($A229,State_Cats_data!$B$12:$AV$350,42,FALSE)</f>
        <v>21637</v>
      </c>
      <c r="G229" s="6"/>
      <c r="H229" s="6">
        <f t="shared" si="9"/>
        <v>315324</v>
      </c>
      <c r="I229" s="93"/>
      <c r="J229" s="6">
        <f>VLOOKUP($A229,State_Cats_data!$B$12:$AV$350,27,FALSE)</f>
        <v>33657</v>
      </c>
      <c r="K229" s="6"/>
      <c r="L229" s="6">
        <f>VLOOKUP($A229,State_Cats_data!$B$12:$AV$350,47,FALSE)</f>
        <v>2487</v>
      </c>
      <c r="M229" s="6"/>
      <c r="N229" s="6">
        <f t="shared" si="10"/>
        <v>36144</v>
      </c>
      <c r="O229" s="93"/>
      <c r="P229" s="6">
        <f>VLOOKUP($A229,State_Cats_data!$B$12:$AV$350,32,FALSE)</f>
        <v>28731</v>
      </c>
      <c r="Q229" s="93"/>
      <c r="R229" s="6">
        <f>VLOOKUP($A229,State_Cats_data!$B$12:$AV$350,37,FALSE)</f>
        <v>0</v>
      </c>
      <c r="S229" s="93"/>
      <c r="T229" s="12">
        <f t="shared" si="11"/>
        <v>380199</v>
      </c>
    </row>
    <row r="230" spans="1:20" x14ac:dyDescent="0.2">
      <c r="A230">
        <f>State_Cats_data!B235</f>
        <v>4797</v>
      </c>
      <c r="B230" s="84" t="str">
        <f>VLOOKUP($A230,State_Cats_data!$B$12:$AV$350,2,FALSE)</f>
        <v>Norwalk</v>
      </c>
      <c r="D230" s="6">
        <f>VLOOKUP($A230,State_Cats_data!$B$12:$AV$350,22,FALSE)</f>
        <v>1444482</v>
      </c>
      <c r="E230" s="6"/>
      <c r="F230" s="6">
        <f>VLOOKUP($A230,State_Cats_data!$B$12:$AV$350,42,FALSE)</f>
        <v>65042</v>
      </c>
      <c r="G230" s="6"/>
      <c r="H230" s="6">
        <f t="shared" si="9"/>
        <v>1509524</v>
      </c>
      <c r="I230" s="93"/>
      <c r="J230" s="6">
        <f>VLOOKUP($A230,State_Cats_data!$B$12:$AV$350,27,FALSE)</f>
        <v>150812</v>
      </c>
      <c r="K230" s="6"/>
      <c r="L230" s="6">
        <f>VLOOKUP($A230,State_Cats_data!$B$12:$AV$350,47,FALSE)</f>
        <v>8284</v>
      </c>
      <c r="M230" s="6"/>
      <c r="N230" s="6">
        <f t="shared" si="10"/>
        <v>159096</v>
      </c>
      <c r="O230" s="93"/>
      <c r="P230" s="6">
        <f>VLOOKUP($A230,State_Cats_data!$B$12:$AV$350,32,FALSE)</f>
        <v>149892</v>
      </c>
      <c r="Q230" s="93"/>
      <c r="R230" s="6">
        <f>VLOOKUP($A230,State_Cats_data!$B$12:$AV$350,37,FALSE)</f>
        <v>805046</v>
      </c>
      <c r="S230" s="93"/>
      <c r="T230" s="12">
        <f t="shared" si="11"/>
        <v>2623558</v>
      </c>
    </row>
    <row r="231" spans="1:20" x14ac:dyDescent="0.2">
      <c r="A231">
        <f>State_Cats_data!B236</f>
        <v>4860</v>
      </c>
      <c r="B231" s="84" t="str">
        <f>VLOOKUP($A231,State_Cats_data!$B$12:$AV$350,2,FALSE)</f>
        <v>Odebolt-Arthur</v>
      </c>
      <c r="D231" s="6">
        <f>VLOOKUP($A231,State_Cats_data!$B$12:$AV$350,22,FALSE)</f>
        <v>194402</v>
      </c>
      <c r="E231" s="6"/>
      <c r="F231" s="6">
        <f>VLOOKUP($A231,State_Cats_data!$B$12:$AV$350,42,FALSE)</f>
        <v>10868</v>
      </c>
      <c r="G231" s="6"/>
      <c r="H231" s="6">
        <f t="shared" si="9"/>
        <v>205270</v>
      </c>
      <c r="I231" s="93"/>
      <c r="J231" s="6">
        <f>VLOOKUP($A231,State_Cats_data!$B$12:$AV$350,27,FALSE)</f>
        <v>23695</v>
      </c>
      <c r="K231" s="6"/>
      <c r="L231" s="6">
        <f>VLOOKUP($A231,State_Cats_data!$B$12:$AV$350,47,FALSE)</f>
        <v>1296</v>
      </c>
      <c r="M231" s="6"/>
      <c r="N231" s="6">
        <f t="shared" si="10"/>
        <v>24991</v>
      </c>
      <c r="O231" s="93"/>
      <c r="P231" s="6">
        <f>VLOOKUP($A231,State_Cats_data!$B$12:$AV$350,32,FALSE)</f>
        <v>17853</v>
      </c>
      <c r="Q231" s="93"/>
      <c r="R231" s="6">
        <f>VLOOKUP($A231,State_Cats_data!$B$12:$AV$350,37,FALSE)</f>
        <v>0</v>
      </c>
      <c r="S231" s="93"/>
      <c r="T231" s="12">
        <f t="shared" si="11"/>
        <v>248114</v>
      </c>
    </row>
    <row r="232" spans="1:20" x14ac:dyDescent="0.2">
      <c r="A232" s="83">
        <f>State_Cats_data!B237</f>
        <v>4869</v>
      </c>
      <c r="B232" s="92" t="str">
        <f>VLOOKUP($A232,State_Cats_data!$B$12:$AV$350,2,FALSE)</f>
        <v>Oelwein</v>
      </c>
      <c r="C232" s="83"/>
      <c r="D232" s="93">
        <f>VLOOKUP($A232,State_Cats_data!$B$12:$AV$350,22,FALSE)</f>
        <v>740357</v>
      </c>
      <c r="E232" s="93"/>
      <c r="F232" s="93">
        <f>VLOOKUP($A232,State_Cats_data!$B$12:$AV$350,42,FALSE)</f>
        <v>45527</v>
      </c>
      <c r="G232" s="93"/>
      <c r="H232" s="93">
        <f t="shared" si="9"/>
        <v>785884</v>
      </c>
      <c r="I232" s="93"/>
      <c r="J232" s="93">
        <f>VLOOKUP($A232,State_Cats_data!$B$12:$AV$350,27,FALSE)</f>
        <v>85060</v>
      </c>
      <c r="K232" s="93"/>
      <c r="L232" s="93">
        <f>VLOOKUP($A232,State_Cats_data!$B$12:$AV$350,47,FALSE)</f>
        <v>4878</v>
      </c>
      <c r="M232" s="93"/>
      <c r="N232" s="93">
        <f t="shared" si="10"/>
        <v>89938</v>
      </c>
      <c r="O232" s="93"/>
      <c r="P232" s="93">
        <f>VLOOKUP($A232,State_Cats_data!$B$12:$AV$350,32,FALSE)</f>
        <v>86207</v>
      </c>
      <c r="Q232" s="93"/>
      <c r="R232" s="93">
        <f>VLOOKUP($A232,State_Cats_data!$B$12:$AV$350,37,FALSE)</f>
        <v>410571</v>
      </c>
      <c r="S232" s="93"/>
      <c r="T232" s="104">
        <f t="shared" si="11"/>
        <v>1372600</v>
      </c>
    </row>
    <row r="233" spans="1:20" x14ac:dyDescent="0.2">
      <c r="A233">
        <f>State_Cats_data!B238</f>
        <v>4878</v>
      </c>
      <c r="B233" s="84" t="str">
        <f>VLOOKUP($A233,State_Cats_data!$B$12:$AV$350,2,FALSE)</f>
        <v>Ogden</v>
      </c>
      <c r="D233" s="6">
        <f>VLOOKUP($A233,State_Cats_data!$B$12:$AV$350,22,FALSE)</f>
        <v>353386</v>
      </c>
      <c r="E233" s="6"/>
      <c r="F233" s="6">
        <f>VLOOKUP($A233,State_Cats_data!$B$12:$AV$350,42,FALSE)</f>
        <v>15250</v>
      </c>
      <c r="G233" s="6"/>
      <c r="H233" s="6">
        <f t="shared" si="9"/>
        <v>368636</v>
      </c>
      <c r="I233" s="93"/>
      <c r="J233" s="6">
        <f>VLOOKUP($A233,State_Cats_data!$B$12:$AV$350,27,FALSE)</f>
        <v>38316</v>
      </c>
      <c r="K233" s="6"/>
      <c r="L233" s="6">
        <f>VLOOKUP($A233,State_Cats_data!$B$12:$AV$350,47,FALSE)</f>
        <v>1944</v>
      </c>
      <c r="M233" s="6"/>
      <c r="N233" s="6">
        <f t="shared" si="10"/>
        <v>40260</v>
      </c>
      <c r="O233" s="93"/>
      <c r="P233" s="6">
        <f>VLOOKUP($A233,State_Cats_data!$B$12:$AV$350,32,FALSE)</f>
        <v>37494</v>
      </c>
      <c r="Q233" s="93"/>
      <c r="R233" s="6">
        <f>VLOOKUP($A233,State_Cats_data!$B$12:$AV$350,37,FALSE)</f>
        <v>0</v>
      </c>
      <c r="S233" s="93"/>
      <c r="T233" s="12">
        <f t="shared" si="11"/>
        <v>446390</v>
      </c>
    </row>
    <row r="234" spans="1:20" x14ac:dyDescent="0.2">
      <c r="A234">
        <f>State_Cats_data!B239</f>
        <v>4890</v>
      </c>
      <c r="B234" s="84" t="str">
        <f>VLOOKUP($A234,State_Cats_data!$B$12:$AV$350,2,FALSE)</f>
        <v>Okoboji</v>
      </c>
      <c r="D234" s="6">
        <f>VLOOKUP($A234,State_Cats_data!$B$12:$AV$350,22,FALSE)</f>
        <v>531477</v>
      </c>
      <c r="E234" s="6"/>
      <c r="F234" s="6">
        <f>VLOOKUP($A234,State_Cats_data!$B$12:$AV$350,42,FALSE)</f>
        <v>33010</v>
      </c>
      <c r="G234" s="6"/>
      <c r="H234" s="6">
        <f t="shared" si="9"/>
        <v>564487</v>
      </c>
      <c r="I234" s="93"/>
      <c r="J234" s="6">
        <f>VLOOKUP($A234,State_Cats_data!$B$12:$AV$350,27,FALSE)</f>
        <v>60520</v>
      </c>
      <c r="K234" s="6"/>
      <c r="L234" s="6">
        <f>VLOOKUP($A234,State_Cats_data!$B$12:$AV$350,47,FALSE)</f>
        <v>3936</v>
      </c>
      <c r="M234" s="6"/>
      <c r="N234" s="6">
        <f t="shared" si="10"/>
        <v>64456</v>
      </c>
      <c r="O234" s="93"/>
      <c r="P234" s="6">
        <f>VLOOKUP($A234,State_Cats_data!$B$12:$AV$350,32,FALSE)</f>
        <v>58573</v>
      </c>
      <c r="Q234" s="93"/>
      <c r="R234" s="6">
        <f>VLOOKUP($A234,State_Cats_data!$B$12:$AV$350,37,FALSE)</f>
        <v>0</v>
      </c>
      <c r="S234" s="93"/>
      <c r="T234" s="12">
        <f t="shared" si="11"/>
        <v>687516</v>
      </c>
    </row>
    <row r="235" spans="1:20" x14ac:dyDescent="0.2">
      <c r="A235">
        <f>State_Cats_data!B240</f>
        <v>4905</v>
      </c>
      <c r="B235" s="84" t="str">
        <f>VLOOKUP($A235,State_Cats_data!$B$12:$AV$350,2,FALSE)</f>
        <v>Olin Consolidated</v>
      </c>
      <c r="D235" s="6">
        <f>VLOOKUP($A235,State_Cats_data!$B$12:$AV$350,22,FALSE)</f>
        <v>176364</v>
      </c>
      <c r="E235" s="6"/>
      <c r="F235" s="6">
        <f>VLOOKUP($A235,State_Cats_data!$B$12:$AV$350,42,FALSE)</f>
        <v>7758</v>
      </c>
      <c r="G235" s="6"/>
      <c r="H235" s="6">
        <f t="shared" si="9"/>
        <v>184122</v>
      </c>
      <c r="I235" s="93"/>
      <c r="J235" s="6">
        <f>VLOOKUP($A235,State_Cats_data!$B$12:$AV$350,27,FALSE)</f>
        <v>18093</v>
      </c>
      <c r="K235" s="6"/>
      <c r="L235" s="6">
        <f>VLOOKUP($A235,State_Cats_data!$B$12:$AV$350,47,FALSE)</f>
        <v>903</v>
      </c>
      <c r="M235" s="6"/>
      <c r="N235" s="6">
        <f t="shared" si="10"/>
        <v>18996</v>
      </c>
      <c r="O235" s="93"/>
      <c r="P235" s="6">
        <f>VLOOKUP($A235,State_Cats_data!$B$12:$AV$350,32,FALSE)</f>
        <v>17567</v>
      </c>
      <c r="Q235" s="93"/>
      <c r="R235" s="6">
        <f>VLOOKUP($A235,State_Cats_data!$B$12:$AV$350,37,FALSE)</f>
        <v>0</v>
      </c>
      <c r="S235" s="93"/>
      <c r="T235" s="12">
        <f t="shared" si="11"/>
        <v>220685</v>
      </c>
    </row>
    <row r="236" spans="1:20" x14ac:dyDescent="0.2">
      <c r="A236">
        <f>State_Cats_data!B241</f>
        <v>4978</v>
      </c>
      <c r="B236" s="84" t="str">
        <f>VLOOKUP($A236,State_Cats_data!$B$12:$AV$350,2,FALSE)</f>
        <v>Orient-Macksburg</v>
      </c>
      <c r="D236" s="6">
        <f>VLOOKUP($A236,State_Cats_data!$B$12:$AV$350,22,FALSE)</f>
        <v>138808</v>
      </c>
      <c r="E236" s="6"/>
      <c r="F236" s="6">
        <f>VLOOKUP($A236,State_Cats_data!$B$12:$AV$350,42,FALSE)</f>
        <v>6736</v>
      </c>
      <c r="G236" s="6"/>
      <c r="H236" s="6">
        <f t="shared" si="9"/>
        <v>145544</v>
      </c>
      <c r="I236" s="93"/>
      <c r="J236" s="6">
        <f>VLOOKUP($A236,State_Cats_data!$B$12:$AV$350,27,FALSE)</f>
        <v>15429</v>
      </c>
      <c r="K236" s="6"/>
      <c r="L236" s="6">
        <f>VLOOKUP($A236,State_Cats_data!$B$12:$AV$350,47,FALSE)</f>
        <v>717</v>
      </c>
      <c r="M236" s="6"/>
      <c r="N236" s="6">
        <f t="shared" si="10"/>
        <v>16146</v>
      </c>
      <c r="O236" s="93"/>
      <c r="P236" s="6">
        <f>VLOOKUP($A236,State_Cats_data!$B$12:$AV$350,32,FALSE)</f>
        <v>10369</v>
      </c>
      <c r="Q236" s="93"/>
      <c r="R236" s="6">
        <f>VLOOKUP($A236,State_Cats_data!$B$12:$AV$350,37,FALSE)</f>
        <v>0</v>
      </c>
      <c r="S236" s="93"/>
      <c r="T236" s="12">
        <f t="shared" si="11"/>
        <v>172059</v>
      </c>
    </row>
    <row r="237" spans="1:20" x14ac:dyDescent="0.2">
      <c r="A237" s="83">
        <f>State_Cats_data!B242</f>
        <v>4995</v>
      </c>
      <c r="B237" s="92" t="str">
        <f>VLOOKUP($A237,State_Cats_data!$B$12:$AV$350,2,FALSE)</f>
        <v>Osage</v>
      </c>
      <c r="C237" s="83"/>
      <c r="D237" s="93">
        <f>VLOOKUP($A237,State_Cats_data!$B$12:$AV$350,22,FALSE)</f>
        <v>519354</v>
      </c>
      <c r="E237" s="93"/>
      <c r="F237" s="93">
        <f>VLOOKUP($A237,State_Cats_data!$B$12:$AV$350,42,FALSE)</f>
        <v>37820</v>
      </c>
      <c r="G237" s="93"/>
      <c r="H237" s="93">
        <f t="shared" si="9"/>
        <v>557174</v>
      </c>
      <c r="I237" s="93"/>
      <c r="J237" s="93">
        <f>VLOOKUP($A237,State_Cats_data!$B$12:$AV$350,27,FALSE)</f>
        <v>59035</v>
      </c>
      <c r="K237" s="93"/>
      <c r="L237" s="93">
        <f>VLOOKUP($A237,State_Cats_data!$B$12:$AV$350,47,FALSE)</f>
        <v>4346</v>
      </c>
      <c r="M237" s="93"/>
      <c r="N237" s="93">
        <f t="shared" si="10"/>
        <v>63381</v>
      </c>
      <c r="O237" s="93"/>
      <c r="P237" s="93">
        <f>VLOOKUP($A237,State_Cats_data!$B$12:$AV$350,32,FALSE)</f>
        <v>55075</v>
      </c>
      <c r="Q237" s="93"/>
      <c r="R237" s="93">
        <f>VLOOKUP($A237,State_Cats_data!$B$12:$AV$350,37,FALSE)</f>
        <v>0</v>
      </c>
      <c r="S237" s="93"/>
      <c r="T237" s="104">
        <f t="shared" si="11"/>
        <v>675630</v>
      </c>
    </row>
    <row r="238" spans="1:20" x14ac:dyDescent="0.2">
      <c r="A238">
        <f>State_Cats_data!B243</f>
        <v>5013</v>
      </c>
      <c r="B238" s="84" t="str">
        <f>VLOOKUP($A238,State_Cats_data!$B$12:$AV$350,2,FALSE)</f>
        <v>Oskaloosa</v>
      </c>
      <c r="D238" s="6">
        <f>VLOOKUP($A238,State_Cats_data!$B$12:$AV$350,22,FALSE)</f>
        <v>1314728</v>
      </c>
      <c r="E238" s="6"/>
      <c r="F238" s="6">
        <f>VLOOKUP($A238,State_Cats_data!$B$12:$AV$350,42,FALSE)</f>
        <v>76487</v>
      </c>
      <c r="G238" s="6"/>
      <c r="H238" s="6">
        <f t="shared" si="9"/>
        <v>1391215</v>
      </c>
      <c r="I238" s="93"/>
      <c r="J238" s="6">
        <f>VLOOKUP($A238,State_Cats_data!$B$12:$AV$350,27,FALSE)</f>
        <v>154556</v>
      </c>
      <c r="K238" s="6"/>
      <c r="L238" s="6">
        <f>VLOOKUP($A238,State_Cats_data!$B$12:$AV$350,47,FALSE)</f>
        <v>8291</v>
      </c>
      <c r="M238" s="6"/>
      <c r="N238" s="6">
        <f t="shared" si="10"/>
        <v>162847</v>
      </c>
      <c r="O238" s="93"/>
      <c r="P238" s="6">
        <f>VLOOKUP($A238,State_Cats_data!$B$12:$AV$350,32,FALSE)</f>
        <v>172136</v>
      </c>
      <c r="Q238" s="93"/>
      <c r="R238" s="6">
        <f>VLOOKUP($A238,State_Cats_data!$B$12:$AV$350,37,FALSE)</f>
        <v>0</v>
      </c>
      <c r="S238" s="93"/>
      <c r="T238" s="12">
        <f t="shared" si="11"/>
        <v>1726198</v>
      </c>
    </row>
    <row r="239" spans="1:20" x14ac:dyDescent="0.2">
      <c r="A239">
        <f>State_Cats_data!B244</f>
        <v>5049</v>
      </c>
      <c r="B239" s="84" t="str">
        <f>VLOOKUP($A239,State_Cats_data!$B$12:$AV$350,2,FALSE)</f>
        <v>Ottumwa</v>
      </c>
      <c r="D239" s="6">
        <f>VLOOKUP($A239,State_Cats_data!$B$12:$AV$350,22,FALSE)</f>
        <v>2455514</v>
      </c>
      <c r="E239" s="6"/>
      <c r="F239" s="6">
        <f>VLOOKUP($A239,State_Cats_data!$B$12:$AV$350,42,FALSE)</f>
        <v>143231</v>
      </c>
      <c r="G239" s="6"/>
      <c r="H239" s="6">
        <f t="shared" si="9"/>
        <v>2598745</v>
      </c>
      <c r="I239" s="93"/>
      <c r="J239" s="6">
        <f>VLOOKUP($A239,State_Cats_data!$B$12:$AV$350,27,FALSE)</f>
        <v>278388</v>
      </c>
      <c r="K239" s="6"/>
      <c r="L239" s="6">
        <f>VLOOKUP($A239,State_Cats_data!$B$12:$AV$350,47,FALSE)</f>
        <v>15527</v>
      </c>
      <c r="M239" s="6"/>
      <c r="N239" s="6">
        <f t="shared" si="10"/>
        <v>293915</v>
      </c>
      <c r="O239" s="93"/>
      <c r="P239" s="6">
        <f>VLOOKUP($A239,State_Cats_data!$B$12:$AV$350,32,FALSE)</f>
        <v>355496</v>
      </c>
      <c r="Q239" s="93"/>
      <c r="R239" s="6">
        <f>VLOOKUP($A239,State_Cats_data!$B$12:$AV$350,37,FALSE)</f>
        <v>1433817</v>
      </c>
      <c r="S239" s="93"/>
      <c r="T239" s="12">
        <f t="shared" si="11"/>
        <v>4681973</v>
      </c>
    </row>
    <row r="240" spans="1:20" x14ac:dyDescent="0.2">
      <c r="A240">
        <f>State_Cats_data!B245</f>
        <v>5319</v>
      </c>
      <c r="B240" s="84" t="str">
        <f>VLOOKUP($A240,State_Cats_data!$B$12:$AV$350,2,FALSE)</f>
        <v>PCM</v>
      </c>
      <c r="D240" s="6">
        <f>VLOOKUP($A240,State_Cats_data!$B$12:$AV$350,22,FALSE)</f>
        <v>611376</v>
      </c>
      <c r="E240" s="6"/>
      <c r="F240" s="6">
        <f>VLOOKUP($A240,State_Cats_data!$B$12:$AV$350,42,FALSE)</f>
        <v>28185</v>
      </c>
      <c r="G240" s="6"/>
      <c r="H240" s="6">
        <f t="shared" si="9"/>
        <v>639561</v>
      </c>
      <c r="I240" s="93"/>
      <c r="J240" s="6">
        <f>VLOOKUP($A240,State_Cats_data!$B$12:$AV$350,27,FALSE)</f>
        <v>65636</v>
      </c>
      <c r="K240" s="6"/>
      <c r="L240" s="6">
        <f>VLOOKUP($A240,State_Cats_data!$B$12:$AV$350,47,FALSE)</f>
        <v>3590</v>
      </c>
      <c r="M240" s="6"/>
      <c r="N240" s="6">
        <f t="shared" si="10"/>
        <v>69226</v>
      </c>
      <c r="O240" s="93"/>
      <c r="P240" s="6">
        <f>VLOOKUP($A240,State_Cats_data!$B$12:$AV$350,32,FALSE)</f>
        <v>67093</v>
      </c>
      <c r="Q240" s="93"/>
      <c r="R240" s="6">
        <f>VLOOKUP($A240,State_Cats_data!$B$12:$AV$350,37,FALSE)</f>
        <v>0</v>
      </c>
      <c r="S240" s="93"/>
      <c r="T240" s="12">
        <f t="shared" si="11"/>
        <v>775880</v>
      </c>
    </row>
    <row r="241" spans="1:20" x14ac:dyDescent="0.2">
      <c r="A241">
        <f>State_Cats_data!B246</f>
        <v>5121</v>
      </c>
      <c r="B241" s="84" t="str">
        <f>VLOOKUP($A241,State_Cats_data!$B$12:$AV$350,2,FALSE)</f>
        <v>Panorama</v>
      </c>
      <c r="D241" s="6">
        <f>VLOOKUP($A241,State_Cats_data!$B$12:$AV$350,22,FALSE)</f>
        <v>389282</v>
      </c>
      <c r="E241" s="6"/>
      <c r="F241" s="6">
        <f>VLOOKUP($A241,State_Cats_data!$B$12:$AV$350,42,FALSE)</f>
        <v>17777</v>
      </c>
      <c r="G241" s="6"/>
      <c r="H241" s="6">
        <f t="shared" si="9"/>
        <v>407059</v>
      </c>
      <c r="I241" s="93"/>
      <c r="J241" s="6">
        <f>VLOOKUP($A241,State_Cats_data!$B$12:$AV$350,27,FALSE)</f>
        <v>38225</v>
      </c>
      <c r="K241" s="6"/>
      <c r="L241" s="6">
        <f>VLOOKUP($A241,State_Cats_data!$B$12:$AV$350,47,FALSE)</f>
        <v>2264</v>
      </c>
      <c r="M241" s="6"/>
      <c r="N241" s="6">
        <f t="shared" si="10"/>
        <v>40489</v>
      </c>
      <c r="O241" s="93"/>
      <c r="P241" s="6">
        <f>VLOOKUP($A241,State_Cats_data!$B$12:$AV$350,32,FALSE)</f>
        <v>40375</v>
      </c>
      <c r="Q241" s="93"/>
      <c r="R241" s="6">
        <f>VLOOKUP($A241,State_Cats_data!$B$12:$AV$350,37,FALSE)</f>
        <v>224543</v>
      </c>
      <c r="S241" s="93"/>
      <c r="T241" s="12">
        <f t="shared" si="11"/>
        <v>712466</v>
      </c>
    </row>
    <row r="242" spans="1:20" x14ac:dyDescent="0.2">
      <c r="A242" s="83">
        <f>State_Cats_data!B247</f>
        <v>5139</v>
      </c>
      <c r="B242" s="92" t="str">
        <f>VLOOKUP($A242,State_Cats_data!$B$12:$AV$350,2,FALSE)</f>
        <v>Paton-Churdan</v>
      </c>
      <c r="C242" s="83"/>
      <c r="D242" s="93">
        <f>VLOOKUP($A242,State_Cats_data!$B$12:$AV$350,22,FALSE)</f>
        <v>109318</v>
      </c>
      <c r="E242" s="93"/>
      <c r="F242" s="93">
        <f>VLOOKUP($A242,State_Cats_data!$B$12:$AV$350,42,FALSE)</f>
        <v>6491</v>
      </c>
      <c r="G242" s="93"/>
      <c r="H242" s="93">
        <f t="shared" si="9"/>
        <v>115809</v>
      </c>
      <c r="I242" s="93"/>
      <c r="J242" s="93">
        <f>VLOOKUP($A242,State_Cats_data!$B$12:$AV$350,27,FALSE)</f>
        <v>9626</v>
      </c>
      <c r="K242" s="93"/>
      <c r="L242" s="93">
        <f>VLOOKUP($A242,State_Cats_data!$B$12:$AV$350,47,FALSE)</f>
        <v>774</v>
      </c>
      <c r="M242" s="93"/>
      <c r="N242" s="93">
        <f t="shared" si="10"/>
        <v>10400</v>
      </c>
      <c r="O242" s="93"/>
      <c r="P242" s="93">
        <f>VLOOKUP($A242,State_Cats_data!$B$12:$AV$350,32,FALSE)</f>
        <v>13123</v>
      </c>
      <c r="Q242" s="93"/>
      <c r="R242" s="93">
        <f>VLOOKUP($A242,State_Cats_data!$B$12:$AV$350,37,FALSE)</f>
        <v>0</v>
      </c>
      <c r="S242" s="93"/>
      <c r="T242" s="104">
        <f t="shared" si="11"/>
        <v>139332</v>
      </c>
    </row>
    <row r="243" spans="1:20" x14ac:dyDescent="0.2">
      <c r="A243">
        <f>State_Cats_data!B248</f>
        <v>5163</v>
      </c>
      <c r="B243" s="84" t="str">
        <f>VLOOKUP($A243,State_Cats_data!$B$12:$AV$350,2,FALSE)</f>
        <v>Pekin</v>
      </c>
      <c r="D243" s="6">
        <f>VLOOKUP($A243,State_Cats_data!$B$12:$AV$350,22,FALSE)</f>
        <v>347675</v>
      </c>
      <c r="E243" s="6"/>
      <c r="F243" s="6">
        <f>VLOOKUP($A243,State_Cats_data!$B$12:$AV$350,42,FALSE)</f>
        <v>19530</v>
      </c>
      <c r="G243" s="6"/>
      <c r="H243" s="6">
        <f t="shared" si="9"/>
        <v>367205</v>
      </c>
      <c r="I243" s="93"/>
      <c r="J243" s="6">
        <f>VLOOKUP($A243,State_Cats_data!$B$12:$AV$350,27,FALSE)</f>
        <v>39062</v>
      </c>
      <c r="K243" s="6"/>
      <c r="L243" s="6">
        <f>VLOOKUP($A243,State_Cats_data!$B$12:$AV$350,47,FALSE)</f>
        <v>2117</v>
      </c>
      <c r="M243" s="6"/>
      <c r="N243" s="6">
        <f t="shared" si="10"/>
        <v>41179</v>
      </c>
      <c r="O243" s="93"/>
      <c r="P243" s="6">
        <f>VLOOKUP($A243,State_Cats_data!$B$12:$AV$350,32,FALSE)</f>
        <v>40197</v>
      </c>
      <c r="Q243" s="93"/>
      <c r="R243" s="6">
        <f>VLOOKUP($A243,State_Cats_data!$B$12:$AV$350,37,FALSE)</f>
        <v>0</v>
      </c>
      <c r="S243" s="93"/>
      <c r="T243" s="12">
        <f t="shared" si="11"/>
        <v>448581</v>
      </c>
    </row>
    <row r="244" spans="1:20" x14ac:dyDescent="0.2">
      <c r="A244">
        <f>State_Cats_data!B249</f>
        <v>5166</v>
      </c>
      <c r="B244" s="84" t="str">
        <f>VLOOKUP($A244,State_Cats_data!$B$12:$AV$350,2,FALSE)</f>
        <v>Pella</v>
      </c>
      <c r="D244" s="6">
        <f>VLOOKUP($A244,State_Cats_data!$B$12:$AV$350,22,FALSE)</f>
        <v>1127971</v>
      </c>
      <c r="E244" s="6"/>
      <c r="F244" s="6">
        <f>VLOOKUP($A244,State_Cats_data!$B$12:$AV$350,42,FALSE)</f>
        <v>52796</v>
      </c>
      <c r="G244" s="6"/>
      <c r="H244" s="6">
        <f t="shared" si="9"/>
        <v>1180767</v>
      </c>
      <c r="I244" s="93"/>
      <c r="J244" s="6">
        <f>VLOOKUP($A244,State_Cats_data!$B$12:$AV$350,27,FALSE)</f>
        <v>120962</v>
      </c>
      <c r="K244" s="6"/>
      <c r="L244" s="6">
        <f>VLOOKUP($A244,State_Cats_data!$B$12:$AV$350,47,FALSE)</f>
        <v>6724</v>
      </c>
      <c r="M244" s="6"/>
      <c r="N244" s="6">
        <f t="shared" si="10"/>
        <v>127686</v>
      </c>
      <c r="O244" s="93"/>
      <c r="P244" s="6">
        <f>VLOOKUP($A244,State_Cats_data!$B$12:$AV$350,32,FALSE)</f>
        <v>130137</v>
      </c>
      <c r="Q244" s="93"/>
      <c r="R244" s="6">
        <f>VLOOKUP($A244,State_Cats_data!$B$12:$AV$350,37,FALSE)</f>
        <v>669060</v>
      </c>
      <c r="S244" s="93"/>
      <c r="T244" s="12">
        <f t="shared" si="11"/>
        <v>2107650</v>
      </c>
    </row>
    <row r="245" spans="1:20" x14ac:dyDescent="0.2">
      <c r="A245">
        <f>State_Cats_data!B250</f>
        <v>5184</v>
      </c>
      <c r="B245" s="84" t="str">
        <f>VLOOKUP($A245,State_Cats_data!$B$12:$AV$350,2,FALSE)</f>
        <v>Perry</v>
      </c>
      <c r="D245" s="6">
        <f>VLOOKUP($A245,State_Cats_data!$B$12:$AV$350,22,FALSE)</f>
        <v>1045367</v>
      </c>
      <c r="E245" s="6"/>
      <c r="F245" s="6">
        <f>VLOOKUP($A245,State_Cats_data!$B$12:$AV$350,42,FALSE)</f>
        <v>46461</v>
      </c>
      <c r="G245" s="6"/>
      <c r="H245" s="6">
        <f t="shared" si="9"/>
        <v>1091828</v>
      </c>
      <c r="I245" s="93"/>
      <c r="J245" s="6">
        <f>VLOOKUP($A245,State_Cats_data!$B$12:$AV$350,27,FALSE)</f>
        <v>113551</v>
      </c>
      <c r="K245" s="6"/>
      <c r="L245" s="6">
        <f>VLOOKUP($A245,State_Cats_data!$B$12:$AV$350,47,FALSE)</f>
        <v>5917</v>
      </c>
      <c r="M245" s="6"/>
      <c r="N245" s="6">
        <f t="shared" si="10"/>
        <v>119468</v>
      </c>
      <c r="O245" s="93"/>
      <c r="P245" s="6">
        <f>VLOOKUP($A245,State_Cats_data!$B$12:$AV$350,32,FALSE)</f>
        <v>155839</v>
      </c>
      <c r="Q245" s="93"/>
      <c r="R245" s="6">
        <f>VLOOKUP($A245,State_Cats_data!$B$12:$AV$350,37,FALSE)</f>
        <v>0</v>
      </c>
      <c r="S245" s="93"/>
      <c r="T245" s="12">
        <f t="shared" si="11"/>
        <v>1367135</v>
      </c>
    </row>
    <row r="246" spans="1:20" x14ac:dyDescent="0.2">
      <c r="A246">
        <f>State_Cats_data!B251</f>
        <v>5250</v>
      </c>
      <c r="B246" s="84" t="str">
        <f>VLOOKUP($A246,State_Cats_data!$B$12:$AV$350,2,FALSE)</f>
        <v>Pleasant Valley</v>
      </c>
      <c r="D246" s="6">
        <f>VLOOKUP($A246,State_Cats_data!$B$12:$AV$350,22,FALSE)</f>
        <v>2314163</v>
      </c>
      <c r="E246" s="6"/>
      <c r="F246" s="6">
        <f>VLOOKUP($A246,State_Cats_data!$B$12:$AV$350,42,FALSE)</f>
        <v>121584</v>
      </c>
      <c r="G246" s="6"/>
      <c r="H246" s="6">
        <f t="shared" si="9"/>
        <v>2435747</v>
      </c>
      <c r="I246" s="93"/>
      <c r="J246" s="6">
        <f>VLOOKUP($A246,State_Cats_data!$B$12:$AV$350,27,FALSE)</f>
        <v>267210</v>
      </c>
      <c r="K246" s="6"/>
      <c r="L246" s="6">
        <f>VLOOKUP($A246,State_Cats_data!$B$12:$AV$350,47,FALSE)</f>
        <v>14285</v>
      </c>
      <c r="M246" s="6"/>
      <c r="N246" s="6">
        <f t="shared" si="10"/>
        <v>281495</v>
      </c>
      <c r="O246" s="93"/>
      <c r="P246" s="6">
        <f>VLOOKUP($A246,State_Cats_data!$B$12:$AV$350,32,FALSE)</f>
        <v>241357</v>
      </c>
      <c r="Q246" s="93"/>
      <c r="R246" s="6">
        <f>VLOOKUP($A246,State_Cats_data!$B$12:$AV$350,37,FALSE)</f>
        <v>0</v>
      </c>
      <c r="S246" s="93"/>
      <c r="T246" s="12">
        <f t="shared" si="11"/>
        <v>2958599</v>
      </c>
    </row>
    <row r="247" spans="1:20" x14ac:dyDescent="0.2">
      <c r="A247" s="83">
        <f>State_Cats_data!B252</f>
        <v>5256</v>
      </c>
      <c r="B247" s="92" t="str">
        <f>VLOOKUP($A247,State_Cats_data!$B$12:$AV$350,2,FALSE)</f>
        <v>Pleasantville</v>
      </c>
      <c r="C247" s="83"/>
      <c r="D247" s="93">
        <f>VLOOKUP($A247,State_Cats_data!$B$12:$AV$350,22,FALSE)</f>
        <v>369791</v>
      </c>
      <c r="E247" s="93"/>
      <c r="F247" s="93">
        <f>VLOOKUP($A247,State_Cats_data!$B$12:$AV$350,42,FALSE)</f>
        <v>16858</v>
      </c>
      <c r="G247" s="93"/>
      <c r="H247" s="93">
        <f t="shared" si="9"/>
        <v>386649</v>
      </c>
      <c r="I247" s="93"/>
      <c r="J247" s="93">
        <f>VLOOKUP($A247,State_Cats_data!$B$12:$AV$350,27,FALSE)</f>
        <v>38782</v>
      </c>
      <c r="K247" s="93"/>
      <c r="L247" s="93">
        <f>VLOOKUP($A247,State_Cats_data!$B$12:$AV$350,47,FALSE)</f>
        <v>2147</v>
      </c>
      <c r="M247" s="93"/>
      <c r="N247" s="93">
        <f t="shared" si="10"/>
        <v>40929</v>
      </c>
      <c r="O247" s="93"/>
      <c r="P247" s="93">
        <f>VLOOKUP($A247,State_Cats_data!$B$12:$AV$350,32,FALSE)</f>
        <v>48959</v>
      </c>
      <c r="Q247" s="93"/>
      <c r="R247" s="93">
        <f>VLOOKUP($A247,State_Cats_data!$B$12:$AV$350,37,FALSE)</f>
        <v>0</v>
      </c>
      <c r="S247" s="93"/>
      <c r="T247" s="104">
        <f t="shared" si="11"/>
        <v>476537</v>
      </c>
    </row>
    <row r="248" spans="1:20" x14ac:dyDescent="0.2">
      <c r="A248">
        <f>State_Cats_data!B253</f>
        <v>5283</v>
      </c>
      <c r="B248" s="84" t="str">
        <f>VLOOKUP($A248,State_Cats_data!$B$12:$AV$350,2,FALSE)</f>
        <v>Pocahontas Area</v>
      </c>
      <c r="D248" s="6">
        <f>VLOOKUP($A248,State_Cats_data!$B$12:$AV$350,22,FALSE)</f>
        <v>461780</v>
      </c>
      <c r="E248" s="6"/>
      <c r="F248" s="6">
        <f>VLOOKUP($A248,State_Cats_data!$B$12:$AV$350,42,FALSE)</f>
        <v>24407</v>
      </c>
      <c r="G248" s="6"/>
      <c r="H248" s="6">
        <f t="shared" si="9"/>
        <v>486187</v>
      </c>
      <c r="I248" s="93"/>
      <c r="J248" s="6">
        <f>VLOOKUP($A248,State_Cats_data!$B$12:$AV$350,27,FALSE)</f>
        <v>57979</v>
      </c>
      <c r="K248" s="6"/>
      <c r="L248" s="6">
        <f>VLOOKUP($A248,State_Cats_data!$B$12:$AV$350,47,FALSE)</f>
        <v>2910</v>
      </c>
      <c r="M248" s="6"/>
      <c r="N248" s="6">
        <f t="shared" si="10"/>
        <v>60889</v>
      </c>
      <c r="O248" s="93"/>
      <c r="P248" s="6">
        <f>VLOOKUP($A248,State_Cats_data!$B$12:$AV$350,32,FALSE)</f>
        <v>41988</v>
      </c>
      <c r="Q248" s="93"/>
      <c r="R248" s="6">
        <f>VLOOKUP($A248,State_Cats_data!$B$12:$AV$350,37,FALSE)</f>
        <v>0</v>
      </c>
      <c r="S248" s="93"/>
      <c r="T248" s="12">
        <f t="shared" si="11"/>
        <v>589064</v>
      </c>
    </row>
    <row r="249" spans="1:20" x14ac:dyDescent="0.2">
      <c r="A249">
        <f>State_Cats_data!B254</f>
        <v>5310</v>
      </c>
      <c r="B249" s="84" t="str">
        <f>VLOOKUP($A249,State_Cats_data!$B$12:$AV$350,2,FALSE)</f>
        <v>Postville</v>
      </c>
      <c r="D249" s="6">
        <f>VLOOKUP($A249,State_Cats_data!$B$12:$AV$350,22,FALSE)</f>
        <v>390933</v>
      </c>
      <c r="E249" s="6"/>
      <c r="F249" s="6">
        <f>VLOOKUP($A249,State_Cats_data!$B$12:$AV$350,42,FALSE)</f>
        <v>22199</v>
      </c>
      <c r="G249" s="6"/>
      <c r="H249" s="6">
        <f t="shared" si="9"/>
        <v>413132</v>
      </c>
      <c r="I249" s="93"/>
      <c r="J249" s="6">
        <f>VLOOKUP($A249,State_Cats_data!$B$12:$AV$350,27,FALSE)</f>
        <v>38292</v>
      </c>
      <c r="K249" s="6"/>
      <c r="L249" s="6">
        <f>VLOOKUP($A249,State_Cats_data!$B$12:$AV$350,47,FALSE)</f>
        <v>2379</v>
      </c>
      <c r="M249" s="6"/>
      <c r="N249" s="6">
        <f t="shared" si="10"/>
        <v>40671</v>
      </c>
      <c r="O249" s="93"/>
      <c r="P249" s="6">
        <f>VLOOKUP($A249,State_Cats_data!$B$12:$AV$350,32,FALSE)</f>
        <v>60340</v>
      </c>
      <c r="Q249" s="93"/>
      <c r="R249" s="6">
        <f>VLOOKUP($A249,State_Cats_data!$B$12:$AV$350,37,FALSE)</f>
        <v>0</v>
      </c>
      <c r="S249" s="93"/>
      <c r="T249" s="12">
        <f t="shared" si="11"/>
        <v>514143</v>
      </c>
    </row>
    <row r="250" spans="1:20" x14ac:dyDescent="0.2">
      <c r="A250">
        <f>State_Cats_data!B255</f>
        <v>5323</v>
      </c>
      <c r="B250" s="84" t="str">
        <f>VLOOKUP($A250,State_Cats_data!$B$12:$AV$350,2,FALSE)</f>
        <v>Prairie Valley</v>
      </c>
      <c r="D250" s="6">
        <f>VLOOKUP($A250,State_Cats_data!$B$12:$AV$350,22,FALSE)</f>
        <v>354549</v>
      </c>
      <c r="E250" s="6"/>
      <c r="F250" s="6">
        <f>VLOOKUP($A250,State_Cats_data!$B$12:$AV$350,42,FALSE)</f>
        <v>19924</v>
      </c>
      <c r="G250" s="6"/>
      <c r="H250" s="6">
        <f t="shared" si="9"/>
        <v>374473</v>
      </c>
      <c r="I250" s="93"/>
      <c r="J250" s="6">
        <f>VLOOKUP($A250,State_Cats_data!$B$12:$AV$350,27,FALSE)</f>
        <v>42710</v>
      </c>
      <c r="K250" s="6"/>
      <c r="L250" s="6">
        <f>VLOOKUP($A250,State_Cats_data!$B$12:$AV$350,47,FALSE)</f>
        <v>2374</v>
      </c>
      <c r="M250" s="6"/>
      <c r="N250" s="6">
        <f t="shared" si="10"/>
        <v>45084</v>
      </c>
      <c r="O250" s="93"/>
      <c r="P250" s="6">
        <f>VLOOKUP($A250,State_Cats_data!$B$12:$AV$350,32,FALSE)</f>
        <v>37146</v>
      </c>
      <c r="Q250" s="93"/>
      <c r="R250" s="6">
        <f>VLOOKUP($A250,State_Cats_data!$B$12:$AV$350,37,FALSE)</f>
        <v>0</v>
      </c>
      <c r="S250" s="93"/>
      <c r="T250" s="12">
        <f t="shared" si="11"/>
        <v>456703</v>
      </c>
    </row>
    <row r="251" spans="1:20" x14ac:dyDescent="0.2">
      <c r="A251">
        <f>State_Cats_data!B256</f>
        <v>5328</v>
      </c>
      <c r="B251" s="84" t="str">
        <f>VLOOKUP($A251,State_Cats_data!$B$12:$AV$350,2,FALSE)</f>
        <v>Prescott</v>
      </c>
      <c r="D251" s="6">
        <f>VLOOKUP($A251,State_Cats_data!$B$12:$AV$350,22,FALSE)</f>
        <v>47251</v>
      </c>
      <c r="E251" s="6"/>
      <c r="F251" s="6">
        <f>VLOOKUP($A251,State_Cats_data!$B$12:$AV$350,42,FALSE)</f>
        <v>2878</v>
      </c>
      <c r="G251" s="6"/>
      <c r="H251" s="6">
        <f t="shared" si="9"/>
        <v>50129</v>
      </c>
      <c r="I251" s="93"/>
      <c r="J251" s="6">
        <f>VLOOKUP($A251,State_Cats_data!$B$12:$AV$350,27,FALSE)</f>
        <v>3776</v>
      </c>
      <c r="K251" s="6"/>
      <c r="L251" s="6">
        <f>VLOOKUP($A251,State_Cats_data!$B$12:$AV$350,47,FALSE)</f>
        <v>306</v>
      </c>
      <c r="M251" s="6"/>
      <c r="N251" s="6">
        <f t="shared" si="10"/>
        <v>4082</v>
      </c>
      <c r="O251" s="93"/>
      <c r="P251" s="6">
        <f>VLOOKUP($A251,State_Cats_data!$B$12:$AV$350,32,FALSE)</f>
        <v>4800</v>
      </c>
      <c r="Q251" s="93"/>
      <c r="R251" s="6">
        <f>VLOOKUP($A251,State_Cats_data!$B$12:$AV$350,37,FALSE)</f>
        <v>0</v>
      </c>
      <c r="S251" s="93"/>
      <c r="T251" s="12">
        <f t="shared" si="11"/>
        <v>59011</v>
      </c>
    </row>
    <row r="252" spans="1:20" x14ac:dyDescent="0.2">
      <c r="A252" s="83">
        <f>State_Cats_data!B257</f>
        <v>5463</v>
      </c>
      <c r="B252" s="92" t="str">
        <f>VLOOKUP($A252,State_Cats_data!$B$12:$AV$350,2,FALSE)</f>
        <v>Red Oak</v>
      </c>
      <c r="C252" s="83"/>
      <c r="D252" s="93">
        <f>VLOOKUP($A252,State_Cats_data!$B$12:$AV$350,22,FALSE)</f>
        <v>656062</v>
      </c>
      <c r="E252" s="93"/>
      <c r="F252" s="93">
        <f>VLOOKUP($A252,State_Cats_data!$B$12:$AV$350,42,FALSE)</f>
        <v>37329</v>
      </c>
      <c r="G252" s="93"/>
      <c r="H252" s="93">
        <f t="shared" si="9"/>
        <v>693391</v>
      </c>
      <c r="I252" s="93"/>
      <c r="J252" s="93">
        <f>VLOOKUP($A252,State_Cats_data!$B$12:$AV$350,27,FALSE)</f>
        <v>72544</v>
      </c>
      <c r="K252" s="93"/>
      <c r="L252" s="93">
        <f>VLOOKUP($A252,State_Cats_data!$B$12:$AV$350,47,FALSE)</f>
        <v>3974</v>
      </c>
      <c r="M252" s="93"/>
      <c r="N252" s="93">
        <f t="shared" si="10"/>
        <v>76518</v>
      </c>
      <c r="O252" s="93"/>
      <c r="P252" s="93">
        <f>VLOOKUP($A252,State_Cats_data!$B$12:$AV$350,32,FALSE)</f>
        <v>88304</v>
      </c>
      <c r="Q252" s="93"/>
      <c r="R252" s="93">
        <f>VLOOKUP($A252,State_Cats_data!$B$12:$AV$350,37,FALSE)</f>
        <v>0</v>
      </c>
      <c r="S252" s="93"/>
      <c r="T252" s="104">
        <f t="shared" si="11"/>
        <v>858213</v>
      </c>
    </row>
    <row r="253" spans="1:20" x14ac:dyDescent="0.2">
      <c r="A253">
        <f>State_Cats_data!B258</f>
        <v>5486</v>
      </c>
      <c r="B253" s="84" t="str">
        <f>VLOOKUP($A253,State_Cats_data!$B$12:$AV$350,2,FALSE)</f>
        <v>Remsen-Union</v>
      </c>
      <c r="D253" s="6">
        <f>VLOOKUP($A253,State_Cats_data!$B$12:$AV$350,22,FALSE)</f>
        <v>228756</v>
      </c>
      <c r="E253" s="6"/>
      <c r="F253" s="6">
        <f>VLOOKUP($A253,State_Cats_data!$B$12:$AV$350,42,FALSE)</f>
        <v>13422</v>
      </c>
      <c r="G253" s="6"/>
      <c r="H253" s="6">
        <f t="shared" si="9"/>
        <v>242178</v>
      </c>
      <c r="I253" s="93"/>
      <c r="J253" s="6">
        <f>VLOOKUP($A253,State_Cats_data!$B$12:$AV$350,27,FALSE)</f>
        <v>23119</v>
      </c>
      <c r="K253" s="6"/>
      <c r="L253" s="6">
        <f>VLOOKUP($A253,State_Cats_data!$B$12:$AV$350,47,FALSE)</f>
        <v>1606</v>
      </c>
      <c r="M253" s="6"/>
      <c r="N253" s="6">
        <f t="shared" si="10"/>
        <v>24725</v>
      </c>
      <c r="O253" s="93"/>
      <c r="P253" s="6">
        <f>VLOOKUP($A253,State_Cats_data!$B$12:$AV$350,32,FALSE)</f>
        <v>21422</v>
      </c>
      <c r="Q253" s="93"/>
      <c r="R253" s="6">
        <f>VLOOKUP($A253,State_Cats_data!$B$12:$AV$350,37,FALSE)</f>
        <v>0</v>
      </c>
      <c r="S253" s="93"/>
      <c r="T253" s="12">
        <f t="shared" si="11"/>
        <v>288325</v>
      </c>
    </row>
    <row r="254" spans="1:20" x14ac:dyDescent="0.2">
      <c r="A254">
        <f>State_Cats_data!B259</f>
        <v>5508</v>
      </c>
      <c r="B254" s="84" t="str">
        <f>VLOOKUP($A254,State_Cats_data!$B$12:$AV$350,2,FALSE)</f>
        <v>Riceville</v>
      </c>
      <c r="D254" s="6">
        <f>VLOOKUP($A254,State_Cats_data!$B$12:$AV$350,22,FALSE)</f>
        <v>236574</v>
      </c>
      <c r="E254" s="6"/>
      <c r="F254" s="6">
        <f>VLOOKUP($A254,State_Cats_data!$B$12:$AV$350,42,FALSE)</f>
        <v>10733</v>
      </c>
      <c r="G254" s="6"/>
      <c r="H254" s="6">
        <f t="shared" si="9"/>
        <v>247307</v>
      </c>
      <c r="I254" s="93"/>
      <c r="J254" s="6">
        <f>VLOOKUP($A254,State_Cats_data!$B$12:$AV$350,27,FALSE)</f>
        <v>28938</v>
      </c>
      <c r="K254" s="6"/>
      <c r="L254" s="6">
        <f>VLOOKUP($A254,State_Cats_data!$B$12:$AV$350,47,FALSE)</f>
        <v>1150</v>
      </c>
      <c r="M254" s="6"/>
      <c r="N254" s="6">
        <f t="shared" si="10"/>
        <v>30088</v>
      </c>
      <c r="O254" s="93"/>
      <c r="P254" s="6">
        <f>VLOOKUP($A254,State_Cats_data!$B$12:$AV$350,32,FALSE)</f>
        <v>20369</v>
      </c>
      <c r="Q254" s="93"/>
      <c r="R254" s="6">
        <f>VLOOKUP($A254,State_Cats_data!$B$12:$AV$350,37,FALSE)</f>
        <v>0</v>
      </c>
      <c r="S254" s="93"/>
      <c r="T254" s="12">
        <f t="shared" si="11"/>
        <v>297764</v>
      </c>
    </row>
    <row r="255" spans="1:20" x14ac:dyDescent="0.2">
      <c r="A255">
        <f>State_Cats_data!B260</f>
        <v>1975</v>
      </c>
      <c r="B255" s="84" t="str">
        <f>VLOOKUP($A255,State_Cats_data!$B$12:$AV$350,2,FALSE)</f>
        <v>River Valley</v>
      </c>
      <c r="D255" s="6">
        <f>VLOOKUP($A255,State_Cats_data!$B$12:$AV$350,22,FALSE)</f>
        <v>257576</v>
      </c>
      <c r="E255" s="6"/>
      <c r="F255" s="6">
        <f>VLOOKUP($A255,State_Cats_data!$B$12:$AV$350,42,FALSE)</f>
        <v>13573</v>
      </c>
      <c r="G255" s="6"/>
      <c r="H255" s="6">
        <f t="shared" si="9"/>
        <v>271149</v>
      </c>
      <c r="I255" s="93"/>
      <c r="J255" s="6">
        <f>VLOOKUP($A255,State_Cats_data!$B$12:$AV$350,27,FALSE)</f>
        <v>28083</v>
      </c>
      <c r="K255" s="6"/>
      <c r="L255" s="6">
        <f>VLOOKUP($A255,State_Cats_data!$B$12:$AV$350,47,FALSE)</f>
        <v>1624</v>
      </c>
      <c r="M255" s="6"/>
      <c r="N255" s="6">
        <f t="shared" si="10"/>
        <v>29707</v>
      </c>
      <c r="O255" s="93"/>
      <c r="P255" s="6">
        <f>VLOOKUP($A255,State_Cats_data!$B$12:$AV$350,32,FALSE)</f>
        <v>31635</v>
      </c>
      <c r="Q255" s="93"/>
      <c r="R255" s="6">
        <f>VLOOKUP($A255,State_Cats_data!$B$12:$AV$350,37,FALSE)</f>
        <v>0</v>
      </c>
      <c r="S255" s="93"/>
      <c r="T255" s="12">
        <f t="shared" si="11"/>
        <v>332491</v>
      </c>
    </row>
    <row r="256" spans="1:20" x14ac:dyDescent="0.2">
      <c r="A256">
        <f>State_Cats_data!B261</f>
        <v>4824</v>
      </c>
      <c r="B256" s="84" t="str">
        <f>VLOOKUP($A256,State_Cats_data!$B$12:$AV$350,2,FALSE)</f>
        <v>Riverside</v>
      </c>
      <c r="D256" s="6">
        <f>VLOOKUP($A256,State_Cats_data!$B$12:$AV$350,22,FALSE)</f>
        <v>399769</v>
      </c>
      <c r="E256" s="6"/>
      <c r="F256" s="6">
        <f>VLOOKUP($A256,State_Cats_data!$B$12:$AV$350,42,FALSE)</f>
        <v>22800</v>
      </c>
      <c r="G256" s="6"/>
      <c r="H256" s="6">
        <f t="shared" si="9"/>
        <v>422569</v>
      </c>
      <c r="I256" s="93"/>
      <c r="J256" s="6">
        <f>VLOOKUP($A256,State_Cats_data!$B$12:$AV$350,27,FALSE)</f>
        <v>43214</v>
      </c>
      <c r="K256" s="6"/>
      <c r="L256" s="6">
        <f>VLOOKUP($A256,State_Cats_data!$B$12:$AV$350,47,FALSE)</f>
        <v>2427</v>
      </c>
      <c r="M256" s="6"/>
      <c r="N256" s="6">
        <f t="shared" si="10"/>
        <v>45641</v>
      </c>
      <c r="O256" s="93"/>
      <c r="P256" s="6">
        <f>VLOOKUP($A256,State_Cats_data!$B$12:$AV$350,32,FALSE)</f>
        <v>40368</v>
      </c>
      <c r="Q256" s="93"/>
      <c r="R256" s="6">
        <f>VLOOKUP($A256,State_Cats_data!$B$12:$AV$350,37,FALSE)</f>
        <v>0</v>
      </c>
      <c r="S256" s="93"/>
      <c r="T256" s="12">
        <f t="shared" si="11"/>
        <v>508578</v>
      </c>
    </row>
    <row r="257" spans="1:20" x14ac:dyDescent="0.2">
      <c r="A257" s="83">
        <f>State_Cats_data!B262</f>
        <v>5607</v>
      </c>
      <c r="B257" s="92" t="str">
        <f>VLOOKUP($A257,State_Cats_data!$B$12:$AV$350,2,FALSE)</f>
        <v>Rock Valley</v>
      </c>
      <c r="C257" s="83"/>
      <c r="D257" s="93">
        <f>VLOOKUP($A257,State_Cats_data!$B$12:$AV$350,22,FALSE)</f>
        <v>415283</v>
      </c>
      <c r="E257" s="93"/>
      <c r="F257" s="93">
        <f>VLOOKUP($A257,State_Cats_data!$B$12:$AV$350,42,FALSE)</f>
        <v>22791</v>
      </c>
      <c r="G257" s="93"/>
      <c r="H257" s="93">
        <f t="shared" si="9"/>
        <v>438074</v>
      </c>
      <c r="I257" s="93"/>
      <c r="J257" s="93">
        <f>VLOOKUP($A257,State_Cats_data!$B$12:$AV$350,27,FALSE)</f>
        <v>43860</v>
      </c>
      <c r="K257" s="93"/>
      <c r="L257" s="93">
        <f>VLOOKUP($A257,State_Cats_data!$B$12:$AV$350,47,FALSE)</f>
        <v>2727</v>
      </c>
      <c r="M257" s="93"/>
      <c r="N257" s="93">
        <f t="shared" si="10"/>
        <v>46587</v>
      </c>
      <c r="O257" s="93"/>
      <c r="P257" s="93">
        <f>VLOOKUP($A257,State_Cats_data!$B$12:$AV$350,32,FALSE)</f>
        <v>58120</v>
      </c>
      <c r="Q257" s="93"/>
      <c r="R257" s="93">
        <f>VLOOKUP($A257,State_Cats_data!$B$12:$AV$350,37,FALSE)</f>
        <v>228249</v>
      </c>
      <c r="S257" s="93"/>
      <c r="T257" s="104">
        <f t="shared" si="11"/>
        <v>771030</v>
      </c>
    </row>
    <row r="258" spans="1:20" x14ac:dyDescent="0.2">
      <c r="A258">
        <f>State_Cats_data!B263</f>
        <v>5643</v>
      </c>
      <c r="B258" s="84" t="str">
        <f>VLOOKUP($A258,State_Cats_data!$B$12:$AV$350,2,FALSE)</f>
        <v>Roland-Story</v>
      </c>
      <c r="D258" s="6">
        <f>VLOOKUP($A258,State_Cats_data!$B$12:$AV$350,22,FALSE)</f>
        <v>545281</v>
      </c>
      <c r="E258" s="6"/>
      <c r="F258" s="6">
        <f>VLOOKUP($A258,State_Cats_data!$B$12:$AV$350,42,FALSE)</f>
        <v>24320</v>
      </c>
      <c r="G258" s="6"/>
      <c r="H258" s="6">
        <f t="shared" si="9"/>
        <v>569601</v>
      </c>
      <c r="I258" s="93"/>
      <c r="J258" s="6">
        <f>VLOOKUP($A258,State_Cats_data!$B$12:$AV$350,27,FALSE)</f>
        <v>68038</v>
      </c>
      <c r="K258" s="6"/>
      <c r="L258" s="6">
        <f>VLOOKUP($A258,State_Cats_data!$B$12:$AV$350,47,FALSE)</f>
        <v>3097</v>
      </c>
      <c r="M258" s="6"/>
      <c r="N258" s="6">
        <f t="shared" si="10"/>
        <v>71135</v>
      </c>
      <c r="O258" s="93"/>
      <c r="P258" s="6">
        <f>VLOOKUP($A258,State_Cats_data!$B$12:$AV$350,32,FALSE)</f>
        <v>62127</v>
      </c>
      <c r="Q258" s="93"/>
      <c r="R258" s="6">
        <f>VLOOKUP($A258,State_Cats_data!$B$12:$AV$350,37,FALSE)</f>
        <v>314528</v>
      </c>
      <c r="S258" s="93"/>
      <c r="T258" s="12">
        <f t="shared" si="11"/>
        <v>1017391</v>
      </c>
    </row>
    <row r="259" spans="1:20" x14ac:dyDescent="0.2">
      <c r="A259">
        <f>State_Cats_data!B264</f>
        <v>5697</v>
      </c>
      <c r="B259" s="84" t="str">
        <f>VLOOKUP($A259,State_Cats_data!$B$12:$AV$350,2,FALSE)</f>
        <v>Rudd-Rockford-Marble Rk</v>
      </c>
      <c r="D259" s="6">
        <f>VLOOKUP($A259,State_Cats_data!$B$12:$AV$350,22,FALSE)</f>
        <v>260487</v>
      </c>
      <c r="E259" s="6"/>
      <c r="F259" s="6">
        <f>VLOOKUP($A259,State_Cats_data!$B$12:$AV$350,42,FALSE)</f>
        <v>18552</v>
      </c>
      <c r="G259" s="6"/>
      <c r="H259" s="6">
        <f t="shared" si="9"/>
        <v>279039</v>
      </c>
      <c r="I259" s="93"/>
      <c r="J259" s="6">
        <f>VLOOKUP($A259,State_Cats_data!$B$12:$AV$350,27,FALSE)</f>
        <v>29394</v>
      </c>
      <c r="K259" s="6"/>
      <c r="L259" s="6">
        <f>VLOOKUP($A259,State_Cats_data!$B$12:$AV$350,47,FALSE)</f>
        <v>2130</v>
      </c>
      <c r="M259" s="6"/>
      <c r="N259" s="6">
        <f t="shared" si="10"/>
        <v>31524</v>
      </c>
      <c r="O259" s="93"/>
      <c r="P259" s="6">
        <f>VLOOKUP($A259,State_Cats_data!$B$12:$AV$350,32,FALSE)</f>
        <v>27281</v>
      </c>
      <c r="Q259" s="93"/>
      <c r="R259" s="6">
        <f>VLOOKUP($A259,State_Cats_data!$B$12:$AV$350,37,FALSE)</f>
        <v>0</v>
      </c>
      <c r="S259" s="93"/>
      <c r="T259" s="12">
        <f t="shared" si="11"/>
        <v>337844</v>
      </c>
    </row>
    <row r="260" spans="1:20" x14ac:dyDescent="0.2">
      <c r="A260">
        <f>State_Cats_data!B265</f>
        <v>5724</v>
      </c>
      <c r="B260" s="84" t="str">
        <f>VLOOKUP($A260,State_Cats_data!$B$12:$AV$350,2,FALSE)</f>
        <v>Ruthven-Ayrshire</v>
      </c>
      <c r="D260" s="6">
        <f>VLOOKUP($A260,State_Cats_data!$B$12:$AV$350,22,FALSE)</f>
        <v>165348</v>
      </c>
      <c r="E260" s="6"/>
      <c r="F260" s="6">
        <f>VLOOKUP($A260,State_Cats_data!$B$12:$AV$350,42,FALSE)</f>
        <v>9139</v>
      </c>
      <c r="G260" s="6"/>
      <c r="H260" s="6">
        <f t="shared" si="9"/>
        <v>174487</v>
      </c>
      <c r="I260" s="93"/>
      <c r="J260" s="6">
        <f>VLOOKUP($A260,State_Cats_data!$B$12:$AV$350,27,FALSE)</f>
        <v>18119</v>
      </c>
      <c r="K260" s="6"/>
      <c r="L260" s="6">
        <f>VLOOKUP($A260,State_Cats_data!$B$12:$AV$350,47,FALSE)</f>
        <v>1090</v>
      </c>
      <c r="M260" s="6"/>
      <c r="N260" s="6">
        <f t="shared" si="10"/>
        <v>19209</v>
      </c>
      <c r="O260" s="93"/>
      <c r="P260" s="6">
        <f>VLOOKUP($A260,State_Cats_data!$B$12:$AV$350,32,FALSE)</f>
        <v>19743</v>
      </c>
      <c r="Q260" s="93"/>
      <c r="R260" s="6">
        <f>VLOOKUP($A260,State_Cats_data!$B$12:$AV$350,37,FALSE)</f>
        <v>0</v>
      </c>
      <c r="S260" s="93"/>
      <c r="T260" s="12">
        <f t="shared" si="11"/>
        <v>213439</v>
      </c>
    </row>
    <row r="261" spans="1:20" x14ac:dyDescent="0.2">
      <c r="A261">
        <f>State_Cats_data!B266</f>
        <v>5805</v>
      </c>
      <c r="B261" s="84" t="str">
        <f>VLOOKUP($A261,State_Cats_data!$B$12:$AV$350,2,FALSE)</f>
        <v>Saydel</v>
      </c>
      <c r="D261" s="6">
        <f>VLOOKUP($A261,State_Cats_data!$B$12:$AV$350,22,FALSE)</f>
        <v>696650</v>
      </c>
      <c r="E261" s="6"/>
      <c r="F261" s="6">
        <f>VLOOKUP($A261,State_Cats_data!$B$12:$AV$350,42,FALSE)</f>
        <v>29694</v>
      </c>
      <c r="G261" s="6"/>
      <c r="H261" s="6">
        <f t="shared" si="9"/>
        <v>726344</v>
      </c>
      <c r="I261" s="93"/>
      <c r="J261" s="6">
        <f>VLOOKUP($A261,State_Cats_data!$B$12:$AV$350,27,FALSE)</f>
        <v>74518</v>
      </c>
      <c r="K261" s="6"/>
      <c r="L261" s="6">
        <f>VLOOKUP($A261,State_Cats_data!$B$12:$AV$350,47,FALSE)</f>
        <v>3782</v>
      </c>
      <c r="M261" s="6"/>
      <c r="N261" s="6">
        <f t="shared" si="10"/>
        <v>78300</v>
      </c>
      <c r="O261" s="93"/>
      <c r="P261" s="6">
        <f>VLOOKUP($A261,State_Cats_data!$B$12:$AV$350,32,FALSE)</f>
        <v>89621</v>
      </c>
      <c r="Q261" s="93"/>
      <c r="R261" s="6">
        <f>VLOOKUP($A261,State_Cats_data!$B$12:$AV$350,37,FALSE)</f>
        <v>364266</v>
      </c>
      <c r="S261" s="93"/>
      <c r="T261" s="12">
        <f t="shared" si="11"/>
        <v>1258531</v>
      </c>
    </row>
    <row r="262" spans="1:20" x14ac:dyDescent="0.2">
      <c r="A262" s="83">
        <f>State_Cats_data!B267</f>
        <v>5823</v>
      </c>
      <c r="B262" s="92" t="str">
        <f>VLOOKUP($A262,State_Cats_data!$B$12:$AV$350,2,FALSE)</f>
        <v>Schaller-Crestland</v>
      </c>
      <c r="C262" s="83"/>
      <c r="D262" s="93">
        <f>VLOOKUP($A262,State_Cats_data!$B$12:$AV$350,22,FALSE)</f>
        <v>231685</v>
      </c>
      <c r="E262" s="93"/>
      <c r="F262" s="93">
        <f>VLOOKUP($A262,State_Cats_data!$B$12:$AV$350,42,FALSE)</f>
        <v>13344</v>
      </c>
      <c r="G262" s="93"/>
      <c r="H262" s="93">
        <f t="shared" si="9"/>
        <v>245029</v>
      </c>
      <c r="I262" s="93"/>
      <c r="J262" s="93">
        <f>VLOOKUP($A262,State_Cats_data!$B$12:$AV$350,27,FALSE)</f>
        <v>26066</v>
      </c>
      <c r="K262" s="93"/>
      <c r="L262" s="93">
        <f>VLOOKUP($A262,State_Cats_data!$B$12:$AV$350,47,FALSE)</f>
        <v>1591</v>
      </c>
      <c r="M262" s="93"/>
      <c r="N262" s="93">
        <f t="shared" si="10"/>
        <v>27657</v>
      </c>
      <c r="O262" s="93"/>
      <c r="P262" s="93">
        <f>VLOOKUP($A262,State_Cats_data!$B$12:$AV$350,32,FALSE)</f>
        <v>22423</v>
      </c>
      <c r="Q262" s="93"/>
      <c r="R262" s="93">
        <f>VLOOKUP($A262,State_Cats_data!$B$12:$AV$350,37,FALSE)</f>
        <v>0</v>
      </c>
      <c r="S262" s="93"/>
      <c r="T262" s="104">
        <f t="shared" si="11"/>
        <v>295109</v>
      </c>
    </row>
    <row r="263" spans="1:20" x14ac:dyDescent="0.2">
      <c r="A263">
        <f>State_Cats_data!B268</f>
        <v>5832</v>
      </c>
      <c r="B263" s="84" t="str">
        <f>VLOOKUP($A263,State_Cats_data!$B$12:$AV$350,2,FALSE)</f>
        <v>Schleswig</v>
      </c>
      <c r="D263" s="6">
        <f>VLOOKUP($A263,State_Cats_data!$B$12:$AV$350,22,FALSE)</f>
        <v>138620</v>
      </c>
      <c r="E263" s="6"/>
      <c r="F263" s="6">
        <f>VLOOKUP($A263,State_Cats_data!$B$12:$AV$350,42,FALSE)</f>
        <v>9670</v>
      </c>
      <c r="G263" s="6"/>
      <c r="H263" s="6">
        <f t="shared" si="9"/>
        <v>148290</v>
      </c>
      <c r="I263" s="93"/>
      <c r="J263" s="6">
        <f>VLOOKUP($A263,State_Cats_data!$B$12:$AV$350,27,FALSE)</f>
        <v>12059</v>
      </c>
      <c r="K263" s="6"/>
      <c r="L263" s="6">
        <f>VLOOKUP($A263,State_Cats_data!$B$12:$AV$350,47,FALSE)</f>
        <v>1157</v>
      </c>
      <c r="M263" s="6"/>
      <c r="N263" s="6">
        <f t="shared" si="10"/>
        <v>13216</v>
      </c>
      <c r="O263" s="93"/>
      <c r="P263" s="6">
        <f>VLOOKUP($A263,State_Cats_data!$B$12:$AV$350,32,FALSE)</f>
        <v>16528</v>
      </c>
      <c r="Q263" s="93"/>
      <c r="R263" s="6">
        <f>VLOOKUP($A263,State_Cats_data!$B$12:$AV$350,37,FALSE)</f>
        <v>0</v>
      </c>
      <c r="S263" s="93"/>
      <c r="T263" s="12">
        <f t="shared" si="11"/>
        <v>178034</v>
      </c>
    </row>
    <row r="264" spans="1:20" x14ac:dyDescent="0.2">
      <c r="A264">
        <f>State_Cats_data!B269</f>
        <v>5877</v>
      </c>
      <c r="B264" s="84" t="str">
        <f>VLOOKUP($A264,State_Cats_data!$B$12:$AV$350,2,FALSE)</f>
        <v>Sergeant Bluff-Luton</v>
      </c>
      <c r="D264" s="6">
        <f>VLOOKUP($A264,State_Cats_data!$B$12:$AV$350,22,FALSE)</f>
        <v>766268</v>
      </c>
      <c r="E264" s="6"/>
      <c r="F264" s="6">
        <f>VLOOKUP($A264,State_Cats_data!$B$12:$AV$350,42,FALSE)</f>
        <v>44477</v>
      </c>
      <c r="G264" s="6"/>
      <c r="H264" s="6">
        <f t="shared" si="9"/>
        <v>810745</v>
      </c>
      <c r="I264" s="93"/>
      <c r="J264" s="6">
        <f>VLOOKUP($A264,State_Cats_data!$B$12:$AV$350,27,FALSE)</f>
        <v>92955</v>
      </c>
      <c r="K264" s="6"/>
      <c r="L264" s="6">
        <f>VLOOKUP($A264,State_Cats_data!$B$12:$AV$350,47,FALSE)</f>
        <v>5323</v>
      </c>
      <c r="M264" s="6"/>
      <c r="N264" s="6">
        <f t="shared" si="10"/>
        <v>98278</v>
      </c>
      <c r="O264" s="93"/>
      <c r="P264" s="6">
        <f>VLOOKUP($A264,State_Cats_data!$B$12:$AV$350,32,FALSE)</f>
        <v>90119</v>
      </c>
      <c r="Q264" s="93"/>
      <c r="R264" s="6">
        <f>VLOOKUP($A264,State_Cats_data!$B$12:$AV$350,37,FALSE)</f>
        <v>0</v>
      </c>
      <c r="S264" s="93"/>
      <c r="T264" s="12">
        <f t="shared" si="11"/>
        <v>999142</v>
      </c>
    </row>
    <row r="265" spans="1:20" x14ac:dyDescent="0.2">
      <c r="A265">
        <f>State_Cats_data!B270</f>
        <v>5895</v>
      </c>
      <c r="B265" s="84" t="str">
        <f>VLOOKUP($A265,State_Cats_data!$B$12:$AV$350,2,FALSE)</f>
        <v>Seymour</v>
      </c>
      <c r="D265" s="6">
        <f>VLOOKUP($A265,State_Cats_data!$B$12:$AV$350,22,FALSE)</f>
        <v>191773</v>
      </c>
      <c r="E265" s="6"/>
      <c r="F265" s="6">
        <f>VLOOKUP($A265,State_Cats_data!$B$12:$AV$350,42,FALSE)</f>
        <v>8318</v>
      </c>
      <c r="G265" s="6"/>
      <c r="H265" s="6">
        <f t="shared" ref="H265:H328" si="12">SUM(D265:F265)</f>
        <v>200091</v>
      </c>
      <c r="I265" s="93"/>
      <c r="J265" s="6">
        <f>VLOOKUP($A265,State_Cats_data!$B$12:$AV$350,27,FALSE)</f>
        <v>21115</v>
      </c>
      <c r="K265" s="6"/>
      <c r="L265" s="6">
        <f>VLOOKUP($A265,State_Cats_data!$B$12:$AV$350,47,FALSE)</f>
        <v>902</v>
      </c>
      <c r="M265" s="6"/>
      <c r="N265" s="6">
        <f t="shared" ref="N265:N328" si="13">SUM(J265:L265)</f>
        <v>22017</v>
      </c>
      <c r="O265" s="93"/>
      <c r="P265" s="6">
        <f>VLOOKUP($A265,State_Cats_data!$B$12:$AV$350,32,FALSE)</f>
        <v>21548</v>
      </c>
      <c r="Q265" s="93"/>
      <c r="R265" s="6">
        <f>VLOOKUP($A265,State_Cats_data!$B$12:$AV$350,37,FALSE)</f>
        <v>0</v>
      </c>
      <c r="S265" s="93"/>
      <c r="T265" s="12">
        <f t="shared" ref="T265:T328" si="14">R265+P265+N265+H265</f>
        <v>243656</v>
      </c>
    </row>
    <row r="266" spans="1:20" x14ac:dyDescent="0.2">
      <c r="A266">
        <f>State_Cats_data!B271</f>
        <v>5949</v>
      </c>
      <c r="B266" s="84" t="str">
        <f>VLOOKUP($A266,State_Cats_data!$B$12:$AV$350,2,FALSE)</f>
        <v>Sheldon</v>
      </c>
      <c r="D266" s="6">
        <f>VLOOKUP($A266,State_Cats_data!$B$12:$AV$350,22,FALSE)</f>
        <v>540598</v>
      </c>
      <c r="E266" s="6"/>
      <c r="F266" s="6">
        <f>VLOOKUP($A266,State_Cats_data!$B$12:$AV$350,42,FALSE)</f>
        <v>33461</v>
      </c>
      <c r="G266" s="6"/>
      <c r="H266" s="6">
        <f t="shared" si="12"/>
        <v>574059</v>
      </c>
      <c r="I266" s="93"/>
      <c r="J266" s="6">
        <f>VLOOKUP($A266,State_Cats_data!$B$12:$AV$350,27,FALSE)</f>
        <v>57002</v>
      </c>
      <c r="K266" s="6"/>
      <c r="L266" s="6">
        <f>VLOOKUP($A266,State_Cats_data!$B$12:$AV$350,47,FALSE)</f>
        <v>4004</v>
      </c>
      <c r="M266" s="6"/>
      <c r="N266" s="6">
        <f t="shared" si="13"/>
        <v>61006</v>
      </c>
      <c r="O266" s="93"/>
      <c r="P266" s="6">
        <f>VLOOKUP($A266,State_Cats_data!$B$12:$AV$350,32,FALSE)</f>
        <v>67017</v>
      </c>
      <c r="Q266" s="93"/>
      <c r="R266" s="6">
        <f>VLOOKUP($A266,State_Cats_data!$B$12:$AV$350,37,FALSE)</f>
        <v>0</v>
      </c>
      <c r="S266" s="93"/>
      <c r="T266" s="12">
        <f t="shared" si="14"/>
        <v>702082</v>
      </c>
    </row>
    <row r="267" spans="1:20" x14ac:dyDescent="0.2">
      <c r="A267" s="83">
        <f>State_Cats_data!B272</f>
        <v>5976</v>
      </c>
      <c r="B267" s="92" t="str">
        <f>VLOOKUP($A267,State_Cats_data!$B$12:$AV$350,2,FALSE)</f>
        <v>Shenandoah</v>
      </c>
      <c r="C267" s="83"/>
      <c r="D267" s="93">
        <f>VLOOKUP($A267,State_Cats_data!$B$12:$AV$350,22,FALSE)</f>
        <v>565780</v>
      </c>
      <c r="E267" s="93"/>
      <c r="F267" s="93">
        <f>VLOOKUP($A267,State_Cats_data!$B$12:$AV$350,42,FALSE)</f>
        <v>31439</v>
      </c>
      <c r="G267" s="93"/>
      <c r="H267" s="93">
        <f t="shared" si="12"/>
        <v>597219</v>
      </c>
      <c r="I267" s="93"/>
      <c r="J267" s="93">
        <f>VLOOKUP($A267,State_Cats_data!$B$12:$AV$350,27,FALSE)</f>
        <v>61053</v>
      </c>
      <c r="K267" s="93"/>
      <c r="L267" s="93">
        <f>VLOOKUP($A267,State_Cats_data!$B$12:$AV$350,47,FALSE)</f>
        <v>3347</v>
      </c>
      <c r="M267" s="93"/>
      <c r="N267" s="93">
        <f t="shared" si="13"/>
        <v>64400</v>
      </c>
      <c r="O267" s="93"/>
      <c r="P267" s="93">
        <f>VLOOKUP($A267,State_Cats_data!$B$12:$AV$350,32,FALSE)</f>
        <v>71990</v>
      </c>
      <c r="Q267" s="93"/>
      <c r="R267" s="93">
        <f>VLOOKUP($A267,State_Cats_data!$B$12:$AV$350,37,FALSE)</f>
        <v>0</v>
      </c>
      <c r="S267" s="93"/>
      <c r="T267" s="104">
        <f t="shared" si="14"/>
        <v>733609</v>
      </c>
    </row>
    <row r="268" spans="1:20" x14ac:dyDescent="0.2">
      <c r="A268">
        <f>State_Cats_data!B273</f>
        <v>5994</v>
      </c>
      <c r="B268" s="84" t="str">
        <f>VLOOKUP($A268,State_Cats_data!$B$12:$AV$350,2,FALSE)</f>
        <v>Sibley-Ocheyedan</v>
      </c>
      <c r="D268" s="6">
        <f>VLOOKUP($A268,State_Cats_data!$B$12:$AV$350,22,FALSE)</f>
        <v>459590</v>
      </c>
      <c r="E268" s="6"/>
      <c r="F268" s="6">
        <f>VLOOKUP($A268,State_Cats_data!$B$12:$AV$350,42,FALSE)</f>
        <v>24615</v>
      </c>
      <c r="G268" s="6"/>
      <c r="H268" s="6">
        <f t="shared" si="12"/>
        <v>484205</v>
      </c>
      <c r="I268" s="93"/>
      <c r="J268" s="6">
        <f>VLOOKUP($A268,State_Cats_data!$B$12:$AV$350,27,FALSE)</f>
        <v>46627</v>
      </c>
      <c r="K268" s="6"/>
      <c r="L268" s="6">
        <f>VLOOKUP($A268,State_Cats_data!$B$12:$AV$350,47,FALSE)</f>
        <v>2946</v>
      </c>
      <c r="M268" s="6"/>
      <c r="N268" s="6">
        <f t="shared" si="13"/>
        <v>49573</v>
      </c>
      <c r="O268" s="93"/>
      <c r="P268" s="6">
        <f>VLOOKUP($A268,State_Cats_data!$B$12:$AV$350,32,FALSE)</f>
        <v>53569</v>
      </c>
      <c r="Q268" s="93"/>
      <c r="R268" s="6">
        <f>VLOOKUP($A268,State_Cats_data!$B$12:$AV$350,37,FALSE)</f>
        <v>0</v>
      </c>
      <c r="S268" s="93"/>
      <c r="T268" s="12">
        <f t="shared" si="14"/>
        <v>587347</v>
      </c>
    </row>
    <row r="269" spans="1:20" x14ac:dyDescent="0.2">
      <c r="A269">
        <f>State_Cats_data!B274</f>
        <v>6003</v>
      </c>
      <c r="B269" s="84" t="str">
        <f>VLOOKUP($A269,State_Cats_data!$B$12:$AV$350,2,FALSE)</f>
        <v>Sidney</v>
      </c>
      <c r="D269" s="6">
        <f>VLOOKUP($A269,State_Cats_data!$B$12:$AV$350,22,FALSE)</f>
        <v>199941</v>
      </c>
      <c r="E269" s="6"/>
      <c r="F269" s="6">
        <f>VLOOKUP($A269,State_Cats_data!$B$12:$AV$350,42,FALSE)</f>
        <v>11292</v>
      </c>
      <c r="G269" s="6"/>
      <c r="H269" s="6">
        <f t="shared" si="12"/>
        <v>211233</v>
      </c>
      <c r="I269" s="93"/>
      <c r="J269" s="6">
        <f>VLOOKUP($A269,State_Cats_data!$B$12:$AV$350,27,FALSE)</f>
        <v>21011</v>
      </c>
      <c r="K269" s="6"/>
      <c r="L269" s="6">
        <f>VLOOKUP($A269,State_Cats_data!$B$12:$AV$350,47,FALSE)</f>
        <v>1202</v>
      </c>
      <c r="M269" s="6"/>
      <c r="N269" s="6">
        <f t="shared" si="13"/>
        <v>22213</v>
      </c>
      <c r="O269" s="93"/>
      <c r="P269" s="6">
        <f>VLOOKUP($A269,State_Cats_data!$B$12:$AV$350,32,FALSE)</f>
        <v>22324</v>
      </c>
      <c r="Q269" s="93"/>
      <c r="R269" s="6">
        <f>VLOOKUP($A269,State_Cats_data!$B$12:$AV$350,37,FALSE)</f>
        <v>0</v>
      </c>
      <c r="S269" s="93"/>
      <c r="T269" s="12">
        <f t="shared" si="14"/>
        <v>255770</v>
      </c>
    </row>
    <row r="270" spans="1:20" x14ac:dyDescent="0.2">
      <c r="A270">
        <f>State_Cats_data!B275</f>
        <v>6012</v>
      </c>
      <c r="B270" s="84" t="str">
        <f>VLOOKUP($A270,State_Cats_data!$B$12:$AV$350,2,FALSE)</f>
        <v>Sigourney</v>
      </c>
      <c r="D270" s="6">
        <f>VLOOKUP($A270,State_Cats_data!$B$12:$AV$350,22,FALSE)</f>
        <v>317913</v>
      </c>
      <c r="E270" s="6"/>
      <c r="F270" s="6">
        <f>VLOOKUP($A270,State_Cats_data!$B$12:$AV$350,42,FALSE)</f>
        <v>16604</v>
      </c>
      <c r="G270" s="6"/>
      <c r="H270" s="6">
        <f t="shared" si="12"/>
        <v>334517</v>
      </c>
      <c r="I270" s="93"/>
      <c r="J270" s="6">
        <f>VLOOKUP($A270,State_Cats_data!$B$12:$AV$350,27,FALSE)</f>
        <v>33150</v>
      </c>
      <c r="K270" s="6"/>
      <c r="L270" s="6">
        <f>VLOOKUP($A270,State_Cats_data!$B$12:$AV$350,47,FALSE)</f>
        <v>1800</v>
      </c>
      <c r="M270" s="6"/>
      <c r="N270" s="6">
        <f t="shared" si="13"/>
        <v>34950</v>
      </c>
      <c r="O270" s="93"/>
      <c r="P270" s="6">
        <f>VLOOKUP($A270,State_Cats_data!$B$12:$AV$350,32,FALSE)</f>
        <v>34395</v>
      </c>
      <c r="Q270" s="93"/>
      <c r="R270" s="6">
        <f>VLOOKUP($A270,State_Cats_data!$B$12:$AV$350,37,FALSE)</f>
        <v>0</v>
      </c>
      <c r="S270" s="93"/>
      <c r="T270" s="12">
        <f t="shared" si="14"/>
        <v>403862</v>
      </c>
    </row>
    <row r="271" spans="1:20" x14ac:dyDescent="0.2">
      <c r="A271">
        <f>State_Cats_data!B276</f>
        <v>6030</v>
      </c>
      <c r="B271" s="84" t="str">
        <f>VLOOKUP($A271,State_Cats_data!$B$12:$AV$350,2,FALSE)</f>
        <v>Sioux Center</v>
      </c>
      <c r="D271" s="6">
        <f>VLOOKUP($A271,State_Cats_data!$B$12:$AV$350,22,FALSE)</f>
        <v>634811</v>
      </c>
      <c r="E271" s="6"/>
      <c r="F271" s="6">
        <f>VLOOKUP($A271,State_Cats_data!$B$12:$AV$350,42,FALSE)</f>
        <v>36869</v>
      </c>
      <c r="G271" s="6"/>
      <c r="H271" s="6">
        <f t="shared" si="12"/>
        <v>671680</v>
      </c>
      <c r="I271" s="93"/>
      <c r="J271" s="6">
        <f>VLOOKUP($A271,State_Cats_data!$B$12:$AV$350,27,FALSE)</f>
        <v>81997</v>
      </c>
      <c r="K271" s="6"/>
      <c r="L271" s="6">
        <f>VLOOKUP($A271,State_Cats_data!$B$12:$AV$350,47,FALSE)</f>
        <v>4412</v>
      </c>
      <c r="M271" s="6"/>
      <c r="N271" s="6">
        <f t="shared" si="13"/>
        <v>86409</v>
      </c>
      <c r="O271" s="93"/>
      <c r="P271" s="6">
        <f>VLOOKUP($A271,State_Cats_data!$B$12:$AV$350,32,FALSE)</f>
        <v>86120</v>
      </c>
      <c r="Q271" s="93"/>
      <c r="R271" s="6">
        <f>VLOOKUP($A271,State_Cats_data!$B$12:$AV$350,37,FALSE)</f>
        <v>0</v>
      </c>
      <c r="S271" s="93"/>
      <c r="T271" s="12">
        <f t="shared" si="14"/>
        <v>844209</v>
      </c>
    </row>
    <row r="272" spans="1:20" x14ac:dyDescent="0.2">
      <c r="A272" s="83">
        <f>State_Cats_data!B277</f>
        <v>6048</v>
      </c>
      <c r="B272" s="92" t="str">
        <f>VLOOKUP($A272,State_Cats_data!$B$12:$AV$350,2,FALSE)</f>
        <v>Sioux Central</v>
      </c>
      <c r="C272" s="83"/>
      <c r="D272" s="93">
        <f>VLOOKUP($A272,State_Cats_data!$B$12:$AV$350,22,FALSE)</f>
        <v>331294</v>
      </c>
      <c r="E272" s="93"/>
      <c r="F272" s="93">
        <f>VLOOKUP($A272,State_Cats_data!$B$12:$AV$350,42,FALSE)</f>
        <v>17417</v>
      </c>
      <c r="G272" s="93"/>
      <c r="H272" s="93">
        <f t="shared" si="12"/>
        <v>348711</v>
      </c>
      <c r="I272" s="93"/>
      <c r="J272" s="93">
        <f>VLOOKUP($A272,State_Cats_data!$B$12:$AV$350,27,FALSE)</f>
        <v>37967</v>
      </c>
      <c r="K272" s="93"/>
      <c r="L272" s="93">
        <f>VLOOKUP($A272,State_Cats_data!$B$12:$AV$350,47,FALSE)</f>
        <v>2076</v>
      </c>
      <c r="M272" s="93"/>
      <c r="N272" s="93">
        <f t="shared" si="13"/>
        <v>40043</v>
      </c>
      <c r="O272" s="93"/>
      <c r="P272" s="93">
        <f>VLOOKUP($A272,State_Cats_data!$B$12:$AV$350,32,FALSE)</f>
        <v>34199</v>
      </c>
      <c r="Q272" s="93"/>
      <c r="R272" s="93">
        <f>VLOOKUP($A272,State_Cats_data!$B$12:$AV$350,37,FALSE)</f>
        <v>0</v>
      </c>
      <c r="S272" s="93"/>
      <c r="T272" s="104">
        <f t="shared" si="14"/>
        <v>422953</v>
      </c>
    </row>
    <row r="273" spans="1:20" x14ac:dyDescent="0.2">
      <c r="A273">
        <f>State_Cats_data!B278</f>
        <v>6039</v>
      </c>
      <c r="B273" s="84" t="str">
        <f>VLOOKUP($A273,State_Cats_data!$B$12:$AV$350,2,FALSE)</f>
        <v>Sioux City</v>
      </c>
      <c r="D273" s="6">
        <f>VLOOKUP($A273,State_Cats_data!$B$12:$AV$350,22,FALSE)</f>
        <v>7711519</v>
      </c>
      <c r="E273" s="6"/>
      <c r="F273" s="6">
        <f>VLOOKUP($A273,State_Cats_data!$B$12:$AV$350,42,FALSE)</f>
        <v>482778</v>
      </c>
      <c r="G273" s="6"/>
      <c r="H273" s="6">
        <f t="shared" si="12"/>
        <v>8194297</v>
      </c>
      <c r="I273" s="93"/>
      <c r="J273" s="6">
        <f>VLOOKUP($A273,State_Cats_data!$B$12:$AV$350,27,FALSE)</f>
        <v>921207</v>
      </c>
      <c r="K273" s="6"/>
      <c r="L273" s="6">
        <f>VLOOKUP($A273,State_Cats_data!$B$12:$AV$350,47,FALSE)</f>
        <v>57775</v>
      </c>
      <c r="M273" s="6"/>
      <c r="N273" s="6">
        <f t="shared" si="13"/>
        <v>978982</v>
      </c>
      <c r="O273" s="93"/>
      <c r="P273" s="6">
        <f>VLOOKUP($A273,State_Cats_data!$B$12:$AV$350,32,FALSE)</f>
        <v>1159107</v>
      </c>
      <c r="Q273" s="93"/>
      <c r="R273" s="6">
        <f>VLOOKUP($A273,State_Cats_data!$B$12:$AV$350,37,FALSE)</f>
        <v>4473945</v>
      </c>
      <c r="S273" s="93"/>
      <c r="T273" s="12">
        <f t="shared" si="14"/>
        <v>14806331</v>
      </c>
    </row>
    <row r="274" spans="1:20" x14ac:dyDescent="0.2">
      <c r="A274">
        <f>State_Cats_data!B279</f>
        <v>6093</v>
      </c>
      <c r="B274" s="84" t="str">
        <f>VLOOKUP($A274,State_Cats_data!$B$12:$AV$350,2,FALSE)</f>
        <v>Solon</v>
      </c>
      <c r="D274" s="6">
        <f>VLOOKUP($A274,State_Cats_data!$B$12:$AV$350,22,FALSE)</f>
        <v>658879</v>
      </c>
      <c r="E274" s="6"/>
      <c r="F274" s="6">
        <f>VLOOKUP($A274,State_Cats_data!$B$12:$AV$350,42,FALSE)</f>
        <v>35103</v>
      </c>
      <c r="G274" s="6"/>
      <c r="H274" s="6">
        <f t="shared" si="12"/>
        <v>693982</v>
      </c>
      <c r="I274" s="93"/>
      <c r="J274" s="6">
        <f>VLOOKUP($A274,State_Cats_data!$B$12:$AV$350,27,FALSE)</f>
        <v>67768</v>
      </c>
      <c r="K274" s="6"/>
      <c r="L274" s="6">
        <f>VLOOKUP($A274,State_Cats_data!$B$12:$AV$350,47,FALSE)</f>
        <v>4082</v>
      </c>
      <c r="M274" s="6"/>
      <c r="N274" s="6">
        <f t="shared" si="13"/>
        <v>71850</v>
      </c>
      <c r="O274" s="93"/>
      <c r="P274" s="6">
        <f>VLOOKUP($A274,State_Cats_data!$B$12:$AV$350,32,FALSE)</f>
        <v>61060</v>
      </c>
      <c r="Q274" s="93"/>
      <c r="R274" s="6">
        <f>VLOOKUP($A274,State_Cats_data!$B$12:$AV$350,37,FALSE)</f>
        <v>0</v>
      </c>
      <c r="S274" s="93"/>
      <c r="T274" s="12">
        <f t="shared" si="14"/>
        <v>826892</v>
      </c>
    </row>
    <row r="275" spans="1:20" x14ac:dyDescent="0.2">
      <c r="A275">
        <f>State_Cats_data!B280</f>
        <v>6091</v>
      </c>
      <c r="B275" s="84" t="str">
        <f>VLOOKUP($A275,State_Cats_data!$B$12:$AV$350,2,FALSE)</f>
        <v>South Central Calhoun</v>
      </c>
      <c r="D275" s="6">
        <f>VLOOKUP($A275,State_Cats_data!$B$12:$AV$350,22,FALSE)</f>
        <v>595193</v>
      </c>
      <c r="E275" s="6"/>
      <c r="F275" s="6">
        <f>VLOOKUP($A275,State_Cats_data!$B$12:$AV$350,42,FALSE)</f>
        <v>33320</v>
      </c>
      <c r="G275" s="6"/>
      <c r="H275" s="6">
        <f t="shared" si="12"/>
        <v>628513</v>
      </c>
      <c r="I275" s="93"/>
      <c r="J275" s="6">
        <f>VLOOKUP($A275,State_Cats_data!$B$12:$AV$350,27,FALSE)</f>
        <v>60560</v>
      </c>
      <c r="K275" s="6"/>
      <c r="L275" s="6">
        <f>VLOOKUP($A275,State_Cats_data!$B$12:$AV$350,47,FALSE)</f>
        <v>3973</v>
      </c>
      <c r="M275" s="6"/>
      <c r="N275" s="6">
        <f t="shared" si="13"/>
        <v>64533</v>
      </c>
      <c r="O275" s="93"/>
      <c r="P275" s="6">
        <f>VLOOKUP($A275,State_Cats_data!$B$12:$AV$350,32,FALSE)</f>
        <v>63872</v>
      </c>
      <c r="Q275" s="93"/>
      <c r="R275" s="6">
        <f>VLOOKUP($A275,State_Cats_data!$B$12:$AV$350,37,FALSE)</f>
        <v>0</v>
      </c>
      <c r="S275" s="93"/>
      <c r="T275" s="12">
        <f t="shared" si="14"/>
        <v>756918</v>
      </c>
    </row>
    <row r="276" spans="1:20" x14ac:dyDescent="0.2">
      <c r="A276">
        <f>State_Cats_data!B281</f>
        <v>6095</v>
      </c>
      <c r="B276" s="84" t="str">
        <f>VLOOKUP($A276,State_Cats_data!$B$12:$AV$350,2,FALSE)</f>
        <v>South Hamilton</v>
      </c>
      <c r="D276" s="6">
        <f>VLOOKUP($A276,State_Cats_data!$B$12:$AV$350,22,FALSE)</f>
        <v>413995</v>
      </c>
      <c r="E276" s="6"/>
      <c r="F276" s="6">
        <f>VLOOKUP($A276,State_Cats_data!$B$12:$AV$350,42,FALSE)</f>
        <v>22942</v>
      </c>
      <c r="G276" s="6"/>
      <c r="H276" s="6">
        <f t="shared" si="12"/>
        <v>436937</v>
      </c>
      <c r="I276" s="93"/>
      <c r="J276" s="6">
        <f>VLOOKUP($A276,State_Cats_data!$B$12:$AV$350,27,FALSE)</f>
        <v>49013</v>
      </c>
      <c r="K276" s="6"/>
      <c r="L276" s="6">
        <f>VLOOKUP($A276,State_Cats_data!$B$12:$AV$350,47,FALSE)</f>
        <v>2736</v>
      </c>
      <c r="M276" s="6"/>
      <c r="N276" s="6">
        <f t="shared" si="13"/>
        <v>51749</v>
      </c>
      <c r="O276" s="93"/>
      <c r="P276" s="6">
        <f>VLOOKUP($A276,State_Cats_data!$B$12:$AV$350,32,FALSE)</f>
        <v>46455</v>
      </c>
      <c r="Q276" s="93"/>
      <c r="R276" s="6">
        <f>VLOOKUP($A276,State_Cats_data!$B$12:$AV$350,37,FALSE)</f>
        <v>0</v>
      </c>
      <c r="S276" s="93"/>
      <c r="T276" s="12">
        <f t="shared" si="14"/>
        <v>535141</v>
      </c>
    </row>
    <row r="277" spans="1:20" x14ac:dyDescent="0.2">
      <c r="A277" s="83">
        <f>State_Cats_data!B282</f>
        <v>5157</v>
      </c>
      <c r="B277" s="92" t="str">
        <f>VLOOKUP($A277,State_Cats_data!$B$12:$AV$350,2,FALSE)</f>
        <v>South O'Brien</v>
      </c>
      <c r="C277" s="83"/>
      <c r="D277" s="93">
        <f>VLOOKUP($A277,State_Cats_data!$B$12:$AV$350,22,FALSE)</f>
        <v>392099</v>
      </c>
      <c r="E277" s="93"/>
      <c r="F277" s="93">
        <f>VLOOKUP($A277,State_Cats_data!$B$12:$AV$350,42,FALSE)</f>
        <v>23076</v>
      </c>
      <c r="G277" s="93"/>
      <c r="H277" s="93">
        <f t="shared" si="12"/>
        <v>415175</v>
      </c>
      <c r="I277" s="93"/>
      <c r="J277" s="93">
        <f>VLOOKUP($A277,State_Cats_data!$B$12:$AV$350,27,FALSE)</f>
        <v>46186</v>
      </c>
      <c r="K277" s="93"/>
      <c r="L277" s="93">
        <f>VLOOKUP($A277,State_Cats_data!$B$12:$AV$350,47,FALSE)</f>
        <v>2762</v>
      </c>
      <c r="M277" s="93"/>
      <c r="N277" s="93">
        <f t="shared" si="13"/>
        <v>48948</v>
      </c>
      <c r="O277" s="93"/>
      <c r="P277" s="93">
        <f>VLOOKUP($A277,State_Cats_data!$B$12:$AV$350,32,FALSE)</f>
        <v>38994</v>
      </c>
      <c r="Q277" s="93"/>
      <c r="R277" s="93">
        <f>VLOOKUP($A277,State_Cats_data!$B$12:$AV$350,37,FALSE)</f>
        <v>0</v>
      </c>
      <c r="S277" s="93"/>
      <c r="T277" s="104">
        <f t="shared" si="14"/>
        <v>503117</v>
      </c>
    </row>
    <row r="278" spans="1:20" x14ac:dyDescent="0.2">
      <c r="A278">
        <f>State_Cats_data!B283</f>
        <v>6097</v>
      </c>
      <c r="B278" s="84" t="str">
        <f>VLOOKUP($A278,State_Cats_data!$B$12:$AV$350,2,FALSE)</f>
        <v>South Page</v>
      </c>
      <c r="D278" s="6">
        <f>VLOOKUP($A278,State_Cats_data!$B$12:$AV$350,22,FALSE)</f>
        <v>126825</v>
      </c>
      <c r="E278" s="6"/>
      <c r="F278" s="6">
        <f>VLOOKUP($A278,State_Cats_data!$B$12:$AV$350,42,FALSE)</f>
        <v>6880</v>
      </c>
      <c r="G278" s="6"/>
      <c r="H278" s="6">
        <f t="shared" si="12"/>
        <v>133705</v>
      </c>
      <c r="I278" s="93"/>
      <c r="J278" s="6">
        <f>VLOOKUP($A278,State_Cats_data!$B$12:$AV$350,27,FALSE)</f>
        <v>12714</v>
      </c>
      <c r="K278" s="6"/>
      <c r="L278" s="6">
        <f>VLOOKUP($A278,State_Cats_data!$B$12:$AV$350,47,FALSE)</f>
        <v>732</v>
      </c>
      <c r="M278" s="6"/>
      <c r="N278" s="6">
        <f t="shared" si="13"/>
        <v>13446</v>
      </c>
      <c r="O278" s="93"/>
      <c r="P278" s="6">
        <f>VLOOKUP($A278,State_Cats_data!$B$12:$AV$350,32,FALSE)</f>
        <v>10356</v>
      </c>
      <c r="Q278" s="93"/>
      <c r="R278" s="6">
        <f>VLOOKUP($A278,State_Cats_data!$B$12:$AV$350,37,FALSE)</f>
        <v>0</v>
      </c>
      <c r="S278" s="93"/>
      <c r="T278" s="12">
        <f t="shared" si="14"/>
        <v>157507</v>
      </c>
    </row>
    <row r="279" spans="1:20" x14ac:dyDescent="0.2">
      <c r="A279">
        <f>State_Cats_data!B284</f>
        <v>6098</v>
      </c>
      <c r="B279" s="84" t="str">
        <f>VLOOKUP($A279,State_Cats_data!$B$12:$AV$350,2,FALSE)</f>
        <v>South Tama County</v>
      </c>
      <c r="D279" s="6">
        <f>VLOOKUP($A279,State_Cats_data!$B$12:$AV$350,22,FALSE)</f>
        <v>844132</v>
      </c>
      <c r="E279" s="6"/>
      <c r="F279" s="6">
        <f>VLOOKUP($A279,State_Cats_data!$B$12:$AV$350,42,FALSE)</f>
        <v>63501</v>
      </c>
      <c r="G279" s="6"/>
      <c r="H279" s="6">
        <f t="shared" si="12"/>
        <v>907633</v>
      </c>
      <c r="I279" s="93"/>
      <c r="J279" s="6">
        <f>VLOOKUP($A279,State_Cats_data!$B$12:$AV$350,27,FALSE)</f>
        <v>87646</v>
      </c>
      <c r="K279" s="6"/>
      <c r="L279" s="6">
        <f>VLOOKUP($A279,State_Cats_data!$B$12:$AV$350,47,FALSE)</f>
        <v>7298</v>
      </c>
      <c r="M279" s="6"/>
      <c r="N279" s="6">
        <f t="shared" si="13"/>
        <v>94944</v>
      </c>
      <c r="O279" s="93"/>
      <c r="P279" s="6">
        <f>VLOOKUP($A279,State_Cats_data!$B$12:$AV$350,32,FALSE)</f>
        <v>110352</v>
      </c>
      <c r="Q279" s="93"/>
      <c r="R279" s="6">
        <f>VLOOKUP($A279,State_Cats_data!$B$12:$AV$350,37,FALSE)</f>
        <v>0</v>
      </c>
      <c r="S279" s="93"/>
      <c r="T279" s="12">
        <f t="shared" si="14"/>
        <v>1112929</v>
      </c>
    </row>
    <row r="280" spans="1:20" x14ac:dyDescent="0.2">
      <c r="A280">
        <f>State_Cats_data!B285</f>
        <v>6100</v>
      </c>
      <c r="B280" s="84" t="str">
        <f>VLOOKUP($A280,State_Cats_data!$B$12:$AV$350,2,FALSE)</f>
        <v>South Winneshiek</v>
      </c>
      <c r="D280" s="6">
        <f>VLOOKUP($A280,State_Cats_data!$B$12:$AV$350,22,FALSE)</f>
        <v>322658</v>
      </c>
      <c r="E280" s="6"/>
      <c r="F280" s="6">
        <f>VLOOKUP($A280,State_Cats_data!$B$12:$AV$350,42,FALSE)</f>
        <v>19128</v>
      </c>
      <c r="G280" s="6"/>
      <c r="H280" s="6">
        <f t="shared" si="12"/>
        <v>341786</v>
      </c>
      <c r="I280" s="93"/>
      <c r="J280" s="6">
        <f>VLOOKUP($A280,State_Cats_data!$B$12:$AV$350,27,FALSE)</f>
        <v>37160</v>
      </c>
      <c r="K280" s="6"/>
      <c r="L280" s="6">
        <f>VLOOKUP($A280,State_Cats_data!$B$12:$AV$350,47,FALSE)</f>
        <v>2050</v>
      </c>
      <c r="M280" s="6"/>
      <c r="N280" s="6">
        <f t="shared" si="13"/>
        <v>39210</v>
      </c>
      <c r="O280" s="93"/>
      <c r="P280" s="6">
        <f>VLOOKUP($A280,State_Cats_data!$B$12:$AV$350,32,FALSE)</f>
        <v>27774</v>
      </c>
      <c r="Q280" s="93"/>
      <c r="R280" s="6">
        <f>VLOOKUP($A280,State_Cats_data!$B$12:$AV$350,37,FALSE)</f>
        <v>0</v>
      </c>
      <c r="S280" s="93"/>
      <c r="T280" s="12">
        <f t="shared" si="14"/>
        <v>408770</v>
      </c>
    </row>
    <row r="281" spans="1:20" x14ac:dyDescent="0.2">
      <c r="A281">
        <f>State_Cats_data!B286</f>
        <v>6101</v>
      </c>
      <c r="B281" s="84" t="str">
        <f>VLOOKUP($A281,State_Cats_data!$B$12:$AV$350,2,FALSE)</f>
        <v>Southeast Polk</v>
      </c>
      <c r="D281" s="6">
        <f>VLOOKUP($A281,State_Cats_data!$B$12:$AV$350,22,FALSE)</f>
        <v>3527949</v>
      </c>
      <c r="E281" s="6"/>
      <c r="F281" s="6">
        <f>VLOOKUP($A281,State_Cats_data!$B$12:$AV$350,42,FALSE)</f>
        <v>168430</v>
      </c>
      <c r="G281" s="6"/>
      <c r="H281" s="6">
        <f t="shared" si="12"/>
        <v>3696379</v>
      </c>
      <c r="I281" s="93"/>
      <c r="J281" s="6">
        <f>VLOOKUP($A281,State_Cats_data!$B$12:$AV$350,27,FALSE)</f>
        <v>404051</v>
      </c>
      <c r="K281" s="6"/>
      <c r="L281" s="6">
        <f>VLOOKUP($A281,State_Cats_data!$B$12:$AV$350,47,FALSE)</f>
        <v>21451</v>
      </c>
      <c r="M281" s="6"/>
      <c r="N281" s="6">
        <f t="shared" si="13"/>
        <v>425502</v>
      </c>
      <c r="O281" s="93"/>
      <c r="P281" s="6">
        <f>VLOOKUP($A281,State_Cats_data!$B$12:$AV$350,32,FALSE)</f>
        <v>399354</v>
      </c>
      <c r="Q281" s="93"/>
      <c r="R281" s="6">
        <f>VLOOKUP($A281,State_Cats_data!$B$12:$AV$350,37,FALSE)</f>
        <v>2113871</v>
      </c>
      <c r="S281" s="93"/>
      <c r="T281" s="12">
        <f t="shared" si="14"/>
        <v>6635106</v>
      </c>
    </row>
    <row r="282" spans="1:20" x14ac:dyDescent="0.2">
      <c r="A282" s="83">
        <f>State_Cats_data!B287</f>
        <v>6094</v>
      </c>
      <c r="B282" s="92" t="str">
        <f>VLOOKUP($A282,State_Cats_data!$B$12:$AV$350,2,FALSE)</f>
        <v>Southeast Warren</v>
      </c>
      <c r="C282" s="83"/>
      <c r="D282" s="93">
        <f>VLOOKUP($A282,State_Cats_data!$B$12:$AV$350,22,FALSE)</f>
        <v>329474</v>
      </c>
      <c r="E282" s="93"/>
      <c r="F282" s="93">
        <f>VLOOKUP($A282,State_Cats_data!$B$12:$AV$350,42,FALSE)</f>
        <v>14959</v>
      </c>
      <c r="G282" s="93"/>
      <c r="H282" s="93">
        <f t="shared" si="12"/>
        <v>344433</v>
      </c>
      <c r="I282" s="93"/>
      <c r="J282" s="93">
        <f>VLOOKUP($A282,State_Cats_data!$B$12:$AV$350,27,FALSE)</f>
        <v>34700</v>
      </c>
      <c r="K282" s="93"/>
      <c r="L282" s="93">
        <f>VLOOKUP($A282,State_Cats_data!$B$12:$AV$350,47,FALSE)</f>
        <v>1905</v>
      </c>
      <c r="M282" s="93"/>
      <c r="N282" s="93">
        <f t="shared" si="13"/>
        <v>36605</v>
      </c>
      <c r="O282" s="93"/>
      <c r="P282" s="93">
        <f>VLOOKUP($A282,State_Cats_data!$B$12:$AV$350,32,FALSE)</f>
        <v>33247</v>
      </c>
      <c r="Q282" s="93"/>
      <c r="R282" s="93">
        <f>VLOOKUP($A282,State_Cats_data!$B$12:$AV$350,37,FALSE)</f>
        <v>0</v>
      </c>
      <c r="S282" s="93"/>
      <c r="T282" s="104">
        <f t="shared" si="14"/>
        <v>414285</v>
      </c>
    </row>
    <row r="283" spans="1:20" x14ac:dyDescent="0.2">
      <c r="A283">
        <f>State_Cats_data!B288</f>
        <v>6096</v>
      </c>
      <c r="B283" s="84" t="str">
        <f>VLOOKUP($A283,State_Cats_data!$B$12:$AV$350,2,FALSE)</f>
        <v>Southeast Webster Grand</v>
      </c>
      <c r="D283" s="6">
        <f>VLOOKUP($A283,State_Cats_data!$B$12:$AV$350,22,FALSE)</f>
        <v>331619</v>
      </c>
      <c r="E283" s="6"/>
      <c r="F283" s="6">
        <f>VLOOKUP($A283,State_Cats_data!$B$12:$AV$350,42,FALSE)</f>
        <v>19078</v>
      </c>
      <c r="G283" s="6"/>
      <c r="H283" s="6">
        <f t="shared" si="12"/>
        <v>350697</v>
      </c>
      <c r="I283" s="93"/>
      <c r="J283" s="6">
        <f>VLOOKUP($A283,State_Cats_data!$B$12:$AV$350,27,FALSE)</f>
        <v>38612</v>
      </c>
      <c r="K283" s="6"/>
      <c r="L283" s="6">
        <f>VLOOKUP($A283,State_Cats_data!$B$12:$AV$350,47,FALSE)</f>
        <v>2274</v>
      </c>
      <c r="M283" s="6"/>
      <c r="N283" s="6">
        <f t="shared" si="13"/>
        <v>40886</v>
      </c>
      <c r="O283" s="93"/>
      <c r="P283" s="6">
        <f>VLOOKUP($A283,State_Cats_data!$B$12:$AV$350,32,FALSE)</f>
        <v>40117</v>
      </c>
      <c r="Q283" s="93"/>
      <c r="R283" s="6">
        <f>VLOOKUP($A283,State_Cats_data!$B$12:$AV$350,37,FALSE)</f>
        <v>0</v>
      </c>
      <c r="S283" s="93"/>
      <c r="T283" s="12">
        <f t="shared" si="14"/>
        <v>431700</v>
      </c>
    </row>
    <row r="284" spans="1:20" x14ac:dyDescent="0.2">
      <c r="A284">
        <f>State_Cats_data!B289</f>
        <v>6102</v>
      </c>
      <c r="B284" s="84" t="str">
        <f>VLOOKUP($A284,State_Cats_data!$B$12:$AV$350,2,FALSE)</f>
        <v>Spencer</v>
      </c>
      <c r="D284" s="6">
        <f>VLOOKUP($A284,State_Cats_data!$B$12:$AV$350,22,FALSE)</f>
        <v>1096911</v>
      </c>
      <c r="E284" s="6"/>
      <c r="F284" s="6">
        <f>VLOOKUP($A284,State_Cats_data!$B$12:$AV$350,42,FALSE)</f>
        <v>70666</v>
      </c>
      <c r="G284" s="6"/>
      <c r="H284" s="6">
        <f t="shared" si="12"/>
        <v>1167577</v>
      </c>
      <c r="I284" s="93"/>
      <c r="J284" s="6">
        <f>VLOOKUP($A284,State_Cats_data!$B$12:$AV$350,27,FALSE)</f>
        <v>132832</v>
      </c>
      <c r="K284" s="6"/>
      <c r="L284" s="6">
        <f>VLOOKUP($A284,State_Cats_data!$B$12:$AV$350,47,FALSE)</f>
        <v>8426</v>
      </c>
      <c r="M284" s="6"/>
      <c r="N284" s="6">
        <f t="shared" si="13"/>
        <v>141258</v>
      </c>
      <c r="O284" s="93"/>
      <c r="P284" s="6">
        <f>VLOOKUP($A284,State_Cats_data!$B$12:$AV$350,32,FALSE)</f>
        <v>129760</v>
      </c>
      <c r="Q284" s="93"/>
      <c r="R284" s="6">
        <f>VLOOKUP($A284,State_Cats_data!$B$12:$AV$350,37,FALSE)</f>
        <v>0</v>
      </c>
      <c r="S284" s="93"/>
      <c r="T284" s="12">
        <f t="shared" si="14"/>
        <v>1438595</v>
      </c>
    </row>
    <row r="285" spans="1:20" x14ac:dyDescent="0.2">
      <c r="A285">
        <f>State_Cats_data!B290</f>
        <v>6120</v>
      </c>
      <c r="B285" s="84" t="str">
        <f>VLOOKUP($A285,State_Cats_data!$B$12:$AV$350,2,FALSE)</f>
        <v>Spirit Lake</v>
      </c>
      <c r="D285" s="6">
        <f>VLOOKUP($A285,State_Cats_data!$B$12:$AV$350,22,FALSE)</f>
        <v>645424</v>
      </c>
      <c r="E285" s="6"/>
      <c r="F285" s="6">
        <f>VLOOKUP($A285,State_Cats_data!$B$12:$AV$350,42,FALSE)</f>
        <v>39647</v>
      </c>
      <c r="G285" s="6"/>
      <c r="H285" s="6">
        <f t="shared" si="12"/>
        <v>685071</v>
      </c>
      <c r="I285" s="93"/>
      <c r="J285" s="6">
        <f>VLOOKUP($A285,State_Cats_data!$B$12:$AV$350,27,FALSE)</f>
        <v>76704</v>
      </c>
      <c r="K285" s="6"/>
      <c r="L285" s="6">
        <f>VLOOKUP($A285,State_Cats_data!$B$12:$AV$350,47,FALSE)</f>
        <v>4727</v>
      </c>
      <c r="M285" s="6"/>
      <c r="N285" s="6">
        <f t="shared" si="13"/>
        <v>81431</v>
      </c>
      <c r="O285" s="93"/>
      <c r="P285" s="6">
        <f>VLOOKUP($A285,State_Cats_data!$B$12:$AV$350,32,FALSE)</f>
        <v>72871</v>
      </c>
      <c r="Q285" s="93"/>
      <c r="R285" s="6">
        <f>VLOOKUP($A285,State_Cats_data!$B$12:$AV$350,37,FALSE)</f>
        <v>0</v>
      </c>
      <c r="S285" s="93"/>
      <c r="T285" s="12">
        <f t="shared" si="14"/>
        <v>839373</v>
      </c>
    </row>
    <row r="286" spans="1:20" x14ac:dyDescent="0.2">
      <c r="A286">
        <f>State_Cats_data!B291</f>
        <v>6138</v>
      </c>
      <c r="B286" s="84" t="str">
        <f>VLOOKUP($A286,State_Cats_data!$B$12:$AV$350,2,FALSE)</f>
        <v>Springville</v>
      </c>
      <c r="D286" s="6">
        <f>VLOOKUP($A286,State_Cats_data!$B$12:$AV$350,22,FALSE)</f>
        <v>222282</v>
      </c>
      <c r="E286" s="6"/>
      <c r="F286" s="6">
        <f>VLOOKUP($A286,State_Cats_data!$B$12:$AV$350,42,FALSE)</f>
        <v>10817</v>
      </c>
      <c r="G286" s="6"/>
      <c r="H286" s="6">
        <f t="shared" si="12"/>
        <v>233099</v>
      </c>
      <c r="I286" s="93"/>
      <c r="J286" s="6">
        <f>VLOOKUP($A286,State_Cats_data!$B$12:$AV$350,27,FALSE)</f>
        <v>21065</v>
      </c>
      <c r="K286" s="6"/>
      <c r="L286" s="6">
        <f>VLOOKUP($A286,State_Cats_data!$B$12:$AV$350,47,FALSE)</f>
        <v>1258</v>
      </c>
      <c r="M286" s="6"/>
      <c r="N286" s="6">
        <f t="shared" si="13"/>
        <v>22323</v>
      </c>
      <c r="O286" s="93"/>
      <c r="P286" s="6">
        <f>VLOOKUP($A286,State_Cats_data!$B$12:$AV$350,32,FALSE)</f>
        <v>19200</v>
      </c>
      <c r="Q286" s="93"/>
      <c r="R286" s="6">
        <f>VLOOKUP($A286,State_Cats_data!$B$12:$AV$350,37,FALSE)</f>
        <v>0</v>
      </c>
      <c r="S286" s="93"/>
      <c r="T286" s="12">
        <f t="shared" si="14"/>
        <v>274622</v>
      </c>
    </row>
    <row r="287" spans="1:20" x14ac:dyDescent="0.2">
      <c r="A287" s="83">
        <f>State_Cats_data!B292</f>
        <v>5751</v>
      </c>
      <c r="B287" s="92" t="str">
        <f>VLOOKUP($A287,State_Cats_data!$B$12:$AV$350,2,FALSE)</f>
        <v>St Ansgar</v>
      </c>
      <c r="C287" s="83"/>
      <c r="D287" s="93">
        <f>VLOOKUP($A287,State_Cats_data!$B$12:$AV$350,22,FALSE)</f>
        <v>339045</v>
      </c>
      <c r="E287" s="93"/>
      <c r="F287" s="93">
        <f>VLOOKUP($A287,State_Cats_data!$B$12:$AV$350,42,FALSE)</f>
        <v>25002</v>
      </c>
      <c r="G287" s="93"/>
      <c r="H287" s="93">
        <f t="shared" si="12"/>
        <v>364047</v>
      </c>
      <c r="I287" s="93"/>
      <c r="J287" s="93">
        <f>VLOOKUP($A287,State_Cats_data!$B$12:$AV$350,27,FALSE)</f>
        <v>39835</v>
      </c>
      <c r="K287" s="93"/>
      <c r="L287" s="93">
        <f>VLOOKUP($A287,State_Cats_data!$B$12:$AV$350,47,FALSE)</f>
        <v>2870</v>
      </c>
      <c r="M287" s="93"/>
      <c r="N287" s="93">
        <f t="shared" si="13"/>
        <v>42705</v>
      </c>
      <c r="O287" s="93"/>
      <c r="P287" s="93">
        <f>VLOOKUP($A287,State_Cats_data!$B$12:$AV$350,32,FALSE)</f>
        <v>37540</v>
      </c>
      <c r="Q287" s="93"/>
      <c r="R287" s="93">
        <f>VLOOKUP($A287,State_Cats_data!$B$12:$AV$350,37,FALSE)</f>
        <v>0</v>
      </c>
      <c r="S287" s="93"/>
      <c r="T287" s="104">
        <f t="shared" si="14"/>
        <v>444292</v>
      </c>
    </row>
    <row r="288" spans="1:20" x14ac:dyDescent="0.2">
      <c r="A288">
        <f>State_Cats_data!B293</f>
        <v>6165</v>
      </c>
      <c r="B288" s="84" t="str">
        <f>VLOOKUP($A288,State_Cats_data!$B$12:$AV$350,2,FALSE)</f>
        <v>Stanton</v>
      </c>
      <c r="D288" s="6">
        <f>VLOOKUP($A288,State_Cats_data!$B$12:$AV$350,22,FALSE)</f>
        <v>115422</v>
      </c>
      <c r="E288" s="6"/>
      <c r="F288" s="6">
        <f>VLOOKUP($A288,State_Cats_data!$B$12:$AV$350,42,FALSE)</f>
        <v>5941</v>
      </c>
      <c r="G288" s="6"/>
      <c r="H288" s="6">
        <f t="shared" si="12"/>
        <v>121363</v>
      </c>
      <c r="I288" s="93"/>
      <c r="J288" s="6">
        <f>VLOOKUP($A288,State_Cats_data!$B$12:$AV$350,27,FALSE)</f>
        <v>14324</v>
      </c>
      <c r="K288" s="6"/>
      <c r="L288" s="6">
        <f>VLOOKUP($A288,State_Cats_data!$B$12:$AV$350,47,FALSE)</f>
        <v>632</v>
      </c>
      <c r="M288" s="6"/>
      <c r="N288" s="6">
        <f t="shared" si="13"/>
        <v>14956</v>
      </c>
      <c r="O288" s="93"/>
      <c r="P288" s="6">
        <f>VLOOKUP($A288,State_Cats_data!$B$12:$AV$350,32,FALSE)</f>
        <v>11443</v>
      </c>
      <c r="Q288" s="93"/>
      <c r="R288" s="6">
        <f>VLOOKUP($A288,State_Cats_data!$B$12:$AV$350,37,FALSE)</f>
        <v>0</v>
      </c>
      <c r="S288" s="93"/>
      <c r="T288" s="12">
        <f t="shared" si="14"/>
        <v>147762</v>
      </c>
    </row>
    <row r="289" spans="1:20" x14ac:dyDescent="0.2">
      <c r="A289">
        <f>State_Cats_data!B294</f>
        <v>6175</v>
      </c>
      <c r="B289" s="84" t="str">
        <f>VLOOKUP($A289,State_Cats_data!$B$12:$AV$350,2,FALSE)</f>
        <v>Starmont</v>
      </c>
      <c r="D289" s="6">
        <f>VLOOKUP($A289,State_Cats_data!$B$12:$AV$350,22,FALSE)</f>
        <v>385659</v>
      </c>
      <c r="E289" s="6"/>
      <c r="F289" s="6">
        <f>VLOOKUP($A289,State_Cats_data!$B$12:$AV$350,42,FALSE)</f>
        <v>21105</v>
      </c>
      <c r="G289" s="6"/>
      <c r="H289" s="6">
        <f t="shared" si="12"/>
        <v>406764</v>
      </c>
      <c r="I289" s="93"/>
      <c r="J289" s="6">
        <f>VLOOKUP($A289,State_Cats_data!$B$12:$AV$350,27,FALSE)</f>
        <v>42741</v>
      </c>
      <c r="K289" s="6"/>
      <c r="L289" s="6">
        <f>VLOOKUP($A289,State_Cats_data!$B$12:$AV$350,47,FALSE)</f>
        <v>2261</v>
      </c>
      <c r="M289" s="6"/>
      <c r="N289" s="6">
        <f t="shared" si="13"/>
        <v>45002</v>
      </c>
      <c r="O289" s="93"/>
      <c r="P289" s="6">
        <f>VLOOKUP($A289,State_Cats_data!$B$12:$AV$350,32,FALSE)</f>
        <v>47353</v>
      </c>
      <c r="Q289" s="93"/>
      <c r="R289" s="6">
        <f>VLOOKUP($A289,State_Cats_data!$B$12:$AV$350,37,FALSE)</f>
        <v>0</v>
      </c>
      <c r="S289" s="93"/>
      <c r="T289" s="12">
        <f t="shared" si="14"/>
        <v>499119</v>
      </c>
    </row>
    <row r="290" spans="1:20" x14ac:dyDescent="0.2">
      <c r="A290">
        <f>State_Cats_data!B295</f>
        <v>6219</v>
      </c>
      <c r="B290" s="84" t="str">
        <f>VLOOKUP($A290,State_Cats_data!$B$12:$AV$350,2,FALSE)</f>
        <v>Storm Lake</v>
      </c>
      <c r="D290" s="6">
        <f>VLOOKUP($A290,State_Cats_data!$B$12:$AV$350,22,FALSE)</f>
        <v>1262321</v>
      </c>
      <c r="E290" s="6"/>
      <c r="F290" s="6">
        <f>VLOOKUP($A290,State_Cats_data!$B$12:$AV$350,42,FALSE)</f>
        <v>79624</v>
      </c>
      <c r="G290" s="6"/>
      <c r="H290" s="6">
        <f t="shared" si="12"/>
        <v>1341945</v>
      </c>
      <c r="I290" s="93"/>
      <c r="J290" s="6">
        <f>VLOOKUP($A290,State_Cats_data!$B$12:$AV$350,27,FALSE)</f>
        <v>145627</v>
      </c>
      <c r="K290" s="6"/>
      <c r="L290" s="6">
        <f>VLOOKUP($A290,State_Cats_data!$B$12:$AV$350,47,FALSE)</f>
        <v>9494</v>
      </c>
      <c r="M290" s="6"/>
      <c r="N290" s="6">
        <f t="shared" si="13"/>
        <v>155121</v>
      </c>
      <c r="O290" s="93"/>
      <c r="P290" s="6">
        <f>VLOOKUP($A290,State_Cats_data!$B$12:$AV$350,32,FALSE)</f>
        <v>187657</v>
      </c>
      <c r="Q290" s="93"/>
      <c r="R290" s="6">
        <f>VLOOKUP($A290,State_Cats_data!$B$12:$AV$350,37,FALSE)</f>
        <v>0</v>
      </c>
      <c r="S290" s="93"/>
      <c r="T290" s="12">
        <f t="shared" si="14"/>
        <v>1684723</v>
      </c>
    </row>
    <row r="291" spans="1:20" x14ac:dyDescent="0.2">
      <c r="A291">
        <f>State_Cats_data!B296</f>
        <v>6246</v>
      </c>
      <c r="B291" s="84" t="str">
        <f>VLOOKUP($A291,State_Cats_data!$B$12:$AV$350,2,FALSE)</f>
        <v>Stratford</v>
      </c>
      <c r="D291" s="6">
        <f>VLOOKUP($A291,State_Cats_data!$B$12:$AV$350,22,FALSE)</f>
        <v>86036</v>
      </c>
      <c r="E291" s="6"/>
      <c r="F291" s="6">
        <f>VLOOKUP($A291,State_Cats_data!$B$12:$AV$350,42,FALSE)</f>
        <v>5566</v>
      </c>
      <c r="G291" s="6"/>
      <c r="H291" s="6">
        <f t="shared" si="12"/>
        <v>91602</v>
      </c>
      <c r="I291" s="93"/>
      <c r="J291" s="6">
        <f>VLOOKUP($A291,State_Cats_data!$B$12:$AV$350,27,FALSE)</f>
        <v>8338</v>
      </c>
      <c r="K291" s="6"/>
      <c r="L291" s="6">
        <f>VLOOKUP($A291,State_Cats_data!$B$12:$AV$350,47,FALSE)</f>
        <v>664</v>
      </c>
      <c r="M291" s="6"/>
      <c r="N291" s="6">
        <f t="shared" si="13"/>
        <v>9002</v>
      </c>
      <c r="O291" s="93"/>
      <c r="P291" s="6">
        <f>VLOOKUP($A291,State_Cats_data!$B$12:$AV$350,32,FALSE)</f>
        <v>9524</v>
      </c>
      <c r="Q291" s="93"/>
      <c r="R291" s="6">
        <f>VLOOKUP($A291,State_Cats_data!$B$12:$AV$350,37,FALSE)</f>
        <v>0</v>
      </c>
      <c r="S291" s="93"/>
      <c r="T291" s="12">
        <f t="shared" si="14"/>
        <v>110128</v>
      </c>
    </row>
    <row r="292" spans="1:20" x14ac:dyDescent="0.2">
      <c r="A292" s="83">
        <f>State_Cats_data!B297</f>
        <v>6273</v>
      </c>
      <c r="B292" s="92" t="str">
        <f>VLOOKUP($A292,State_Cats_data!$B$12:$AV$350,2,FALSE)</f>
        <v>Sumner-Fredericksburg</v>
      </c>
      <c r="C292" s="83"/>
      <c r="D292" s="93">
        <f>VLOOKUP($A292,State_Cats_data!$B$12:$AV$350,22,FALSE)</f>
        <v>515102</v>
      </c>
      <c r="E292" s="93"/>
      <c r="F292" s="93">
        <f>VLOOKUP($A292,State_Cats_data!$B$12:$AV$350,42,FALSE)</f>
        <v>36355</v>
      </c>
      <c r="G292" s="93"/>
      <c r="H292" s="93">
        <f t="shared" si="12"/>
        <v>551457</v>
      </c>
      <c r="I292" s="93"/>
      <c r="J292" s="93">
        <f>VLOOKUP($A292,State_Cats_data!$B$12:$AV$350,27,FALSE)</f>
        <v>56591</v>
      </c>
      <c r="K292" s="93"/>
      <c r="L292" s="93">
        <f>VLOOKUP($A292,State_Cats_data!$B$12:$AV$350,47,FALSE)</f>
        <v>4178</v>
      </c>
      <c r="M292" s="93"/>
      <c r="N292" s="93">
        <f t="shared" si="13"/>
        <v>60769</v>
      </c>
      <c r="O292" s="93"/>
      <c r="P292" s="93">
        <f>VLOOKUP($A292,State_Cats_data!$B$12:$AV$350,32,FALSE)</f>
        <v>51905</v>
      </c>
      <c r="Q292" s="93"/>
      <c r="R292" s="93">
        <f>VLOOKUP($A292,State_Cats_data!$B$12:$AV$350,37,FALSE)</f>
        <v>0</v>
      </c>
      <c r="S292" s="93"/>
      <c r="T292" s="104">
        <f t="shared" si="14"/>
        <v>664131</v>
      </c>
    </row>
    <row r="293" spans="1:20" x14ac:dyDescent="0.2">
      <c r="A293">
        <f>State_Cats_data!B298</f>
        <v>6408</v>
      </c>
      <c r="B293" s="84" t="str">
        <f>VLOOKUP($A293,State_Cats_data!$B$12:$AV$350,2,FALSE)</f>
        <v>Tipton</v>
      </c>
      <c r="D293" s="6">
        <f>VLOOKUP($A293,State_Cats_data!$B$12:$AV$350,22,FALSE)</f>
        <v>491359</v>
      </c>
      <c r="E293" s="6"/>
      <c r="F293" s="6">
        <f>VLOOKUP($A293,State_Cats_data!$B$12:$AV$350,42,FALSE)</f>
        <v>26961</v>
      </c>
      <c r="G293" s="6"/>
      <c r="H293" s="6">
        <f t="shared" si="12"/>
        <v>518320</v>
      </c>
      <c r="I293" s="93"/>
      <c r="J293" s="6">
        <f>VLOOKUP($A293,State_Cats_data!$B$12:$AV$350,27,FALSE)</f>
        <v>52137</v>
      </c>
      <c r="K293" s="6"/>
      <c r="L293" s="6">
        <f>VLOOKUP($A293,State_Cats_data!$B$12:$AV$350,47,FALSE)</f>
        <v>3139</v>
      </c>
      <c r="M293" s="6"/>
      <c r="N293" s="6">
        <f t="shared" si="13"/>
        <v>55276</v>
      </c>
      <c r="O293" s="93"/>
      <c r="P293" s="6">
        <f>VLOOKUP($A293,State_Cats_data!$B$12:$AV$350,32,FALSE)</f>
        <v>57460</v>
      </c>
      <c r="Q293" s="93"/>
      <c r="R293" s="6">
        <f>VLOOKUP($A293,State_Cats_data!$B$12:$AV$350,37,FALSE)</f>
        <v>0</v>
      </c>
      <c r="S293" s="93"/>
      <c r="T293" s="12">
        <f t="shared" si="14"/>
        <v>631056</v>
      </c>
    </row>
    <row r="294" spans="1:20" x14ac:dyDescent="0.2">
      <c r="A294">
        <f>State_Cats_data!B299</f>
        <v>6453</v>
      </c>
      <c r="B294" s="84" t="str">
        <f>VLOOKUP($A294,State_Cats_data!$B$12:$AV$350,2,FALSE)</f>
        <v>Treynor</v>
      </c>
      <c r="D294" s="6">
        <f>VLOOKUP($A294,State_Cats_data!$B$12:$AV$350,22,FALSE)</f>
        <v>322469</v>
      </c>
      <c r="E294" s="6"/>
      <c r="F294" s="6">
        <f>VLOOKUP($A294,State_Cats_data!$B$12:$AV$350,42,FALSE)</f>
        <v>17714</v>
      </c>
      <c r="G294" s="6"/>
      <c r="H294" s="6">
        <f t="shared" si="12"/>
        <v>340183</v>
      </c>
      <c r="I294" s="93"/>
      <c r="J294" s="6">
        <f>VLOOKUP($A294,State_Cats_data!$B$12:$AV$350,27,FALSE)</f>
        <v>33710</v>
      </c>
      <c r="K294" s="6"/>
      <c r="L294" s="6">
        <f>VLOOKUP($A294,State_Cats_data!$B$12:$AV$350,47,FALSE)</f>
        <v>1880</v>
      </c>
      <c r="M294" s="6"/>
      <c r="N294" s="6">
        <f t="shared" si="13"/>
        <v>35590</v>
      </c>
      <c r="O294" s="93"/>
      <c r="P294" s="6">
        <f>VLOOKUP($A294,State_Cats_data!$B$12:$AV$350,32,FALSE)</f>
        <v>35172</v>
      </c>
      <c r="Q294" s="93"/>
      <c r="R294" s="6">
        <f>VLOOKUP($A294,State_Cats_data!$B$12:$AV$350,37,FALSE)</f>
        <v>0</v>
      </c>
      <c r="S294" s="93"/>
      <c r="T294" s="12">
        <f t="shared" si="14"/>
        <v>410945</v>
      </c>
    </row>
    <row r="295" spans="1:20" x14ac:dyDescent="0.2">
      <c r="A295">
        <f>State_Cats_data!B300</f>
        <v>6460</v>
      </c>
      <c r="B295" s="84" t="str">
        <f>VLOOKUP($A295,State_Cats_data!$B$12:$AV$350,2,FALSE)</f>
        <v>Tri-Center</v>
      </c>
      <c r="D295" s="6">
        <f>VLOOKUP($A295,State_Cats_data!$B$12:$AV$350,22,FALSE)</f>
        <v>378225</v>
      </c>
      <c r="E295" s="6"/>
      <c r="F295" s="6">
        <f>VLOOKUP($A295,State_Cats_data!$B$12:$AV$350,42,FALSE)</f>
        <v>21745</v>
      </c>
      <c r="G295" s="6"/>
      <c r="H295" s="6">
        <f t="shared" si="12"/>
        <v>399970</v>
      </c>
      <c r="I295" s="93"/>
      <c r="J295" s="6">
        <f>VLOOKUP($A295,State_Cats_data!$B$12:$AV$350,27,FALSE)</f>
        <v>42326</v>
      </c>
      <c r="K295" s="6"/>
      <c r="L295" s="6">
        <f>VLOOKUP($A295,State_Cats_data!$B$12:$AV$350,47,FALSE)</f>
        <v>2308</v>
      </c>
      <c r="M295" s="6"/>
      <c r="N295" s="6">
        <f t="shared" si="13"/>
        <v>44634</v>
      </c>
      <c r="O295" s="93"/>
      <c r="P295" s="6">
        <f>VLOOKUP($A295,State_Cats_data!$B$12:$AV$350,32,FALSE)</f>
        <v>41033</v>
      </c>
      <c r="Q295" s="93"/>
      <c r="R295" s="6">
        <f>VLOOKUP($A295,State_Cats_data!$B$12:$AV$350,37,FALSE)</f>
        <v>0</v>
      </c>
      <c r="S295" s="93"/>
      <c r="T295" s="12">
        <f t="shared" si="14"/>
        <v>485637</v>
      </c>
    </row>
    <row r="296" spans="1:20" x14ac:dyDescent="0.2">
      <c r="A296">
        <f>State_Cats_data!B301</f>
        <v>6462</v>
      </c>
      <c r="B296" s="84" t="str">
        <f>VLOOKUP($A296,State_Cats_data!$B$12:$AV$350,2,FALSE)</f>
        <v>Tri-County</v>
      </c>
      <c r="D296" s="6">
        <f>VLOOKUP($A296,State_Cats_data!$B$12:$AV$350,22,FALSE)</f>
        <v>166395</v>
      </c>
      <c r="E296" s="6"/>
      <c r="F296" s="6">
        <f>VLOOKUP($A296,State_Cats_data!$B$12:$AV$350,42,FALSE)</f>
        <v>8360</v>
      </c>
      <c r="G296" s="6"/>
      <c r="H296" s="6">
        <f t="shared" si="12"/>
        <v>174755</v>
      </c>
      <c r="I296" s="93"/>
      <c r="J296" s="6">
        <f>VLOOKUP($A296,State_Cats_data!$B$12:$AV$350,27,FALSE)</f>
        <v>15049</v>
      </c>
      <c r="K296" s="6"/>
      <c r="L296" s="6">
        <f>VLOOKUP($A296,State_Cats_data!$B$12:$AV$350,47,FALSE)</f>
        <v>904</v>
      </c>
      <c r="M296" s="6"/>
      <c r="N296" s="6">
        <f t="shared" si="13"/>
        <v>15953</v>
      </c>
      <c r="O296" s="93"/>
      <c r="P296" s="6">
        <f>VLOOKUP($A296,State_Cats_data!$B$12:$AV$350,32,FALSE)</f>
        <v>19458</v>
      </c>
      <c r="Q296" s="93"/>
      <c r="R296" s="6">
        <f>VLOOKUP($A296,State_Cats_data!$B$12:$AV$350,37,FALSE)</f>
        <v>0</v>
      </c>
      <c r="S296" s="93"/>
      <c r="T296" s="12">
        <f t="shared" si="14"/>
        <v>210166</v>
      </c>
    </row>
    <row r="297" spans="1:20" x14ac:dyDescent="0.2">
      <c r="A297" s="83">
        <f>State_Cats_data!B302</f>
        <v>6471</v>
      </c>
      <c r="B297" s="92" t="str">
        <f>VLOOKUP($A297,State_Cats_data!$B$12:$AV$350,2,FALSE)</f>
        <v>Tripoli</v>
      </c>
      <c r="C297" s="83"/>
      <c r="D297" s="93">
        <f>VLOOKUP($A297,State_Cats_data!$B$12:$AV$350,22,FALSE)</f>
        <v>264990</v>
      </c>
      <c r="E297" s="93"/>
      <c r="F297" s="93">
        <f>VLOOKUP($A297,State_Cats_data!$B$12:$AV$350,42,FALSE)</f>
        <v>17847</v>
      </c>
      <c r="G297" s="93"/>
      <c r="H297" s="93">
        <f t="shared" si="12"/>
        <v>282837</v>
      </c>
      <c r="I297" s="93"/>
      <c r="J297" s="93">
        <f>VLOOKUP($A297,State_Cats_data!$B$12:$AV$350,27,FALSE)</f>
        <v>27232</v>
      </c>
      <c r="K297" s="93"/>
      <c r="L297" s="93">
        <f>VLOOKUP($A297,State_Cats_data!$B$12:$AV$350,47,FALSE)</f>
        <v>2051</v>
      </c>
      <c r="M297" s="93"/>
      <c r="N297" s="93">
        <f t="shared" si="13"/>
        <v>29283</v>
      </c>
      <c r="O297" s="93"/>
      <c r="P297" s="93">
        <f>VLOOKUP($A297,State_Cats_data!$B$12:$AV$350,32,FALSE)</f>
        <v>28015</v>
      </c>
      <c r="Q297" s="93"/>
      <c r="R297" s="93">
        <f>VLOOKUP($A297,State_Cats_data!$B$12:$AV$350,37,FALSE)</f>
        <v>0</v>
      </c>
      <c r="S297" s="93"/>
      <c r="T297" s="104">
        <f t="shared" si="14"/>
        <v>340135</v>
      </c>
    </row>
    <row r="298" spans="1:20" x14ac:dyDescent="0.2">
      <c r="A298">
        <f>State_Cats_data!B303</f>
        <v>6509</v>
      </c>
      <c r="B298" s="84" t="str">
        <f>VLOOKUP($A298,State_Cats_data!$B$12:$AV$350,2,FALSE)</f>
        <v>Turkey Valley</v>
      </c>
      <c r="D298" s="6">
        <f>VLOOKUP($A298,State_Cats_data!$B$12:$AV$350,22,FALSE)</f>
        <v>227316</v>
      </c>
      <c r="E298" s="6"/>
      <c r="F298" s="6">
        <f>VLOOKUP($A298,State_Cats_data!$B$12:$AV$350,42,FALSE)</f>
        <v>12428</v>
      </c>
      <c r="G298" s="6"/>
      <c r="H298" s="6">
        <f t="shared" si="12"/>
        <v>239744</v>
      </c>
      <c r="I298" s="93"/>
      <c r="J298" s="6">
        <f>VLOOKUP($A298,State_Cats_data!$B$12:$AV$350,27,FALSE)</f>
        <v>26064</v>
      </c>
      <c r="K298" s="6"/>
      <c r="L298" s="6">
        <f>VLOOKUP($A298,State_Cats_data!$B$12:$AV$350,47,FALSE)</f>
        <v>1332</v>
      </c>
      <c r="M298" s="6"/>
      <c r="N298" s="6">
        <f t="shared" si="13"/>
        <v>27396</v>
      </c>
      <c r="O298" s="93"/>
      <c r="P298" s="6">
        <f>VLOOKUP($A298,State_Cats_data!$B$12:$AV$350,32,FALSE)</f>
        <v>18391</v>
      </c>
      <c r="Q298" s="93"/>
      <c r="R298" s="6">
        <f>VLOOKUP($A298,State_Cats_data!$B$12:$AV$350,37,FALSE)</f>
        <v>0</v>
      </c>
      <c r="S298" s="93"/>
      <c r="T298" s="12">
        <f t="shared" si="14"/>
        <v>285531</v>
      </c>
    </row>
    <row r="299" spans="1:20" x14ac:dyDescent="0.2">
      <c r="A299">
        <f>State_Cats_data!B304</f>
        <v>6512</v>
      </c>
      <c r="B299" s="84" t="str">
        <f>VLOOKUP($A299,State_Cats_data!$B$12:$AV$350,2,FALSE)</f>
        <v>Twin Cedars</v>
      </c>
      <c r="D299" s="6">
        <f>VLOOKUP($A299,State_Cats_data!$B$12:$AV$350,22,FALSE)</f>
        <v>229384</v>
      </c>
      <c r="E299" s="6"/>
      <c r="F299" s="6">
        <f>VLOOKUP($A299,State_Cats_data!$B$12:$AV$350,42,FALSE)</f>
        <v>9540</v>
      </c>
      <c r="G299" s="6"/>
      <c r="H299" s="6">
        <f t="shared" si="12"/>
        <v>238924</v>
      </c>
      <c r="I299" s="93"/>
      <c r="J299" s="6">
        <f>VLOOKUP($A299,State_Cats_data!$B$12:$AV$350,27,FALSE)</f>
        <v>23867</v>
      </c>
      <c r="K299" s="6"/>
      <c r="L299" s="6">
        <f>VLOOKUP($A299,State_Cats_data!$B$12:$AV$350,47,FALSE)</f>
        <v>1215</v>
      </c>
      <c r="M299" s="6"/>
      <c r="N299" s="6">
        <f t="shared" si="13"/>
        <v>25082</v>
      </c>
      <c r="O299" s="93"/>
      <c r="P299" s="6">
        <f>VLOOKUP($A299,State_Cats_data!$B$12:$AV$350,32,FALSE)</f>
        <v>27923</v>
      </c>
      <c r="Q299" s="93"/>
      <c r="R299" s="6">
        <f>VLOOKUP($A299,State_Cats_data!$B$12:$AV$350,37,FALSE)</f>
        <v>0</v>
      </c>
      <c r="S299" s="93"/>
      <c r="T299" s="12">
        <f t="shared" si="14"/>
        <v>291929</v>
      </c>
    </row>
    <row r="300" spans="1:20" x14ac:dyDescent="0.2">
      <c r="A300">
        <f>State_Cats_data!B305</f>
        <v>6516</v>
      </c>
      <c r="B300" s="84" t="str">
        <f>VLOOKUP($A300,State_Cats_data!$B$12:$AV$350,2,FALSE)</f>
        <v>Twin Rivers</v>
      </c>
      <c r="D300" s="6">
        <f>VLOOKUP($A300,State_Cats_data!$B$12:$AV$350,22,FALSE)</f>
        <v>109721</v>
      </c>
      <c r="E300" s="6"/>
      <c r="F300" s="6">
        <f>VLOOKUP($A300,State_Cats_data!$B$12:$AV$350,42,FALSE)</f>
        <v>6188</v>
      </c>
      <c r="G300" s="6"/>
      <c r="H300" s="6">
        <f t="shared" si="12"/>
        <v>115909</v>
      </c>
      <c r="I300" s="93"/>
      <c r="J300" s="6">
        <f>VLOOKUP($A300,State_Cats_data!$B$12:$AV$350,27,FALSE)</f>
        <v>10701</v>
      </c>
      <c r="K300" s="6"/>
      <c r="L300" s="6">
        <f>VLOOKUP($A300,State_Cats_data!$B$12:$AV$350,47,FALSE)</f>
        <v>738</v>
      </c>
      <c r="M300" s="6"/>
      <c r="N300" s="6">
        <f t="shared" si="13"/>
        <v>11439</v>
      </c>
      <c r="O300" s="93"/>
      <c r="P300" s="6">
        <f>VLOOKUP($A300,State_Cats_data!$B$12:$AV$350,32,FALSE)</f>
        <v>10535</v>
      </c>
      <c r="Q300" s="93"/>
      <c r="R300" s="6">
        <f>VLOOKUP($A300,State_Cats_data!$B$12:$AV$350,37,FALSE)</f>
        <v>54306</v>
      </c>
      <c r="S300" s="93"/>
      <c r="T300" s="12">
        <f t="shared" si="14"/>
        <v>192189</v>
      </c>
    </row>
    <row r="301" spans="1:20" x14ac:dyDescent="0.2">
      <c r="A301">
        <f>State_Cats_data!B306</f>
        <v>6534</v>
      </c>
      <c r="B301" s="84" t="str">
        <f>VLOOKUP($A301,State_Cats_data!$B$12:$AV$350,2,FALSE)</f>
        <v>Underwood</v>
      </c>
      <c r="D301" s="6">
        <f>VLOOKUP($A301,State_Cats_data!$B$12:$AV$350,22,FALSE)</f>
        <v>370707</v>
      </c>
      <c r="E301" s="6"/>
      <c r="F301" s="6">
        <f>VLOOKUP($A301,State_Cats_data!$B$12:$AV$350,42,FALSE)</f>
        <v>22007</v>
      </c>
      <c r="G301" s="6"/>
      <c r="H301" s="6">
        <f t="shared" si="12"/>
        <v>392714</v>
      </c>
      <c r="I301" s="93"/>
      <c r="J301" s="6">
        <f>VLOOKUP($A301,State_Cats_data!$B$12:$AV$350,27,FALSE)</f>
        <v>38054</v>
      </c>
      <c r="K301" s="6"/>
      <c r="L301" s="6">
        <f>VLOOKUP($A301,State_Cats_data!$B$12:$AV$350,47,FALSE)</f>
        <v>2343</v>
      </c>
      <c r="M301" s="6"/>
      <c r="N301" s="6">
        <f t="shared" si="13"/>
        <v>40397</v>
      </c>
      <c r="O301" s="93"/>
      <c r="P301" s="6">
        <f>VLOOKUP($A301,State_Cats_data!$B$12:$AV$350,32,FALSE)</f>
        <v>42039</v>
      </c>
      <c r="Q301" s="93"/>
      <c r="R301" s="6">
        <f>VLOOKUP($A301,State_Cats_data!$B$12:$AV$350,37,FALSE)</f>
        <v>0</v>
      </c>
      <c r="S301" s="93"/>
      <c r="T301" s="12">
        <f t="shared" si="14"/>
        <v>475150</v>
      </c>
    </row>
    <row r="302" spans="1:20" x14ac:dyDescent="0.2">
      <c r="A302" s="83">
        <f>State_Cats_data!B307</f>
        <v>1935</v>
      </c>
      <c r="B302" s="92" t="str">
        <f>VLOOKUP($A302,State_Cats_data!$B$12:$AV$350,2,FALSE)</f>
        <v>Union</v>
      </c>
      <c r="C302" s="83"/>
      <c r="D302" s="93">
        <f>VLOOKUP($A302,State_Cats_data!$B$12:$AV$350,22,FALSE)</f>
        <v>698082</v>
      </c>
      <c r="E302" s="93"/>
      <c r="F302" s="93">
        <f>VLOOKUP($A302,State_Cats_data!$B$12:$AV$350,42,FALSE)</f>
        <v>50353</v>
      </c>
      <c r="G302" s="93"/>
      <c r="H302" s="93">
        <f t="shared" si="12"/>
        <v>748435</v>
      </c>
      <c r="I302" s="93"/>
      <c r="J302" s="93">
        <f>VLOOKUP($A302,State_Cats_data!$B$12:$AV$350,27,FALSE)</f>
        <v>60358</v>
      </c>
      <c r="K302" s="93"/>
      <c r="L302" s="93">
        <f>VLOOKUP($A302,State_Cats_data!$B$12:$AV$350,47,FALSE)</f>
        <v>5787</v>
      </c>
      <c r="M302" s="93"/>
      <c r="N302" s="93">
        <f t="shared" si="13"/>
        <v>66145</v>
      </c>
      <c r="O302" s="93"/>
      <c r="P302" s="93">
        <f>VLOOKUP($A302,State_Cats_data!$B$12:$AV$350,32,FALSE)</f>
        <v>73386</v>
      </c>
      <c r="Q302" s="93"/>
      <c r="R302" s="93">
        <f>VLOOKUP($A302,State_Cats_data!$B$12:$AV$350,37,FALSE)</f>
        <v>0</v>
      </c>
      <c r="S302" s="93"/>
      <c r="T302" s="104">
        <f t="shared" si="14"/>
        <v>887966</v>
      </c>
    </row>
    <row r="303" spans="1:20" x14ac:dyDescent="0.2">
      <c r="A303">
        <f>State_Cats_data!B308</f>
        <v>6561</v>
      </c>
      <c r="B303" s="84" t="str">
        <f>VLOOKUP($A303,State_Cats_data!$B$12:$AV$350,2,FALSE)</f>
        <v>United</v>
      </c>
      <c r="D303" s="6">
        <f>VLOOKUP($A303,State_Cats_data!$B$12:$AV$350,22,FALSE)</f>
        <v>160254</v>
      </c>
      <c r="E303" s="6"/>
      <c r="F303" s="6">
        <f>VLOOKUP($A303,State_Cats_data!$B$12:$AV$350,42,FALSE)</f>
        <v>8244</v>
      </c>
      <c r="G303" s="6"/>
      <c r="H303" s="6">
        <f t="shared" si="12"/>
        <v>168498</v>
      </c>
      <c r="I303" s="93"/>
      <c r="J303" s="6">
        <f>VLOOKUP($A303,State_Cats_data!$B$12:$AV$350,27,FALSE)</f>
        <v>13452</v>
      </c>
      <c r="K303" s="6"/>
      <c r="L303" s="6">
        <f>VLOOKUP($A303,State_Cats_data!$B$12:$AV$350,47,FALSE)</f>
        <v>1051</v>
      </c>
      <c r="M303" s="6"/>
      <c r="N303" s="6">
        <f t="shared" si="13"/>
        <v>14503</v>
      </c>
      <c r="O303" s="93"/>
      <c r="P303" s="6">
        <f>VLOOKUP($A303,State_Cats_data!$B$12:$AV$350,32,FALSE)</f>
        <v>21799</v>
      </c>
      <c r="Q303" s="93"/>
      <c r="R303" s="6">
        <f>VLOOKUP($A303,State_Cats_data!$B$12:$AV$350,37,FALSE)</f>
        <v>0</v>
      </c>
      <c r="S303" s="93"/>
      <c r="T303" s="12">
        <f t="shared" si="14"/>
        <v>204800</v>
      </c>
    </row>
    <row r="304" spans="1:20" x14ac:dyDescent="0.2">
      <c r="A304">
        <f>State_Cats_data!B309</f>
        <v>6579</v>
      </c>
      <c r="B304" s="84" t="str">
        <f>VLOOKUP($A304,State_Cats_data!$B$12:$AV$350,2,FALSE)</f>
        <v>Urbandale</v>
      </c>
      <c r="D304" s="6">
        <f>VLOOKUP($A304,State_Cats_data!$B$12:$AV$350,22,FALSE)</f>
        <v>1933869</v>
      </c>
      <c r="E304" s="6"/>
      <c r="F304" s="6">
        <f>VLOOKUP($A304,State_Cats_data!$B$12:$AV$350,42,FALSE)</f>
        <v>85023</v>
      </c>
      <c r="G304" s="6"/>
      <c r="H304" s="6">
        <f t="shared" si="12"/>
        <v>2018892</v>
      </c>
      <c r="I304" s="93"/>
      <c r="J304" s="6">
        <f>VLOOKUP($A304,State_Cats_data!$B$12:$AV$350,27,FALSE)</f>
        <v>228390</v>
      </c>
      <c r="K304" s="6"/>
      <c r="L304" s="6">
        <f>VLOOKUP($A304,State_Cats_data!$B$12:$AV$350,47,FALSE)</f>
        <v>10829</v>
      </c>
      <c r="M304" s="6"/>
      <c r="N304" s="6">
        <f t="shared" si="13"/>
        <v>239219</v>
      </c>
      <c r="O304" s="93"/>
      <c r="P304" s="6">
        <f>VLOOKUP($A304,State_Cats_data!$B$12:$AV$350,32,FALSE)</f>
        <v>218608</v>
      </c>
      <c r="Q304" s="93"/>
      <c r="R304" s="6">
        <f>VLOOKUP($A304,State_Cats_data!$B$12:$AV$350,37,FALSE)</f>
        <v>0</v>
      </c>
      <c r="S304" s="93"/>
      <c r="T304" s="12">
        <f t="shared" si="14"/>
        <v>2476719</v>
      </c>
    </row>
    <row r="305" spans="1:20" x14ac:dyDescent="0.2">
      <c r="A305">
        <f>State_Cats_data!B310</f>
        <v>6591</v>
      </c>
      <c r="B305" s="84" t="str">
        <f>VLOOKUP($A305,State_Cats_data!$B$12:$AV$350,2,FALSE)</f>
        <v>Valley</v>
      </c>
      <c r="D305" s="6">
        <f>VLOOKUP($A305,State_Cats_data!$B$12:$AV$350,22,FALSE)</f>
        <v>227720</v>
      </c>
      <c r="E305" s="6"/>
      <c r="F305" s="6">
        <f>VLOOKUP($A305,State_Cats_data!$B$12:$AV$350,42,FALSE)</f>
        <v>13177</v>
      </c>
      <c r="G305" s="6"/>
      <c r="H305" s="6">
        <f t="shared" si="12"/>
        <v>240897</v>
      </c>
      <c r="I305" s="93"/>
      <c r="J305" s="6">
        <f>VLOOKUP($A305,State_Cats_data!$B$12:$AV$350,27,FALSE)</f>
        <v>24725</v>
      </c>
      <c r="K305" s="6"/>
      <c r="L305" s="6">
        <f>VLOOKUP($A305,State_Cats_data!$B$12:$AV$350,47,FALSE)</f>
        <v>1412</v>
      </c>
      <c r="M305" s="6"/>
      <c r="N305" s="6">
        <f t="shared" si="13"/>
        <v>26137</v>
      </c>
      <c r="O305" s="93"/>
      <c r="P305" s="6">
        <f>VLOOKUP($A305,State_Cats_data!$B$12:$AV$350,32,FALSE)</f>
        <v>25859</v>
      </c>
      <c r="Q305" s="93"/>
      <c r="R305" s="6">
        <f>VLOOKUP($A305,State_Cats_data!$B$12:$AV$350,37,FALSE)</f>
        <v>0</v>
      </c>
      <c r="S305" s="93"/>
      <c r="T305" s="12">
        <f t="shared" si="14"/>
        <v>292893</v>
      </c>
    </row>
    <row r="306" spans="1:20" x14ac:dyDescent="0.2">
      <c r="A306">
        <f>State_Cats_data!B311</f>
        <v>6592</v>
      </c>
      <c r="B306" s="84" t="str">
        <f>VLOOKUP($A306,State_Cats_data!$B$12:$AV$350,2,FALSE)</f>
        <v>Van Buren</v>
      </c>
      <c r="D306" s="6">
        <f>VLOOKUP($A306,State_Cats_data!$B$12:$AV$350,22,FALSE)</f>
        <v>349638</v>
      </c>
      <c r="E306" s="6"/>
      <c r="F306" s="6">
        <f>VLOOKUP($A306,State_Cats_data!$B$12:$AV$350,42,FALSE)</f>
        <v>19728</v>
      </c>
      <c r="G306" s="6"/>
      <c r="H306" s="6">
        <f t="shared" si="12"/>
        <v>369366</v>
      </c>
      <c r="I306" s="93"/>
      <c r="J306" s="6">
        <f>VLOOKUP($A306,State_Cats_data!$B$12:$AV$350,27,FALSE)</f>
        <v>34541</v>
      </c>
      <c r="K306" s="6"/>
      <c r="L306" s="6">
        <f>VLOOKUP($A306,State_Cats_data!$B$12:$AV$350,47,FALSE)</f>
        <v>2133</v>
      </c>
      <c r="M306" s="6"/>
      <c r="N306" s="6">
        <f t="shared" si="13"/>
        <v>36674</v>
      </c>
      <c r="O306" s="93"/>
      <c r="P306" s="6">
        <f>VLOOKUP($A306,State_Cats_data!$B$12:$AV$350,32,FALSE)</f>
        <v>41838</v>
      </c>
      <c r="Q306" s="93"/>
      <c r="R306" s="6">
        <f>VLOOKUP($A306,State_Cats_data!$B$12:$AV$350,37,FALSE)</f>
        <v>0</v>
      </c>
      <c r="S306" s="93"/>
      <c r="T306" s="12">
        <f t="shared" si="14"/>
        <v>447878</v>
      </c>
    </row>
    <row r="307" spans="1:20" x14ac:dyDescent="0.2">
      <c r="A307" s="83">
        <f>State_Cats_data!B312</f>
        <v>6615</v>
      </c>
      <c r="B307" s="92" t="str">
        <f>VLOOKUP($A307,State_Cats_data!$B$12:$AV$350,2,FALSE)</f>
        <v>Van Meter</v>
      </c>
      <c r="C307" s="83"/>
      <c r="D307" s="93">
        <f>VLOOKUP($A307,State_Cats_data!$B$12:$AV$350,22,FALSE)</f>
        <v>339503</v>
      </c>
      <c r="E307" s="93"/>
      <c r="F307" s="93">
        <f>VLOOKUP($A307,State_Cats_data!$B$12:$AV$350,42,FALSE)</f>
        <v>14361</v>
      </c>
      <c r="G307" s="93"/>
      <c r="H307" s="93">
        <f t="shared" si="12"/>
        <v>353864</v>
      </c>
      <c r="I307" s="93"/>
      <c r="J307" s="93">
        <f>VLOOKUP($A307,State_Cats_data!$B$12:$AV$350,27,FALSE)</f>
        <v>34909</v>
      </c>
      <c r="K307" s="93"/>
      <c r="L307" s="93">
        <f>VLOOKUP($A307,State_Cats_data!$B$12:$AV$350,47,FALSE)</f>
        <v>1829</v>
      </c>
      <c r="M307" s="93"/>
      <c r="N307" s="93">
        <f t="shared" si="13"/>
        <v>36738</v>
      </c>
      <c r="O307" s="93"/>
      <c r="P307" s="93">
        <f>VLOOKUP($A307,State_Cats_data!$B$12:$AV$350,32,FALSE)</f>
        <v>36649</v>
      </c>
      <c r="Q307" s="93"/>
      <c r="R307" s="93">
        <f>VLOOKUP($A307,State_Cats_data!$B$12:$AV$350,37,FALSE)</f>
        <v>185126</v>
      </c>
      <c r="S307" s="93"/>
      <c r="T307" s="104">
        <f t="shared" si="14"/>
        <v>612377</v>
      </c>
    </row>
    <row r="308" spans="1:20" x14ac:dyDescent="0.2">
      <c r="A308">
        <f>State_Cats_data!B313</f>
        <v>6633</v>
      </c>
      <c r="B308" s="84" t="str">
        <f>VLOOKUP($A308,State_Cats_data!$B$12:$AV$350,2,FALSE)</f>
        <v>Ventura</v>
      </c>
      <c r="D308" s="6">
        <f>VLOOKUP($A308,State_Cats_data!$B$12:$AV$350,22,FALSE)</f>
        <v>131275</v>
      </c>
      <c r="E308" s="6"/>
      <c r="F308" s="6">
        <f>VLOOKUP($A308,State_Cats_data!$B$12:$AV$350,42,FALSE)</f>
        <v>8416</v>
      </c>
      <c r="G308" s="6"/>
      <c r="H308" s="6">
        <f t="shared" si="12"/>
        <v>139691</v>
      </c>
      <c r="I308" s="93"/>
      <c r="J308" s="6">
        <f>VLOOKUP($A308,State_Cats_data!$B$12:$AV$350,27,FALSE)</f>
        <v>14625</v>
      </c>
      <c r="K308" s="6"/>
      <c r="L308" s="6">
        <f>VLOOKUP($A308,State_Cats_data!$B$12:$AV$350,47,FALSE)</f>
        <v>966</v>
      </c>
      <c r="M308" s="6"/>
      <c r="N308" s="6">
        <f t="shared" si="13"/>
        <v>15591</v>
      </c>
      <c r="O308" s="93"/>
      <c r="P308" s="6">
        <f>VLOOKUP($A308,State_Cats_data!$B$12:$AV$350,32,FALSE)</f>
        <v>13173</v>
      </c>
      <c r="Q308" s="93"/>
      <c r="R308" s="6">
        <f>VLOOKUP($A308,State_Cats_data!$B$12:$AV$350,37,FALSE)</f>
        <v>0</v>
      </c>
      <c r="S308" s="93"/>
      <c r="T308" s="12">
        <f t="shared" si="14"/>
        <v>168455</v>
      </c>
    </row>
    <row r="309" spans="1:20" x14ac:dyDescent="0.2">
      <c r="A309">
        <f>State_Cats_data!B314</f>
        <v>6651</v>
      </c>
      <c r="B309" s="84" t="str">
        <f>VLOOKUP($A309,State_Cats_data!$B$12:$AV$350,2,FALSE)</f>
        <v>Villisca</v>
      </c>
      <c r="D309" s="6">
        <f>VLOOKUP($A309,State_Cats_data!$B$12:$AV$350,22,FALSE)</f>
        <v>185690</v>
      </c>
      <c r="E309" s="6"/>
      <c r="F309" s="6">
        <f>VLOOKUP($A309,State_Cats_data!$B$12:$AV$350,42,FALSE)</f>
        <v>10691</v>
      </c>
      <c r="G309" s="6"/>
      <c r="H309" s="6">
        <f t="shared" si="12"/>
        <v>196381</v>
      </c>
      <c r="I309" s="93"/>
      <c r="J309" s="6">
        <f>VLOOKUP($A309,State_Cats_data!$B$12:$AV$350,27,FALSE)</f>
        <v>19923</v>
      </c>
      <c r="K309" s="6"/>
      <c r="L309" s="6">
        <f>VLOOKUP($A309,State_Cats_data!$B$12:$AV$350,47,FALSE)</f>
        <v>1138</v>
      </c>
      <c r="M309" s="6"/>
      <c r="N309" s="6">
        <f t="shared" si="13"/>
        <v>21061</v>
      </c>
      <c r="O309" s="93"/>
      <c r="P309" s="6">
        <f>VLOOKUP($A309,State_Cats_data!$B$12:$AV$350,32,FALSE)</f>
        <v>22728</v>
      </c>
      <c r="Q309" s="93"/>
      <c r="R309" s="6">
        <f>VLOOKUP($A309,State_Cats_data!$B$12:$AV$350,37,FALSE)</f>
        <v>0</v>
      </c>
      <c r="S309" s="93"/>
      <c r="T309" s="12">
        <f t="shared" si="14"/>
        <v>240170</v>
      </c>
    </row>
    <row r="310" spans="1:20" x14ac:dyDescent="0.2">
      <c r="A310">
        <f>State_Cats_data!B315</f>
        <v>6660</v>
      </c>
      <c r="B310" s="84" t="str">
        <f>VLOOKUP($A310,State_Cats_data!$B$12:$AV$350,2,FALSE)</f>
        <v>Vinton-Shellsburg</v>
      </c>
      <c r="D310" s="6">
        <f>VLOOKUP($A310,State_Cats_data!$B$12:$AV$350,22,FALSE)</f>
        <v>905278</v>
      </c>
      <c r="E310" s="6"/>
      <c r="F310" s="6">
        <f>VLOOKUP($A310,State_Cats_data!$B$12:$AV$350,42,FALSE)</f>
        <v>47202</v>
      </c>
      <c r="G310" s="6"/>
      <c r="H310" s="6">
        <f t="shared" si="12"/>
        <v>952480</v>
      </c>
      <c r="I310" s="93"/>
      <c r="J310" s="6">
        <f>VLOOKUP($A310,State_Cats_data!$B$12:$AV$350,27,FALSE)</f>
        <v>101810</v>
      </c>
      <c r="K310" s="6"/>
      <c r="L310" s="6">
        <f>VLOOKUP($A310,State_Cats_data!$B$12:$AV$350,47,FALSE)</f>
        <v>5496</v>
      </c>
      <c r="M310" s="6"/>
      <c r="N310" s="6">
        <f t="shared" si="13"/>
        <v>107306</v>
      </c>
      <c r="O310" s="93"/>
      <c r="P310" s="6">
        <f>VLOOKUP($A310,State_Cats_data!$B$12:$AV$350,32,FALSE)</f>
        <v>97901</v>
      </c>
      <c r="Q310" s="93"/>
      <c r="R310" s="6">
        <f>VLOOKUP($A310,State_Cats_data!$B$12:$AV$350,37,FALSE)</f>
        <v>0</v>
      </c>
      <c r="S310" s="93"/>
      <c r="T310" s="12">
        <f t="shared" si="14"/>
        <v>1157687</v>
      </c>
    </row>
    <row r="311" spans="1:20" x14ac:dyDescent="0.2">
      <c r="A311">
        <f>State_Cats_data!B316</f>
        <v>6700</v>
      </c>
      <c r="B311" s="84" t="str">
        <f>VLOOKUP($A311,State_Cats_data!$B$12:$AV$350,2,FALSE)</f>
        <v>Waco</v>
      </c>
      <c r="D311" s="6">
        <f>VLOOKUP($A311,State_Cats_data!$B$12:$AV$350,22,FALSE)</f>
        <v>299257</v>
      </c>
      <c r="E311" s="6"/>
      <c r="F311" s="6">
        <f>VLOOKUP($A311,State_Cats_data!$B$12:$AV$350,42,FALSE)</f>
        <v>15565</v>
      </c>
      <c r="G311" s="6"/>
      <c r="H311" s="6">
        <f t="shared" si="12"/>
        <v>314822</v>
      </c>
      <c r="I311" s="93"/>
      <c r="J311" s="6">
        <f>VLOOKUP($A311,State_Cats_data!$B$12:$AV$350,27,FALSE)</f>
        <v>31919</v>
      </c>
      <c r="K311" s="6"/>
      <c r="L311" s="6">
        <f>VLOOKUP($A311,State_Cats_data!$B$12:$AV$350,47,FALSE)</f>
        <v>1687</v>
      </c>
      <c r="M311" s="6"/>
      <c r="N311" s="6">
        <f t="shared" si="13"/>
        <v>33606</v>
      </c>
      <c r="O311" s="93"/>
      <c r="P311" s="6">
        <f>VLOOKUP($A311,State_Cats_data!$B$12:$AV$350,32,FALSE)</f>
        <v>31962</v>
      </c>
      <c r="Q311" s="93"/>
      <c r="R311" s="6">
        <f>VLOOKUP($A311,State_Cats_data!$B$12:$AV$350,37,FALSE)</f>
        <v>0</v>
      </c>
      <c r="S311" s="93"/>
      <c r="T311" s="12">
        <f t="shared" si="14"/>
        <v>380390</v>
      </c>
    </row>
    <row r="312" spans="1:20" x14ac:dyDescent="0.2">
      <c r="A312" s="83">
        <f>State_Cats_data!B317</f>
        <v>6750</v>
      </c>
      <c r="B312" s="92" t="str">
        <f>VLOOKUP($A312,State_Cats_data!$B$12:$AV$350,2,FALSE)</f>
        <v>Walnut</v>
      </c>
      <c r="C312" s="83"/>
      <c r="D312" s="93">
        <f>VLOOKUP($A312,State_Cats_data!$B$12:$AV$350,22,FALSE)</f>
        <v>92171</v>
      </c>
      <c r="E312" s="93"/>
      <c r="F312" s="93">
        <f>VLOOKUP($A312,State_Cats_data!$B$12:$AV$350,42,FALSE)</f>
        <v>5215</v>
      </c>
      <c r="G312" s="93"/>
      <c r="H312" s="93">
        <f t="shared" si="12"/>
        <v>97386</v>
      </c>
      <c r="I312" s="93"/>
      <c r="J312" s="93">
        <f>VLOOKUP($A312,State_Cats_data!$B$12:$AV$350,27,FALSE)</f>
        <v>8295</v>
      </c>
      <c r="K312" s="93"/>
      <c r="L312" s="93">
        <f>VLOOKUP($A312,State_Cats_data!$B$12:$AV$350,47,FALSE)</f>
        <v>555</v>
      </c>
      <c r="M312" s="93"/>
      <c r="N312" s="93">
        <f t="shared" si="13"/>
        <v>8850</v>
      </c>
      <c r="O312" s="93"/>
      <c r="P312" s="93">
        <f>VLOOKUP($A312,State_Cats_data!$B$12:$AV$350,32,FALSE)</f>
        <v>11047</v>
      </c>
      <c r="Q312" s="93"/>
      <c r="R312" s="93">
        <f>VLOOKUP($A312,State_Cats_data!$B$12:$AV$350,37,FALSE)</f>
        <v>0</v>
      </c>
      <c r="S312" s="93"/>
      <c r="T312" s="104">
        <f t="shared" si="14"/>
        <v>117283</v>
      </c>
    </row>
    <row r="313" spans="1:20" x14ac:dyDescent="0.2">
      <c r="A313">
        <f>State_Cats_data!B318</f>
        <v>6759</v>
      </c>
      <c r="B313" s="84" t="str">
        <f>VLOOKUP($A313,State_Cats_data!$B$12:$AV$350,2,FALSE)</f>
        <v>Wapello</v>
      </c>
      <c r="D313" s="6">
        <f>VLOOKUP($A313,State_Cats_data!$B$12:$AV$350,22,FALSE)</f>
        <v>400858</v>
      </c>
      <c r="E313" s="6"/>
      <c r="F313" s="6">
        <f>VLOOKUP($A313,State_Cats_data!$B$12:$AV$350,42,FALSE)</f>
        <v>22494</v>
      </c>
      <c r="G313" s="6"/>
      <c r="H313" s="6">
        <f t="shared" si="12"/>
        <v>423352</v>
      </c>
      <c r="I313" s="93"/>
      <c r="J313" s="6">
        <f>VLOOKUP($A313,State_Cats_data!$B$12:$AV$350,27,FALSE)</f>
        <v>41289</v>
      </c>
      <c r="K313" s="6"/>
      <c r="L313" s="6">
        <f>VLOOKUP($A313,State_Cats_data!$B$12:$AV$350,47,FALSE)</f>
        <v>2432</v>
      </c>
      <c r="M313" s="6"/>
      <c r="N313" s="6">
        <f t="shared" si="13"/>
        <v>43721</v>
      </c>
      <c r="O313" s="93"/>
      <c r="P313" s="6">
        <f>VLOOKUP($A313,State_Cats_data!$B$12:$AV$350,32,FALSE)</f>
        <v>49986</v>
      </c>
      <c r="Q313" s="93"/>
      <c r="R313" s="6">
        <f>VLOOKUP($A313,State_Cats_data!$B$12:$AV$350,37,FALSE)</f>
        <v>0</v>
      </c>
      <c r="S313" s="93"/>
      <c r="T313" s="12">
        <f t="shared" si="14"/>
        <v>517059</v>
      </c>
    </row>
    <row r="314" spans="1:20" x14ac:dyDescent="0.2">
      <c r="A314">
        <f>State_Cats_data!B319</f>
        <v>6762</v>
      </c>
      <c r="B314" s="84" t="str">
        <f>VLOOKUP($A314,State_Cats_data!$B$12:$AV$350,2,FALSE)</f>
        <v>Wapsie Valley</v>
      </c>
      <c r="D314" s="6">
        <f>VLOOKUP($A314,State_Cats_data!$B$12:$AV$350,22,FALSE)</f>
        <v>429909</v>
      </c>
      <c r="E314" s="6"/>
      <c r="F314" s="6">
        <f>VLOOKUP($A314,State_Cats_data!$B$12:$AV$350,42,FALSE)</f>
        <v>28208</v>
      </c>
      <c r="G314" s="6"/>
      <c r="H314" s="6">
        <f t="shared" si="12"/>
        <v>458117</v>
      </c>
      <c r="I314" s="93"/>
      <c r="J314" s="6">
        <f>VLOOKUP($A314,State_Cats_data!$B$12:$AV$350,27,FALSE)</f>
        <v>44177</v>
      </c>
      <c r="K314" s="6"/>
      <c r="L314" s="6">
        <f>VLOOKUP($A314,State_Cats_data!$B$12:$AV$350,47,FALSE)</f>
        <v>3238</v>
      </c>
      <c r="M314" s="6"/>
      <c r="N314" s="6">
        <f t="shared" si="13"/>
        <v>47415</v>
      </c>
      <c r="O314" s="93"/>
      <c r="P314" s="6">
        <f>VLOOKUP($A314,State_Cats_data!$B$12:$AV$350,32,FALSE)</f>
        <v>46423</v>
      </c>
      <c r="Q314" s="93"/>
      <c r="R314" s="6">
        <f>VLOOKUP($A314,State_Cats_data!$B$12:$AV$350,37,FALSE)</f>
        <v>0</v>
      </c>
      <c r="S314" s="93"/>
      <c r="T314" s="12">
        <f t="shared" si="14"/>
        <v>551955</v>
      </c>
    </row>
    <row r="315" spans="1:20" x14ac:dyDescent="0.2">
      <c r="A315">
        <f>State_Cats_data!B320</f>
        <v>6768</v>
      </c>
      <c r="B315" s="84" t="str">
        <f>VLOOKUP($A315,State_Cats_data!$B$12:$AV$350,2,FALSE)</f>
        <v>Washington</v>
      </c>
      <c r="D315" s="6">
        <f>VLOOKUP($A315,State_Cats_data!$B$12:$AV$350,22,FALSE)</f>
        <v>992319</v>
      </c>
      <c r="E315" s="6"/>
      <c r="F315" s="6">
        <f>VLOOKUP($A315,State_Cats_data!$B$12:$AV$350,42,FALSE)</f>
        <v>54890</v>
      </c>
      <c r="G315" s="6"/>
      <c r="H315" s="6">
        <f t="shared" si="12"/>
        <v>1047209</v>
      </c>
      <c r="I315" s="93"/>
      <c r="J315" s="6">
        <f>VLOOKUP($A315,State_Cats_data!$B$12:$AV$350,27,FALSE)</f>
        <v>109834</v>
      </c>
      <c r="K315" s="6"/>
      <c r="L315" s="6">
        <f>VLOOKUP($A315,State_Cats_data!$B$12:$AV$350,47,FALSE)</f>
        <v>6391</v>
      </c>
      <c r="M315" s="6"/>
      <c r="N315" s="6">
        <f t="shared" si="13"/>
        <v>116225</v>
      </c>
      <c r="O315" s="93"/>
      <c r="P315" s="6">
        <f>VLOOKUP($A315,State_Cats_data!$B$12:$AV$350,32,FALSE)</f>
        <v>122108</v>
      </c>
      <c r="Q315" s="93"/>
      <c r="R315" s="6">
        <f>VLOOKUP($A315,State_Cats_data!$B$12:$AV$350,37,FALSE)</f>
        <v>0</v>
      </c>
      <c r="S315" s="93"/>
      <c r="T315" s="12">
        <f t="shared" si="14"/>
        <v>1285542</v>
      </c>
    </row>
    <row r="316" spans="1:20" x14ac:dyDescent="0.2">
      <c r="A316">
        <f>State_Cats_data!B321</f>
        <v>6795</v>
      </c>
      <c r="B316" s="84" t="str">
        <f>VLOOKUP($A316,State_Cats_data!$B$12:$AV$350,2,FALSE)</f>
        <v>Waterloo</v>
      </c>
      <c r="D316" s="6">
        <f>VLOOKUP($A316,State_Cats_data!$B$12:$AV$350,22,FALSE)</f>
        <v>6096175</v>
      </c>
      <c r="E316" s="6"/>
      <c r="F316" s="6">
        <f>VLOOKUP($A316,State_Cats_data!$B$12:$AV$350,42,FALSE)</f>
        <v>495447</v>
      </c>
      <c r="G316" s="6"/>
      <c r="H316" s="6">
        <f t="shared" si="12"/>
        <v>6591622</v>
      </c>
      <c r="I316" s="93"/>
      <c r="J316" s="6">
        <f>VLOOKUP($A316,State_Cats_data!$B$12:$AV$350,27,FALSE)</f>
        <v>662936</v>
      </c>
      <c r="K316" s="6"/>
      <c r="L316" s="6">
        <f>VLOOKUP($A316,State_Cats_data!$B$12:$AV$350,47,FALSE)</f>
        <v>56939</v>
      </c>
      <c r="M316" s="6"/>
      <c r="N316" s="6">
        <f t="shared" si="13"/>
        <v>719875</v>
      </c>
      <c r="O316" s="93"/>
      <c r="P316" s="6">
        <f>VLOOKUP($A316,State_Cats_data!$B$12:$AV$350,32,FALSE)</f>
        <v>851570</v>
      </c>
      <c r="Q316" s="93"/>
      <c r="R316" s="6">
        <f>VLOOKUP($A316,State_Cats_data!$B$12:$AV$350,37,FALSE)</f>
        <v>3493224</v>
      </c>
      <c r="S316" s="93"/>
      <c r="T316" s="12">
        <f t="shared" si="14"/>
        <v>11656291</v>
      </c>
    </row>
    <row r="317" spans="1:20" x14ac:dyDescent="0.2">
      <c r="A317" s="83">
        <f>State_Cats_data!B322</f>
        <v>6822</v>
      </c>
      <c r="B317" s="92" t="str">
        <f>VLOOKUP($A317,State_Cats_data!$B$12:$AV$350,2,FALSE)</f>
        <v>Waukee</v>
      </c>
      <c r="C317" s="83"/>
      <c r="D317" s="93">
        <f>VLOOKUP($A317,State_Cats_data!$B$12:$AV$350,22,FALSE)</f>
        <v>4278846</v>
      </c>
      <c r="E317" s="93"/>
      <c r="F317" s="93">
        <f>VLOOKUP($A317,State_Cats_data!$B$12:$AV$350,42,FALSE)</f>
        <v>211148</v>
      </c>
      <c r="G317" s="93"/>
      <c r="H317" s="93">
        <f t="shared" si="12"/>
        <v>4489994</v>
      </c>
      <c r="I317" s="93"/>
      <c r="J317" s="93">
        <f>VLOOKUP($A317,State_Cats_data!$B$12:$AV$350,27,FALSE)</f>
        <v>440486</v>
      </c>
      <c r="K317" s="93"/>
      <c r="L317" s="93">
        <f>VLOOKUP($A317,State_Cats_data!$B$12:$AV$350,47,FALSE)</f>
        <v>26892</v>
      </c>
      <c r="M317" s="93"/>
      <c r="N317" s="93">
        <f t="shared" si="13"/>
        <v>467378</v>
      </c>
      <c r="O317" s="93"/>
      <c r="P317" s="93">
        <f>VLOOKUP($A317,State_Cats_data!$B$12:$AV$350,32,FALSE)</f>
        <v>567894</v>
      </c>
      <c r="Q317" s="93"/>
      <c r="R317" s="93">
        <f>VLOOKUP($A317,State_Cats_data!$B$12:$AV$350,37,FALSE)</f>
        <v>0</v>
      </c>
      <c r="S317" s="93"/>
      <c r="T317" s="104">
        <f t="shared" si="14"/>
        <v>5525266</v>
      </c>
    </row>
    <row r="318" spans="1:20" x14ac:dyDescent="0.2">
      <c r="A318">
        <f>State_Cats_data!B323</f>
        <v>6840</v>
      </c>
      <c r="B318" s="84" t="str">
        <f>VLOOKUP($A318,State_Cats_data!$B$12:$AV$350,2,FALSE)</f>
        <v>Waverly-Shell Rock</v>
      </c>
      <c r="D318" s="6">
        <f>VLOOKUP($A318,State_Cats_data!$B$12:$AV$350,22,FALSE)</f>
        <v>1207570</v>
      </c>
      <c r="E318" s="6"/>
      <c r="F318" s="6">
        <f>VLOOKUP($A318,State_Cats_data!$B$12:$AV$350,42,FALSE)</f>
        <v>82471</v>
      </c>
      <c r="G318" s="6"/>
      <c r="H318" s="6">
        <f t="shared" si="12"/>
        <v>1290041</v>
      </c>
      <c r="I318" s="93"/>
      <c r="J318" s="6">
        <f>VLOOKUP($A318,State_Cats_data!$B$12:$AV$350,27,FALSE)</f>
        <v>133980</v>
      </c>
      <c r="K318" s="6"/>
      <c r="L318" s="6">
        <f>VLOOKUP($A318,State_Cats_data!$B$12:$AV$350,47,FALSE)</f>
        <v>9478</v>
      </c>
      <c r="M318" s="6"/>
      <c r="N318" s="6">
        <f t="shared" si="13"/>
        <v>143458</v>
      </c>
      <c r="O318" s="93"/>
      <c r="P318" s="6">
        <f>VLOOKUP($A318,State_Cats_data!$B$12:$AV$350,32,FALSE)</f>
        <v>112584</v>
      </c>
      <c r="Q318" s="93"/>
      <c r="R318" s="6">
        <f>VLOOKUP($A318,State_Cats_data!$B$12:$AV$350,37,FALSE)</f>
        <v>0</v>
      </c>
      <c r="S318" s="93"/>
      <c r="T318" s="12">
        <f t="shared" si="14"/>
        <v>1546083</v>
      </c>
    </row>
    <row r="319" spans="1:20" x14ac:dyDescent="0.2">
      <c r="A319">
        <f>State_Cats_data!B324</f>
        <v>6854</v>
      </c>
      <c r="B319" s="84" t="str">
        <f>VLOOKUP($A319,State_Cats_data!$B$12:$AV$350,2,FALSE)</f>
        <v>Wayne</v>
      </c>
      <c r="D319" s="6">
        <f>VLOOKUP($A319,State_Cats_data!$B$12:$AV$350,22,FALSE)</f>
        <v>348343</v>
      </c>
      <c r="E319" s="6"/>
      <c r="F319" s="6">
        <f>VLOOKUP($A319,State_Cats_data!$B$12:$AV$350,42,FALSE)</f>
        <v>16703</v>
      </c>
      <c r="G319" s="6"/>
      <c r="H319" s="6">
        <f t="shared" si="12"/>
        <v>365046</v>
      </c>
      <c r="I319" s="93"/>
      <c r="J319" s="6">
        <f>VLOOKUP($A319,State_Cats_data!$B$12:$AV$350,27,FALSE)</f>
        <v>38770</v>
      </c>
      <c r="K319" s="6"/>
      <c r="L319" s="6">
        <f>VLOOKUP($A319,State_Cats_data!$B$12:$AV$350,47,FALSE)</f>
        <v>1806</v>
      </c>
      <c r="M319" s="6"/>
      <c r="N319" s="6">
        <f t="shared" si="13"/>
        <v>40576</v>
      </c>
      <c r="O319" s="93"/>
      <c r="P319" s="6">
        <f>VLOOKUP($A319,State_Cats_data!$B$12:$AV$350,32,FALSE)</f>
        <v>38764</v>
      </c>
      <c r="Q319" s="93"/>
      <c r="R319" s="6">
        <f>VLOOKUP($A319,State_Cats_data!$B$12:$AV$350,37,FALSE)</f>
        <v>0</v>
      </c>
      <c r="S319" s="93"/>
      <c r="T319" s="12">
        <f t="shared" si="14"/>
        <v>444386</v>
      </c>
    </row>
    <row r="320" spans="1:20" x14ac:dyDescent="0.2">
      <c r="A320">
        <f>State_Cats_data!B325</f>
        <v>6867</v>
      </c>
      <c r="B320" s="84" t="str">
        <f>VLOOKUP($A320,State_Cats_data!$B$12:$AV$350,2,FALSE)</f>
        <v>Webster City</v>
      </c>
      <c r="D320" s="6">
        <f>VLOOKUP($A320,State_Cats_data!$B$12:$AV$350,22,FALSE)</f>
        <v>861869</v>
      </c>
      <c r="E320" s="6"/>
      <c r="F320" s="6">
        <f>VLOOKUP($A320,State_Cats_data!$B$12:$AV$350,42,FALSE)</f>
        <v>54058</v>
      </c>
      <c r="G320" s="6"/>
      <c r="H320" s="6">
        <f t="shared" si="12"/>
        <v>915927</v>
      </c>
      <c r="I320" s="93"/>
      <c r="J320" s="6">
        <f>VLOOKUP($A320,State_Cats_data!$B$12:$AV$350,27,FALSE)</f>
        <v>95288</v>
      </c>
      <c r="K320" s="6"/>
      <c r="L320" s="6">
        <f>VLOOKUP($A320,State_Cats_data!$B$12:$AV$350,47,FALSE)</f>
        <v>6446</v>
      </c>
      <c r="M320" s="6"/>
      <c r="N320" s="6">
        <f t="shared" si="13"/>
        <v>101734</v>
      </c>
      <c r="O320" s="93"/>
      <c r="P320" s="6">
        <f>VLOOKUP($A320,State_Cats_data!$B$12:$AV$350,32,FALSE)</f>
        <v>108086</v>
      </c>
      <c r="Q320" s="93"/>
      <c r="R320" s="6">
        <f>VLOOKUP($A320,State_Cats_data!$B$12:$AV$350,37,FALSE)</f>
        <v>0</v>
      </c>
      <c r="S320" s="93"/>
      <c r="T320" s="12">
        <f t="shared" si="14"/>
        <v>1125747</v>
      </c>
    </row>
    <row r="321" spans="1:20" x14ac:dyDescent="0.2">
      <c r="A321">
        <f>State_Cats_data!B326</f>
        <v>6921</v>
      </c>
      <c r="B321" s="84" t="str">
        <f>VLOOKUP($A321,State_Cats_data!$B$12:$AV$350,2,FALSE)</f>
        <v>West Bend-Mallard</v>
      </c>
      <c r="D321" s="6">
        <f>VLOOKUP($A321,State_Cats_data!$B$12:$AV$350,22,FALSE)</f>
        <v>203824</v>
      </c>
      <c r="E321" s="6"/>
      <c r="F321" s="6">
        <f>VLOOKUP($A321,State_Cats_data!$B$12:$AV$350,42,FALSE)</f>
        <v>11701</v>
      </c>
      <c r="G321" s="6"/>
      <c r="H321" s="6">
        <f t="shared" si="12"/>
        <v>215525</v>
      </c>
      <c r="I321" s="93"/>
      <c r="J321" s="6">
        <f>VLOOKUP($A321,State_Cats_data!$B$12:$AV$350,27,FALSE)</f>
        <v>21593</v>
      </c>
      <c r="K321" s="6"/>
      <c r="L321" s="6">
        <f>VLOOKUP($A321,State_Cats_data!$B$12:$AV$350,47,FALSE)</f>
        <v>1394</v>
      </c>
      <c r="M321" s="6"/>
      <c r="N321" s="6">
        <f t="shared" si="13"/>
        <v>22987</v>
      </c>
      <c r="O321" s="93"/>
      <c r="P321" s="6">
        <f>VLOOKUP($A321,State_Cats_data!$B$12:$AV$350,32,FALSE)</f>
        <v>18795</v>
      </c>
      <c r="Q321" s="93"/>
      <c r="R321" s="6">
        <f>VLOOKUP($A321,State_Cats_data!$B$12:$AV$350,37,FALSE)</f>
        <v>0</v>
      </c>
      <c r="S321" s="93"/>
      <c r="T321" s="12">
        <f t="shared" si="14"/>
        <v>257307</v>
      </c>
    </row>
    <row r="322" spans="1:20" x14ac:dyDescent="0.2">
      <c r="A322" s="83">
        <f>State_Cats_data!B327</f>
        <v>6930</v>
      </c>
      <c r="B322" s="92" t="str">
        <f>VLOOKUP($A322,State_Cats_data!$B$12:$AV$350,2,FALSE)</f>
        <v>West Branch</v>
      </c>
      <c r="C322" s="83"/>
      <c r="D322" s="93">
        <f>VLOOKUP($A322,State_Cats_data!$B$12:$AV$350,22,FALSE)</f>
        <v>447461</v>
      </c>
      <c r="E322" s="93"/>
      <c r="F322" s="93">
        <f>VLOOKUP($A322,State_Cats_data!$B$12:$AV$350,42,FALSE)</f>
        <v>23849</v>
      </c>
      <c r="G322" s="93"/>
      <c r="H322" s="93">
        <f t="shared" si="12"/>
        <v>471310</v>
      </c>
      <c r="I322" s="93"/>
      <c r="J322" s="93">
        <f>VLOOKUP($A322,State_Cats_data!$B$12:$AV$350,27,FALSE)</f>
        <v>47339</v>
      </c>
      <c r="K322" s="93"/>
      <c r="L322" s="93">
        <f>VLOOKUP($A322,State_Cats_data!$B$12:$AV$350,47,FALSE)</f>
        <v>2777</v>
      </c>
      <c r="M322" s="93"/>
      <c r="N322" s="93">
        <f t="shared" si="13"/>
        <v>50116</v>
      </c>
      <c r="O322" s="93"/>
      <c r="P322" s="93">
        <f>VLOOKUP($A322,State_Cats_data!$B$12:$AV$350,32,FALSE)</f>
        <v>48202</v>
      </c>
      <c r="Q322" s="93"/>
      <c r="R322" s="93">
        <f>VLOOKUP($A322,State_Cats_data!$B$12:$AV$350,37,FALSE)</f>
        <v>0</v>
      </c>
      <c r="S322" s="93"/>
      <c r="T322" s="104">
        <f t="shared" si="14"/>
        <v>569628</v>
      </c>
    </row>
    <row r="323" spans="1:20" x14ac:dyDescent="0.2">
      <c r="A323">
        <f>State_Cats_data!B328</f>
        <v>6937</v>
      </c>
      <c r="B323" s="84" t="str">
        <f>VLOOKUP($A323,State_Cats_data!$B$12:$AV$350,2,FALSE)</f>
        <v>West Burlington Ind</v>
      </c>
      <c r="D323" s="6">
        <f>VLOOKUP($A323,State_Cats_data!$B$12:$AV$350,22,FALSE)</f>
        <v>357281</v>
      </c>
      <c r="E323" s="6"/>
      <c r="F323" s="6">
        <f>VLOOKUP($A323,State_Cats_data!$B$12:$AV$350,42,FALSE)</f>
        <v>16269</v>
      </c>
      <c r="G323" s="6"/>
      <c r="H323" s="6">
        <f t="shared" si="12"/>
        <v>373550</v>
      </c>
      <c r="I323" s="93"/>
      <c r="J323" s="6">
        <f>VLOOKUP($A323,State_Cats_data!$B$12:$AV$350,27,FALSE)</f>
        <v>46216</v>
      </c>
      <c r="K323" s="6"/>
      <c r="L323" s="6">
        <f>VLOOKUP($A323,State_Cats_data!$B$12:$AV$350,47,FALSE)</f>
        <v>1764</v>
      </c>
      <c r="M323" s="6"/>
      <c r="N323" s="6">
        <f t="shared" si="13"/>
        <v>47980</v>
      </c>
      <c r="O323" s="93"/>
      <c r="P323" s="6">
        <f>VLOOKUP($A323,State_Cats_data!$B$12:$AV$350,32,FALSE)</f>
        <v>58639</v>
      </c>
      <c r="Q323" s="93"/>
      <c r="R323" s="6">
        <f>VLOOKUP($A323,State_Cats_data!$B$12:$AV$350,37,FALSE)</f>
        <v>0</v>
      </c>
      <c r="S323" s="93"/>
      <c r="T323" s="12">
        <f t="shared" si="14"/>
        <v>480169</v>
      </c>
    </row>
    <row r="324" spans="1:20" x14ac:dyDescent="0.2">
      <c r="A324">
        <f>State_Cats_data!B329</f>
        <v>6943</v>
      </c>
      <c r="B324" s="84" t="str">
        <f>VLOOKUP($A324,State_Cats_data!$B$12:$AV$350,2,FALSE)</f>
        <v>West Central</v>
      </c>
      <c r="D324" s="6">
        <f>VLOOKUP($A324,State_Cats_data!$B$12:$AV$350,22,FALSE)</f>
        <v>166940</v>
      </c>
      <c r="E324" s="6"/>
      <c r="F324" s="6">
        <f>VLOOKUP($A324,State_Cats_data!$B$12:$AV$350,42,FALSE)</f>
        <v>8986</v>
      </c>
      <c r="G324" s="6"/>
      <c r="H324" s="6">
        <f t="shared" si="12"/>
        <v>175926</v>
      </c>
      <c r="I324" s="93"/>
      <c r="J324" s="6">
        <f>VLOOKUP($A324,State_Cats_data!$B$12:$AV$350,27,FALSE)</f>
        <v>17360</v>
      </c>
      <c r="K324" s="6"/>
      <c r="L324" s="6">
        <f>VLOOKUP($A324,State_Cats_data!$B$12:$AV$350,47,FALSE)</f>
        <v>963</v>
      </c>
      <c r="M324" s="6"/>
      <c r="N324" s="6">
        <f t="shared" si="13"/>
        <v>18323</v>
      </c>
      <c r="O324" s="93"/>
      <c r="P324" s="6">
        <f>VLOOKUP($A324,State_Cats_data!$B$12:$AV$350,32,FALSE)</f>
        <v>15896</v>
      </c>
      <c r="Q324" s="93"/>
      <c r="R324" s="6">
        <f>VLOOKUP($A324,State_Cats_data!$B$12:$AV$350,37,FALSE)</f>
        <v>0</v>
      </c>
      <c r="S324" s="93"/>
      <c r="T324" s="12">
        <f t="shared" si="14"/>
        <v>210145</v>
      </c>
    </row>
    <row r="325" spans="1:20" x14ac:dyDescent="0.2">
      <c r="A325">
        <f>State_Cats_data!B330</f>
        <v>6264</v>
      </c>
      <c r="B325" s="84" t="str">
        <f>VLOOKUP($A325,State_Cats_data!$B$12:$AV$350,2,FALSE)</f>
        <v>West Central Valley</v>
      </c>
      <c r="D325" s="6">
        <f>VLOOKUP($A325,State_Cats_data!$B$12:$AV$350,22,FALSE)</f>
        <v>525291</v>
      </c>
      <c r="E325" s="6"/>
      <c r="F325" s="6">
        <f>VLOOKUP($A325,State_Cats_data!$B$12:$AV$350,42,FALSE)</f>
        <v>23584</v>
      </c>
      <c r="G325" s="6"/>
      <c r="H325" s="6">
        <f t="shared" si="12"/>
        <v>548875</v>
      </c>
      <c r="I325" s="93"/>
      <c r="J325" s="6">
        <f>VLOOKUP($A325,State_Cats_data!$B$12:$AV$350,27,FALSE)</f>
        <v>51108</v>
      </c>
      <c r="K325" s="6"/>
      <c r="L325" s="6">
        <f>VLOOKUP($A325,State_Cats_data!$B$12:$AV$350,47,FALSE)</f>
        <v>3004</v>
      </c>
      <c r="M325" s="6"/>
      <c r="N325" s="6">
        <f t="shared" si="13"/>
        <v>54112</v>
      </c>
      <c r="O325" s="93"/>
      <c r="P325" s="6">
        <f>VLOOKUP($A325,State_Cats_data!$B$12:$AV$350,32,FALSE)</f>
        <v>56513</v>
      </c>
      <c r="Q325" s="93"/>
      <c r="R325" s="6">
        <f>VLOOKUP($A325,State_Cats_data!$B$12:$AV$350,37,FALSE)</f>
        <v>0</v>
      </c>
      <c r="S325" s="93"/>
      <c r="T325" s="12">
        <f t="shared" si="14"/>
        <v>659500</v>
      </c>
    </row>
    <row r="326" spans="1:20" x14ac:dyDescent="0.2">
      <c r="A326">
        <f>State_Cats_data!B331</f>
        <v>6950</v>
      </c>
      <c r="B326" s="84" t="str">
        <f>VLOOKUP($A326,State_Cats_data!$B$12:$AV$350,2,FALSE)</f>
        <v>West Delaware County</v>
      </c>
      <c r="D326" s="6">
        <f>VLOOKUP($A326,State_Cats_data!$B$12:$AV$350,22,FALSE)</f>
        <v>862250</v>
      </c>
      <c r="E326" s="6"/>
      <c r="F326" s="6">
        <f>VLOOKUP($A326,State_Cats_data!$B$12:$AV$350,42,FALSE)</f>
        <v>50513</v>
      </c>
      <c r="G326" s="6"/>
      <c r="H326" s="6">
        <f t="shared" si="12"/>
        <v>912763</v>
      </c>
      <c r="I326" s="93"/>
      <c r="J326" s="6">
        <f>VLOOKUP($A326,State_Cats_data!$B$12:$AV$350,27,FALSE)</f>
        <v>95539</v>
      </c>
      <c r="K326" s="6"/>
      <c r="L326" s="6">
        <f>VLOOKUP($A326,State_Cats_data!$B$12:$AV$350,47,FALSE)</f>
        <v>5413</v>
      </c>
      <c r="M326" s="6"/>
      <c r="N326" s="6">
        <f t="shared" si="13"/>
        <v>100952</v>
      </c>
      <c r="O326" s="93"/>
      <c r="P326" s="6">
        <f>VLOOKUP($A326,State_Cats_data!$B$12:$AV$350,32,FALSE)</f>
        <v>93429</v>
      </c>
      <c r="Q326" s="93"/>
      <c r="R326" s="6">
        <f>VLOOKUP($A326,State_Cats_data!$B$12:$AV$350,37,FALSE)</f>
        <v>0</v>
      </c>
      <c r="S326" s="93"/>
      <c r="T326" s="12">
        <f t="shared" si="14"/>
        <v>1107144</v>
      </c>
    </row>
    <row r="327" spans="1:20" x14ac:dyDescent="0.2">
      <c r="A327" s="83">
        <f>State_Cats_data!B332</f>
        <v>6957</v>
      </c>
      <c r="B327" s="92" t="str">
        <f>VLOOKUP($A327,State_Cats_data!$B$12:$AV$350,2,FALSE)</f>
        <v>West Des Moines</v>
      </c>
      <c r="C327" s="83"/>
      <c r="D327" s="93">
        <f>VLOOKUP($A327,State_Cats_data!$B$12:$AV$350,22,FALSE)</f>
        <v>4805577</v>
      </c>
      <c r="E327" s="93"/>
      <c r="F327" s="93">
        <f>VLOOKUP($A327,State_Cats_data!$B$12:$AV$350,42,FALSE)</f>
        <v>225883</v>
      </c>
      <c r="G327" s="93"/>
      <c r="H327" s="93">
        <f t="shared" si="12"/>
        <v>5031460</v>
      </c>
      <c r="I327" s="93"/>
      <c r="J327" s="93">
        <f>VLOOKUP($A327,State_Cats_data!$B$12:$AV$350,27,FALSE)</f>
        <v>547668</v>
      </c>
      <c r="K327" s="93"/>
      <c r="L327" s="93">
        <f>VLOOKUP($A327,State_Cats_data!$B$12:$AV$350,47,FALSE)</f>
        <v>28769</v>
      </c>
      <c r="M327" s="93"/>
      <c r="N327" s="93">
        <f t="shared" si="13"/>
        <v>576437</v>
      </c>
      <c r="O327" s="93"/>
      <c r="P327" s="93">
        <f>VLOOKUP($A327,State_Cats_data!$B$12:$AV$350,32,FALSE)</f>
        <v>533422</v>
      </c>
      <c r="Q327" s="93"/>
      <c r="R327" s="93">
        <f>VLOOKUP($A327,State_Cats_data!$B$12:$AV$350,37,FALSE)</f>
        <v>2840229</v>
      </c>
      <c r="S327" s="93"/>
      <c r="T327" s="104">
        <f t="shared" si="14"/>
        <v>8981548</v>
      </c>
    </row>
    <row r="328" spans="1:20" x14ac:dyDescent="0.2">
      <c r="A328">
        <f>State_Cats_data!B333</f>
        <v>5922</v>
      </c>
      <c r="B328" s="84" t="str">
        <f>VLOOKUP($A328,State_Cats_data!$B$12:$AV$350,2,FALSE)</f>
        <v>West Fork CSD</v>
      </c>
      <c r="D328" s="6">
        <f>VLOOKUP($A328,State_Cats_data!$B$12:$AV$350,22,FALSE)</f>
        <v>414535</v>
      </c>
      <c r="E328" s="6"/>
      <c r="F328" s="6">
        <f>VLOOKUP($A328,State_Cats_data!$B$12:$AV$350,42,FALSE)</f>
        <v>28040</v>
      </c>
      <c r="G328" s="6"/>
      <c r="H328" s="6">
        <f t="shared" si="12"/>
        <v>442575</v>
      </c>
      <c r="I328" s="93"/>
      <c r="J328" s="6">
        <f>VLOOKUP($A328,State_Cats_data!$B$12:$AV$350,27,FALSE)</f>
        <v>47587</v>
      </c>
      <c r="K328" s="6"/>
      <c r="L328" s="6">
        <f>VLOOKUP($A328,State_Cats_data!$B$12:$AV$350,47,FALSE)</f>
        <v>3219</v>
      </c>
      <c r="M328" s="6"/>
      <c r="N328" s="6">
        <f t="shared" si="13"/>
        <v>50806</v>
      </c>
      <c r="O328" s="93"/>
      <c r="P328" s="6">
        <f>VLOOKUP($A328,State_Cats_data!$B$12:$AV$350,32,FALSE)</f>
        <v>37780</v>
      </c>
      <c r="Q328" s="93"/>
      <c r="R328" s="6">
        <f>VLOOKUP($A328,State_Cats_data!$B$12:$AV$350,37,FALSE)</f>
        <v>0</v>
      </c>
      <c r="S328" s="93"/>
      <c r="T328" s="12">
        <f t="shared" si="14"/>
        <v>531161</v>
      </c>
    </row>
    <row r="329" spans="1:20" x14ac:dyDescent="0.2">
      <c r="A329">
        <f>State_Cats_data!B334</f>
        <v>819</v>
      </c>
      <c r="B329" s="84" t="str">
        <f>VLOOKUP($A329,State_Cats_data!$B$12:$AV$350,2,FALSE)</f>
        <v>West Hancock</v>
      </c>
      <c r="D329" s="6">
        <f>VLOOKUP($A329,State_Cats_data!$B$12:$AV$350,22,FALSE)</f>
        <v>327911</v>
      </c>
      <c r="E329" s="6"/>
      <c r="F329" s="6">
        <f>VLOOKUP($A329,State_Cats_data!$B$12:$AV$350,42,FALSE)</f>
        <v>23270</v>
      </c>
      <c r="G329" s="6"/>
      <c r="H329" s="6">
        <f t="shared" ref="H329:H345" si="15">SUM(D329:F329)</f>
        <v>351181</v>
      </c>
      <c r="I329" s="93"/>
      <c r="J329" s="6">
        <f>VLOOKUP($A329,State_Cats_data!$B$12:$AV$350,27,FALSE)</f>
        <v>33454</v>
      </c>
      <c r="K329" s="6"/>
      <c r="L329" s="6">
        <f>VLOOKUP($A329,State_Cats_data!$B$12:$AV$350,47,FALSE)</f>
        <v>2671</v>
      </c>
      <c r="M329" s="6"/>
      <c r="N329" s="6">
        <f t="shared" ref="N329:N345" si="16">SUM(J329:L329)</f>
        <v>36125</v>
      </c>
      <c r="O329" s="93"/>
      <c r="P329" s="6">
        <f>VLOOKUP($A329,State_Cats_data!$B$12:$AV$350,32,FALSE)</f>
        <v>37581</v>
      </c>
      <c r="Q329" s="93"/>
      <c r="R329" s="6">
        <f>VLOOKUP($A329,State_Cats_data!$B$12:$AV$350,37,FALSE)</f>
        <v>0</v>
      </c>
      <c r="S329" s="93"/>
      <c r="T329" s="12">
        <f t="shared" ref="T329:T345" si="17">R329+P329+N329+H329</f>
        <v>424887</v>
      </c>
    </row>
    <row r="330" spans="1:20" x14ac:dyDescent="0.2">
      <c r="A330">
        <f>State_Cats_data!B335</f>
        <v>6969</v>
      </c>
      <c r="B330" s="84" t="str">
        <f>VLOOKUP($A330,State_Cats_data!$B$12:$AV$350,2,FALSE)</f>
        <v>West Harrison</v>
      </c>
      <c r="D330" s="6">
        <f>VLOOKUP($A330,State_Cats_data!$B$12:$AV$350,22,FALSE)</f>
        <v>215708</v>
      </c>
      <c r="E330" s="6"/>
      <c r="F330" s="6">
        <f>VLOOKUP($A330,State_Cats_data!$B$12:$AV$350,42,FALSE)</f>
        <v>13038</v>
      </c>
      <c r="G330" s="6"/>
      <c r="H330" s="6">
        <f t="shared" si="15"/>
        <v>228746</v>
      </c>
      <c r="I330" s="93"/>
      <c r="J330" s="6">
        <f>VLOOKUP($A330,State_Cats_data!$B$12:$AV$350,27,FALSE)</f>
        <v>23497</v>
      </c>
      <c r="K330" s="6"/>
      <c r="L330" s="6">
        <f>VLOOKUP($A330,State_Cats_data!$B$12:$AV$350,47,FALSE)</f>
        <v>1384</v>
      </c>
      <c r="M330" s="6"/>
      <c r="N330" s="6">
        <f t="shared" si="16"/>
        <v>24881</v>
      </c>
      <c r="O330" s="93"/>
      <c r="P330" s="6">
        <f>VLOOKUP($A330,State_Cats_data!$B$12:$AV$350,32,FALSE)</f>
        <v>19457</v>
      </c>
      <c r="Q330" s="93"/>
      <c r="R330" s="6">
        <f>VLOOKUP($A330,State_Cats_data!$B$12:$AV$350,37,FALSE)</f>
        <v>0</v>
      </c>
      <c r="S330" s="93"/>
      <c r="T330" s="12">
        <f t="shared" si="17"/>
        <v>273084</v>
      </c>
    </row>
    <row r="331" spans="1:20" x14ac:dyDescent="0.2">
      <c r="A331">
        <f>State_Cats_data!B336</f>
        <v>6975</v>
      </c>
      <c r="B331" s="84" t="str">
        <f>VLOOKUP($A331,State_Cats_data!$B$12:$AV$350,2,FALSE)</f>
        <v>West Liberty</v>
      </c>
      <c r="D331" s="6">
        <f>VLOOKUP($A331,State_Cats_data!$B$12:$AV$350,22,FALSE)</f>
        <v>683269</v>
      </c>
      <c r="E331" s="6"/>
      <c r="F331" s="6">
        <f>VLOOKUP($A331,State_Cats_data!$B$12:$AV$350,42,FALSE)</f>
        <v>34471</v>
      </c>
      <c r="G331" s="6"/>
      <c r="H331" s="6">
        <f t="shared" si="15"/>
        <v>717740</v>
      </c>
      <c r="I331" s="93"/>
      <c r="J331" s="6">
        <f>VLOOKUP($A331,State_Cats_data!$B$12:$AV$350,27,FALSE)</f>
        <v>71153</v>
      </c>
      <c r="K331" s="6"/>
      <c r="L331" s="6">
        <f>VLOOKUP($A331,State_Cats_data!$B$12:$AV$350,47,FALSE)</f>
        <v>4050</v>
      </c>
      <c r="M331" s="6"/>
      <c r="N331" s="6">
        <f t="shared" si="16"/>
        <v>75203</v>
      </c>
      <c r="O331" s="93"/>
      <c r="P331" s="6">
        <f>VLOOKUP($A331,State_Cats_data!$B$12:$AV$350,32,FALSE)</f>
        <v>94292</v>
      </c>
      <c r="Q331" s="93"/>
      <c r="R331" s="6">
        <f>VLOOKUP($A331,State_Cats_data!$B$12:$AV$350,37,FALSE)</f>
        <v>0</v>
      </c>
      <c r="S331" s="93"/>
      <c r="T331" s="12">
        <f t="shared" si="17"/>
        <v>887235</v>
      </c>
    </row>
    <row r="332" spans="1:20" x14ac:dyDescent="0.2">
      <c r="A332" s="83">
        <f>State_Cats_data!B337</f>
        <v>6983</v>
      </c>
      <c r="B332" s="92" t="str">
        <f>VLOOKUP($A332,State_Cats_data!$B$12:$AV$350,2,FALSE)</f>
        <v>West Lyon</v>
      </c>
      <c r="C332" s="83"/>
      <c r="D332" s="93">
        <f>VLOOKUP($A332,State_Cats_data!$B$12:$AV$350,22,FALSE)</f>
        <v>486582</v>
      </c>
      <c r="E332" s="93"/>
      <c r="F332" s="93">
        <f>VLOOKUP($A332,State_Cats_data!$B$12:$AV$350,42,FALSE)</f>
        <v>29436</v>
      </c>
      <c r="G332" s="93"/>
      <c r="H332" s="93">
        <f t="shared" si="15"/>
        <v>516018</v>
      </c>
      <c r="I332" s="93"/>
      <c r="J332" s="93">
        <f>VLOOKUP($A332,State_Cats_data!$B$12:$AV$350,27,FALSE)</f>
        <v>54697</v>
      </c>
      <c r="K332" s="93"/>
      <c r="L332" s="93">
        <f>VLOOKUP($A332,State_Cats_data!$B$12:$AV$350,47,FALSE)</f>
        <v>3523</v>
      </c>
      <c r="M332" s="93"/>
      <c r="N332" s="93">
        <f t="shared" si="16"/>
        <v>58220</v>
      </c>
      <c r="O332" s="93"/>
      <c r="P332" s="93">
        <f>VLOOKUP($A332,State_Cats_data!$B$12:$AV$350,32,FALSE)</f>
        <v>55623</v>
      </c>
      <c r="Q332" s="93"/>
      <c r="R332" s="93">
        <f>VLOOKUP($A332,State_Cats_data!$B$12:$AV$350,37,FALSE)</f>
        <v>0</v>
      </c>
      <c r="S332" s="93"/>
      <c r="T332" s="104">
        <f t="shared" si="17"/>
        <v>629861</v>
      </c>
    </row>
    <row r="333" spans="1:20" x14ac:dyDescent="0.2">
      <c r="A333">
        <f>State_Cats_data!B338</f>
        <v>6985</v>
      </c>
      <c r="B333" s="84" t="str">
        <f>VLOOKUP($A333,State_Cats_data!$B$12:$AV$350,2,FALSE)</f>
        <v>West Marshall</v>
      </c>
      <c r="D333" s="6">
        <f>VLOOKUP($A333,State_Cats_data!$B$12:$AV$350,22,FALSE)</f>
        <v>511890</v>
      </c>
      <c r="E333" s="6"/>
      <c r="F333" s="6">
        <f>VLOOKUP($A333,State_Cats_data!$B$12:$AV$350,42,FALSE)</f>
        <v>37044</v>
      </c>
      <c r="G333" s="6"/>
      <c r="H333" s="6">
        <f t="shared" si="15"/>
        <v>548934</v>
      </c>
      <c r="I333" s="93"/>
      <c r="J333" s="6">
        <f>VLOOKUP($A333,State_Cats_data!$B$12:$AV$350,27,FALSE)</f>
        <v>49682</v>
      </c>
      <c r="K333" s="6"/>
      <c r="L333" s="6">
        <f>VLOOKUP($A333,State_Cats_data!$B$12:$AV$350,47,FALSE)</f>
        <v>4257</v>
      </c>
      <c r="M333" s="6"/>
      <c r="N333" s="6">
        <f t="shared" si="16"/>
        <v>53939</v>
      </c>
      <c r="O333" s="93"/>
      <c r="P333" s="6">
        <f>VLOOKUP($A333,State_Cats_data!$B$12:$AV$350,32,FALSE)</f>
        <v>61522</v>
      </c>
      <c r="Q333" s="93"/>
      <c r="R333" s="6">
        <f>VLOOKUP($A333,State_Cats_data!$B$12:$AV$350,37,FALSE)</f>
        <v>0</v>
      </c>
      <c r="S333" s="93"/>
      <c r="T333" s="12">
        <f t="shared" si="17"/>
        <v>664395</v>
      </c>
    </row>
    <row r="334" spans="1:20" x14ac:dyDescent="0.2">
      <c r="A334">
        <f>State_Cats_data!B339</f>
        <v>6987</v>
      </c>
      <c r="B334" s="84" t="str">
        <f>VLOOKUP($A334,State_Cats_data!$B$12:$AV$350,2,FALSE)</f>
        <v>West Monona</v>
      </c>
      <c r="D334" s="6">
        <f>VLOOKUP($A334,State_Cats_data!$B$12:$AV$350,22,FALSE)</f>
        <v>389279</v>
      </c>
      <c r="E334" s="6"/>
      <c r="F334" s="6">
        <f>VLOOKUP($A334,State_Cats_data!$B$12:$AV$350,42,FALSE)</f>
        <v>23212</v>
      </c>
      <c r="G334" s="6"/>
      <c r="H334" s="6">
        <f t="shared" si="15"/>
        <v>412491</v>
      </c>
      <c r="I334" s="93"/>
      <c r="J334" s="6">
        <f>VLOOKUP($A334,State_Cats_data!$B$12:$AV$350,27,FALSE)</f>
        <v>40999</v>
      </c>
      <c r="K334" s="6"/>
      <c r="L334" s="6">
        <f>VLOOKUP($A334,State_Cats_data!$B$12:$AV$350,47,FALSE)</f>
        <v>2776</v>
      </c>
      <c r="M334" s="6"/>
      <c r="N334" s="6">
        <f t="shared" si="16"/>
        <v>43775</v>
      </c>
      <c r="O334" s="93"/>
      <c r="P334" s="6">
        <f>VLOOKUP($A334,State_Cats_data!$B$12:$AV$350,32,FALSE)</f>
        <v>43838</v>
      </c>
      <c r="Q334" s="93"/>
      <c r="R334" s="6">
        <f>VLOOKUP($A334,State_Cats_data!$B$12:$AV$350,37,FALSE)</f>
        <v>0</v>
      </c>
      <c r="S334" s="93"/>
      <c r="T334" s="12">
        <f t="shared" si="17"/>
        <v>500104</v>
      </c>
    </row>
    <row r="335" spans="1:20" x14ac:dyDescent="0.2">
      <c r="A335">
        <f>State_Cats_data!B340</f>
        <v>6990</v>
      </c>
      <c r="B335" s="84" t="str">
        <f>VLOOKUP($A335,State_Cats_data!$B$12:$AV$350,2,FALSE)</f>
        <v>West Sioux</v>
      </c>
      <c r="D335" s="6">
        <f>VLOOKUP($A335,State_Cats_data!$B$12:$AV$350,22,FALSE)</f>
        <v>477994</v>
      </c>
      <c r="E335" s="6"/>
      <c r="F335" s="6">
        <f>VLOOKUP($A335,State_Cats_data!$B$12:$AV$350,42,FALSE)</f>
        <v>26921</v>
      </c>
      <c r="G335" s="6"/>
      <c r="H335" s="6">
        <f t="shared" si="15"/>
        <v>504915</v>
      </c>
      <c r="I335" s="93"/>
      <c r="J335" s="6">
        <f>VLOOKUP($A335,State_Cats_data!$B$12:$AV$350,27,FALSE)</f>
        <v>54941</v>
      </c>
      <c r="K335" s="6"/>
      <c r="L335" s="6">
        <f>VLOOKUP($A335,State_Cats_data!$B$12:$AV$350,47,FALSE)</f>
        <v>3222</v>
      </c>
      <c r="M335" s="6"/>
      <c r="N335" s="6">
        <f t="shared" si="16"/>
        <v>58163</v>
      </c>
      <c r="O335" s="93"/>
      <c r="P335" s="6">
        <f>VLOOKUP($A335,State_Cats_data!$B$12:$AV$350,32,FALSE)</f>
        <v>56540</v>
      </c>
      <c r="Q335" s="93"/>
      <c r="R335" s="6">
        <f>VLOOKUP($A335,State_Cats_data!$B$12:$AV$350,37,FALSE)</f>
        <v>0</v>
      </c>
      <c r="S335" s="93"/>
      <c r="T335" s="12">
        <f t="shared" si="17"/>
        <v>619618</v>
      </c>
    </row>
    <row r="336" spans="1:20" x14ac:dyDescent="0.2">
      <c r="A336">
        <f>State_Cats_data!B341</f>
        <v>6961</v>
      </c>
      <c r="B336" s="84" t="str">
        <f>VLOOKUP($A336,State_Cats_data!$B$12:$AV$350,2,FALSE)</f>
        <v>Western Dubuque</v>
      </c>
      <c r="D336" s="6">
        <f>VLOOKUP($A336,State_Cats_data!$B$12:$AV$350,22,FALSE)</f>
        <v>1649965</v>
      </c>
      <c r="E336" s="6"/>
      <c r="F336" s="6">
        <f>VLOOKUP($A336,State_Cats_data!$B$12:$AV$350,42,FALSE)</f>
        <v>100261</v>
      </c>
      <c r="G336" s="6"/>
      <c r="H336" s="6">
        <f t="shared" si="15"/>
        <v>1750226</v>
      </c>
      <c r="I336" s="93"/>
      <c r="J336" s="6">
        <f>VLOOKUP($A336,State_Cats_data!$B$12:$AV$350,27,FALSE)</f>
        <v>183168</v>
      </c>
      <c r="K336" s="6"/>
      <c r="L336" s="6">
        <f>VLOOKUP($A336,State_Cats_data!$B$12:$AV$350,47,FALSE)</f>
        <v>10743</v>
      </c>
      <c r="M336" s="6"/>
      <c r="N336" s="6">
        <f t="shared" si="16"/>
        <v>193911</v>
      </c>
      <c r="O336" s="93"/>
      <c r="P336" s="6">
        <f>VLOOKUP($A336,State_Cats_data!$B$12:$AV$350,32,FALSE)</f>
        <v>188371</v>
      </c>
      <c r="Q336" s="93"/>
      <c r="R336" s="6">
        <f>VLOOKUP($A336,State_Cats_data!$B$12:$AV$350,37,FALSE)</f>
        <v>936653</v>
      </c>
      <c r="S336" s="93"/>
      <c r="T336" s="12">
        <f t="shared" si="17"/>
        <v>3069161</v>
      </c>
    </row>
    <row r="337" spans="1:20" x14ac:dyDescent="0.2">
      <c r="A337" s="83">
        <f>State_Cats_data!B342</f>
        <v>6992</v>
      </c>
      <c r="B337" s="92" t="str">
        <f>VLOOKUP($A337,State_Cats_data!$B$12:$AV$350,2,FALSE)</f>
        <v>Westwood</v>
      </c>
      <c r="C337" s="83"/>
      <c r="D337" s="93">
        <f>VLOOKUP($A337,State_Cats_data!$B$12:$AV$350,22,FALSE)</f>
        <v>316425</v>
      </c>
      <c r="E337" s="93"/>
      <c r="F337" s="93">
        <f>VLOOKUP($A337,State_Cats_data!$B$12:$AV$350,42,FALSE)</f>
        <v>18252</v>
      </c>
      <c r="G337" s="93"/>
      <c r="H337" s="93">
        <f t="shared" si="15"/>
        <v>334677</v>
      </c>
      <c r="I337" s="93"/>
      <c r="J337" s="93">
        <f>VLOOKUP($A337,State_Cats_data!$B$12:$AV$350,27,FALSE)</f>
        <v>36522</v>
      </c>
      <c r="K337" s="93"/>
      <c r="L337" s="93">
        <f>VLOOKUP($A337,State_Cats_data!$B$12:$AV$350,47,FALSE)</f>
        <v>2184</v>
      </c>
      <c r="M337" s="93"/>
      <c r="N337" s="93">
        <f t="shared" si="16"/>
        <v>38706</v>
      </c>
      <c r="O337" s="93"/>
      <c r="P337" s="93">
        <f>VLOOKUP($A337,State_Cats_data!$B$12:$AV$350,32,FALSE)</f>
        <v>35794</v>
      </c>
      <c r="Q337" s="93"/>
      <c r="R337" s="93">
        <f>VLOOKUP($A337,State_Cats_data!$B$12:$AV$350,37,FALSE)</f>
        <v>0</v>
      </c>
      <c r="S337" s="93"/>
      <c r="T337" s="104">
        <f t="shared" si="17"/>
        <v>409177</v>
      </c>
    </row>
    <row r="338" spans="1:20" x14ac:dyDescent="0.2">
      <c r="A338">
        <f>State_Cats_data!B343</f>
        <v>7002</v>
      </c>
      <c r="B338" s="84" t="str">
        <f>VLOOKUP($A338,State_Cats_data!$B$12:$AV$350,2,FALSE)</f>
        <v>Whiting</v>
      </c>
      <c r="D338" s="6">
        <f>VLOOKUP($A338,State_Cats_data!$B$12:$AV$350,22,FALSE)</f>
        <v>117399</v>
      </c>
      <c r="E338" s="6"/>
      <c r="F338" s="6">
        <f>VLOOKUP($A338,State_Cats_data!$B$12:$AV$350,42,FALSE)</f>
        <v>5737</v>
      </c>
      <c r="G338" s="6"/>
      <c r="H338" s="6">
        <f t="shared" si="15"/>
        <v>123136</v>
      </c>
      <c r="I338" s="93"/>
      <c r="J338" s="6">
        <f>VLOOKUP($A338,State_Cats_data!$B$12:$AV$350,27,FALSE)</f>
        <v>13232</v>
      </c>
      <c r="K338" s="6"/>
      <c r="L338" s="6">
        <f>VLOOKUP($A338,State_Cats_data!$B$12:$AV$350,47,FALSE)</f>
        <v>687</v>
      </c>
      <c r="M338" s="6"/>
      <c r="N338" s="6">
        <f t="shared" si="16"/>
        <v>13919</v>
      </c>
      <c r="O338" s="93"/>
      <c r="P338" s="6">
        <f>VLOOKUP($A338,State_Cats_data!$B$12:$AV$350,32,FALSE)</f>
        <v>14574</v>
      </c>
      <c r="Q338" s="93"/>
      <c r="R338" s="6">
        <f>VLOOKUP($A338,State_Cats_data!$B$12:$AV$350,37,FALSE)</f>
        <v>0</v>
      </c>
      <c r="S338" s="93"/>
      <c r="T338" s="12">
        <f t="shared" si="17"/>
        <v>151629</v>
      </c>
    </row>
    <row r="339" spans="1:20" x14ac:dyDescent="0.2">
      <c r="A339">
        <f>State_Cats_data!B344</f>
        <v>7029</v>
      </c>
      <c r="B339" s="84" t="str">
        <f>VLOOKUP($A339,State_Cats_data!$B$12:$AV$350,2,FALSE)</f>
        <v>Williamsburg</v>
      </c>
      <c r="D339" s="6">
        <f>VLOOKUP($A339,State_Cats_data!$B$12:$AV$350,22,FALSE)</f>
        <v>654725</v>
      </c>
      <c r="E339" s="6"/>
      <c r="F339" s="6">
        <f>VLOOKUP($A339,State_Cats_data!$B$12:$AV$350,42,FALSE)</f>
        <v>33629</v>
      </c>
      <c r="G339" s="6"/>
      <c r="H339" s="6">
        <f t="shared" si="15"/>
        <v>688354</v>
      </c>
      <c r="I339" s="93"/>
      <c r="J339" s="6">
        <f>VLOOKUP($A339,State_Cats_data!$B$12:$AV$350,27,FALSE)</f>
        <v>71480</v>
      </c>
      <c r="K339" s="6"/>
      <c r="L339" s="6">
        <f>VLOOKUP($A339,State_Cats_data!$B$12:$AV$350,47,FALSE)</f>
        <v>3915</v>
      </c>
      <c r="M339" s="6"/>
      <c r="N339" s="6">
        <f t="shared" si="16"/>
        <v>75395</v>
      </c>
      <c r="O339" s="93"/>
      <c r="P339" s="6">
        <f>VLOOKUP($A339,State_Cats_data!$B$12:$AV$350,32,FALSE)</f>
        <v>61440</v>
      </c>
      <c r="Q339" s="93"/>
      <c r="R339" s="6">
        <f>VLOOKUP($A339,State_Cats_data!$B$12:$AV$350,37,FALSE)</f>
        <v>0</v>
      </c>
      <c r="S339" s="93"/>
      <c r="T339" s="12">
        <f t="shared" si="17"/>
        <v>825189</v>
      </c>
    </row>
    <row r="340" spans="1:20" x14ac:dyDescent="0.2">
      <c r="A340">
        <f>State_Cats_data!B345</f>
        <v>7038</v>
      </c>
      <c r="B340" s="84" t="str">
        <f>VLOOKUP($A340,State_Cats_data!$B$12:$AV$350,2,FALSE)</f>
        <v>Wilton</v>
      </c>
      <c r="D340" s="6">
        <f>VLOOKUP($A340,State_Cats_data!$B$12:$AV$350,22,FALSE)</f>
        <v>429765</v>
      </c>
      <c r="E340" s="6"/>
      <c r="F340" s="6">
        <f>VLOOKUP($A340,State_Cats_data!$B$12:$AV$350,42,FALSE)</f>
        <v>21584</v>
      </c>
      <c r="G340" s="6"/>
      <c r="H340" s="6">
        <f t="shared" si="15"/>
        <v>451349</v>
      </c>
      <c r="I340" s="93"/>
      <c r="J340" s="6">
        <f>VLOOKUP($A340,State_Cats_data!$B$12:$AV$350,27,FALSE)</f>
        <v>47951</v>
      </c>
      <c r="K340" s="6"/>
      <c r="L340" s="6">
        <f>VLOOKUP($A340,State_Cats_data!$B$12:$AV$350,47,FALSE)</f>
        <v>2536</v>
      </c>
      <c r="M340" s="6"/>
      <c r="N340" s="6">
        <f t="shared" si="16"/>
        <v>50487</v>
      </c>
      <c r="O340" s="93"/>
      <c r="P340" s="6">
        <f>VLOOKUP($A340,State_Cats_data!$B$12:$AV$350,32,FALSE)</f>
        <v>48519</v>
      </c>
      <c r="Q340" s="93"/>
      <c r="R340" s="6">
        <f>VLOOKUP($A340,State_Cats_data!$B$12:$AV$350,37,FALSE)</f>
        <v>0</v>
      </c>
      <c r="S340" s="93"/>
      <c r="T340" s="12">
        <f t="shared" si="17"/>
        <v>550355</v>
      </c>
    </row>
    <row r="341" spans="1:20" x14ac:dyDescent="0.2">
      <c r="A341">
        <f>State_Cats_data!B346</f>
        <v>7047</v>
      </c>
      <c r="B341" s="84" t="str">
        <f>VLOOKUP($A341,State_Cats_data!$B$12:$AV$350,2,FALSE)</f>
        <v>Winfield-Mt Union</v>
      </c>
      <c r="D341" s="6">
        <f>VLOOKUP($A341,State_Cats_data!$B$12:$AV$350,22,FALSE)</f>
        <v>217838</v>
      </c>
      <c r="E341" s="6"/>
      <c r="F341" s="6">
        <f>VLOOKUP($A341,State_Cats_data!$B$12:$AV$350,42,FALSE)</f>
        <v>11584</v>
      </c>
      <c r="G341" s="6"/>
      <c r="H341" s="6">
        <f t="shared" si="15"/>
        <v>229422</v>
      </c>
      <c r="I341" s="93"/>
      <c r="J341" s="6">
        <f>VLOOKUP($A341,State_Cats_data!$B$12:$AV$350,27,FALSE)</f>
        <v>23553</v>
      </c>
      <c r="K341" s="6"/>
      <c r="L341" s="6">
        <f>VLOOKUP($A341,State_Cats_data!$B$12:$AV$350,47,FALSE)</f>
        <v>1252</v>
      </c>
      <c r="M341" s="6"/>
      <c r="N341" s="6">
        <f t="shared" si="16"/>
        <v>24805</v>
      </c>
      <c r="O341" s="93"/>
      <c r="P341" s="6">
        <f>VLOOKUP($A341,State_Cats_data!$B$12:$AV$350,32,FALSE)</f>
        <v>26809</v>
      </c>
      <c r="Q341" s="93"/>
      <c r="R341" s="6">
        <f>VLOOKUP($A341,State_Cats_data!$B$12:$AV$350,37,FALSE)</f>
        <v>0</v>
      </c>
      <c r="S341" s="93"/>
      <c r="T341" s="12">
        <f t="shared" si="17"/>
        <v>281036</v>
      </c>
    </row>
    <row r="342" spans="1:20" x14ac:dyDescent="0.2">
      <c r="A342" s="83">
        <f>State_Cats_data!B347</f>
        <v>7056</v>
      </c>
      <c r="B342" s="92" t="str">
        <f>VLOOKUP($A342,State_Cats_data!$B$12:$AV$350,2,FALSE)</f>
        <v>Winterset</v>
      </c>
      <c r="C342" s="83"/>
      <c r="D342" s="93">
        <f>VLOOKUP($A342,State_Cats_data!$B$12:$AV$350,22,FALSE)</f>
        <v>926889</v>
      </c>
      <c r="E342" s="93"/>
      <c r="F342" s="93">
        <f>VLOOKUP($A342,State_Cats_data!$B$12:$AV$350,42,FALSE)</f>
        <v>43354</v>
      </c>
      <c r="G342" s="93"/>
      <c r="H342" s="93">
        <f t="shared" si="15"/>
        <v>970243</v>
      </c>
      <c r="I342" s="93"/>
      <c r="J342" s="93">
        <f>VLOOKUP($A342,State_Cats_data!$B$12:$AV$350,27,FALSE)</f>
        <v>100037</v>
      </c>
      <c r="K342" s="93"/>
      <c r="L342" s="93">
        <f>VLOOKUP($A342,State_Cats_data!$B$12:$AV$350,47,FALSE)</f>
        <v>5522</v>
      </c>
      <c r="M342" s="93"/>
      <c r="N342" s="93">
        <f t="shared" si="16"/>
        <v>105559</v>
      </c>
      <c r="O342" s="93"/>
      <c r="P342" s="93">
        <f>VLOOKUP($A342,State_Cats_data!$B$12:$AV$350,32,FALSE)</f>
        <v>120554</v>
      </c>
      <c r="Q342" s="93"/>
      <c r="R342" s="93">
        <f>VLOOKUP($A342,State_Cats_data!$B$12:$AV$350,37,FALSE)</f>
        <v>539028</v>
      </c>
      <c r="S342" s="93"/>
      <c r="T342" s="104">
        <f t="shared" si="17"/>
        <v>1735384</v>
      </c>
    </row>
    <row r="343" spans="1:20" x14ac:dyDescent="0.2">
      <c r="A343">
        <f>State_Cats_data!B348</f>
        <v>7092</v>
      </c>
      <c r="B343" s="84" t="str">
        <f>VLOOKUP($A343,State_Cats_data!$B$12:$AV$350,2,FALSE)</f>
        <v>Woodbine</v>
      </c>
      <c r="D343" s="6">
        <f>VLOOKUP($A343,State_Cats_data!$B$12:$AV$350,22,FALSE)</f>
        <v>275678</v>
      </c>
      <c r="E343" s="6"/>
      <c r="F343" s="6">
        <f>VLOOKUP($A343,State_Cats_data!$B$12:$AV$350,42,FALSE)</f>
        <v>14683</v>
      </c>
      <c r="G343" s="6"/>
      <c r="H343" s="6">
        <f t="shared" si="15"/>
        <v>290361</v>
      </c>
      <c r="I343" s="93"/>
      <c r="J343" s="6">
        <f>VLOOKUP($A343,State_Cats_data!$B$12:$AV$350,27,FALSE)</f>
        <v>30853</v>
      </c>
      <c r="K343" s="6"/>
      <c r="L343" s="6">
        <f>VLOOKUP($A343,State_Cats_data!$B$12:$AV$350,47,FALSE)</f>
        <v>1563</v>
      </c>
      <c r="M343" s="6"/>
      <c r="N343" s="6">
        <f t="shared" si="16"/>
        <v>32416</v>
      </c>
      <c r="O343" s="93"/>
      <c r="P343" s="6">
        <f>VLOOKUP($A343,State_Cats_data!$B$12:$AV$350,32,FALSE)</f>
        <v>31998</v>
      </c>
      <c r="Q343" s="93"/>
      <c r="R343" s="6">
        <f>VLOOKUP($A343,State_Cats_data!$B$12:$AV$350,37,FALSE)</f>
        <v>0</v>
      </c>
      <c r="S343" s="93"/>
      <c r="T343" s="12">
        <f t="shared" si="17"/>
        <v>354775</v>
      </c>
    </row>
    <row r="344" spans="1:20" x14ac:dyDescent="0.2">
      <c r="A344">
        <f>State_Cats_data!B349</f>
        <v>7098</v>
      </c>
      <c r="B344" s="84" t="str">
        <f>VLOOKUP($A344,State_Cats_data!$B$12:$AV$350,2,FALSE)</f>
        <v>Woodbury Central</v>
      </c>
      <c r="D344" s="6">
        <f>VLOOKUP($A344,State_Cats_data!$B$12:$AV$350,22,FALSE)</f>
        <v>312094</v>
      </c>
      <c r="E344" s="6"/>
      <c r="F344" s="6">
        <f>VLOOKUP($A344,State_Cats_data!$B$12:$AV$350,42,FALSE)</f>
        <v>18349</v>
      </c>
      <c r="G344" s="6"/>
      <c r="H344" s="6">
        <f t="shared" si="15"/>
        <v>330443</v>
      </c>
      <c r="I344" s="93"/>
      <c r="J344" s="6">
        <f>VLOOKUP($A344,State_Cats_data!$B$12:$AV$350,27,FALSE)</f>
        <v>33902</v>
      </c>
      <c r="K344" s="6"/>
      <c r="L344" s="6">
        <f>VLOOKUP($A344,State_Cats_data!$B$12:$AV$350,47,FALSE)</f>
        <v>2195</v>
      </c>
      <c r="M344" s="6"/>
      <c r="N344" s="6">
        <f t="shared" si="16"/>
        <v>36097</v>
      </c>
      <c r="O344" s="93"/>
      <c r="P344" s="6">
        <f>VLOOKUP($A344,State_Cats_data!$B$12:$AV$350,32,FALSE)</f>
        <v>35315</v>
      </c>
      <c r="Q344" s="93"/>
      <c r="R344" s="6">
        <f>VLOOKUP($A344,State_Cats_data!$B$12:$AV$350,37,FALSE)</f>
        <v>0</v>
      </c>
      <c r="S344" s="93"/>
      <c r="T344" s="12">
        <f t="shared" si="17"/>
        <v>401855</v>
      </c>
    </row>
    <row r="345" spans="1:20" x14ac:dyDescent="0.2">
      <c r="A345">
        <f>State_Cats_data!B350</f>
        <v>7110</v>
      </c>
      <c r="B345" s="84" t="str">
        <f>VLOOKUP($A345,State_Cats_data!$B$12:$AV$350,2,FALSE)</f>
        <v>Woodward-Granger</v>
      </c>
      <c r="D345" s="99">
        <f>VLOOKUP($A345,State_Cats_data!$B$12:$AV$350,22,FALSE)</f>
        <v>514356</v>
      </c>
      <c r="E345" s="6"/>
      <c r="F345" s="99">
        <f>VLOOKUP($A345,State_Cats_data!$B$12:$AV$350,42,FALSE)</f>
        <v>23339</v>
      </c>
      <c r="G345" s="6"/>
      <c r="H345" s="99">
        <f t="shared" si="15"/>
        <v>537695</v>
      </c>
      <c r="I345" s="93"/>
      <c r="J345" s="99">
        <f>VLOOKUP($A345,State_Cats_data!$B$12:$AV$350,27,FALSE)</f>
        <v>53679</v>
      </c>
      <c r="K345" s="6"/>
      <c r="L345" s="99">
        <f>VLOOKUP($A345,State_Cats_data!$B$12:$AV$350,47,FALSE)</f>
        <v>2972</v>
      </c>
      <c r="M345" s="6"/>
      <c r="N345" s="99">
        <f t="shared" si="16"/>
        <v>56651</v>
      </c>
      <c r="O345" s="93"/>
      <c r="P345" s="99">
        <f>VLOOKUP($A345,State_Cats_data!$B$12:$AV$350,32,FALSE)</f>
        <v>56631</v>
      </c>
      <c r="Q345" s="93"/>
      <c r="R345" s="99">
        <f>VLOOKUP($A345,State_Cats_data!$B$12:$AV$350,37,FALSE)</f>
        <v>0</v>
      </c>
      <c r="S345" s="93"/>
      <c r="T345" s="105">
        <f t="shared" si="17"/>
        <v>650977</v>
      </c>
    </row>
    <row r="346" spans="1:20" ht="7.5" customHeight="1" x14ac:dyDescent="0.2">
      <c r="D346" s="6"/>
      <c r="E346" s="6"/>
      <c r="F346" s="6"/>
      <c r="G346" s="6"/>
      <c r="H346" s="6"/>
      <c r="I346" s="93"/>
      <c r="J346" s="6"/>
      <c r="K346" s="6"/>
      <c r="L346" s="6"/>
      <c r="M346" s="6"/>
      <c r="N346" s="6"/>
      <c r="O346" s="93"/>
      <c r="P346" s="6"/>
      <c r="Q346" s="93"/>
      <c r="R346" s="6"/>
      <c r="S346" s="93"/>
      <c r="T346" s="12"/>
    </row>
    <row r="347" spans="1:20" ht="13.5" thickBot="1" x14ac:dyDescent="0.25">
      <c r="B347" s="85" t="s">
        <v>456</v>
      </c>
      <c r="D347" s="10">
        <f>SUM(D8:D345)</f>
        <v>269615323</v>
      </c>
      <c r="E347" s="95"/>
      <c r="F347" s="10">
        <f t="shared" ref="F347:T347" si="18">SUM(F8:F345)</f>
        <v>15170632</v>
      </c>
      <c r="G347" s="5"/>
      <c r="H347" s="10">
        <f t="shared" si="18"/>
        <v>284785955</v>
      </c>
      <c r="I347" s="103"/>
      <c r="J347" s="10">
        <f t="shared" si="18"/>
        <v>30555535</v>
      </c>
      <c r="K347" s="95"/>
      <c r="L347" s="10">
        <f t="shared" si="18"/>
        <v>1776807</v>
      </c>
      <c r="M347" s="95"/>
      <c r="N347" s="10">
        <f t="shared" si="18"/>
        <v>32332342</v>
      </c>
      <c r="O347" s="103"/>
      <c r="P347" s="10">
        <f t="shared" si="18"/>
        <v>33253765</v>
      </c>
      <c r="Q347" s="103"/>
      <c r="R347" s="10">
        <f t="shared" si="18"/>
        <v>50416565</v>
      </c>
      <c r="S347" s="103"/>
      <c r="T347" s="10">
        <f t="shared" si="18"/>
        <v>400788627</v>
      </c>
    </row>
    <row r="348" spans="1:20" ht="13.5" thickTop="1" x14ac:dyDescent="0.2"/>
    <row r="349" spans="1:20" x14ac:dyDescent="0.2">
      <c r="B349" s="100" t="s">
        <v>464</v>
      </c>
    </row>
    <row r="350" spans="1:20" ht="24.75" customHeight="1" x14ac:dyDescent="0.2">
      <c r="B350" s="116" t="s">
        <v>470</v>
      </c>
      <c r="C350" s="114"/>
      <c r="D350" s="114"/>
      <c r="E350" s="114"/>
      <c r="F350" s="114"/>
      <c r="G350" s="114"/>
      <c r="H350" s="114"/>
      <c r="I350" s="114"/>
      <c r="J350" s="114"/>
      <c r="K350" s="114"/>
      <c r="L350" s="114"/>
      <c r="M350" s="114"/>
      <c r="N350" s="114"/>
      <c r="O350" s="114"/>
      <c r="P350" s="114"/>
      <c r="Q350" s="114"/>
      <c r="R350" s="114"/>
    </row>
    <row r="351" spans="1:20" x14ac:dyDescent="0.2">
      <c r="B351" s="100" t="s">
        <v>465</v>
      </c>
    </row>
    <row r="352" spans="1:20" ht="9" customHeight="1" x14ac:dyDescent="0.2">
      <c r="B352" s="100"/>
    </row>
    <row r="353" spans="2:2" x14ac:dyDescent="0.2">
      <c r="B353" s="100" t="s">
        <v>466</v>
      </c>
    </row>
    <row r="354" spans="2:2" x14ac:dyDescent="0.2">
      <c r="B354" s="100" t="s">
        <v>467</v>
      </c>
    </row>
    <row r="355" spans="2:2" x14ac:dyDescent="0.2">
      <c r="B355" s="100" t="s">
        <v>468</v>
      </c>
    </row>
    <row r="356" spans="2:2" x14ac:dyDescent="0.2">
      <c r="B356" s="100" t="s">
        <v>469</v>
      </c>
    </row>
    <row r="357" spans="2:2" x14ac:dyDescent="0.2">
      <c r="B357" s="100"/>
    </row>
  </sheetData>
  <sheetProtection sheet="1" objects="1" scenarios="1"/>
  <mergeCells count="7">
    <mergeCell ref="D6:H6"/>
    <mergeCell ref="J6:N6"/>
    <mergeCell ref="B350:R350"/>
    <mergeCell ref="B1:T1"/>
    <mergeCell ref="P6:P7"/>
    <mergeCell ref="R6:R7"/>
    <mergeCell ref="T6:T7"/>
  </mergeCells>
  <hyperlinks>
    <hyperlink ref="B6" location="Summary!A1" display="Summary Page"/>
  </hyperlinks>
  <pageMargins left="0.17" right="0.17" top="0.36" bottom="0.56000000000000005" header="0.18" footer="0.17"/>
  <pageSetup scale="70" fitToHeight="0" orientation="portrait" r:id="rId1"/>
  <headerFooter>
    <oddFooter>&amp;LLSA:  &amp;F  &amp;A&amp;C&amp;P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2601632</v>
      </c>
      <c r="H2">
        <v>395046</v>
      </c>
      <c r="I2">
        <v>120544</v>
      </c>
      <c r="J2">
        <v>2210828</v>
      </c>
      <c r="K2">
        <v>70052</v>
      </c>
      <c r="L2">
        <v>5138326</v>
      </c>
      <c r="M2">
        <v>2140776</v>
      </c>
      <c r="N2">
        <v>4922273</v>
      </c>
      <c r="O2">
        <v>216053</v>
      </c>
      <c r="P2">
        <v>0</v>
      </c>
      <c r="Q2">
        <v>0</v>
      </c>
      <c r="R2">
        <v>117584</v>
      </c>
      <c r="S2">
        <v>9362</v>
      </c>
      <c r="T2">
        <v>0</v>
      </c>
      <c r="U2">
        <v>29908</v>
      </c>
      <c r="V2">
        <v>48404</v>
      </c>
    </row>
    <row r="3" spans="1:22" x14ac:dyDescent="0.2">
      <c r="A3" t="s">
        <v>55</v>
      </c>
      <c r="B3">
        <v>9</v>
      </c>
      <c r="C3">
        <v>0</v>
      </c>
      <c r="D3">
        <v>1</v>
      </c>
      <c r="E3">
        <v>604.70000000000005</v>
      </c>
      <c r="F3">
        <v>8.5</v>
      </c>
      <c r="G3">
        <v>2696313</v>
      </c>
      <c r="H3">
        <v>471732</v>
      </c>
      <c r="I3">
        <v>357042</v>
      </c>
      <c r="J3">
        <v>2567713</v>
      </c>
      <c r="K3">
        <v>56972</v>
      </c>
      <c r="L3">
        <v>5666011</v>
      </c>
      <c r="M3">
        <v>2510741</v>
      </c>
      <c r="N3">
        <v>5244103</v>
      </c>
      <c r="O3">
        <v>421908</v>
      </c>
      <c r="P3">
        <v>0</v>
      </c>
      <c r="Q3">
        <v>0</v>
      </c>
      <c r="R3">
        <v>86459</v>
      </c>
      <c r="S3">
        <v>6884</v>
      </c>
      <c r="T3">
        <v>0</v>
      </c>
      <c r="U3">
        <v>32347</v>
      </c>
      <c r="V3">
        <v>16712</v>
      </c>
    </row>
    <row r="4" spans="1:22" x14ac:dyDescent="0.2">
      <c r="A4" t="s">
        <v>56</v>
      </c>
      <c r="B4">
        <v>18</v>
      </c>
      <c r="C4">
        <v>0</v>
      </c>
      <c r="D4">
        <v>1</v>
      </c>
      <c r="E4">
        <v>324.8</v>
      </c>
      <c r="F4">
        <v>-3.6</v>
      </c>
      <c r="G4">
        <v>1683262</v>
      </c>
      <c r="H4">
        <v>259182</v>
      </c>
      <c r="I4">
        <v>138238</v>
      </c>
      <c r="J4">
        <v>1230926</v>
      </c>
      <c r="K4">
        <v>-70698</v>
      </c>
      <c r="L4">
        <v>3154019.6666999999</v>
      </c>
      <c r="M4">
        <v>1301624</v>
      </c>
      <c r="N4">
        <v>3076447</v>
      </c>
      <c r="O4">
        <v>77572.666666999998</v>
      </c>
      <c r="P4">
        <v>0</v>
      </c>
      <c r="Q4">
        <v>0</v>
      </c>
      <c r="R4">
        <v>41500</v>
      </c>
      <c r="S4">
        <v>3304</v>
      </c>
      <c r="T4">
        <v>0</v>
      </c>
      <c r="U4">
        <v>18353</v>
      </c>
      <c r="V4">
        <v>22150</v>
      </c>
    </row>
    <row r="5" spans="1:22" x14ac:dyDescent="0.2">
      <c r="A5" t="s">
        <v>57</v>
      </c>
      <c r="B5">
        <v>27</v>
      </c>
      <c r="C5">
        <v>0</v>
      </c>
      <c r="D5">
        <v>1</v>
      </c>
      <c r="E5">
        <v>1517.3</v>
      </c>
      <c r="F5">
        <v>36.299999999999997</v>
      </c>
      <c r="G5">
        <v>8404987</v>
      </c>
      <c r="H5">
        <v>1143500</v>
      </c>
      <c r="I5">
        <v>897328</v>
      </c>
      <c r="J5">
        <v>3989176</v>
      </c>
      <c r="K5">
        <v>194847</v>
      </c>
      <c r="L5">
        <v>13613628.666999999</v>
      </c>
      <c r="M5">
        <v>3794329</v>
      </c>
      <c r="N5">
        <v>12481174</v>
      </c>
      <c r="O5">
        <v>1132454.6666999999</v>
      </c>
      <c r="P5">
        <v>0</v>
      </c>
      <c r="Q5">
        <v>0</v>
      </c>
      <c r="R5">
        <v>0</v>
      </c>
      <c r="S5">
        <v>0</v>
      </c>
      <c r="T5">
        <v>0</v>
      </c>
      <c r="U5">
        <v>78568</v>
      </c>
      <c r="V5">
        <v>75966</v>
      </c>
    </row>
    <row r="6" spans="1:22" x14ac:dyDescent="0.2">
      <c r="A6" t="s">
        <v>58</v>
      </c>
      <c r="B6">
        <v>63</v>
      </c>
      <c r="C6">
        <v>0</v>
      </c>
      <c r="D6">
        <v>1</v>
      </c>
      <c r="E6">
        <v>519.70000000000005</v>
      </c>
      <c r="F6">
        <v>-0.3</v>
      </c>
      <c r="G6">
        <v>2920264</v>
      </c>
      <c r="H6">
        <v>416495</v>
      </c>
      <c r="I6">
        <v>273941</v>
      </c>
      <c r="J6">
        <v>1644982</v>
      </c>
      <c r="K6">
        <v>69652</v>
      </c>
      <c r="L6">
        <v>4950808</v>
      </c>
      <c r="M6">
        <v>1575330</v>
      </c>
      <c r="N6">
        <v>4601931</v>
      </c>
      <c r="O6">
        <v>348877</v>
      </c>
      <c r="P6">
        <v>0</v>
      </c>
      <c r="Q6">
        <v>0</v>
      </c>
      <c r="R6">
        <v>41500</v>
      </c>
      <c r="S6">
        <v>3304</v>
      </c>
      <c r="T6">
        <v>0</v>
      </c>
      <c r="U6">
        <v>28122</v>
      </c>
      <c r="V6">
        <v>10567</v>
      </c>
    </row>
    <row r="7" spans="1:22" x14ac:dyDescent="0.2">
      <c r="A7" t="s">
        <v>59</v>
      </c>
      <c r="B7">
        <v>72</v>
      </c>
      <c r="C7">
        <v>0</v>
      </c>
      <c r="D7">
        <v>1</v>
      </c>
      <c r="E7">
        <v>192.9</v>
      </c>
      <c r="F7">
        <v>-9.1</v>
      </c>
      <c r="G7">
        <v>774657</v>
      </c>
      <c r="H7">
        <v>121263</v>
      </c>
      <c r="I7">
        <v>59428</v>
      </c>
      <c r="J7">
        <v>1001653</v>
      </c>
      <c r="K7">
        <v>-3765</v>
      </c>
      <c r="L7">
        <v>1866838</v>
      </c>
      <c r="M7">
        <v>1005418</v>
      </c>
      <c r="N7">
        <v>1808274</v>
      </c>
      <c r="O7">
        <v>58564</v>
      </c>
      <c r="P7">
        <v>0</v>
      </c>
      <c r="Q7">
        <v>0</v>
      </c>
      <c r="R7">
        <v>44959</v>
      </c>
      <c r="S7">
        <v>3580</v>
      </c>
      <c r="T7">
        <v>0</v>
      </c>
      <c r="U7">
        <v>11135</v>
      </c>
      <c r="V7">
        <v>14224</v>
      </c>
    </row>
    <row r="8" spans="1:22" x14ac:dyDescent="0.2">
      <c r="A8" t="s">
        <v>60</v>
      </c>
      <c r="B8">
        <v>81</v>
      </c>
      <c r="C8">
        <v>0</v>
      </c>
      <c r="D8">
        <v>1</v>
      </c>
      <c r="E8">
        <v>1168.4000000000001</v>
      </c>
      <c r="F8">
        <v>-14.2</v>
      </c>
      <c r="G8">
        <v>6957575</v>
      </c>
      <c r="H8">
        <v>856175</v>
      </c>
      <c r="I8">
        <v>403458</v>
      </c>
      <c r="J8">
        <v>2762743</v>
      </c>
      <c r="K8">
        <v>126317</v>
      </c>
      <c r="L8">
        <v>10424353.666999999</v>
      </c>
      <c r="M8">
        <v>2636426</v>
      </c>
      <c r="N8">
        <v>9871130</v>
      </c>
      <c r="O8">
        <v>553223.66666999995</v>
      </c>
      <c r="P8">
        <v>0</v>
      </c>
      <c r="Q8">
        <v>121100.1755</v>
      </c>
      <c r="R8">
        <v>197126</v>
      </c>
      <c r="S8">
        <v>15695</v>
      </c>
      <c r="T8">
        <v>121100.1755</v>
      </c>
      <c r="U8">
        <v>59662</v>
      </c>
      <c r="V8">
        <v>44987</v>
      </c>
    </row>
    <row r="9" spans="1:22" x14ac:dyDescent="0.2">
      <c r="A9" t="s">
        <v>61</v>
      </c>
      <c r="B9">
        <v>99</v>
      </c>
      <c r="C9">
        <v>0</v>
      </c>
      <c r="D9">
        <v>1</v>
      </c>
      <c r="E9">
        <v>528.70000000000005</v>
      </c>
      <c r="F9">
        <v>-15.8</v>
      </c>
      <c r="G9">
        <v>2638640</v>
      </c>
      <c r="H9">
        <v>395335</v>
      </c>
      <c r="I9">
        <v>121404</v>
      </c>
      <c r="J9">
        <v>1550546</v>
      </c>
      <c r="K9">
        <v>44045</v>
      </c>
      <c r="L9">
        <v>4589748</v>
      </c>
      <c r="M9">
        <v>1506501</v>
      </c>
      <c r="N9">
        <v>4422309</v>
      </c>
      <c r="O9">
        <v>167439</v>
      </c>
      <c r="P9">
        <v>0</v>
      </c>
      <c r="Q9">
        <v>0</v>
      </c>
      <c r="R9">
        <v>0</v>
      </c>
      <c r="S9">
        <v>0</v>
      </c>
      <c r="T9">
        <v>0</v>
      </c>
      <c r="U9">
        <v>27036</v>
      </c>
      <c r="V9">
        <v>5227</v>
      </c>
    </row>
    <row r="10" spans="1:22" x14ac:dyDescent="0.2">
      <c r="A10" t="s">
        <v>62</v>
      </c>
      <c r="B10">
        <v>108</v>
      </c>
      <c r="C10">
        <v>0</v>
      </c>
      <c r="D10">
        <v>1</v>
      </c>
      <c r="E10">
        <v>277.89999999999998</v>
      </c>
      <c r="F10">
        <v>17.2</v>
      </c>
      <c r="G10">
        <v>1517169</v>
      </c>
      <c r="H10">
        <v>224850</v>
      </c>
      <c r="I10">
        <v>272826</v>
      </c>
      <c r="J10">
        <v>1044964</v>
      </c>
      <c r="K10">
        <v>63631</v>
      </c>
      <c r="L10">
        <v>2704370.3333000001</v>
      </c>
      <c r="M10">
        <v>981333</v>
      </c>
      <c r="N10">
        <v>2360827</v>
      </c>
      <c r="O10">
        <v>343543.33332999999</v>
      </c>
      <c r="P10">
        <v>0</v>
      </c>
      <c r="Q10">
        <v>0</v>
      </c>
      <c r="R10">
        <v>96834</v>
      </c>
      <c r="S10">
        <v>7710</v>
      </c>
      <c r="T10">
        <v>0</v>
      </c>
      <c r="U10">
        <v>15470</v>
      </c>
      <c r="V10">
        <v>14221</v>
      </c>
    </row>
    <row r="11" spans="1:22" x14ac:dyDescent="0.2">
      <c r="A11" t="s">
        <v>63</v>
      </c>
      <c r="B11">
        <v>126</v>
      </c>
      <c r="C11">
        <v>0</v>
      </c>
      <c r="D11">
        <v>1</v>
      </c>
      <c r="E11">
        <v>1323.3</v>
      </c>
      <c r="F11">
        <v>-0.9</v>
      </c>
      <c r="G11">
        <v>7714040</v>
      </c>
      <c r="H11">
        <v>1012766</v>
      </c>
      <c r="I11">
        <v>979835</v>
      </c>
      <c r="J11">
        <v>5372274</v>
      </c>
      <c r="K11">
        <v>168437</v>
      </c>
      <c r="L11">
        <v>13876734.333000001</v>
      </c>
      <c r="M11">
        <v>5203837</v>
      </c>
      <c r="N11">
        <v>12661371</v>
      </c>
      <c r="O11">
        <v>1215363.3333000001</v>
      </c>
      <c r="P11">
        <v>0</v>
      </c>
      <c r="Q11">
        <v>0</v>
      </c>
      <c r="R11">
        <v>345835</v>
      </c>
      <c r="S11">
        <v>27535</v>
      </c>
      <c r="T11">
        <v>0</v>
      </c>
      <c r="U11">
        <v>80492</v>
      </c>
      <c r="V11">
        <v>123489</v>
      </c>
    </row>
    <row r="12" spans="1:22" x14ac:dyDescent="0.2">
      <c r="A12" t="s">
        <v>64</v>
      </c>
      <c r="B12">
        <v>135</v>
      </c>
      <c r="C12">
        <v>0</v>
      </c>
      <c r="D12">
        <v>1</v>
      </c>
      <c r="E12">
        <v>1157.4000000000001</v>
      </c>
      <c r="F12">
        <v>-19.5</v>
      </c>
      <c r="G12">
        <v>6081337</v>
      </c>
      <c r="H12">
        <v>853971</v>
      </c>
      <c r="I12">
        <v>393756</v>
      </c>
      <c r="J12">
        <v>3852671</v>
      </c>
      <c r="K12">
        <v>137960</v>
      </c>
      <c r="L12">
        <v>10607216.333000001</v>
      </c>
      <c r="M12">
        <v>3714711</v>
      </c>
      <c r="N12">
        <v>10052004</v>
      </c>
      <c r="O12">
        <v>555212.33333000005</v>
      </c>
      <c r="P12">
        <v>0</v>
      </c>
      <c r="Q12">
        <v>0</v>
      </c>
      <c r="R12">
        <v>228251</v>
      </c>
      <c r="S12">
        <v>18173</v>
      </c>
      <c r="T12">
        <v>0</v>
      </c>
      <c r="U12">
        <v>61491</v>
      </c>
      <c r="V12">
        <v>47488</v>
      </c>
    </row>
    <row r="13" spans="1:22" x14ac:dyDescent="0.2">
      <c r="A13" t="s">
        <v>65</v>
      </c>
      <c r="B13">
        <v>171</v>
      </c>
      <c r="C13">
        <v>0</v>
      </c>
      <c r="D13">
        <v>1</v>
      </c>
      <c r="E13">
        <v>531.70000000000005</v>
      </c>
      <c r="F13">
        <v>21.7</v>
      </c>
      <c r="G13">
        <v>2709369</v>
      </c>
      <c r="H13">
        <v>448412</v>
      </c>
      <c r="I13">
        <v>399656</v>
      </c>
      <c r="J13">
        <v>1923772</v>
      </c>
      <c r="K13">
        <v>94421</v>
      </c>
      <c r="L13">
        <v>5003553</v>
      </c>
      <c r="M13">
        <v>1829351</v>
      </c>
      <c r="N13">
        <v>4477746</v>
      </c>
      <c r="O13">
        <v>525807</v>
      </c>
      <c r="P13">
        <v>0</v>
      </c>
      <c r="Q13">
        <v>0</v>
      </c>
      <c r="R13">
        <v>138334</v>
      </c>
      <c r="S13">
        <v>11014</v>
      </c>
      <c r="T13">
        <v>0</v>
      </c>
      <c r="U13">
        <v>28303</v>
      </c>
      <c r="V13">
        <v>60334</v>
      </c>
    </row>
    <row r="14" spans="1:22" x14ac:dyDescent="0.2">
      <c r="A14" t="s">
        <v>66</v>
      </c>
      <c r="B14">
        <v>225</v>
      </c>
      <c r="C14">
        <v>0</v>
      </c>
      <c r="D14">
        <v>1</v>
      </c>
      <c r="E14">
        <v>4253.8999999999996</v>
      </c>
      <c r="F14">
        <v>7.3</v>
      </c>
      <c r="G14">
        <v>16972743</v>
      </c>
      <c r="H14">
        <v>3176416</v>
      </c>
      <c r="I14">
        <v>1454344</v>
      </c>
      <c r="J14">
        <v>18239432</v>
      </c>
      <c r="K14">
        <v>530932</v>
      </c>
      <c r="L14">
        <v>38374843.332999997</v>
      </c>
      <c r="M14">
        <v>17708500</v>
      </c>
      <c r="N14">
        <v>35979814</v>
      </c>
      <c r="O14">
        <v>2395029.3333000001</v>
      </c>
      <c r="P14">
        <v>0</v>
      </c>
      <c r="Q14">
        <v>0</v>
      </c>
      <c r="R14">
        <v>809254</v>
      </c>
      <c r="S14">
        <v>64432</v>
      </c>
      <c r="T14">
        <v>0</v>
      </c>
      <c r="U14">
        <v>215088</v>
      </c>
      <c r="V14">
        <v>795506</v>
      </c>
    </row>
    <row r="15" spans="1:22" x14ac:dyDescent="0.2">
      <c r="A15" t="s">
        <v>67</v>
      </c>
      <c r="B15">
        <v>234</v>
      </c>
      <c r="C15">
        <v>0</v>
      </c>
      <c r="D15">
        <v>1</v>
      </c>
      <c r="E15">
        <v>1214.4000000000001</v>
      </c>
      <c r="F15">
        <v>-32.6</v>
      </c>
      <c r="G15">
        <v>6963224</v>
      </c>
      <c r="H15">
        <v>947951</v>
      </c>
      <c r="I15">
        <v>335418</v>
      </c>
      <c r="J15">
        <v>3330685</v>
      </c>
      <c r="K15">
        <v>92416</v>
      </c>
      <c r="L15">
        <v>11055661.666999999</v>
      </c>
      <c r="M15">
        <v>3238269</v>
      </c>
      <c r="N15">
        <v>10604293</v>
      </c>
      <c r="O15">
        <v>451368.66667000001</v>
      </c>
      <c r="P15">
        <v>0</v>
      </c>
      <c r="Q15">
        <v>0</v>
      </c>
      <c r="R15">
        <v>235168</v>
      </c>
      <c r="S15">
        <v>-33305</v>
      </c>
      <c r="T15">
        <v>0</v>
      </c>
      <c r="U15">
        <v>63676</v>
      </c>
      <c r="V15">
        <v>48970</v>
      </c>
    </row>
    <row r="16" spans="1:22" x14ac:dyDescent="0.2">
      <c r="A16" t="s">
        <v>68</v>
      </c>
      <c r="B16">
        <v>243</v>
      </c>
      <c r="C16">
        <v>0</v>
      </c>
      <c r="D16">
        <v>1</v>
      </c>
      <c r="E16">
        <v>251.9</v>
      </c>
      <c r="F16">
        <v>-20.399999999999999</v>
      </c>
      <c r="G16">
        <v>1549341</v>
      </c>
      <c r="H16">
        <v>208666</v>
      </c>
      <c r="I16">
        <v>28621</v>
      </c>
      <c r="J16">
        <v>892889</v>
      </c>
      <c r="K16">
        <v>69525</v>
      </c>
      <c r="L16">
        <v>2599095.6666999999</v>
      </c>
      <c r="M16">
        <v>823364</v>
      </c>
      <c r="N16">
        <v>2499196</v>
      </c>
      <c r="O16">
        <v>99899.666666999998</v>
      </c>
      <c r="P16">
        <v>52478</v>
      </c>
      <c r="Q16">
        <v>0</v>
      </c>
      <c r="R16">
        <v>55334</v>
      </c>
      <c r="S16">
        <v>4406</v>
      </c>
      <c r="T16">
        <v>0</v>
      </c>
      <c r="U16">
        <v>14979</v>
      </c>
      <c r="V16">
        <v>3534</v>
      </c>
    </row>
    <row r="17" spans="1:22" x14ac:dyDescent="0.2">
      <c r="A17" t="s">
        <v>69</v>
      </c>
      <c r="B17">
        <v>261</v>
      </c>
      <c r="C17">
        <v>0</v>
      </c>
      <c r="D17">
        <v>1</v>
      </c>
      <c r="E17">
        <v>10175</v>
      </c>
      <c r="F17">
        <v>273.10000000000002</v>
      </c>
      <c r="G17">
        <v>55240194</v>
      </c>
      <c r="H17">
        <v>6905981</v>
      </c>
      <c r="I17">
        <v>6014497</v>
      </c>
      <c r="J17">
        <v>25898991</v>
      </c>
      <c r="K17">
        <v>1218565</v>
      </c>
      <c r="L17">
        <v>88095842.333000004</v>
      </c>
      <c r="M17">
        <v>24680426</v>
      </c>
      <c r="N17">
        <v>80497899</v>
      </c>
      <c r="O17">
        <v>7597943.3333000001</v>
      </c>
      <c r="P17">
        <v>0</v>
      </c>
      <c r="Q17">
        <v>0</v>
      </c>
      <c r="R17">
        <v>636336</v>
      </c>
      <c r="S17">
        <v>50664</v>
      </c>
      <c r="T17">
        <v>0</v>
      </c>
      <c r="U17">
        <v>511645</v>
      </c>
      <c r="V17">
        <v>687012</v>
      </c>
    </row>
    <row r="18" spans="1:22" x14ac:dyDescent="0.2">
      <c r="A18" t="s">
        <v>70</v>
      </c>
      <c r="B18">
        <v>279</v>
      </c>
      <c r="C18">
        <v>0</v>
      </c>
      <c r="D18">
        <v>1</v>
      </c>
      <c r="E18">
        <v>798.6</v>
      </c>
      <c r="F18">
        <v>-10.4</v>
      </c>
      <c r="G18">
        <v>4555997</v>
      </c>
      <c r="H18">
        <v>641460</v>
      </c>
      <c r="I18">
        <v>313659</v>
      </c>
      <c r="J18">
        <v>2465288</v>
      </c>
      <c r="K18">
        <v>32680</v>
      </c>
      <c r="L18">
        <v>7495655.6666999999</v>
      </c>
      <c r="M18">
        <v>2432608</v>
      </c>
      <c r="N18">
        <v>7137385</v>
      </c>
      <c r="O18">
        <v>358270.66667000001</v>
      </c>
      <c r="P18">
        <v>0</v>
      </c>
      <c r="Q18">
        <v>0</v>
      </c>
      <c r="R18">
        <v>190209</v>
      </c>
      <c r="S18">
        <v>15144</v>
      </c>
      <c r="T18">
        <v>0</v>
      </c>
      <c r="U18">
        <v>42626</v>
      </c>
      <c r="V18">
        <v>23120</v>
      </c>
    </row>
    <row r="19" spans="1:22" x14ac:dyDescent="0.2">
      <c r="A19" t="s">
        <v>71</v>
      </c>
      <c r="B19">
        <v>355</v>
      </c>
      <c r="C19">
        <v>0</v>
      </c>
      <c r="D19">
        <v>1</v>
      </c>
      <c r="E19">
        <v>288.89999999999998</v>
      </c>
      <c r="F19">
        <v>3.5</v>
      </c>
      <c r="G19">
        <v>848557</v>
      </c>
      <c r="H19">
        <v>222495</v>
      </c>
      <c r="I19">
        <v>132275</v>
      </c>
      <c r="J19">
        <v>1666117</v>
      </c>
      <c r="K19">
        <v>14128</v>
      </c>
      <c r="L19">
        <v>2731859.3333000001</v>
      </c>
      <c r="M19">
        <v>1651989</v>
      </c>
      <c r="N19">
        <v>2561817</v>
      </c>
      <c r="O19">
        <v>170042.33332999999</v>
      </c>
      <c r="P19">
        <v>0</v>
      </c>
      <c r="Q19">
        <v>0</v>
      </c>
      <c r="R19">
        <v>51875</v>
      </c>
      <c r="S19">
        <v>4130</v>
      </c>
      <c r="T19">
        <v>0</v>
      </c>
      <c r="U19">
        <v>15686</v>
      </c>
      <c r="V19">
        <v>46565</v>
      </c>
    </row>
    <row r="20" spans="1:22" x14ac:dyDescent="0.2">
      <c r="A20" t="s">
        <v>72</v>
      </c>
      <c r="B20">
        <v>387</v>
      </c>
      <c r="C20">
        <v>0</v>
      </c>
      <c r="D20">
        <v>1</v>
      </c>
      <c r="E20">
        <v>1454.3</v>
      </c>
      <c r="F20">
        <v>20.399999999999999</v>
      </c>
      <c r="G20">
        <v>8376421</v>
      </c>
      <c r="H20">
        <v>1140095</v>
      </c>
      <c r="I20">
        <v>769099</v>
      </c>
      <c r="J20">
        <v>4289853</v>
      </c>
      <c r="K20">
        <v>180559</v>
      </c>
      <c r="L20">
        <v>13518238.666999999</v>
      </c>
      <c r="M20">
        <v>4109294</v>
      </c>
      <c r="N20">
        <v>12520811</v>
      </c>
      <c r="O20">
        <v>997427.66666999995</v>
      </c>
      <c r="P20">
        <v>0</v>
      </c>
      <c r="Q20">
        <v>0</v>
      </c>
      <c r="R20">
        <v>380419</v>
      </c>
      <c r="S20">
        <v>30289</v>
      </c>
      <c r="T20">
        <v>0</v>
      </c>
      <c r="U20">
        <v>77395</v>
      </c>
      <c r="V20">
        <v>92289</v>
      </c>
    </row>
    <row r="21" spans="1:22" x14ac:dyDescent="0.2">
      <c r="A21" t="s">
        <v>73</v>
      </c>
      <c r="B21">
        <v>414</v>
      </c>
      <c r="C21">
        <v>0</v>
      </c>
      <c r="D21">
        <v>1</v>
      </c>
      <c r="E21">
        <v>516.70000000000005</v>
      </c>
      <c r="F21">
        <v>-8.6</v>
      </c>
      <c r="G21">
        <v>2621552</v>
      </c>
      <c r="H21">
        <v>397767</v>
      </c>
      <c r="I21">
        <v>172949</v>
      </c>
      <c r="J21">
        <v>1808038</v>
      </c>
      <c r="K21">
        <v>56284</v>
      </c>
      <c r="L21">
        <v>4715118.6666999999</v>
      </c>
      <c r="M21">
        <v>1751754</v>
      </c>
      <c r="N21">
        <v>4475638</v>
      </c>
      <c r="O21">
        <v>239480.66667000001</v>
      </c>
      <c r="P21">
        <v>0</v>
      </c>
      <c r="Q21">
        <v>0</v>
      </c>
      <c r="R21">
        <v>131417</v>
      </c>
      <c r="S21">
        <v>10463</v>
      </c>
      <c r="T21">
        <v>0</v>
      </c>
      <c r="U21">
        <v>27366</v>
      </c>
      <c r="V21">
        <v>19179</v>
      </c>
    </row>
    <row r="22" spans="1:22" x14ac:dyDescent="0.2">
      <c r="A22" t="s">
        <v>74</v>
      </c>
      <c r="B22">
        <v>423</v>
      </c>
      <c r="C22">
        <v>0</v>
      </c>
      <c r="D22">
        <v>1</v>
      </c>
      <c r="E22">
        <v>251.9</v>
      </c>
      <c r="F22">
        <v>9.5</v>
      </c>
      <c r="G22">
        <v>1071374</v>
      </c>
      <c r="H22">
        <v>201477</v>
      </c>
      <c r="I22">
        <v>204912</v>
      </c>
      <c r="J22">
        <v>1253139</v>
      </c>
      <c r="K22">
        <v>6203</v>
      </c>
      <c r="L22">
        <v>2483737</v>
      </c>
      <c r="M22">
        <v>1246936</v>
      </c>
      <c r="N22">
        <v>2262460</v>
      </c>
      <c r="O22">
        <v>221277</v>
      </c>
      <c r="P22">
        <v>0</v>
      </c>
      <c r="Q22">
        <v>0</v>
      </c>
      <c r="R22">
        <v>62250</v>
      </c>
      <c r="S22">
        <v>4956</v>
      </c>
      <c r="T22">
        <v>0</v>
      </c>
      <c r="U22">
        <v>14088</v>
      </c>
      <c r="V22">
        <v>19997</v>
      </c>
    </row>
    <row r="23" spans="1:22" x14ac:dyDescent="0.2">
      <c r="A23" t="s">
        <v>75</v>
      </c>
      <c r="B23">
        <v>540</v>
      </c>
      <c r="C23">
        <v>0</v>
      </c>
      <c r="D23">
        <v>1</v>
      </c>
      <c r="E23">
        <v>589.70000000000005</v>
      </c>
      <c r="F23">
        <v>11.2</v>
      </c>
      <c r="G23">
        <v>3134947</v>
      </c>
      <c r="H23">
        <v>451632</v>
      </c>
      <c r="I23">
        <v>371955</v>
      </c>
      <c r="J23">
        <v>2143833</v>
      </c>
      <c r="K23">
        <v>99403</v>
      </c>
      <c r="L23">
        <v>5652994.3333000001</v>
      </c>
      <c r="M23">
        <v>2044430</v>
      </c>
      <c r="N23">
        <v>5170577</v>
      </c>
      <c r="O23">
        <v>482417.33332999999</v>
      </c>
      <c r="P23">
        <v>0</v>
      </c>
      <c r="Q23">
        <v>0</v>
      </c>
      <c r="R23">
        <v>100292</v>
      </c>
      <c r="S23">
        <v>7985</v>
      </c>
      <c r="T23">
        <v>0</v>
      </c>
      <c r="U23">
        <v>31999</v>
      </c>
      <c r="V23">
        <v>22874</v>
      </c>
    </row>
    <row r="24" spans="1:22" x14ac:dyDescent="0.2">
      <c r="A24" t="s">
        <v>76</v>
      </c>
      <c r="B24">
        <v>472</v>
      </c>
      <c r="C24">
        <v>0</v>
      </c>
      <c r="D24">
        <v>1</v>
      </c>
      <c r="E24">
        <v>1625.2</v>
      </c>
      <c r="F24">
        <v>24.9</v>
      </c>
      <c r="G24">
        <v>10297769</v>
      </c>
      <c r="H24">
        <v>1123051</v>
      </c>
      <c r="I24">
        <v>871571</v>
      </c>
      <c r="J24">
        <v>2930668</v>
      </c>
      <c r="K24">
        <v>137944</v>
      </c>
      <c r="L24">
        <v>13964814.666999999</v>
      </c>
      <c r="M24">
        <v>2792724</v>
      </c>
      <c r="N24">
        <v>12923502</v>
      </c>
      <c r="O24">
        <v>1041312.6666999999</v>
      </c>
      <c r="P24">
        <v>0</v>
      </c>
      <c r="Q24">
        <v>421270.28204000002</v>
      </c>
      <c r="R24">
        <v>449586</v>
      </c>
      <c r="S24">
        <v>35796</v>
      </c>
      <c r="T24">
        <v>421270.28204000002</v>
      </c>
      <c r="U24">
        <v>81435</v>
      </c>
      <c r="V24">
        <v>62913</v>
      </c>
    </row>
    <row r="25" spans="1:22" x14ac:dyDescent="0.2">
      <c r="A25" t="s">
        <v>77</v>
      </c>
      <c r="B25">
        <v>504</v>
      </c>
      <c r="C25">
        <v>0</v>
      </c>
      <c r="D25">
        <v>1</v>
      </c>
      <c r="E25">
        <v>663.7</v>
      </c>
      <c r="F25">
        <v>14.8</v>
      </c>
      <c r="G25">
        <v>3588926</v>
      </c>
      <c r="H25">
        <v>534165</v>
      </c>
      <c r="I25">
        <v>404125</v>
      </c>
      <c r="J25">
        <v>2106870</v>
      </c>
      <c r="K25">
        <v>93454</v>
      </c>
      <c r="L25">
        <v>6106660.6666999999</v>
      </c>
      <c r="M25">
        <v>2013416</v>
      </c>
      <c r="N25">
        <v>5586587</v>
      </c>
      <c r="O25">
        <v>520073.66667000001</v>
      </c>
      <c r="P25">
        <v>0</v>
      </c>
      <c r="Q25">
        <v>0</v>
      </c>
      <c r="R25">
        <v>166001</v>
      </c>
      <c r="S25">
        <v>13217</v>
      </c>
      <c r="T25">
        <v>0</v>
      </c>
      <c r="U25">
        <v>35755</v>
      </c>
      <c r="V25">
        <v>42701</v>
      </c>
    </row>
    <row r="26" spans="1:22" x14ac:dyDescent="0.2">
      <c r="A26" t="s">
        <v>78</v>
      </c>
      <c r="B26">
        <v>513</v>
      </c>
      <c r="C26">
        <v>0</v>
      </c>
      <c r="D26">
        <v>1</v>
      </c>
      <c r="E26">
        <v>362.8</v>
      </c>
      <c r="F26">
        <v>3.4</v>
      </c>
      <c r="G26">
        <v>2121231</v>
      </c>
      <c r="H26">
        <v>282463</v>
      </c>
      <c r="I26">
        <v>178565</v>
      </c>
      <c r="J26">
        <v>883841</v>
      </c>
      <c r="K26">
        <v>40535</v>
      </c>
      <c r="L26">
        <v>3209448.3333000001</v>
      </c>
      <c r="M26">
        <v>843306</v>
      </c>
      <c r="N26">
        <v>2988312</v>
      </c>
      <c r="O26">
        <v>221136.33332999999</v>
      </c>
      <c r="P26">
        <v>0</v>
      </c>
      <c r="Q26">
        <v>21802.884730999998</v>
      </c>
      <c r="R26">
        <v>83000</v>
      </c>
      <c r="S26">
        <v>6608</v>
      </c>
      <c r="T26">
        <v>21802.884730999998</v>
      </c>
      <c r="U26">
        <v>18355</v>
      </c>
      <c r="V26">
        <v>4913</v>
      </c>
    </row>
    <row r="27" spans="1:22" x14ac:dyDescent="0.2">
      <c r="A27" t="s">
        <v>79</v>
      </c>
      <c r="B27">
        <v>549</v>
      </c>
      <c r="C27">
        <v>0</v>
      </c>
      <c r="D27">
        <v>1</v>
      </c>
      <c r="E27">
        <v>448.77</v>
      </c>
      <c r="F27">
        <v>-23.43</v>
      </c>
      <c r="G27">
        <v>2416802</v>
      </c>
      <c r="H27">
        <v>358689</v>
      </c>
      <c r="I27">
        <v>102882</v>
      </c>
      <c r="J27">
        <v>1535914</v>
      </c>
      <c r="K27">
        <v>-41282</v>
      </c>
      <c r="L27">
        <v>4246353.6666999999</v>
      </c>
      <c r="M27">
        <v>1577196</v>
      </c>
      <c r="N27">
        <v>4180194</v>
      </c>
      <c r="O27">
        <v>66159.666666999998</v>
      </c>
      <c r="P27">
        <v>7785</v>
      </c>
      <c r="Q27">
        <v>0</v>
      </c>
      <c r="R27">
        <v>72625</v>
      </c>
      <c r="S27">
        <v>5782</v>
      </c>
      <c r="T27">
        <v>0</v>
      </c>
      <c r="U27">
        <v>24227</v>
      </c>
      <c r="V27">
        <v>7574</v>
      </c>
    </row>
    <row r="28" spans="1:22" x14ac:dyDescent="0.2">
      <c r="A28" t="s">
        <v>80</v>
      </c>
      <c r="B28">
        <v>576</v>
      </c>
      <c r="C28">
        <v>0</v>
      </c>
      <c r="D28">
        <v>1</v>
      </c>
      <c r="E28">
        <v>554.70000000000005</v>
      </c>
      <c r="F28">
        <v>-2.9</v>
      </c>
      <c r="G28">
        <v>3229388</v>
      </c>
      <c r="H28">
        <v>399920</v>
      </c>
      <c r="I28">
        <v>272160</v>
      </c>
      <c r="J28">
        <v>1396018</v>
      </c>
      <c r="K28">
        <v>37938</v>
      </c>
      <c r="L28">
        <v>4953419.6666999999</v>
      </c>
      <c r="M28">
        <v>1358080</v>
      </c>
      <c r="N28">
        <v>4635244</v>
      </c>
      <c r="O28">
        <v>318175.66667000001</v>
      </c>
      <c r="P28">
        <v>0</v>
      </c>
      <c r="Q28">
        <v>0</v>
      </c>
      <c r="R28">
        <v>89917</v>
      </c>
      <c r="S28">
        <v>7159</v>
      </c>
      <c r="T28">
        <v>0</v>
      </c>
      <c r="U28">
        <v>29436</v>
      </c>
      <c r="V28">
        <v>18011</v>
      </c>
    </row>
    <row r="29" spans="1:22" x14ac:dyDescent="0.2">
      <c r="A29" t="s">
        <v>81</v>
      </c>
      <c r="B29">
        <v>585</v>
      </c>
      <c r="C29">
        <v>0</v>
      </c>
      <c r="D29">
        <v>1</v>
      </c>
      <c r="E29">
        <v>578.70000000000005</v>
      </c>
      <c r="F29">
        <v>-1</v>
      </c>
      <c r="G29">
        <v>2898153</v>
      </c>
      <c r="H29">
        <v>442160</v>
      </c>
      <c r="I29">
        <v>238099</v>
      </c>
      <c r="J29">
        <v>2035925</v>
      </c>
      <c r="K29">
        <v>73674</v>
      </c>
      <c r="L29">
        <v>5262299.3333000001</v>
      </c>
      <c r="M29">
        <v>1962251</v>
      </c>
      <c r="N29">
        <v>4936754</v>
      </c>
      <c r="O29">
        <v>325545.33332999999</v>
      </c>
      <c r="P29">
        <v>0</v>
      </c>
      <c r="Q29">
        <v>0</v>
      </c>
      <c r="R29">
        <v>141792</v>
      </c>
      <c r="S29">
        <v>11289</v>
      </c>
      <c r="T29">
        <v>0</v>
      </c>
      <c r="U29">
        <v>29808</v>
      </c>
      <c r="V29">
        <v>27853</v>
      </c>
    </row>
    <row r="30" spans="1:22" x14ac:dyDescent="0.2">
      <c r="A30" t="s">
        <v>82</v>
      </c>
      <c r="B30">
        <v>594</v>
      </c>
      <c r="C30">
        <v>0</v>
      </c>
      <c r="D30">
        <v>1</v>
      </c>
      <c r="E30">
        <v>789.6</v>
      </c>
      <c r="F30">
        <v>-6.8</v>
      </c>
      <c r="G30">
        <v>4329547</v>
      </c>
      <c r="H30">
        <v>596822</v>
      </c>
      <c r="I30">
        <v>302344</v>
      </c>
      <c r="J30">
        <v>2485609</v>
      </c>
      <c r="K30">
        <v>82161</v>
      </c>
      <c r="L30">
        <v>7328770.3333000001</v>
      </c>
      <c r="M30">
        <v>2403448</v>
      </c>
      <c r="N30">
        <v>6924601</v>
      </c>
      <c r="O30">
        <v>404169.33332999999</v>
      </c>
      <c r="P30">
        <v>0</v>
      </c>
      <c r="Q30">
        <v>0</v>
      </c>
      <c r="R30">
        <v>124501</v>
      </c>
      <c r="S30">
        <v>9913</v>
      </c>
      <c r="T30">
        <v>0</v>
      </c>
      <c r="U30">
        <v>42313</v>
      </c>
      <c r="V30">
        <v>41293</v>
      </c>
    </row>
    <row r="31" spans="1:22" x14ac:dyDescent="0.2">
      <c r="A31" t="s">
        <v>83</v>
      </c>
      <c r="B31">
        <v>603</v>
      </c>
      <c r="C31">
        <v>0</v>
      </c>
      <c r="D31">
        <v>1</v>
      </c>
      <c r="E31">
        <v>191.4</v>
      </c>
      <c r="F31">
        <v>-2.9</v>
      </c>
      <c r="G31">
        <v>836520</v>
      </c>
      <c r="H31">
        <v>130989</v>
      </c>
      <c r="I31">
        <v>56482</v>
      </c>
      <c r="J31">
        <v>747376</v>
      </c>
      <c r="K31">
        <v>21170</v>
      </c>
      <c r="L31">
        <v>1682978.3333000001</v>
      </c>
      <c r="M31">
        <v>726206</v>
      </c>
      <c r="N31">
        <v>1604297</v>
      </c>
      <c r="O31">
        <v>78681.333333000002</v>
      </c>
      <c r="P31">
        <v>0</v>
      </c>
      <c r="Q31">
        <v>0</v>
      </c>
      <c r="R31">
        <v>34584</v>
      </c>
      <c r="S31">
        <v>2754</v>
      </c>
      <c r="T31">
        <v>0</v>
      </c>
      <c r="U31">
        <v>9836</v>
      </c>
      <c r="V31">
        <v>2677</v>
      </c>
    </row>
    <row r="32" spans="1:22" x14ac:dyDescent="0.2">
      <c r="A32" t="s">
        <v>84</v>
      </c>
      <c r="B32">
        <v>609</v>
      </c>
      <c r="C32">
        <v>0</v>
      </c>
      <c r="D32">
        <v>1</v>
      </c>
      <c r="E32">
        <v>1492.3</v>
      </c>
      <c r="F32">
        <v>-3.7</v>
      </c>
      <c r="G32">
        <v>7698173</v>
      </c>
      <c r="H32">
        <v>1578148</v>
      </c>
      <c r="I32">
        <v>1123964</v>
      </c>
      <c r="J32">
        <v>4802980</v>
      </c>
      <c r="K32">
        <v>172617</v>
      </c>
      <c r="L32">
        <v>13786554.333000001</v>
      </c>
      <c r="M32">
        <v>4630363</v>
      </c>
      <c r="N32">
        <v>12476013</v>
      </c>
      <c r="O32">
        <v>1310541.3333000001</v>
      </c>
      <c r="P32">
        <v>0</v>
      </c>
      <c r="Q32">
        <v>0</v>
      </c>
      <c r="R32">
        <v>325085</v>
      </c>
      <c r="S32">
        <v>25883</v>
      </c>
      <c r="T32">
        <v>0</v>
      </c>
      <c r="U32">
        <v>77461</v>
      </c>
      <c r="V32">
        <v>32338</v>
      </c>
    </row>
    <row r="33" spans="1:22" x14ac:dyDescent="0.2">
      <c r="A33" t="s">
        <v>85</v>
      </c>
      <c r="B33">
        <v>621</v>
      </c>
      <c r="C33">
        <v>0</v>
      </c>
      <c r="D33">
        <v>1</v>
      </c>
      <c r="E33">
        <v>3982</v>
      </c>
      <c r="F33">
        <v>-28.9</v>
      </c>
      <c r="G33">
        <v>20768100</v>
      </c>
      <c r="H33">
        <v>4206117</v>
      </c>
      <c r="I33">
        <v>2683366</v>
      </c>
      <c r="J33">
        <v>12684872</v>
      </c>
      <c r="K33">
        <v>353508</v>
      </c>
      <c r="L33">
        <v>37295170</v>
      </c>
      <c r="M33">
        <v>12331364</v>
      </c>
      <c r="N33">
        <v>33993019</v>
      </c>
      <c r="O33">
        <v>3302151</v>
      </c>
      <c r="P33">
        <v>0</v>
      </c>
      <c r="Q33">
        <v>0</v>
      </c>
      <c r="R33">
        <v>871504</v>
      </c>
      <c r="S33">
        <v>69388</v>
      </c>
      <c r="T33">
        <v>0</v>
      </c>
      <c r="U33">
        <v>204914</v>
      </c>
      <c r="V33">
        <v>507585</v>
      </c>
    </row>
    <row r="34" spans="1:22" x14ac:dyDescent="0.2">
      <c r="A34" t="s">
        <v>86</v>
      </c>
      <c r="B34">
        <v>720</v>
      </c>
      <c r="C34">
        <v>0</v>
      </c>
      <c r="D34">
        <v>1</v>
      </c>
      <c r="E34">
        <v>1675.2</v>
      </c>
      <c r="F34">
        <v>79.3</v>
      </c>
      <c r="G34">
        <v>10627361</v>
      </c>
      <c r="H34">
        <v>1184284</v>
      </c>
      <c r="I34">
        <v>1288162</v>
      </c>
      <c r="J34">
        <v>2837579</v>
      </c>
      <c r="K34">
        <v>158650</v>
      </c>
      <c r="L34">
        <v>14506350</v>
      </c>
      <c r="M34">
        <v>2678929</v>
      </c>
      <c r="N34">
        <v>13039206</v>
      </c>
      <c r="O34">
        <v>1467144</v>
      </c>
      <c r="P34">
        <v>0</v>
      </c>
      <c r="Q34">
        <v>511562.87855000002</v>
      </c>
      <c r="R34">
        <v>179834</v>
      </c>
      <c r="S34">
        <v>14318</v>
      </c>
      <c r="T34">
        <v>511562.87855000002</v>
      </c>
      <c r="U34">
        <v>84803</v>
      </c>
      <c r="V34">
        <v>36960</v>
      </c>
    </row>
    <row r="35" spans="1:22" x14ac:dyDescent="0.2">
      <c r="A35" t="s">
        <v>87</v>
      </c>
      <c r="B35">
        <v>729</v>
      </c>
      <c r="C35">
        <v>0</v>
      </c>
      <c r="D35">
        <v>1</v>
      </c>
      <c r="E35">
        <v>2090</v>
      </c>
      <c r="F35">
        <v>-52.8</v>
      </c>
      <c r="G35">
        <v>13278854</v>
      </c>
      <c r="H35">
        <v>1595237</v>
      </c>
      <c r="I35">
        <v>585183</v>
      </c>
      <c r="J35">
        <v>5335822</v>
      </c>
      <c r="K35">
        <v>224649</v>
      </c>
      <c r="L35">
        <v>19899293.666999999</v>
      </c>
      <c r="M35">
        <v>5111173</v>
      </c>
      <c r="N35">
        <v>19037336</v>
      </c>
      <c r="O35">
        <v>861957.66666999995</v>
      </c>
      <c r="P35">
        <v>0</v>
      </c>
      <c r="Q35">
        <v>245226.74053000001</v>
      </c>
      <c r="R35">
        <v>418460</v>
      </c>
      <c r="S35">
        <v>33317</v>
      </c>
      <c r="T35">
        <v>245226.74053000001</v>
      </c>
      <c r="U35">
        <v>113599</v>
      </c>
      <c r="V35">
        <v>107841</v>
      </c>
    </row>
    <row r="36" spans="1:22" x14ac:dyDescent="0.2">
      <c r="A36" t="s">
        <v>88</v>
      </c>
      <c r="B36">
        <v>747</v>
      </c>
      <c r="C36">
        <v>0</v>
      </c>
      <c r="D36">
        <v>1</v>
      </c>
      <c r="E36">
        <v>625.70000000000005</v>
      </c>
      <c r="F36">
        <v>17.2</v>
      </c>
      <c r="G36">
        <v>3342329</v>
      </c>
      <c r="H36">
        <v>471720</v>
      </c>
      <c r="I36">
        <v>389050</v>
      </c>
      <c r="J36">
        <v>1876602</v>
      </c>
      <c r="K36">
        <v>77663</v>
      </c>
      <c r="L36">
        <v>5711159</v>
      </c>
      <c r="M36">
        <v>1798939</v>
      </c>
      <c r="N36">
        <v>5233530</v>
      </c>
      <c r="O36">
        <v>477629</v>
      </c>
      <c r="P36">
        <v>0</v>
      </c>
      <c r="Q36">
        <v>0</v>
      </c>
      <c r="R36">
        <v>0</v>
      </c>
      <c r="S36">
        <v>0</v>
      </c>
      <c r="T36">
        <v>0</v>
      </c>
      <c r="U36">
        <v>32832</v>
      </c>
      <c r="V36">
        <v>20508</v>
      </c>
    </row>
    <row r="37" spans="1:22" x14ac:dyDescent="0.2">
      <c r="A37" t="s">
        <v>89</v>
      </c>
      <c r="B37">
        <v>1917</v>
      </c>
      <c r="C37">
        <v>0</v>
      </c>
      <c r="D37">
        <v>1</v>
      </c>
      <c r="E37">
        <v>422.8</v>
      </c>
      <c r="F37">
        <v>-9.9</v>
      </c>
      <c r="G37">
        <v>2236023</v>
      </c>
      <c r="H37">
        <v>357798</v>
      </c>
      <c r="I37">
        <v>141323</v>
      </c>
      <c r="J37">
        <v>1488077</v>
      </c>
      <c r="K37">
        <v>48298</v>
      </c>
      <c r="L37">
        <v>4000984</v>
      </c>
      <c r="M37">
        <v>1439779</v>
      </c>
      <c r="N37">
        <v>3806861</v>
      </c>
      <c r="O37">
        <v>194123</v>
      </c>
      <c r="P37">
        <v>0</v>
      </c>
      <c r="Q37">
        <v>0</v>
      </c>
      <c r="R37">
        <v>89917</v>
      </c>
      <c r="S37">
        <v>7159</v>
      </c>
      <c r="T37">
        <v>0</v>
      </c>
      <c r="U37">
        <v>23524</v>
      </c>
      <c r="V37">
        <v>9003</v>
      </c>
    </row>
    <row r="38" spans="1:22" x14ac:dyDescent="0.2">
      <c r="A38" t="s">
        <v>90</v>
      </c>
      <c r="B38">
        <v>846</v>
      </c>
      <c r="C38">
        <v>0</v>
      </c>
      <c r="D38">
        <v>1</v>
      </c>
      <c r="E38">
        <v>518.70000000000005</v>
      </c>
      <c r="F38">
        <v>-14.5</v>
      </c>
      <c r="G38">
        <v>2697511</v>
      </c>
      <c r="H38">
        <v>407587</v>
      </c>
      <c r="I38">
        <v>115808</v>
      </c>
      <c r="J38">
        <v>1715782</v>
      </c>
      <c r="K38">
        <v>65056</v>
      </c>
      <c r="L38">
        <v>4728088.3333000001</v>
      </c>
      <c r="M38">
        <v>1650726</v>
      </c>
      <c r="N38">
        <v>4540735</v>
      </c>
      <c r="O38">
        <v>187353.33332999999</v>
      </c>
      <c r="P38">
        <v>0</v>
      </c>
      <c r="Q38">
        <v>0</v>
      </c>
      <c r="R38">
        <v>107209</v>
      </c>
      <c r="S38">
        <v>8536</v>
      </c>
      <c r="T38">
        <v>0</v>
      </c>
      <c r="U38">
        <v>27531</v>
      </c>
      <c r="V38">
        <v>14417</v>
      </c>
    </row>
    <row r="39" spans="1:22" x14ac:dyDescent="0.2">
      <c r="A39" t="s">
        <v>91</v>
      </c>
      <c r="B39">
        <v>882</v>
      </c>
      <c r="C39">
        <v>0</v>
      </c>
      <c r="D39">
        <v>1</v>
      </c>
      <c r="E39">
        <v>4647.7</v>
      </c>
      <c r="F39">
        <v>11.2</v>
      </c>
      <c r="G39">
        <v>31187482</v>
      </c>
      <c r="H39">
        <v>5014731</v>
      </c>
      <c r="I39">
        <v>3769171</v>
      </c>
      <c r="J39">
        <v>9737271</v>
      </c>
      <c r="K39">
        <v>436393</v>
      </c>
      <c r="L39">
        <v>45555233.332999997</v>
      </c>
      <c r="M39">
        <v>9300878</v>
      </c>
      <c r="N39">
        <v>41206365</v>
      </c>
      <c r="O39">
        <v>4348868.3333000001</v>
      </c>
      <c r="P39">
        <v>0</v>
      </c>
      <c r="Q39">
        <v>1195520.7</v>
      </c>
      <c r="R39">
        <v>688212</v>
      </c>
      <c r="S39">
        <v>54795</v>
      </c>
      <c r="T39">
        <v>1195520.7</v>
      </c>
      <c r="U39">
        <v>255658</v>
      </c>
      <c r="V39">
        <v>303961</v>
      </c>
    </row>
    <row r="40" spans="1:22" x14ac:dyDescent="0.2">
      <c r="A40" t="s">
        <v>92</v>
      </c>
      <c r="B40">
        <v>916</v>
      </c>
      <c r="C40">
        <v>0</v>
      </c>
      <c r="D40">
        <v>1</v>
      </c>
      <c r="E40">
        <v>300.89999999999998</v>
      </c>
      <c r="F40">
        <v>36.5</v>
      </c>
      <c r="G40">
        <v>1801345</v>
      </c>
      <c r="H40">
        <v>257258</v>
      </c>
      <c r="I40">
        <v>428279</v>
      </c>
      <c r="J40">
        <v>1185608</v>
      </c>
      <c r="K40">
        <v>74519</v>
      </c>
      <c r="L40">
        <v>3205672.6666999999</v>
      </c>
      <c r="M40">
        <v>1111089</v>
      </c>
      <c r="N40">
        <v>2697926</v>
      </c>
      <c r="O40">
        <v>507746.66667000001</v>
      </c>
      <c r="P40">
        <v>0</v>
      </c>
      <c r="Q40">
        <v>0</v>
      </c>
      <c r="R40">
        <v>48417</v>
      </c>
      <c r="S40">
        <v>3855</v>
      </c>
      <c r="T40">
        <v>0</v>
      </c>
      <c r="U40">
        <v>18251</v>
      </c>
      <c r="V40">
        <v>9879</v>
      </c>
    </row>
    <row r="41" spans="1:22" x14ac:dyDescent="0.2">
      <c r="A41" t="s">
        <v>93</v>
      </c>
      <c r="B41">
        <v>914</v>
      </c>
      <c r="C41">
        <v>0</v>
      </c>
      <c r="D41">
        <v>1</v>
      </c>
      <c r="E41">
        <v>470.8</v>
      </c>
      <c r="F41">
        <v>25.9</v>
      </c>
      <c r="G41">
        <v>1813312</v>
      </c>
      <c r="H41">
        <v>374890</v>
      </c>
      <c r="I41">
        <v>350043</v>
      </c>
      <c r="J41">
        <v>2150749</v>
      </c>
      <c r="K41">
        <v>95719</v>
      </c>
      <c r="L41">
        <v>4276497</v>
      </c>
      <c r="M41">
        <v>2055030</v>
      </c>
      <c r="N41">
        <v>3812222</v>
      </c>
      <c r="O41">
        <v>464275</v>
      </c>
      <c r="P41">
        <v>0</v>
      </c>
      <c r="Q41">
        <v>0</v>
      </c>
      <c r="R41">
        <v>100292</v>
      </c>
      <c r="S41">
        <v>7985</v>
      </c>
      <c r="T41">
        <v>0</v>
      </c>
      <c r="U41">
        <v>24317</v>
      </c>
      <c r="V41">
        <v>37838</v>
      </c>
    </row>
    <row r="42" spans="1:22" x14ac:dyDescent="0.2">
      <c r="A42" t="s">
        <v>94</v>
      </c>
      <c r="B42">
        <v>918</v>
      </c>
      <c r="C42">
        <v>0</v>
      </c>
      <c r="D42">
        <v>1</v>
      </c>
      <c r="E42">
        <v>433.8</v>
      </c>
      <c r="F42">
        <v>-16.2</v>
      </c>
      <c r="G42">
        <v>2291688</v>
      </c>
      <c r="H42">
        <v>355944</v>
      </c>
      <c r="I42">
        <v>83252</v>
      </c>
      <c r="J42">
        <v>1341835</v>
      </c>
      <c r="K42">
        <v>5623</v>
      </c>
      <c r="L42">
        <v>3898971</v>
      </c>
      <c r="M42">
        <v>1336212</v>
      </c>
      <c r="N42">
        <v>3808141</v>
      </c>
      <c r="O42">
        <v>90830</v>
      </c>
      <c r="P42">
        <v>0</v>
      </c>
      <c r="Q42">
        <v>0</v>
      </c>
      <c r="R42">
        <v>96834</v>
      </c>
      <c r="S42">
        <v>7710</v>
      </c>
      <c r="T42">
        <v>0</v>
      </c>
      <c r="U42">
        <v>22668</v>
      </c>
      <c r="V42">
        <v>6338</v>
      </c>
    </row>
    <row r="43" spans="1:22" x14ac:dyDescent="0.2">
      <c r="A43" t="s">
        <v>95</v>
      </c>
      <c r="B43">
        <v>936</v>
      </c>
      <c r="C43">
        <v>0</v>
      </c>
      <c r="D43">
        <v>1</v>
      </c>
      <c r="E43">
        <v>892.6</v>
      </c>
      <c r="F43">
        <v>1.6</v>
      </c>
      <c r="G43">
        <v>4839297</v>
      </c>
      <c r="H43">
        <v>682099</v>
      </c>
      <c r="I43">
        <v>385240</v>
      </c>
      <c r="J43">
        <v>2672601</v>
      </c>
      <c r="K43">
        <v>83046</v>
      </c>
      <c r="L43">
        <v>8038562</v>
      </c>
      <c r="M43">
        <v>2589555</v>
      </c>
      <c r="N43">
        <v>7534602</v>
      </c>
      <c r="O43">
        <v>503960</v>
      </c>
      <c r="P43">
        <v>0</v>
      </c>
      <c r="Q43">
        <v>0</v>
      </c>
      <c r="R43">
        <v>238626</v>
      </c>
      <c r="S43">
        <v>18999</v>
      </c>
      <c r="T43">
        <v>0</v>
      </c>
      <c r="U43">
        <v>46501</v>
      </c>
      <c r="V43">
        <v>83191</v>
      </c>
    </row>
    <row r="44" spans="1:22" x14ac:dyDescent="0.2">
      <c r="A44" t="s">
        <v>96</v>
      </c>
      <c r="B44">
        <v>977</v>
      </c>
      <c r="C44">
        <v>0</v>
      </c>
      <c r="D44">
        <v>1</v>
      </c>
      <c r="E44">
        <v>600.70000000000005</v>
      </c>
      <c r="F44">
        <v>-0.3</v>
      </c>
      <c r="G44">
        <v>3680689</v>
      </c>
      <c r="H44">
        <v>468558</v>
      </c>
      <c r="I44">
        <v>273491</v>
      </c>
      <c r="J44">
        <v>1495483</v>
      </c>
      <c r="K44">
        <v>75117</v>
      </c>
      <c r="L44">
        <v>5514830</v>
      </c>
      <c r="M44">
        <v>1420366</v>
      </c>
      <c r="N44">
        <v>5162870</v>
      </c>
      <c r="O44">
        <v>351960</v>
      </c>
      <c r="P44">
        <v>0</v>
      </c>
      <c r="Q44">
        <v>47245.236473999998</v>
      </c>
      <c r="R44">
        <v>138334</v>
      </c>
      <c r="S44">
        <v>11014</v>
      </c>
      <c r="T44">
        <v>47245.236473999998</v>
      </c>
      <c r="U44">
        <v>31591</v>
      </c>
      <c r="V44">
        <v>8434</v>
      </c>
    </row>
    <row r="45" spans="1:22" x14ac:dyDescent="0.2">
      <c r="A45" t="s">
        <v>97</v>
      </c>
      <c r="B45">
        <v>981</v>
      </c>
      <c r="C45">
        <v>0</v>
      </c>
      <c r="D45">
        <v>1</v>
      </c>
      <c r="E45">
        <v>1852.1</v>
      </c>
      <c r="F45">
        <v>7.1</v>
      </c>
      <c r="G45">
        <v>12068675</v>
      </c>
      <c r="H45">
        <v>1334085</v>
      </c>
      <c r="I45">
        <v>900999</v>
      </c>
      <c r="J45">
        <v>3315392</v>
      </c>
      <c r="K45">
        <v>165067</v>
      </c>
      <c r="L45">
        <v>16396982</v>
      </c>
      <c r="M45">
        <v>3150325</v>
      </c>
      <c r="N45">
        <v>15308134</v>
      </c>
      <c r="O45">
        <v>1088848</v>
      </c>
      <c r="P45">
        <v>0</v>
      </c>
      <c r="Q45">
        <v>551416.23202</v>
      </c>
      <c r="R45">
        <v>363127</v>
      </c>
      <c r="S45">
        <v>28912</v>
      </c>
      <c r="T45">
        <v>551416.23202</v>
      </c>
      <c r="U45">
        <v>95604</v>
      </c>
      <c r="V45">
        <v>41957</v>
      </c>
    </row>
    <row r="46" spans="1:22" x14ac:dyDescent="0.2">
      <c r="A46" t="s">
        <v>98</v>
      </c>
      <c r="B46">
        <v>999</v>
      </c>
      <c r="C46">
        <v>0</v>
      </c>
      <c r="D46">
        <v>1</v>
      </c>
      <c r="E46">
        <v>1699.2</v>
      </c>
      <c r="F46">
        <v>23.8</v>
      </c>
      <c r="G46">
        <v>7663476</v>
      </c>
      <c r="H46">
        <v>1230252</v>
      </c>
      <c r="I46">
        <v>826470</v>
      </c>
      <c r="J46">
        <v>7145314</v>
      </c>
      <c r="K46">
        <v>257861</v>
      </c>
      <c r="L46">
        <v>15693735.666999999</v>
      </c>
      <c r="M46">
        <v>6887453</v>
      </c>
      <c r="N46">
        <v>14475231</v>
      </c>
      <c r="O46">
        <v>1218504.6666999999</v>
      </c>
      <c r="P46">
        <v>0</v>
      </c>
      <c r="Q46">
        <v>0</v>
      </c>
      <c r="R46">
        <v>601753</v>
      </c>
      <c r="S46">
        <v>47911</v>
      </c>
      <c r="T46">
        <v>0</v>
      </c>
      <c r="U46">
        <v>89931</v>
      </c>
      <c r="V46">
        <v>256447</v>
      </c>
    </row>
    <row r="47" spans="1:22" x14ac:dyDescent="0.2">
      <c r="A47" t="s">
        <v>99</v>
      </c>
      <c r="B47">
        <v>1044</v>
      </c>
      <c r="C47">
        <v>0</v>
      </c>
      <c r="D47">
        <v>1</v>
      </c>
      <c r="E47">
        <v>4919.6000000000004</v>
      </c>
      <c r="F47">
        <v>60.5</v>
      </c>
      <c r="G47">
        <v>25624650</v>
      </c>
      <c r="H47">
        <v>3703213</v>
      </c>
      <c r="I47">
        <v>2450525</v>
      </c>
      <c r="J47">
        <v>15040076</v>
      </c>
      <c r="K47">
        <v>588899</v>
      </c>
      <c r="L47">
        <v>44407280.667000003</v>
      </c>
      <c r="M47">
        <v>14451177</v>
      </c>
      <c r="N47">
        <v>41172736</v>
      </c>
      <c r="O47">
        <v>3234544.6666999999</v>
      </c>
      <c r="P47">
        <v>0</v>
      </c>
      <c r="Q47">
        <v>0</v>
      </c>
      <c r="R47">
        <v>335460</v>
      </c>
      <c r="S47">
        <v>-52864</v>
      </c>
      <c r="T47">
        <v>0</v>
      </c>
      <c r="U47">
        <v>256789</v>
      </c>
      <c r="V47">
        <v>374802</v>
      </c>
    </row>
    <row r="48" spans="1:22" x14ac:dyDescent="0.2">
      <c r="A48" t="s">
        <v>100</v>
      </c>
      <c r="B48">
        <v>1053</v>
      </c>
      <c r="C48">
        <v>0</v>
      </c>
      <c r="D48">
        <v>1</v>
      </c>
      <c r="E48">
        <v>16972.7</v>
      </c>
      <c r="F48">
        <v>108</v>
      </c>
      <c r="G48">
        <v>96274879</v>
      </c>
      <c r="H48">
        <v>18234922</v>
      </c>
      <c r="I48">
        <v>13596455</v>
      </c>
      <c r="J48">
        <v>51460009</v>
      </c>
      <c r="K48">
        <v>1933357</v>
      </c>
      <c r="L48">
        <v>165938518.33000001</v>
      </c>
      <c r="M48">
        <v>49526652</v>
      </c>
      <c r="N48">
        <v>149591588</v>
      </c>
      <c r="O48">
        <v>16346930.333000001</v>
      </c>
      <c r="P48">
        <v>0</v>
      </c>
      <c r="Q48">
        <v>0</v>
      </c>
      <c r="R48">
        <v>1649633</v>
      </c>
      <c r="S48">
        <v>134403</v>
      </c>
      <c r="T48">
        <v>0</v>
      </c>
      <c r="U48">
        <v>915040</v>
      </c>
      <c r="V48">
        <v>1618341</v>
      </c>
    </row>
    <row r="49" spans="1:22" x14ac:dyDescent="0.2">
      <c r="A49" t="s">
        <v>101</v>
      </c>
      <c r="B49">
        <v>1062</v>
      </c>
      <c r="C49">
        <v>0</v>
      </c>
      <c r="D49">
        <v>1</v>
      </c>
      <c r="E49">
        <v>1335.3</v>
      </c>
      <c r="F49">
        <v>16.899999999999999</v>
      </c>
      <c r="G49">
        <v>8076626</v>
      </c>
      <c r="H49">
        <v>987097</v>
      </c>
      <c r="I49">
        <v>664024</v>
      </c>
      <c r="J49">
        <v>2528445</v>
      </c>
      <c r="K49">
        <v>119940</v>
      </c>
      <c r="L49">
        <v>11328384.666999999</v>
      </c>
      <c r="M49">
        <v>2408505</v>
      </c>
      <c r="N49">
        <v>10525833</v>
      </c>
      <c r="O49">
        <v>802551.66666999995</v>
      </c>
      <c r="P49">
        <v>0</v>
      </c>
      <c r="Q49">
        <v>228491.43726999999</v>
      </c>
      <c r="R49">
        <v>300876</v>
      </c>
      <c r="S49">
        <v>23955</v>
      </c>
      <c r="T49">
        <v>228491.43726999999</v>
      </c>
      <c r="U49">
        <v>66647</v>
      </c>
      <c r="V49">
        <v>37093</v>
      </c>
    </row>
    <row r="50" spans="1:22" x14ac:dyDescent="0.2">
      <c r="A50" t="s">
        <v>102</v>
      </c>
      <c r="B50">
        <v>1071</v>
      </c>
      <c r="C50">
        <v>0</v>
      </c>
      <c r="D50">
        <v>1</v>
      </c>
      <c r="E50">
        <v>1349.3</v>
      </c>
      <c r="F50">
        <v>-20.7</v>
      </c>
      <c r="G50">
        <v>8858269</v>
      </c>
      <c r="H50">
        <v>1019838</v>
      </c>
      <c r="I50">
        <v>475349</v>
      </c>
      <c r="J50">
        <v>2829333</v>
      </c>
      <c r="K50">
        <v>105360</v>
      </c>
      <c r="L50">
        <v>12482794</v>
      </c>
      <c r="M50">
        <v>2723973</v>
      </c>
      <c r="N50">
        <v>11864470</v>
      </c>
      <c r="O50">
        <v>618324</v>
      </c>
      <c r="P50">
        <v>0</v>
      </c>
      <c r="Q50">
        <v>337762.68135999999</v>
      </c>
      <c r="R50">
        <v>307793</v>
      </c>
      <c r="S50">
        <v>24506</v>
      </c>
      <c r="T50">
        <v>337762.68135999999</v>
      </c>
      <c r="U50">
        <v>70960</v>
      </c>
      <c r="V50">
        <v>83147</v>
      </c>
    </row>
    <row r="51" spans="1:22" x14ac:dyDescent="0.2">
      <c r="A51" t="s">
        <v>103</v>
      </c>
      <c r="B51">
        <v>1080</v>
      </c>
      <c r="C51">
        <v>0</v>
      </c>
      <c r="D51">
        <v>1</v>
      </c>
      <c r="E51">
        <v>458.8</v>
      </c>
      <c r="F51">
        <v>-8.3000000000000007</v>
      </c>
      <c r="G51">
        <v>2580836</v>
      </c>
      <c r="H51">
        <v>348635</v>
      </c>
      <c r="I51">
        <v>168839</v>
      </c>
      <c r="J51">
        <v>1442715</v>
      </c>
      <c r="K51">
        <v>33350</v>
      </c>
      <c r="L51">
        <v>4296486</v>
      </c>
      <c r="M51">
        <v>1409365</v>
      </c>
      <c r="N51">
        <v>4086196</v>
      </c>
      <c r="O51">
        <v>210290</v>
      </c>
      <c r="P51">
        <v>0</v>
      </c>
      <c r="Q51">
        <v>0</v>
      </c>
      <c r="R51">
        <v>93375</v>
      </c>
      <c r="S51">
        <v>7434</v>
      </c>
      <c r="T51">
        <v>0</v>
      </c>
      <c r="U51">
        <v>25186</v>
      </c>
      <c r="V51">
        <v>17675</v>
      </c>
    </row>
    <row r="52" spans="1:22" x14ac:dyDescent="0.2">
      <c r="A52" t="s">
        <v>104</v>
      </c>
      <c r="B52">
        <v>1089</v>
      </c>
      <c r="C52">
        <v>0</v>
      </c>
      <c r="D52">
        <v>1</v>
      </c>
      <c r="E52">
        <v>491.8</v>
      </c>
      <c r="F52">
        <v>12.5</v>
      </c>
      <c r="G52">
        <v>2907477</v>
      </c>
      <c r="H52">
        <v>389227</v>
      </c>
      <c r="I52">
        <v>339546</v>
      </c>
      <c r="J52">
        <v>1275079</v>
      </c>
      <c r="K52">
        <v>68481</v>
      </c>
      <c r="L52">
        <v>4494062</v>
      </c>
      <c r="M52">
        <v>1206598</v>
      </c>
      <c r="N52">
        <v>4080303</v>
      </c>
      <c r="O52">
        <v>413759</v>
      </c>
      <c r="P52">
        <v>0</v>
      </c>
      <c r="Q52">
        <v>0</v>
      </c>
      <c r="R52">
        <v>89917</v>
      </c>
      <c r="S52">
        <v>7159</v>
      </c>
      <c r="T52">
        <v>0</v>
      </c>
      <c r="U52">
        <v>26053</v>
      </c>
      <c r="V52">
        <v>12196</v>
      </c>
    </row>
    <row r="53" spans="1:22" x14ac:dyDescent="0.2">
      <c r="A53" t="s">
        <v>105</v>
      </c>
      <c r="B53">
        <v>1082</v>
      </c>
      <c r="C53">
        <v>0</v>
      </c>
      <c r="D53">
        <v>1</v>
      </c>
      <c r="E53">
        <v>1459.3</v>
      </c>
      <c r="F53">
        <v>-18.3</v>
      </c>
      <c r="G53">
        <v>8043409</v>
      </c>
      <c r="H53">
        <v>1102616</v>
      </c>
      <c r="I53">
        <v>519088</v>
      </c>
      <c r="J53">
        <v>4193862</v>
      </c>
      <c r="K53">
        <v>139816</v>
      </c>
      <c r="L53">
        <v>13093710</v>
      </c>
      <c r="M53">
        <v>4054046</v>
      </c>
      <c r="N53">
        <v>12397950</v>
      </c>
      <c r="O53">
        <v>695760</v>
      </c>
      <c r="P53">
        <v>0</v>
      </c>
      <c r="Q53">
        <v>0</v>
      </c>
      <c r="R53">
        <v>321627</v>
      </c>
      <c r="S53">
        <v>25608</v>
      </c>
      <c r="T53">
        <v>0</v>
      </c>
      <c r="U53">
        <v>75926</v>
      </c>
      <c r="V53">
        <v>75450</v>
      </c>
    </row>
    <row r="54" spans="1:22" x14ac:dyDescent="0.2">
      <c r="A54" t="s">
        <v>106</v>
      </c>
      <c r="B54">
        <v>1093</v>
      </c>
      <c r="C54">
        <v>0</v>
      </c>
      <c r="D54">
        <v>1</v>
      </c>
      <c r="E54">
        <v>702.7</v>
      </c>
      <c r="F54">
        <v>20.3</v>
      </c>
      <c r="G54">
        <v>4702932</v>
      </c>
      <c r="H54">
        <v>553924</v>
      </c>
      <c r="I54">
        <v>503899</v>
      </c>
      <c r="J54">
        <v>1304586</v>
      </c>
      <c r="K54">
        <v>67289</v>
      </c>
      <c r="L54">
        <v>6460688.6666999999</v>
      </c>
      <c r="M54">
        <v>1237297</v>
      </c>
      <c r="N54">
        <v>5882110</v>
      </c>
      <c r="O54">
        <v>578578.66666999995</v>
      </c>
      <c r="P54">
        <v>0</v>
      </c>
      <c r="Q54">
        <v>195928.45225</v>
      </c>
      <c r="R54">
        <v>117584</v>
      </c>
      <c r="S54">
        <v>9362</v>
      </c>
      <c r="T54">
        <v>195928.45225</v>
      </c>
      <c r="U54">
        <v>37786</v>
      </c>
      <c r="V54">
        <v>16831</v>
      </c>
    </row>
    <row r="55" spans="1:22" x14ac:dyDescent="0.2">
      <c r="A55" t="s">
        <v>107</v>
      </c>
      <c r="B55">
        <v>1079</v>
      </c>
      <c r="C55">
        <v>0</v>
      </c>
      <c r="D55">
        <v>1</v>
      </c>
      <c r="E55">
        <v>806.6</v>
      </c>
      <c r="F55">
        <v>3.8</v>
      </c>
      <c r="G55">
        <v>4313547</v>
      </c>
      <c r="H55">
        <v>636549</v>
      </c>
      <c r="I55">
        <v>378041</v>
      </c>
      <c r="J55">
        <v>2159454</v>
      </c>
      <c r="K55">
        <v>40573</v>
      </c>
      <c r="L55">
        <v>7143773</v>
      </c>
      <c r="M55">
        <v>2118881</v>
      </c>
      <c r="N55">
        <v>6709253</v>
      </c>
      <c r="O55">
        <v>434520</v>
      </c>
      <c r="P55">
        <v>0</v>
      </c>
      <c r="Q55">
        <v>0</v>
      </c>
      <c r="R55">
        <v>0</v>
      </c>
      <c r="S55">
        <v>0</v>
      </c>
      <c r="T55">
        <v>0</v>
      </c>
      <c r="U55">
        <v>41293</v>
      </c>
      <c r="V55">
        <v>34223</v>
      </c>
    </row>
    <row r="56" spans="1:22" x14ac:dyDescent="0.2">
      <c r="A56" t="s">
        <v>108</v>
      </c>
      <c r="B56">
        <v>1095</v>
      </c>
      <c r="C56">
        <v>0</v>
      </c>
      <c r="D56">
        <v>1</v>
      </c>
      <c r="E56">
        <v>724.6</v>
      </c>
      <c r="F56">
        <v>35.799999999999997</v>
      </c>
      <c r="G56">
        <v>3767520</v>
      </c>
      <c r="H56">
        <v>527724</v>
      </c>
      <c r="I56">
        <v>530960</v>
      </c>
      <c r="J56">
        <v>2329680</v>
      </c>
      <c r="K56">
        <v>132970</v>
      </c>
      <c r="L56">
        <v>6458501.6666999999</v>
      </c>
      <c r="M56">
        <v>2196710</v>
      </c>
      <c r="N56">
        <v>5780474</v>
      </c>
      <c r="O56">
        <v>678027.66666999995</v>
      </c>
      <c r="P56">
        <v>0</v>
      </c>
      <c r="Q56">
        <v>0</v>
      </c>
      <c r="R56">
        <v>193668</v>
      </c>
      <c r="S56">
        <v>15420</v>
      </c>
      <c r="T56">
        <v>0</v>
      </c>
      <c r="U56">
        <v>36734</v>
      </c>
      <c r="V56">
        <v>27246</v>
      </c>
    </row>
    <row r="57" spans="1:22" x14ac:dyDescent="0.2">
      <c r="A57" t="s">
        <v>109</v>
      </c>
      <c r="B57">
        <v>4772</v>
      </c>
      <c r="C57">
        <v>0</v>
      </c>
      <c r="D57">
        <v>1</v>
      </c>
      <c r="E57">
        <v>810.6</v>
      </c>
      <c r="F57">
        <v>-33</v>
      </c>
      <c r="G57">
        <v>4087383</v>
      </c>
      <c r="H57">
        <v>641220</v>
      </c>
      <c r="I57">
        <v>138077</v>
      </c>
      <c r="J57">
        <v>2870980</v>
      </c>
      <c r="K57">
        <v>62250</v>
      </c>
      <c r="L57">
        <v>7496445.3333000001</v>
      </c>
      <c r="M57">
        <v>2808730</v>
      </c>
      <c r="N57">
        <v>7281559</v>
      </c>
      <c r="O57">
        <v>214886.33332999999</v>
      </c>
      <c r="P57">
        <v>0</v>
      </c>
      <c r="Q57">
        <v>0</v>
      </c>
      <c r="R57">
        <v>148709</v>
      </c>
      <c r="S57">
        <v>11840</v>
      </c>
      <c r="T57">
        <v>0</v>
      </c>
      <c r="U57">
        <v>43408</v>
      </c>
      <c r="V57">
        <v>45571</v>
      </c>
    </row>
    <row r="58" spans="1:22" x14ac:dyDescent="0.2">
      <c r="A58" t="s">
        <v>110</v>
      </c>
      <c r="B58">
        <v>1107</v>
      </c>
      <c r="C58">
        <v>0</v>
      </c>
      <c r="D58">
        <v>1</v>
      </c>
      <c r="E58">
        <v>1312.4</v>
      </c>
      <c r="F58">
        <v>-31.2</v>
      </c>
      <c r="G58">
        <v>8233849</v>
      </c>
      <c r="H58">
        <v>982789</v>
      </c>
      <c r="I58">
        <v>368854</v>
      </c>
      <c r="J58">
        <v>2940766</v>
      </c>
      <c r="K58">
        <v>112266</v>
      </c>
      <c r="L58">
        <v>11993070</v>
      </c>
      <c r="M58">
        <v>2828500</v>
      </c>
      <c r="N58">
        <v>11486428</v>
      </c>
      <c r="O58">
        <v>506642</v>
      </c>
      <c r="P58">
        <v>0</v>
      </c>
      <c r="Q58">
        <v>186901.50739000001</v>
      </c>
      <c r="R58">
        <v>217876</v>
      </c>
      <c r="S58">
        <v>17347</v>
      </c>
      <c r="T58">
        <v>186901.50739000001</v>
      </c>
      <c r="U58">
        <v>69658</v>
      </c>
      <c r="V58">
        <v>53542</v>
      </c>
    </row>
    <row r="59" spans="1:22" x14ac:dyDescent="0.2">
      <c r="A59" t="s">
        <v>111</v>
      </c>
      <c r="B59">
        <v>1116</v>
      </c>
      <c r="C59">
        <v>0</v>
      </c>
      <c r="D59">
        <v>1</v>
      </c>
      <c r="E59">
        <v>1546.2</v>
      </c>
      <c r="F59">
        <v>-43.1</v>
      </c>
      <c r="G59">
        <v>8567800</v>
      </c>
      <c r="H59">
        <v>1181742</v>
      </c>
      <c r="I59">
        <v>392797</v>
      </c>
      <c r="J59">
        <v>4735886</v>
      </c>
      <c r="K59">
        <v>129585</v>
      </c>
      <c r="L59">
        <v>14498081.333000001</v>
      </c>
      <c r="M59">
        <v>4606301</v>
      </c>
      <c r="N59">
        <v>13927858</v>
      </c>
      <c r="O59">
        <v>570223.33333000005</v>
      </c>
      <c r="P59">
        <v>0</v>
      </c>
      <c r="Q59">
        <v>0</v>
      </c>
      <c r="R59">
        <v>93375</v>
      </c>
      <c r="S59">
        <v>7434</v>
      </c>
      <c r="T59">
        <v>0</v>
      </c>
      <c r="U59">
        <v>82447</v>
      </c>
      <c r="V59">
        <v>106028</v>
      </c>
    </row>
    <row r="60" spans="1:22" x14ac:dyDescent="0.2">
      <c r="A60" t="s">
        <v>112</v>
      </c>
      <c r="B60">
        <v>1134</v>
      </c>
      <c r="C60">
        <v>0</v>
      </c>
      <c r="D60">
        <v>1</v>
      </c>
      <c r="E60">
        <v>301.89999999999998</v>
      </c>
      <c r="F60">
        <v>8.3000000000000007</v>
      </c>
      <c r="G60">
        <v>1418113</v>
      </c>
      <c r="H60">
        <v>250829</v>
      </c>
      <c r="I60">
        <v>176207</v>
      </c>
      <c r="J60">
        <v>1170363</v>
      </c>
      <c r="K60">
        <v>40977</v>
      </c>
      <c r="L60">
        <v>2787076.3333000001</v>
      </c>
      <c r="M60">
        <v>1129386</v>
      </c>
      <c r="N60">
        <v>2566410</v>
      </c>
      <c r="O60">
        <v>220666.33332999999</v>
      </c>
      <c r="P60">
        <v>0</v>
      </c>
      <c r="Q60">
        <v>0</v>
      </c>
      <c r="R60">
        <v>58792</v>
      </c>
      <c r="S60">
        <v>4681</v>
      </c>
      <c r="T60">
        <v>0</v>
      </c>
      <c r="U60">
        <v>16317</v>
      </c>
      <c r="V60">
        <v>6563</v>
      </c>
    </row>
    <row r="61" spans="1:22" x14ac:dyDescent="0.2">
      <c r="A61" t="s">
        <v>113</v>
      </c>
      <c r="B61">
        <v>1152</v>
      </c>
      <c r="C61">
        <v>0</v>
      </c>
      <c r="D61">
        <v>1</v>
      </c>
      <c r="E61">
        <v>991.5</v>
      </c>
      <c r="F61">
        <v>16.399999999999999</v>
      </c>
      <c r="G61">
        <v>5883333</v>
      </c>
      <c r="H61">
        <v>765845</v>
      </c>
      <c r="I61">
        <v>548718</v>
      </c>
      <c r="J61">
        <v>2626502</v>
      </c>
      <c r="K61">
        <v>107417</v>
      </c>
      <c r="L61">
        <v>9212778.6666999999</v>
      </c>
      <c r="M61">
        <v>2519085</v>
      </c>
      <c r="N61">
        <v>8515278</v>
      </c>
      <c r="O61">
        <v>697500.66666999995</v>
      </c>
      <c r="P61">
        <v>0</v>
      </c>
      <c r="Q61">
        <v>0</v>
      </c>
      <c r="R61">
        <v>141792</v>
      </c>
      <c r="S61">
        <v>11289</v>
      </c>
      <c r="T61">
        <v>0</v>
      </c>
      <c r="U61">
        <v>53395</v>
      </c>
      <c r="V61">
        <v>78891</v>
      </c>
    </row>
    <row r="62" spans="1:22" x14ac:dyDescent="0.2">
      <c r="A62" t="s">
        <v>114</v>
      </c>
      <c r="B62">
        <v>1197</v>
      </c>
      <c r="C62">
        <v>0</v>
      </c>
      <c r="D62">
        <v>1</v>
      </c>
      <c r="E62">
        <v>927.5</v>
      </c>
      <c r="F62">
        <v>-11.2</v>
      </c>
      <c r="G62">
        <v>4874808</v>
      </c>
      <c r="H62">
        <v>662196</v>
      </c>
      <c r="I62">
        <v>321209</v>
      </c>
      <c r="J62">
        <v>2552972</v>
      </c>
      <c r="K62">
        <v>86702</v>
      </c>
      <c r="L62">
        <v>8138756.6666999999</v>
      </c>
      <c r="M62">
        <v>2466270</v>
      </c>
      <c r="N62">
        <v>7705158</v>
      </c>
      <c r="O62">
        <v>433598.66667000001</v>
      </c>
      <c r="P62">
        <v>0</v>
      </c>
      <c r="Q62">
        <v>0</v>
      </c>
      <c r="R62">
        <v>0</v>
      </c>
      <c r="S62">
        <v>0</v>
      </c>
      <c r="T62">
        <v>0</v>
      </c>
      <c r="U62">
        <v>47406</v>
      </c>
      <c r="V62">
        <v>48781</v>
      </c>
    </row>
    <row r="63" spans="1:22" x14ac:dyDescent="0.2">
      <c r="A63" t="s">
        <v>115</v>
      </c>
      <c r="B63">
        <v>1206</v>
      </c>
      <c r="C63">
        <v>0</v>
      </c>
      <c r="D63">
        <v>1</v>
      </c>
      <c r="E63">
        <v>954.5</v>
      </c>
      <c r="F63">
        <v>9.6</v>
      </c>
      <c r="G63">
        <v>5676222</v>
      </c>
      <c r="H63">
        <v>737684</v>
      </c>
      <c r="I63">
        <v>730274</v>
      </c>
      <c r="J63">
        <v>3629701</v>
      </c>
      <c r="K63">
        <v>162125</v>
      </c>
      <c r="L63">
        <v>9888347</v>
      </c>
      <c r="M63">
        <v>3467576</v>
      </c>
      <c r="N63">
        <v>8974456</v>
      </c>
      <c r="O63">
        <v>913891</v>
      </c>
      <c r="P63">
        <v>0</v>
      </c>
      <c r="Q63">
        <v>0</v>
      </c>
      <c r="R63">
        <v>193668</v>
      </c>
      <c r="S63">
        <v>-12125</v>
      </c>
      <c r="T63">
        <v>0</v>
      </c>
      <c r="U63">
        <v>57326</v>
      </c>
      <c r="V63">
        <v>38408</v>
      </c>
    </row>
    <row r="64" spans="1:22" x14ac:dyDescent="0.2">
      <c r="A64" t="s">
        <v>116</v>
      </c>
      <c r="B64">
        <v>1211</v>
      </c>
      <c r="C64">
        <v>0</v>
      </c>
      <c r="D64">
        <v>1</v>
      </c>
      <c r="E64">
        <v>1476.3</v>
      </c>
      <c r="F64">
        <v>28.2</v>
      </c>
      <c r="G64">
        <v>9524700</v>
      </c>
      <c r="H64">
        <v>1116297</v>
      </c>
      <c r="I64">
        <v>897685</v>
      </c>
      <c r="J64">
        <v>3007983</v>
      </c>
      <c r="K64">
        <v>136041</v>
      </c>
      <c r="L64">
        <v>13526718.666999999</v>
      </c>
      <c r="M64">
        <v>2871942</v>
      </c>
      <c r="N64">
        <v>12446484</v>
      </c>
      <c r="O64">
        <v>1080234.6666999999</v>
      </c>
      <c r="P64">
        <v>0</v>
      </c>
      <c r="Q64">
        <v>278157.94104000001</v>
      </c>
      <c r="R64">
        <v>214418</v>
      </c>
      <c r="S64">
        <v>17072</v>
      </c>
      <c r="T64">
        <v>278157.94104000001</v>
      </c>
      <c r="U64">
        <v>80164</v>
      </c>
      <c r="V64">
        <v>92157</v>
      </c>
    </row>
    <row r="65" spans="1:22" x14ac:dyDescent="0.2">
      <c r="A65" t="s">
        <v>117</v>
      </c>
      <c r="B65">
        <v>1215</v>
      </c>
      <c r="C65">
        <v>0</v>
      </c>
      <c r="D65">
        <v>1</v>
      </c>
      <c r="E65">
        <v>325.8</v>
      </c>
      <c r="F65">
        <v>-15</v>
      </c>
      <c r="G65">
        <v>1870963</v>
      </c>
      <c r="H65">
        <v>281562</v>
      </c>
      <c r="I65">
        <v>49694</v>
      </c>
      <c r="J65">
        <v>935954</v>
      </c>
      <c r="K65">
        <v>18678</v>
      </c>
      <c r="L65">
        <v>3058038.3333000001</v>
      </c>
      <c r="M65">
        <v>917276</v>
      </c>
      <c r="N65">
        <v>2985762</v>
      </c>
      <c r="O65">
        <v>72276.333333000002</v>
      </c>
      <c r="P65">
        <v>0</v>
      </c>
      <c r="Q65">
        <v>0</v>
      </c>
      <c r="R65">
        <v>38042</v>
      </c>
      <c r="S65">
        <v>3029</v>
      </c>
      <c r="T65">
        <v>0</v>
      </c>
      <c r="U65">
        <v>17339</v>
      </c>
      <c r="V65">
        <v>7601</v>
      </c>
    </row>
    <row r="66" spans="1:22" x14ac:dyDescent="0.2">
      <c r="A66" t="s">
        <v>118</v>
      </c>
      <c r="B66">
        <v>1218</v>
      </c>
      <c r="C66">
        <v>0</v>
      </c>
      <c r="D66">
        <v>1</v>
      </c>
      <c r="E66">
        <v>362.8</v>
      </c>
      <c r="F66">
        <v>-8.1999999999999993</v>
      </c>
      <c r="G66">
        <v>1375301</v>
      </c>
      <c r="H66">
        <v>294981</v>
      </c>
      <c r="I66">
        <v>91702</v>
      </c>
      <c r="J66">
        <v>1691397</v>
      </c>
      <c r="K66">
        <v>44660</v>
      </c>
      <c r="L66">
        <v>3321703.6666999999</v>
      </c>
      <c r="M66">
        <v>1646737</v>
      </c>
      <c r="N66">
        <v>3179238</v>
      </c>
      <c r="O66">
        <v>142465.66667000001</v>
      </c>
      <c r="P66">
        <v>0</v>
      </c>
      <c r="Q66">
        <v>0</v>
      </c>
      <c r="R66">
        <v>51875</v>
      </c>
      <c r="S66">
        <v>4130</v>
      </c>
      <c r="T66">
        <v>0</v>
      </c>
      <c r="U66">
        <v>18721</v>
      </c>
      <c r="V66">
        <v>11900</v>
      </c>
    </row>
    <row r="67" spans="1:22" x14ac:dyDescent="0.2">
      <c r="A67" t="s">
        <v>119</v>
      </c>
      <c r="B67">
        <v>2763</v>
      </c>
      <c r="C67">
        <v>0</v>
      </c>
      <c r="D67">
        <v>1</v>
      </c>
      <c r="E67">
        <v>624.70000000000005</v>
      </c>
      <c r="F67">
        <v>3.6</v>
      </c>
      <c r="G67">
        <v>2921922</v>
      </c>
      <c r="H67">
        <v>468243</v>
      </c>
      <c r="I67">
        <v>285260</v>
      </c>
      <c r="J67">
        <v>2369646</v>
      </c>
      <c r="K67">
        <v>86283</v>
      </c>
      <c r="L67">
        <v>5698937</v>
      </c>
      <c r="M67">
        <v>2283363</v>
      </c>
      <c r="N67">
        <v>5315190</v>
      </c>
      <c r="O67">
        <v>383747</v>
      </c>
      <c r="P67">
        <v>0</v>
      </c>
      <c r="Q67">
        <v>0</v>
      </c>
      <c r="R67">
        <v>86459</v>
      </c>
      <c r="S67">
        <v>6884</v>
      </c>
      <c r="T67">
        <v>0</v>
      </c>
      <c r="U67">
        <v>32447</v>
      </c>
      <c r="V67">
        <v>25585</v>
      </c>
    </row>
    <row r="68" spans="1:22" x14ac:dyDescent="0.2">
      <c r="A68" t="s">
        <v>120</v>
      </c>
      <c r="B68">
        <v>1221</v>
      </c>
      <c r="C68">
        <v>0</v>
      </c>
      <c r="D68">
        <v>1</v>
      </c>
      <c r="E68">
        <v>1895.1</v>
      </c>
      <c r="F68">
        <v>97.5</v>
      </c>
      <c r="G68">
        <v>10165234</v>
      </c>
      <c r="H68">
        <v>1402015</v>
      </c>
      <c r="I68">
        <v>1417174</v>
      </c>
      <c r="J68">
        <v>5368734</v>
      </c>
      <c r="K68">
        <v>274056</v>
      </c>
      <c r="L68">
        <v>16890443</v>
      </c>
      <c r="M68">
        <v>5094678</v>
      </c>
      <c r="N68">
        <v>15124432</v>
      </c>
      <c r="O68">
        <v>1766011</v>
      </c>
      <c r="P68">
        <v>0</v>
      </c>
      <c r="Q68">
        <v>0</v>
      </c>
      <c r="R68">
        <v>190209</v>
      </c>
      <c r="S68">
        <v>15144</v>
      </c>
      <c r="T68">
        <v>0</v>
      </c>
      <c r="U68">
        <v>99356</v>
      </c>
      <c r="V68">
        <v>144669</v>
      </c>
    </row>
    <row r="69" spans="1:22" x14ac:dyDescent="0.2">
      <c r="A69" t="s">
        <v>121</v>
      </c>
      <c r="B69">
        <v>1233</v>
      </c>
      <c r="C69">
        <v>0</v>
      </c>
      <c r="D69">
        <v>1</v>
      </c>
      <c r="E69">
        <v>1195.4000000000001</v>
      </c>
      <c r="F69">
        <v>-41.3</v>
      </c>
      <c r="G69">
        <v>5412976</v>
      </c>
      <c r="H69">
        <v>877094</v>
      </c>
      <c r="I69">
        <v>250357</v>
      </c>
      <c r="J69">
        <v>4819798</v>
      </c>
      <c r="K69">
        <v>95241</v>
      </c>
      <c r="L69">
        <v>10961631</v>
      </c>
      <c r="M69">
        <v>4724557</v>
      </c>
      <c r="N69">
        <v>10561912</v>
      </c>
      <c r="O69">
        <v>399719</v>
      </c>
      <c r="P69">
        <v>0</v>
      </c>
      <c r="Q69">
        <v>0</v>
      </c>
      <c r="R69">
        <v>228251</v>
      </c>
      <c r="S69">
        <v>18173</v>
      </c>
      <c r="T69">
        <v>0</v>
      </c>
      <c r="U69">
        <v>63668</v>
      </c>
      <c r="V69">
        <v>80014</v>
      </c>
    </row>
    <row r="70" spans="1:22" x14ac:dyDescent="0.2">
      <c r="A70" t="s">
        <v>122</v>
      </c>
      <c r="B70">
        <v>1278</v>
      </c>
      <c r="C70">
        <v>0</v>
      </c>
      <c r="D70">
        <v>1</v>
      </c>
      <c r="E70">
        <v>3822.1</v>
      </c>
      <c r="F70">
        <v>-37.4</v>
      </c>
      <c r="G70">
        <v>24804167</v>
      </c>
      <c r="H70">
        <v>2921006</v>
      </c>
      <c r="I70">
        <v>902574</v>
      </c>
      <c r="J70">
        <v>9729325</v>
      </c>
      <c r="K70">
        <v>322105</v>
      </c>
      <c r="L70">
        <v>37039618</v>
      </c>
      <c r="M70">
        <v>9407220</v>
      </c>
      <c r="N70">
        <v>35021357</v>
      </c>
      <c r="O70">
        <v>2018261</v>
      </c>
      <c r="P70">
        <v>0</v>
      </c>
      <c r="Q70">
        <v>428740.63136</v>
      </c>
      <c r="R70">
        <v>847296</v>
      </c>
      <c r="S70">
        <v>67461</v>
      </c>
      <c r="T70">
        <v>428740.63136</v>
      </c>
      <c r="U70">
        <v>212532</v>
      </c>
      <c r="V70">
        <v>432416</v>
      </c>
    </row>
    <row r="71" spans="1:22" x14ac:dyDescent="0.2">
      <c r="A71" t="s">
        <v>123</v>
      </c>
      <c r="B71">
        <v>1332</v>
      </c>
      <c r="C71">
        <v>0</v>
      </c>
      <c r="D71">
        <v>1</v>
      </c>
      <c r="E71">
        <v>743.6</v>
      </c>
      <c r="F71">
        <v>1</v>
      </c>
      <c r="G71">
        <v>4289611</v>
      </c>
      <c r="H71">
        <v>545901</v>
      </c>
      <c r="I71">
        <v>312654</v>
      </c>
      <c r="J71">
        <v>1827710</v>
      </c>
      <c r="K71">
        <v>78966</v>
      </c>
      <c r="L71">
        <v>6531623.6666999999</v>
      </c>
      <c r="M71">
        <v>1748744</v>
      </c>
      <c r="N71">
        <v>6132171</v>
      </c>
      <c r="O71">
        <v>399452.66667000001</v>
      </c>
      <c r="P71">
        <v>0</v>
      </c>
      <c r="Q71">
        <v>38825.434189</v>
      </c>
      <c r="R71">
        <v>145251</v>
      </c>
      <c r="S71">
        <v>11565</v>
      </c>
      <c r="T71">
        <v>38825.434189</v>
      </c>
      <c r="U71">
        <v>37476</v>
      </c>
      <c r="V71">
        <v>13653</v>
      </c>
    </row>
    <row r="72" spans="1:22" x14ac:dyDescent="0.2">
      <c r="A72" t="s">
        <v>124</v>
      </c>
      <c r="B72">
        <v>1337</v>
      </c>
      <c r="C72">
        <v>0</v>
      </c>
      <c r="D72">
        <v>1</v>
      </c>
      <c r="E72">
        <v>4791.6000000000004</v>
      </c>
      <c r="F72">
        <v>106.3</v>
      </c>
      <c r="G72">
        <v>24135434</v>
      </c>
      <c r="H72">
        <v>3480167</v>
      </c>
      <c r="I72">
        <v>2529260</v>
      </c>
      <c r="J72">
        <v>15552535</v>
      </c>
      <c r="K72">
        <v>629412</v>
      </c>
      <c r="L72">
        <v>42947666.667000003</v>
      </c>
      <c r="M72">
        <v>14923123</v>
      </c>
      <c r="N72">
        <v>39494086</v>
      </c>
      <c r="O72">
        <v>3453580.6666999999</v>
      </c>
      <c r="P72">
        <v>0</v>
      </c>
      <c r="Q72">
        <v>0</v>
      </c>
      <c r="R72">
        <v>906088</v>
      </c>
      <c r="S72">
        <v>72142</v>
      </c>
      <c r="T72">
        <v>0</v>
      </c>
      <c r="U72">
        <v>245383</v>
      </c>
      <c r="V72">
        <v>685619</v>
      </c>
    </row>
    <row r="73" spans="1:22" x14ac:dyDescent="0.2">
      <c r="A73" t="s">
        <v>125</v>
      </c>
      <c r="B73">
        <v>1350</v>
      </c>
      <c r="C73">
        <v>0</v>
      </c>
      <c r="D73">
        <v>1</v>
      </c>
      <c r="E73">
        <v>492.8</v>
      </c>
      <c r="F73">
        <v>5</v>
      </c>
      <c r="G73">
        <v>2730034</v>
      </c>
      <c r="H73">
        <v>373819</v>
      </c>
      <c r="I73">
        <v>247299</v>
      </c>
      <c r="J73">
        <v>1334677</v>
      </c>
      <c r="K73">
        <v>56882</v>
      </c>
      <c r="L73">
        <v>4361689.6666999999</v>
      </c>
      <c r="M73">
        <v>1277795</v>
      </c>
      <c r="N73">
        <v>4055005</v>
      </c>
      <c r="O73">
        <v>306684.66667000001</v>
      </c>
      <c r="P73">
        <v>0</v>
      </c>
      <c r="Q73">
        <v>0</v>
      </c>
      <c r="R73">
        <v>83000</v>
      </c>
      <c r="S73">
        <v>6608</v>
      </c>
      <c r="T73">
        <v>0</v>
      </c>
      <c r="U73">
        <v>25427</v>
      </c>
      <c r="V73">
        <v>6160</v>
      </c>
    </row>
    <row r="74" spans="1:22" x14ac:dyDescent="0.2">
      <c r="A74" t="s">
        <v>126</v>
      </c>
      <c r="B74">
        <v>1359</v>
      </c>
      <c r="C74">
        <v>0</v>
      </c>
      <c r="D74">
        <v>1</v>
      </c>
      <c r="E74">
        <v>516.70000000000005</v>
      </c>
      <c r="F74">
        <v>-11.3</v>
      </c>
      <c r="G74">
        <v>2281651</v>
      </c>
      <c r="H74">
        <v>577153</v>
      </c>
      <c r="I74">
        <v>291629</v>
      </c>
      <c r="J74">
        <v>1856045</v>
      </c>
      <c r="K74">
        <v>50031</v>
      </c>
      <c r="L74">
        <v>4670221</v>
      </c>
      <c r="M74">
        <v>1806014</v>
      </c>
      <c r="N74">
        <v>4309923</v>
      </c>
      <c r="O74">
        <v>360298</v>
      </c>
      <c r="P74">
        <v>0</v>
      </c>
      <c r="Q74">
        <v>0</v>
      </c>
      <c r="R74">
        <v>83000</v>
      </c>
      <c r="S74">
        <v>6608</v>
      </c>
      <c r="T74">
        <v>0</v>
      </c>
      <c r="U74">
        <v>25772</v>
      </c>
      <c r="V74">
        <v>38372</v>
      </c>
    </row>
    <row r="75" spans="1:22" x14ac:dyDescent="0.2">
      <c r="A75" t="s">
        <v>127</v>
      </c>
      <c r="B75">
        <v>1368</v>
      </c>
      <c r="C75">
        <v>0</v>
      </c>
      <c r="D75">
        <v>1</v>
      </c>
      <c r="E75">
        <v>762.6</v>
      </c>
      <c r="F75">
        <v>-53</v>
      </c>
      <c r="G75">
        <v>4728237</v>
      </c>
      <c r="H75">
        <v>618581</v>
      </c>
      <c r="I75">
        <v>40652</v>
      </c>
      <c r="J75">
        <v>2251709</v>
      </c>
      <c r="K75">
        <v>132751</v>
      </c>
      <c r="L75">
        <v>7477743.3333000001</v>
      </c>
      <c r="M75">
        <v>2118958</v>
      </c>
      <c r="N75">
        <v>7292767</v>
      </c>
      <c r="O75">
        <v>184976.33332999999</v>
      </c>
      <c r="P75">
        <v>98006</v>
      </c>
      <c r="Q75">
        <v>0</v>
      </c>
      <c r="R75">
        <v>145251</v>
      </c>
      <c r="S75">
        <v>11565</v>
      </c>
      <c r="T75">
        <v>0</v>
      </c>
      <c r="U75">
        <v>43246</v>
      </c>
      <c r="V75">
        <v>24467</v>
      </c>
    </row>
    <row r="76" spans="1:22" x14ac:dyDescent="0.2">
      <c r="A76" t="s">
        <v>128</v>
      </c>
      <c r="B76">
        <v>1413</v>
      </c>
      <c r="C76">
        <v>0</v>
      </c>
      <c r="D76">
        <v>1</v>
      </c>
      <c r="E76">
        <v>384.8</v>
      </c>
      <c r="F76">
        <v>-16.3</v>
      </c>
      <c r="G76">
        <v>1801010</v>
      </c>
      <c r="H76">
        <v>321070</v>
      </c>
      <c r="I76">
        <v>34508</v>
      </c>
      <c r="J76">
        <v>1572629</v>
      </c>
      <c r="K76">
        <v>48103</v>
      </c>
      <c r="L76">
        <v>3615843.6666999999</v>
      </c>
      <c r="M76">
        <v>1524526</v>
      </c>
      <c r="N76">
        <v>3515336</v>
      </c>
      <c r="O76">
        <v>100507.66667000001</v>
      </c>
      <c r="P76">
        <v>0</v>
      </c>
      <c r="Q76">
        <v>0</v>
      </c>
      <c r="R76">
        <v>114126</v>
      </c>
      <c r="S76">
        <v>9087</v>
      </c>
      <c r="T76">
        <v>0</v>
      </c>
      <c r="U76">
        <v>20334</v>
      </c>
      <c r="V76">
        <v>35261</v>
      </c>
    </row>
    <row r="77" spans="1:22" x14ac:dyDescent="0.2">
      <c r="A77" t="s">
        <v>129</v>
      </c>
      <c r="B77">
        <v>1431</v>
      </c>
      <c r="C77">
        <v>0</v>
      </c>
      <c r="D77">
        <v>1</v>
      </c>
      <c r="E77">
        <v>421.8</v>
      </c>
      <c r="F77">
        <v>3.9</v>
      </c>
      <c r="G77">
        <v>2113909</v>
      </c>
      <c r="H77">
        <v>357983</v>
      </c>
      <c r="I77">
        <v>240482</v>
      </c>
      <c r="J77">
        <v>1597285</v>
      </c>
      <c r="K77">
        <v>46597</v>
      </c>
      <c r="L77">
        <v>4001892.6666999999</v>
      </c>
      <c r="M77">
        <v>1550688</v>
      </c>
      <c r="N77">
        <v>3707149</v>
      </c>
      <c r="O77">
        <v>294743.66667000001</v>
      </c>
      <c r="P77">
        <v>0</v>
      </c>
      <c r="Q77">
        <v>0</v>
      </c>
      <c r="R77">
        <v>83000</v>
      </c>
      <c r="S77">
        <v>6608</v>
      </c>
      <c r="T77">
        <v>0</v>
      </c>
      <c r="U77">
        <v>22502</v>
      </c>
      <c r="V77">
        <v>15716</v>
      </c>
    </row>
    <row r="78" spans="1:22" x14ac:dyDescent="0.2">
      <c r="A78" t="s">
        <v>130</v>
      </c>
      <c r="B78">
        <v>1449</v>
      </c>
      <c r="C78">
        <v>0</v>
      </c>
      <c r="D78">
        <v>1</v>
      </c>
      <c r="E78">
        <v>107.5</v>
      </c>
      <c r="F78">
        <v>-1.6</v>
      </c>
      <c r="G78">
        <v>374792</v>
      </c>
      <c r="H78">
        <v>125171</v>
      </c>
      <c r="I78">
        <v>61223</v>
      </c>
      <c r="J78">
        <v>705966</v>
      </c>
      <c r="K78">
        <v>8003</v>
      </c>
      <c r="L78">
        <v>1211268</v>
      </c>
      <c r="M78">
        <v>697963</v>
      </c>
      <c r="N78">
        <v>1139666</v>
      </c>
      <c r="O78">
        <v>71602</v>
      </c>
      <c r="P78">
        <v>0</v>
      </c>
      <c r="Q78">
        <v>0</v>
      </c>
      <c r="R78">
        <v>0</v>
      </c>
      <c r="S78">
        <v>0</v>
      </c>
      <c r="T78">
        <v>0</v>
      </c>
      <c r="U78">
        <v>6737</v>
      </c>
      <c r="V78">
        <v>5339</v>
      </c>
    </row>
    <row r="79" spans="1:22" x14ac:dyDescent="0.2">
      <c r="A79" t="s">
        <v>131</v>
      </c>
      <c r="B79">
        <v>1476</v>
      </c>
      <c r="C79">
        <v>0</v>
      </c>
      <c r="D79">
        <v>1</v>
      </c>
      <c r="E79">
        <v>9049.6</v>
      </c>
      <c r="F79">
        <v>53.7</v>
      </c>
      <c r="G79">
        <v>58656793</v>
      </c>
      <c r="H79">
        <v>9717303</v>
      </c>
      <c r="I79">
        <v>7520187</v>
      </c>
      <c r="J79">
        <v>22529433</v>
      </c>
      <c r="K79">
        <v>906444</v>
      </c>
      <c r="L79">
        <v>90425475.333000004</v>
      </c>
      <c r="M79">
        <v>21622989</v>
      </c>
      <c r="N79">
        <v>81520047</v>
      </c>
      <c r="O79">
        <v>8905428.3333000001</v>
      </c>
      <c r="P79">
        <v>0</v>
      </c>
      <c r="Q79">
        <v>1203299.9582</v>
      </c>
      <c r="R79">
        <v>1411007</v>
      </c>
      <c r="S79">
        <v>109282</v>
      </c>
      <c r="T79">
        <v>1203299.9582</v>
      </c>
      <c r="U79">
        <v>503874</v>
      </c>
      <c r="V79">
        <v>932953</v>
      </c>
    </row>
    <row r="80" spans="1:22" x14ac:dyDescent="0.2">
      <c r="A80" t="s">
        <v>132</v>
      </c>
      <c r="B80">
        <v>1503</v>
      </c>
      <c r="C80">
        <v>0</v>
      </c>
      <c r="D80">
        <v>1</v>
      </c>
      <c r="E80">
        <v>1432.3</v>
      </c>
      <c r="F80">
        <v>6.8</v>
      </c>
      <c r="G80">
        <v>8995359</v>
      </c>
      <c r="H80">
        <v>1109480</v>
      </c>
      <c r="I80">
        <v>783009</v>
      </c>
      <c r="J80">
        <v>3440644</v>
      </c>
      <c r="K80">
        <v>163146</v>
      </c>
      <c r="L80">
        <v>13233680.333000001</v>
      </c>
      <c r="M80">
        <v>3277498</v>
      </c>
      <c r="N80">
        <v>12249244</v>
      </c>
      <c r="O80">
        <v>984436.33333000005</v>
      </c>
      <c r="P80">
        <v>0</v>
      </c>
      <c r="Q80">
        <v>113940.19319000001</v>
      </c>
      <c r="R80">
        <v>394252</v>
      </c>
      <c r="S80">
        <v>31390</v>
      </c>
      <c r="T80">
        <v>113940.19319000001</v>
      </c>
      <c r="U80">
        <v>77155</v>
      </c>
      <c r="V80">
        <v>82449</v>
      </c>
    </row>
    <row r="81" spans="1:22" x14ac:dyDescent="0.2">
      <c r="A81" t="s">
        <v>133</v>
      </c>
      <c r="B81">
        <v>1576</v>
      </c>
      <c r="C81">
        <v>0</v>
      </c>
      <c r="D81">
        <v>1</v>
      </c>
      <c r="E81">
        <v>2324.9</v>
      </c>
      <c r="F81">
        <v>77.8</v>
      </c>
      <c r="G81">
        <v>12416788</v>
      </c>
      <c r="H81">
        <v>1647552</v>
      </c>
      <c r="I81">
        <v>1409371</v>
      </c>
      <c r="J81">
        <v>6634997</v>
      </c>
      <c r="K81">
        <v>306531</v>
      </c>
      <c r="L81">
        <v>20491517</v>
      </c>
      <c r="M81">
        <v>6328466</v>
      </c>
      <c r="N81">
        <v>18623420</v>
      </c>
      <c r="O81">
        <v>1868097</v>
      </c>
      <c r="P81">
        <v>0</v>
      </c>
      <c r="Q81">
        <v>0</v>
      </c>
      <c r="R81">
        <v>494544</v>
      </c>
      <c r="S81">
        <v>39375</v>
      </c>
      <c r="T81">
        <v>0</v>
      </c>
      <c r="U81">
        <v>116463</v>
      </c>
      <c r="V81">
        <v>286724</v>
      </c>
    </row>
    <row r="82" spans="1:22" x14ac:dyDescent="0.2">
      <c r="A82" t="s">
        <v>134</v>
      </c>
      <c r="B82">
        <v>1602</v>
      </c>
      <c r="C82">
        <v>0</v>
      </c>
      <c r="D82">
        <v>1</v>
      </c>
      <c r="E82">
        <v>504.8</v>
      </c>
      <c r="F82">
        <v>19.600000000000001</v>
      </c>
      <c r="G82">
        <v>2859616</v>
      </c>
      <c r="H82">
        <v>388038</v>
      </c>
      <c r="I82">
        <v>351954</v>
      </c>
      <c r="J82">
        <v>1275263</v>
      </c>
      <c r="K82">
        <v>70989</v>
      </c>
      <c r="L82">
        <v>4430424.3333000001</v>
      </c>
      <c r="M82">
        <v>1204274</v>
      </c>
      <c r="N82">
        <v>4003791</v>
      </c>
      <c r="O82">
        <v>426633.33332999999</v>
      </c>
      <c r="P82">
        <v>0</v>
      </c>
      <c r="Q82">
        <v>13109.909471999999</v>
      </c>
      <c r="R82">
        <v>100292</v>
      </c>
      <c r="S82">
        <v>7985</v>
      </c>
      <c r="T82">
        <v>13109.909471999999</v>
      </c>
      <c r="U82">
        <v>25224</v>
      </c>
      <c r="V82">
        <v>7799</v>
      </c>
    </row>
    <row r="83" spans="1:22" x14ac:dyDescent="0.2">
      <c r="A83" t="s">
        <v>135</v>
      </c>
      <c r="B83">
        <v>1611</v>
      </c>
      <c r="C83">
        <v>0</v>
      </c>
      <c r="D83">
        <v>1</v>
      </c>
      <c r="E83">
        <v>15911.2</v>
      </c>
      <c r="F83">
        <v>-69.900000000000006</v>
      </c>
      <c r="G83">
        <v>94075682</v>
      </c>
      <c r="H83">
        <v>17244379</v>
      </c>
      <c r="I83">
        <v>11972781</v>
      </c>
      <c r="J83">
        <v>45172342</v>
      </c>
      <c r="K83">
        <v>1176455</v>
      </c>
      <c r="L83">
        <v>155158493</v>
      </c>
      <c r="M83">
        <v>43995887</v>
      </c>
      <c r="N83">
        <v>141130682</v>
      </c>
      <c r="O83">
        <v>14027811</v>
      </c>
      <c r="P83">
        <v>0</v>
      </c>
      <c r="Q83">
        <v>0</v>
      </c>
      <c r="R83">
        <v>3001848</v>
      </c>
      <c r="S83">
        <v>242065</v>
      </c>
      <c r="T83">
        <v>0</v>
      </c>
      <c r="U83">
        <v>854201</v>
      </c>
      <c r="V83">
        <v>1667938</v>
      </c>
    </row>
    <row r="84" spans="1:22" x14ac:dyDescent="0.2">
      <c r="A84" t="s">
        <v>136</v>
      </c>
      <c r="B84">
        <v>1619</v>
      </c>
      <c r="C84">
        <v>0</v>
      </c>
      <c r="D84">
        <v>1</v>
      </c>
      <c r="E84">
        <v>1203.4000000000001</v>
      </c>
      <c r="F84">
        <v>21.4</v>
      </c>
      <c r="G84">
        <v>6622377</v>
      </c>
      <c r="H84">
        <v>903072</v>
      </c>
      <c r="I84">
        <v>664817</v>
      </c>
      <c r="J84">
        <v>3253553</v>
      </c>
      <c r="K84">
        <v>160221</v>
      </c>
      <c r="L84">
        <v>10643575.666999999</v>
      </c>
      <c r="M84">
        <v>3093332</v>
      </c>
      <c r="N84">
        <v>9800583</v>
      </c>
      <c r="O84">
        <v>842992.66666999995</v>
      </c>
      <c r="P84">
        <v>0</v>
      </c>
      <c r="Q84">
        <v>0</v>
      </c>
      <c r="R84">
        <v>169459</v>
      </c>
      <c r="S84">
        <v>13492</v>
      </c>
      <c r="T84">
        <v>0</v>
      </c>
      <c r="U84">
        <v>60271</v>
      </c>
      <c r="V84">
        <v>34033</v>
      </c>
    </row>
    <row r="85" spans="1:22" x14ac:dyDescent="0.2">
      <c r="A85" t="s">
        <v>137</v>
      </c>
      <c r="B85">
        <v>1638</v>
      </c>
      <c r="C85">
        <v>0</v>
      </c>
      <c r="D85">
        <v>1</v>
      </c>
      <c r="E85">
        <v>1350.3</v>
      </c>
      <c r="F85">
        <v>-43.3</v>
      </c>
      <c r="G85">
        <v>6504697</v>
      </c>
      <c r="H85">
        <v>1029344</v>
      </c>
      <c r="I85">
        <v>254684</v>
      </c>
      <c r="J85">
        <v>4860657</v>
      </c>
      <c r="K85">
        <v>111914</v>
      </c>
      <c r="L85">
        <v>12179549.333000001</v>
      </c>
      <c r="M85">
        <v>4748743</v>
      </c>
      <c r="N85">
        <v>11749939</v>
      </c>
      <c r="O85">
        <v>429610.33332999999</v>
      </c>
      <c r="P85">
        <v>0</v>
      </c>
      <c r="Q85">
        <v>0</v>
      </c>
      <c r="R85">
        <v>342377</v>
      </c>
      <c r="S85">
        <v>27260</v>
      </c>
      <c r="T85">
        <v>0</v>
      </c>
      <c r="U85">
        <v>68759</v>
      </c>
      <c r="V85">
        <v>127228</v>
      </c>
    </row>
    <row r="86" spans="1:22" x14ac:dyDescent="0.2">
      <c r="A86" t="s">
        <v>138</v>
      </c>
      <c r="B86">
        <v>1675</v>
      </c>
      <c r="C86">
        <v>0</v>
      </c>
      <c r="D86">
        <v>1</v>
      </c>
      <c r="E86">
        <v>192.9</v>
      </c>
      <c r="F86">
        <v>-19.100000000000001</v>
      </c>
      <c r="G86">
        <v>1061552</v>
      </c>
      <c r="H86">
        <v>196362</v>
      </c>
      <c r="I86">
        <v>29448</v>
      </c>
      <c r="J86">
        <v>689042</v>
      </c>
      <c r="K86">
        <v>76439</v>
      </c>
      <c r="L86">
        <v>1897495.6666999999</v>
      </c>
      <c r="M86">
        <v>612603</v>
      </c>
      <c r="N86">
        <v>1790452</v>
      </c>
      <c r="O86">
        <v>107043.66667000001</v>
      </c>
      <c r="P86">
        <v>65112</v>
      </c>
      <c r="Q86">
        <v>0</v>
      </c>
      <c r="R86">
        <v>51875</v>
      </c>
      <c r="S86">
        <v>4130</v>
      </c>
      <c r="T86">
        <v>0</v>
      </c>
      <c r="U86">
        <v>10254</v>
      </c>
      <c r="V86">
        <v>2415</v>
      </c>
    </row>
    <row r="87" spans="1:22" x14ac:dyDescent="0.2">
      <c r="A87" t="s">
        <v>139</v>
      </c>
      <c r="B87">
        <v>1701</v>
      </c>
      <c r="C87">
        <v>0</v>
      </c>
      <c r="D87">
        <v>1</v>
      </c>
      <c r="E87">
        <v>2060</v>
      </c>
      <c r="F87">
        <v>13</v>
      </c>
      <c r="G87">
        <v>14427481</v>
      </c>
      <c r="H87">
        <v>1508297</v>
      </c>
      <c r="I87">
        <v>1175245</v>
      </c>
      <c r="J87">
        <v>3730598</v>
      </c>
      <c r="K87">
        <v>163765</v>
      </c>
      <c r="L87">
        <v>19448254.333000001</v>
      </c>
      <c r="M87">
        <v>3566833</v>
      </c>
      <c r="N87">
        <v>18048363</v>
      </c>
      <c r="O87">
        <v>1399891.3333000001</v>
      </c>
      <c r="P87">
        <v>0</v>
      </c>
      <c r="Q87">
        <v>652447.53830999997</v>
      </c>
      <c r="R87">
        <v>335460</v>
      </c>
      <c r="S87">
        <v>26709</v>
      </c>
      <c r="T87">
        <v>652447.53830999997</v>
      </c>
      <c r="U87">
        <v>115940</v>
      </c>
      <c r="V87">
        <v>117338</v>
      </c>
    </row>
    <row r="88" spans="1:22" x14ac:dyDescent="0.2">
      <c r="A88" t="s">
        <v>140</v>
      </c>
      <c r="B88">
        <v>1719</v>
      </c>
      <c r="C88">
        <v>0</v>
      </c>
      <c r="D88">
        <v>1</v>
      </c>
      <c r="E88">
        <v>685.7</v>
      </c>
      <c r="F88">
        <v>-13.4</v>
      </c>
      <c r="G88">
        <v>3804620</v>
      </c>
      <c r="H88">
        <v>509132</v>
      </c>
      <c r="I88">
        <v>208701</v>
      </c>
      <c r="J88">
        <v>1851764</v>
      </c>
      <c r="K88">
        <v>70332</v>
      </c>
      <c r="L88">
        <v>6055787.6666999999</v>
      </c>
      <c r="M88">
        <v>1781432</v>
      </c>
      <c r="N88">
        <v>5769111</v>
      </c>
      <c r="O88">
        <v>286676.66667000001</v>
      </c>
      <c r="P88">
        <v>0</v>
      </c>
      <c r="Q88">
        <v>0</v>
      </c>
      <c r="R88">
        <v>124501</v>
      </c>
      <c r="S88">
        <v>9913</v>
      </c>
      <c r="T88">
        <v>0</v>
      </c>
      <c r="U88">
        <v>35378</v>
      </c>
      <c r="V88">
        <v>14773</v>
      </c>
    </row>
    <row r="89" spans="1:22" x14ac:dyDescent="0.2">
      <c r="A89" t="s">
        <v>141</v>
      </c>
      <c r="B89">
        <v>1737</v>
      </c>
      <c r="C89">
        <v>0</v>
      </c>
      <c r="D89">
        <v>1</v>
      </c>
      <c r="E89">
        <v>32686.9</v>
      </c>
      <c r="F89">
        <v>273.7</v>
      </c>
      <c r="G89">
        <v>228893569</v>
      </c>
      <c r="H89">
        <v>26455988</v>
      </c>
      <c r="I89">
        <v>18285137</v>
      </c>
      <c r="J89">
        <v>76891442</v>
      </c>
      <c r="K89">
        <v>3196762</v>
      </c>
      <c r="L89">
        <v>330535012</v>
      </c>
      <c r="M89">
        <v>73694680</v>
      </c>
      <c r="N89">
        <v>307413712</v>
      </c>
      <c r="O89">
        <v>23121300</v>
      </c>
      <c r="P89">
        <v>0</v>
      </c>
      <c r="Q89">
        <v>8539590.8808999993</v>
      </c>
      <c r="R89">
        <v>4675689</v>
      </c>
      <c r="S89">
        <v>372273</v>
      </c>
      <c r="T89">
        <v>8539590.8808999993</v>
      </c>
      <c r="U89">
        <v>1879655</v>
      </c>
      <c r="V89">
        <v>2969702</v>
      </c>
    </row>
    <row r="90" spans="1:22" x14ac:dyDescent="0.2">
      <c r="A90" t="s">
        <v>142</v>
      </c>
      <c r="B90">
        <v>1782</v>
      </c>
      <c r="C90">
        <v>0</v>
      </c>
      <c r="D90">
        <v>1</v>
      </c>
      <c r="E90">
        <v>99.58</v>
      </c>
      <c r="F90">
        <v>-1.42</v>
      </c>
      <c r="G90">
        <v>578229</v>
      </c>
      <c r="H90">
        <v>107798</v>
      </c>
      <c r="I90">
        <v>54695</v>
      </c>
      <c r="J90">
        <v>329135</v>
      </c>
      <c r="K90">
        <v>-40421</v>
      </c>
      <c r="L90">
        <v>1016943.3333000001</v>
      </c>
      <c r="M90">
        <v>369556</v>
      </c>
      <c r="N90">
        <v>1002114</v>
      </c>
      <c r="O90">
        <v>14829.333333</v>
      </c>
      <c r="P90">
        <v>0</v>
      </c>
      <c r="Q90">
        <v>0</v>
      </c>
      <c r="R90">
        <v>0</v>
      </c>
      <c r="S90">
        <v>0</v>
      </c>
      <c r="T90">
        <v>0</v>
      </c>
      <c r="U90">
        <v>5678</v>
      </c>
      <c r="V90">
        <v>1781</v>
      </c>
    </row>
    <row r="91" spans="1:22" x14ac:dyDescent="0.2">
      <c r="A91" t="s">
        <v>143</v>
      </c>
      <c r="B91">
        <v>1791</v>
      </c>
      <c r="C91">
        <v>0</v>
      </c>
      <c r="D91">
        <v>1</v>
      </c>
      <c r="E91">
        <v>902.6</v>
      </c>
      <c r="F91">
        <v>22.1</v>
      </c>
      <c r="G91">
        <v>5248302</v>
      </c>
      <c r="H91">
        <v>700260</v>
      </c>
      <c r="I91">
        <v>561660</v>
      </c>
      <c r="J91">
        <v>2421945</v>
      </c>
      <c r="K91">
        <v>120891</v>
      </c>
      <c r="L91">
        <v>8225735.6666999999</v>
      </c>
      <c r="M91">
        <v>2301054</v>
      </c>
      <c r="N91">
        <v>7530227</v>
      </c>
      <c r="O91">
        <v>695508.66666999995</v>
      </c>
      <c r="P91">
        <v>0</v>
      </c>
      <c r="Q91">
        <v>0</v>
      </c>
      <c r="R91">
        <v>169459</v>
      </c>
      <c r="S91">
        <v>13492</v>
      </c>
      <c r="T91">
        <v>0</v>
      </c>
      <c r="U91">
        <v>47826</v>
      </c>
      <c r="V91">
        <v>24688</v>
      </c>
    </row>
    <row r="92" spans="1:22" x14ac:dyDescent="0.2">
      <c r="A92" t="s">
        <v>144</v>
      </c>
      <c r="B92">
        <v>1863</v>
      </c>
      <c r="C92">
        <v>0</v>
      </c>
      <c r="D92">
        <v>1</v>
      </c>
      <c r="E92">
        <v>10608.8</v>
      </c>
      <c r="F92">
        <v>30.2</v>
      </c>
      <c r="G92">
        <v>62998502</v>
      </c>
      <c r="H92">
        <v>11800965</v>
      </c>
      <c r="I92">
        <v>8331238</v>
      </c>
      <c r="J92">
        <v>32832886</v>
      </c>
      <c r="K92">
        <v>1178788</v>
      </c>
      <c r="L92">
        <v>106171061.67</v>
      </c>
      <c r="M92">
        <v>31654098</v>
      </c>
      <c r="N92">
        <v>96132560</v>
      </c>
      <c r="O92">
        <v>10038501.666999999</v>
      </c>
      <c r="P92">
        <v>0</v>
      </c>
      <c r="Q92">
        <v>0</v>
      </c>
      <c r="R92">
        <v>2552262</v>
      </c>
      <c r="S92">
        <v>206269</v>
      </c>
      <c r="T92">
        <v>0</v>
      </c>
      <c r="U92">
        <v>582957</v>
      </c>
      <c r="V92">
        <v>1090971</v>
      </c>
    </row>
    <row r="93" spans="1:22" x14ac:dyDescent="0.2">
      <c r="A93" t="s">
        <v>145</v>
      </c>
      <c r="B93">
        <v>1908</v>
      </c>
      <c r="C93">
        <v>0</v>
      </c>
      <c r="D93">
        <v>1</v>
      </c>
      <c r="E93">
        <v>446.8</v>
      </c>
      <c r="F93">
        <v>-17.2</v>
      </c>
      <c r="G93">
        <v>2480355</v>
      </c>
      <c r="H93">
        <v>353918</v>
      </c>
      <c r="I93">
        <v>71373</v>
      </c>
      <c r="J93">
        <v>1303433</v>
      </c>
      <c r="K93">
        <v>42351</v>
      </c>
      <c r="L93">
        <v>4081768.3333000001</v>
      </c>
      <c r="M93">
        <v>1261082</v>
      </c>
      <c r="N93">
        <v>3962124</v>
      </c>
      <c r="O93">
        <v>119644.33332999999</v>
      </c>
      <c r="P93">
        <v>0</v>
      </c>
      <c r="Q93">
        <v>0</v>
      </c>
      <c r="R93">
        <v>65709</v>
      </c>
      <c r="S93">
        <v>5232</v>
      </c>
      <c r="T93">
        <v>0</v>
      </c>
      <c r="U93">
        <v>23934</v>
      </c>
      <c r="V93">
        <v>9771</v>
      </c>
    </row>
    <row r="94" spans="1:22" x14ac:dyDescent="0.2">
      <c r="A94" t="s">
        <v>146</v>
      </c>
      <c r="B94">
        <v>1926</v>
      </c>
      <c r="C94">
        <v>0</v>
      </c>
      <c r="D94">
        <v>1</v>
      </c>
      <c r="E94">
        <v>599.70000000000005</v>
      </c>
      <c r="F94">
        <v>34.1</v>
      </c>
      <c r="G94">
        <v>3022104</v>
      </c>
      <c r="H94">
        <v>514263</v>
      </c>
      <c r="I94">
        <v>490500</v>
      </c>
      <c r="J94">
        <v>1899314</v>
      </c>
      <c r="K94">
        <v>81770</v>
      </c>
      <c r="L94">
        <v>5402925.6666999999</v>
      </c>
      <c r="M94">
        <v>1817544</v>
      </c>
      <c r="N94">
        <v>4809723</v>
      </c>
      <c r="O94">
        <v>593202.66666999995</v>
      </c>
      <c r="P94">
        <v>0</v>
      </c>
      <c r="Q94">
        <v>0</v>
      </c>
      <c r="R94">
        <v>72625</v>
      </c>
      <c r="S94">
        <v>5782</v>
      </c>
      <c r="T94">
        <v>0</v>
      </c>
      <c r="U94">
        <v>30620</v>
      </c>
      <c r="V94">
        <v>39870</v>
      </c>
    </row>
    <row r="95" spans="1:22" x14ac:dyDescent="0.2">
      <c r="A95" t="s">
        <v>147</v>
      </c>
      <c r="B95">
        <v>1944</v>
      </c>
      <c r="C95">
        <v>0</v>
      </c>
      <c r="D95">
        <v>1</v>
      </c>
      <c r="E95">
        <v>844.6</v>
      </c>
      <c r="F95">
        <v>11.3</v>
      </c>
      <c r="G95">
        <v>5187493</v>
      </c>
      <c r="H95">
        <v>656722</v>
      </c>
      <c r="I95">
        <v>491223</v>
      </c>
      <c r="J95">
        <v>2668645</v>
      </c>
      <c r="K95">
        <v>119508</v>
      </c>
      <c r="L95">
        <v>8358635.6666999999</v>
      </c>
      <c r="M95">
        <v>2549137</v>
      </c>
      <c r="N95">
        <v>7723605</v>
      </c>
      <c r="O95">
        <v>635030.66666999995</v>
      </c>
      <c r="P95">
        <v>0</v>
      </c>
      <c r="Q95">
        <v>0</v>
      </c>
      <c r="R95">
        <v>200584</v>
      </c>
      <c r="S95">
        <v>15970</v>
      </c>
      <c r="T95">
        <v>0</v>
      </c>
      <c r="U95">
        <v>47070</v>
      </c>
      <c r="V95">
        <v>46360</v>
      </c>
    </row>
    <row r="96" spans="1:22" x14ac:dyDescent="0.2">
      <c r="A96" t="s">
        <v>148</v>
      </c>
      <c r="B96">
        <v>1953</v>
      </c>
      <c r="C96">
        <v>0</v>
      </c>
      <c r="D96">
        <v>1</v>
      </c>
      <c r="E96">
        <v>660.7</v>
      </c>
      <c r="F96">
        <v>16</v>
      </c>
      <c r="G96">
        <v>3692351</v>
      </c>
      <c r="H96">
        <v>730869</v>
      </c>
      <c r="I96">
        <v>624100</v>
      </c>
      <c r="J96">
        <v>1766923</v>
      </c>
      <c r="K96">
        <v>90043</v>
      </c>
      <c r="L96">
        <v>6172859</v>
      </c>
      <c r="M96">
        <v>1676880</v>
      </c>
      <c r="N96">
        <v>5450871</v>
      </c>
      <c r="O96">
        <v>721988</v>
      </c>
      <c r="P96">
        <v>0</v>
      </c>
      <c r="Q96">
        <v>0</v>
      </c>
      <c r="R96">
        <v>31125</v>
      </c>
      <c r="S96">
        <v>2478</v>
      </c>
      <c r="T96">
        <v>0</v>
      </c>
      <c r="U96">
        <v>34250</v>
      </c>
      <c r="V96">
        <v>13841</v>
      </c>
    </row>
    <row r="97" spans="1:22" x14ac:dyDescent="0.2">
      <c r="A97" t="s">
        <v>149</v>
      </c>
      <c r="B97">
        <v>1963</v>
      </c>
      <c r="C97">
        <v>0</v>
      </c>
      <c r="D97">
        <v>1</v>
      </c>
      <c r="E97">
        <v>564.70000000000005</v>
      </c>
      <c r="F97">
        <v>4.4000000000000004</v>
      </c>
      <c r="G97">
        <v>3334989</v>
      </c>
      <c r="H97">
        <v>464332</v>
      </c>
      <c r="I97">
        <v>290025</v>
      </c>
      <c r="J97">
        <v>1754317</v>
      </c>
      <c r="K97">
        <v>80379</v>
      </c>
      <c r="L97">
        <v>5462928.6666999999</v>
      </c>
      <c r="M97">
        <v>1673938</v>
      </c>
      <c r="N97">
        <v>5086562</v>
      </c>
      <c r="O97">
        <v>376366.66667000001</v>
      </c>
      <c r="P97">
        <v>0</v>
      </c>
      <c r="Q97">
        <v>0</v>
      </c>
      <c r="R97">
        <v>103751</v>
      </c>
      <c r="S97">
        <v>8261</v>
      </c>
      <c r="T97">
        <v>0</v>
      </c>
      <c r="U97">
        <v>31454</v>
      </c>
      <c r="V97">
        <v>13042</v>
      </c>
    </row>
    <row r="98" spans="1:22" x14ac:dyDescent="0.2">
      <c r="A98" t="s">
        <v>150</v>
      </c>
      <c r="B98">
        <v>3582</v>
      </c>
      <c r="C98">
        <v>0</v>
      </c>
      <c r="D98">
        <v>1</v>
      </c>
      <c r="E98">
        <v>575.70000000000005</v>
      </c>
      <c r="F98">
        <v>-33.6</v>
      </c>
      <c r="G98">
        <v>3049570</v>
      </c>
      <c r="H98">
        <v>662772</v>
      </c>
      <c r="I98">
        <v>203502</v>
      </c>
      <c r="J98">
        <v>2055606</v>
      </c>
      <c r="K98">
        <v>-93593</v>
      </c>
      <c r="L98">
        <v>5611340.6666999999</v>
      </c>
      <c r="M98">
        <v>2149199</v>
      </c>
      <c r="N98">
        <v>5493052</v>
      </c>
      <c r="O98">
        <v>118288.66667000001</v>
      </c>
      <c r="P98">
        <v>36102</v>
      </c>
      <c r="Q98">
        <v>0</v>
      </c>
      <c r="R98">
        <v>176376</v>
      </c>
      <c r="S98">
        <v>14043</v>
      </c>
      <c r="T98">
        <v>0</v>
      </c>
      <c r="U98">
        <v>30109</v>
      </c>
      <c r="V98">
        <v>19769</v>
      </c>
    </row>
    <row r="99" spans="1:22" x14ac:dyDescent="0.2">
      <c r="A99" t="s">
        <v>151</v>
      </c>
      <c r="B99">
        <v>3978</v>
      </c>
      <c r="C99">
        <v>0</v>
      </c>
      <c r="D99">
        <v>1</v>
      </c>
      <c r="E99">
        <v>551.70000000000005</v>
      </c>
      <c r="F99">
        <v>6.6</v>
      </c>
      <c r="G99">
        <v>2325812</v>
      </c>
      <c r="H99">
        <v>446836</v>
      </c>
      <c r="I99">
        <v>285063</v>
      </c>
      <c r="J99">
        <v>2384142</v>
      </c>
      <c r="K99">
        <v>86717</v>
      </c>
      <c r="L99">
        <v>5086799.3333000001</v>
      </c>
      <c r="M99">
        <v>2297425</v>
      </c>
      <c r="N99">
        <v>4709269</v>
      </c>
      <c r="O99">
        <v>377530.33332999999</v>
      </c>
      <c r="P99">
        <v>0</v>
      </c>
      <c r="Q99">
        <v>0</v>
      </c>
      <c r="R99">
        <v>79542</v>
      </c>
      <c r="S99">
        <v>6333</v>
      </c>
      <c r="T99">
        <v>0</v>
      </c>
      <c r="U99">
        <v>29118</v>
      </c>
      <c r="V99">
        <v>9551</v>
      </c>
    </row>
    <row r="100" spans="1:22" x14ac:dyDescent="0.2">
      <c r="A100" t="s">
        <v>152</v>
      </c>
      <c r="B100">
        <v>6741</v>
      </c>
      <c r="C100">
        <v>0</v>
      </c>
      <c r="D100">
        <v>1</v>
      </c>
      <c r="E100">
        <v>902.6</v>
      </c>
      <c r="F100">
        <v>-22.6</v>
      </c>
      <c r="G100">
        <v>4571852</v>
      </c>
      <c r="H100">
        <v>719348</v>
      </c>
      <c r="I100">
        <v>253264</v>
      </c>
      <c r="J100">
        <v>3247900</v>
      </c>
      <c r="K100">
        <v>95869</v>
      </c>
      <c r="L100">
        <v>8378505.3333000001</v>
      </c>
      <c r="M100">
        <v>3152031</v>
      </c>
      <c r="N100">
        <v>8014139</v>
      </c>
      <c r="O100">
        <v>364366.33332999999</v>
      </c>
      <c r="P100">
        <v>0</v>
      </c>
      <c r="Q100">
        <v>0</v>
      </c>
      <c r="R100">
        <v>190209</v>
      </c>
      <c r="S100">
        <v>15144</v>
      </c>
      <c r="T100">
        <v>0</v>
      </c>
      <c r="U100">
        <v>47363</v>
      </c>
      <c r="V100">
        <v>29614</v>
      </c>
    </row>
    <row r="101" spans="1:22" x14ac:dyDescent="0.2">
      <c r="A101" t="s">
        <v>153</v>
      </c>
      <c r="B101">
        <v>1970</v>
      </c>
      <c r="C101">
        <v>0</v>
      </c>
      <c r="D101">
        <v>1</v>
      </c>
      <c r="E101">
        <v>530.70000000000005</v>
      </c>
      <c r="F101">
        <v>14.9</v>
      </c>
      <c r="G101">
        <v>2997271</v>
      </c>
      <c r="H101">
        <v>582639</v>
      </c>
      <c r="I101">
        <v>532932</v>
      </c>
      <c r="J101">
        <v>1531121</v>
      </c>
      <c r="K101">
        <v>85308</v>
      </c>
      <c r="L101">
        <v>5010409.3333000001</v>
      </c>
      <c r="M101">
        <v>1445813</v>
      </c>
      <c r="N101">
        <v>4387890</v>
      </c>
      <c r="O101">
        <v>622519.33333000005</v>
      </c>
      <c r="P101">
        <v>0</v>
      </c>
      <c r="Q101">
        <v>0</v>
      </c>
      <c r="R101">
        <v>110667</v>
      </c>
      <c r="S101">
        <v>8811</v>
      </c>
      <c r="T101">
        <v>0</v>
      </c>
      <c r="U101">
        <v>27338</v>
      </c>
      <c r="V101">
        <v>10045</v>
      </c>
    </row>
    <row r="102" spans="1:22" x14ac:dyDescent="0.2">
      <c r="A102" t="s">
        <v>154</v>
      </c>
      <c r="B102">
        <v>1972</v>
      </c>
      <c r="C102">
        <v>0</v>
      </c>
      <c r="D102">
        <v>1</v>
      </c>
      <c r="E102">
        <v>361.8</v>
      </c>
      <c r="F102">
        <v>-2.2000000000000002</v>
      </c>
      <c r="G102">
        <v>1621224</v>
      </c>
      <c r="H102">
        <v>300409</v>
      </c>
      <c r="I102">
        <v>184784</v>
      </c>
      <c r="J102">
        <v>1539326</v>
      </c>
      <c r="K102">
        <v>47434</v>
      </c>
      <c r="L102">
        <v>3422264.6666999999</v>
      </c>
      <c r="M102">
        <v>1491892</v>
      </c>
      <c r="N102">
        <v>3192541</v>
      </c>
      <c r="O102">
        <v>229723.66667000001</v>
      </c>
      <c r="P102">
        <v>0</v>
      </c>
      <c r="Q102">
        <v>0</v>
      </c>
      <c r="R102">
        <v>55334</v>
      </c>
      <c r="S102">
        <v>4406</v>
      </c>
      <c r="T102">
        <v>0</v>
      </c>
      <c r="U102">
        <v>19637</v>
      </c>
      <c r="V102">
        <v>16640</v>
      </c>
    </row>
    <row r="103" spans="1:22" x14ac:dyDescent="0.2">
      <c r="A103" t="s">
        <v>155</v>
      </c>
      <c r="B103">
        <v>1965</v>
      </c>
      <c r="C103">
        <v>0</v>
      </c>
      <c r="D103">
        <v>1</v>
      </c>
      <c r="E103">
        <v>652.70000000000005</v>
      </c>
      <c r="F103">
        <v>-2.2999999999999998</v>
      </c>
      <c r="G103">
        <v>3801333</v>
      </c>
      <c r="H103">
        <v>491659</v>
      </c>
      <c r="I103">
        <v>284643</v>
      </c>
      <c r="J103">
        <v>1830601</v>
      </c>
      <c r="K103">
        <v>91825</v>
      </c>
      <c r="L103">
        <v>6036802.3333000001</v>
      </c>
      <c r="M103">
        <v>1738776</v>
      </c>
      <c r="N103">
        <v>5652149</v>
      </c>
      <c r="O103">
        <v>384653.33332999999</v>
      </c>
      <c r="P103">
        <v>0</v>
      </c>
      <c r="Q103">
        <v>0</v>
      </c>
      <c r="R103">
        <v>103751</v>
      </c>
      <c r="S103">
        <v>8261</v>
      </c>
      <c r="T103">
        <v>0</v>
      </c>
      <c r="U103">
        <v>35833</v>
      </c>
      <c r="V103">
        <v>16960</v>
      </c>
    </row>
    <row r="104" spans="1:22" x14ac:dyDescent="0.2">
      <c r="A104" t="s">
        <v>156</v>
      </c>
      <c r="B104">
        <v>657</v>
      </c>
      <c r="C104">
        <v>0</v>
      </c>
      <c r="D104">
        <v>1</v>
      </c>
      <c r="E104">
        <v>878.6</v>
      </c>
      <c r="F104">
        <v>21.5</v>
      </c>
      <c r="G104">
        <v>3969550</v>
      </c>
      <c r="H104">
        <v>678235</v>
      </c>
      <c r="I104">
        <v>450806</v>
      </c>
      <c r="J104">
        <v>3578305</v>
      </c>
      <c r="K104">
        <v>152105</v>
      </c>
      <c r="L104">
        <v>8123169</v>
      </c>
      <c r="M104">
        <v>3426200</v>
      </c>
      <c r="N104">
        <v>7455471</v>
      </c>
      <c r="O104">
        <v>667698</v>
      </c>
      <c r="P104">
        <v>0</v>
      </c>
      <c r="Q104">
        <v>0</v>
      </c>
      <c r="R104">
        <v>228251</v>
      </c>
      <c r="S104">
        <v>18173</v>
      </c>
      <c r="T104">
        <v>0</v>
      </c>
      <c r="U104">
        <v>46161</v>
      </c>
      <c r="V104">
        <v>125330</v>
      </c>
    </row>
    <row r="105" spans="1:22" x14ac:dyDescent="0.2">
      <c r="A105" t="s">
        <v>157</v>
      </c>
      <c r="B105">
        <v>1989</v>
      </c>
      <c r="C105">
        <v>0</v>
      </c>
      <c r="D105">
        <v>1</v>
      </c>
      <c r="E105">
        <v>419.8</v>
      </c>
      <c r="F105">
        <v>5.8</v>
      </c>
      <c r="G105">
        <v>2162912</v>
      </c>
      <c r="H105">
        <v>344975</v>
      </c>
      <c r="I105">
        <v>223604</v>
      </c>
      <c r="J105">
        <v>1209729</v>
      </c>
      <c r="K105">
        <v>18226</v>
      </c>
      <c r="L105">
        <v>3640269.3333000001</v>
      </c>
      <c r="M105">
        <v>1191503</v>
      </c>
      <c r="N105">
        <v>3390919</v>
      </c>
      <c r="O105">
        <v>249350.33332999999</v>
      </c>
      <c r="P105">
        <v>0</v>
      </c>
      <c r="Q105">
        <v>0</v>
      </c>
      <c r="R105">
        <v>93375</v>
      </c>
      <c r="S105">
        <v>7434</v>
      </c>
      <c r="T105">
        <v>0</v>
      </c>
      <c r="U105">
        <v>21194</v>
      </c>
      <c r="V105">
        <v>16028</v>
      </c>
    </row>
    <row r="106" spans="1:22" x14ac:dyDescent="0.2">
      <c r="A106" t="s">
        <v>158</v>
      </c>
      <c r="B106">
        <v>2007</v>
      </c>
      <c r="C106">
        <v>0</v>
      </c>
      <c r="D106">
        <v>1</v>
      </c>
      <c r="E106">
        <v>651.70000000000005</v>
      </c>
      <c r="F106">
        <v>20.7</v>
      </c>
      <c r="G106">
        <v>4284176</v>
      </c>
      <c r="H106">
        <v>524123</v>
      </c>
      <c r="I106">
        <v>467331</v>
      </c>
      <c r="J106">
        <v>1922991</v>
      </c>
      <c r="K106">
        <v>102018</v>
      </c>
      <c r="L106">
        <v>6589950.3333000001</v>
      </c>
      <c r="M106">
        <v>1820973</v>
      </c>
      <c r="N106">
        <v>6009095</v>
      </c>
      <c r="O106">
        <v>580855.33333000005</v>
      </c>
      <c r="P106">
        <v>0</v>
      </c>
      <c r="Q106">
        <v>10447.255026000001</v>
      </c>
      <c r="R106">
        <v>166001</v>
      </c>
      <c r="S106">
        <v>13217</v>
      </c>
      <c r="T106">
        <v>10447.255026000001</v>
      </c>
      <c r="U106">
        <v>37810</v>
      </c>
      <c r="V106">
        <v>24661</v>
      </c>
    </row>
    <row r="107" spans="1:22" x14ac:dyDescent="0.2">
      <c r="A107" t="s">
        <v>159</v>
      </c>
      <c r="B107">
        <v>2088</v>
      </c>
      <c r="C107">
        <v>0</v>
      </c>
      <c r="D107">
        <v>1</v>
      </c>
      <c r="E107">
        <v>653.70000000000005</v>
      </c>
      <c r="F107">
        <v>-15.1</v>
      </c>
      <c r="G107">
        <v>3125571</v>
      </c>
      <c r="H107">
        <v>498207</v>
      </c>
      <c r="I107">
        <v>180621</v>
      </c>
      <c r="J107">
        <v>2726403</v>
      </c>
      <c r="K107">
        <v>71270</v>
      </c>
      <c r="L107">
        <v>6252117.3333000001</v>
      </c>
      <c r="M107">
        <v>2655133</v>
      </c>
      <c r="N107">
        <v>5968755</v>
      </c>
      <c r="O107">
        <v>283362.33332999999</v>
      </c>
      <c r="P107">
        <v>0</v>
      </c>
      <c r="Q107">
        <v>0</v>
      </c>
      <c r="R107">
        <v>159084</v>
      </c>
      <c r="S107">
        <v>9605</v>
      </c>
      <c r="T107">
        <v>0</v>
      </c>
      <c r="U107">
        <v>35477</v>
      </c>
      <c r="V107">
        <v>61020</v>
      </c>
    </row>
    <row r="108" spans="1:22" x14ac:dyDescent="0.2">
      <c r="A108" t="s">
        <v>160</v>
      </c>
      <c r="B108">
        <v>2097</v>
      </c>
      <c r="C108">
        <v>0</v>
      </c>
      <c r="D108">
        <v>1</v>
      </c>
      <c r="E108">
        <v>458.8</v>
      </c>
      <c r="F108">
        <v>0</v>
      </c>
      <c r="G108">
        <v>2441980</v>
      </c>
      <c r="H108">
        <v>395440</v>
      </c>
      <c r="I108">
        <v>230772</v>
      </c>
      <c r="J108">
        <v>1666539</v>
      </c>
      <c r="K108">
        <v>58569</v>
      </c>
      <c r="L108">
        <v>4412310.6666999999</v>
      </c>
      <c r="M108">
        <v>1607970</v>
      </c>
      <c r="N108">
        <v>4119830</v>
      </c>
      <c r="O108">
        <v>292480.66667000001</v>
      </c>
      <c r="P108">
        <v>0</v>
      </c>
      <c r="Q108">
        <v>0</v>
      </c>
      <c r="R108">
        <v>100292</v>
      </c>
      <c r="S108">
        <v>7985</v>
      </c>
      <c r="T108">
        <v>0</v>
      </c>
      <c r="U108">
        <v>24559</v>
      </c>
      <c r="V108">
        <v>8644</v>
      </c>
    </row>
    <row r="109" spans="1:22" x14ac:dyDescent="0.2">
      <c r="A109" t="s">
        <v>161</v>
      </c>
      <c r="B109">
        <v>2113</v>
      </c>
      <c r="C109">
        <v>0</v>
      </c>
      <c r="D109">
        <v>1</v>
      </c>
      <c r="E109">
        <v>192.9</v>
      </c>
      <c r="F109">
        <v>-43.9</v>
      </c>
      <c r="G109">
        <v>1126218</v>
      </c>
      <c r="H109">
        <v>193647</v>
      </c>
      <c r="I109">
        <v>-127397</v>
      </c>
      <c r="J109">
        <v>977933</v>
      </c>
      <c r="K109">
        <v>209013</v>
      </c>
      <c r="L109">
        <v>2253878</v>
      </c>
      <c r="M109">
        <v>768920</v>
      </c>
      <c r="N109">
        <v>2169338</v>
      </c>
      <c r="O109">
        <v>84540</v>
      </c>
      <c r="P109">
        <v>220854</v>
      </c>
      <c r="Q109">
        <v>0</v>
      </c>
      <c r="R109">
        <v>48417</v>
      </c>
      <c r="S109">
        <v>3855</v>
      </c>
      <c r="T109">
        <v>0</v>
      </c>
      <c r="U109">
        <v>11468</v>
      </c>
      <c r="V109">
        <v>4497</v>
      </c>
    </row>
    <row r="110" spans="1:22" x14ac:dyDescent="0.2">
      <c r="A110" t="s">
        <v>162</v>
      </c>
      <c r="B110">
        <v>2124</v>
      </c>
      <c r="C110">
        <v>0</v>
      </c>
      <c r="D110">
        <v>1</v>
      </c>
      <c r="E110">
        <v>1381.3</v>
      </c>
      <c r="F110">
        <v>4.5</v>
      </c>
      <c r="G110">
        <v>8225020</v>
      </c>
      <c r="H110">
        <v>1063452</v>
      </c>
      <c r="I110">
        <v>619633</v>
      </c>
      <c r="J110">
        <v>3630557</v>
      </c>
      <c r="K110">
        <v>167799</v>
      </c>
      <c r="L110">
        <v>12745940.333000001</v>
      </c>
      <c r="M110">
        <v>3462758</v>
      </c>
      <c r="N110">
        <v>11917825</v>
      </c>
      <c r="O110">
        <v>828115.33333000005</v>
      </c>
      <c r="P110">
        <v>0</v>
      </c>
      <c r="Q110">
        <v>35969.211517000003</v>
      </c>
      <c r="R110">
        <v>252460</v>
      </c>
      <c r="S110">
        <v>20101</v>
      </c>
      <c r="T110">
        <v>35969.211517000003</v>
      </c>
      <c r="U110">
        <v>72806</v>
      </c>
      <c r="V110">
        <v>79371</v>
      </c>
    </row>
    <row r="111" spans="1:22" x14ac:dyDescent="0.2">
      <c r="A111" t="s">
        <v>163</v>
      </c>
      <c r="B111">
        <v>2151</v>
      </c>
      <c r="C111">
        <v>0</v>
      </c>
      <c r="D111">
        <v>1</v>
      </c>
      <c r="E111">
        <v>409.8</v>
      </c>
      <c r="F111">
        <v>-26.5</v>
      </c>
      <c r="G111">
        <v>2456684</v>
      </c>
      <c r="H111">
        <v>346727</v>
      </c>
      <c r="I111">
        <v>59016</v>
      </c>
      <c r="J111">
        <v>1577519</v>
      </c>
      <c r="K111">
        <v>146615</v>
      </c>
      <c r="L111">
        <v>4328737.3333000001</v>
      </c>
      <c r="M111">
        <v>1430904</v>
      </c>
      <c r="N111">
        <v>4118539</v>
      </c>
      <c r="O111">
        <v>210198.33332999999</v>
      </c>
      <c r="P111">
        <v>42523</v>
      </c>
      <c r="Q111">
        <v>0</v>
      </c>
      <c r="R111">
        <v>62250</v>
      </c>
      <c r="S111">
        <v>4956</v>
      </c>
      <c r="T111">
        <v>0</v>
      </c>
      <c r="U111">
        <v>24622</v>
      </c>
      <c r="V111">
        <v>10057</v>
      </c>
    </row>
    <row r="112" spans="1:22" x14ac:dyDescent="0.2">
      <c r="A112" t="s">
        <v>164</v>
      </c>
      <c r="B112">
        <v>2169</v>
      </c>
      <c r="C112">
        <v>0</v>
      </c>
      <c r="D112">
        <v>1</v>
      </c>
      <c r="E112">
        <v>1641.2</v>
      </c>
      <c r="F112">
        <v>-19</v>
      </c>
      <c r="G112">
        <v>8549437</v>
      </c>
      <c r="H112">
        <v>1259778</v>
      </c>
      <c r="I112">
        <v>618585</v>
      </c>
      <c r="J112">
        <v>5409336</v>
      </c>
      <c r="K112">
        <v>173170</v>
      </c>
      <c r="L112">
        <v>15224161</v>
      </c>
      <c r="M112">
        <v>5236166</v>
      </c>
      <c r="N112">
        <v>14375158</v>
      </c>
      <c r="O112">
        <v>849003</v>
      </c>
      <c r="P112">
        <v>0</v>
      </c>
      <c r="Q112">
        <v>0</v>
      </c>
      <c r="R112">
        <v>110667</v>
      </c>
      <c r="S112">
        <v>8811</v>
      </c>
      <c r="T112">
        <v>0</v>
      </c>
      <c r="U112">
        <v>89407</v>
      </c>
      <c r="V112">
        <v>116277</v>
      </c>
    </row>
    <row r="113" spans="1:22" x14ac:dyDescent="0.2">
      <c r="A113" t="s">
        <v>165</v>
      </c>
      <c r="B113">
        <v>2205</v>
      </c>
      <c r="C113">
        <v>0</v>
      </c>
      <c r="D113">
        <v>1</v>
      </c>
      <c r="E113">
        <v>194.3</v>
      </c>
      <c r="F113">
        <v>-2.9</v>
      </c>
      <c r="G113">
        <v>829624</v>
      </c>
      <c r="H113">
        <v>160220</v>
      </c>
      <c r="I113">
        <v>116915</v>
      </c>
      <c r="J113">
        <v>960537</v>
      </c>
      <c r="K113">
        <v>-29938</v>
      </c>
      <c r="L113">
        <v>1921283.6666999999</v>
      </c>
      <c r="M113">
        <v>990475</v>
      </c>
      <c r="N113">
        <v>1833059</v>
      </c>
      <c r="O113">
        <v>88224.666666999998</v>
      </c>
      <c r="P113">
        <v>0</v>
      </c>
      <c r="Q113">
        <v>0</v>
      </c>
      <c r="R113">
        <v>31125</v>
      </c>
      <c r="S113">
        <v>-22006</v>
      </c>
      <c r="T113">
        <v>0</v>
      </c>
      <c r="U113">
        <v>11073</v>
      </c>
      <c r="V113">
        <v>2028</v>
      </c>
    </row>
    <row r="114" spans="1:22" x14ac:dyDescent="0.2">
      <c r="A114" t="s">
        <v>166</v>
      </c>
      <c r="B114">
        <v>2295</v>
      </c>
      <c r="C114">
        <v>0</v>
      </c>
      <c r="D114">
        <v>1</v>
      </c>
      <c r="E114">
        <v>1093.5</v>
      </c>
      <c r="F114">
        <v>-11.9</v>
      </c>
      <c r="G114">
        <v>6693863</v>
      </c>
      <c r="H114">
        <v>881013</v>
      </c>
      <c r="I114">
        <v>461602</v>
      </c>
      <c r="J114">
        <v>3592794</v>
      </c>
      <c r="K114">
        <v>69898</v>
      </c>
      <c r="L114">
        <v>11056122.666999999</v>
      </c>
      <c r="M114">
        <v>3522896</v>
      </c>
      <c r="N114">
        <v>10470918</v>
      </c>
      <c r="O114">
        <v>585204.66666999995</v>
      </c>
      <c r="P114">
        <v>0</v>
      </c>
      <c r="Q114">
        <v>0</v>
      </c>
      <c r="R114">
        <v>214418</v>
      </c>
      <c r="S114">
        <v>17072</v>
      </c>
      <c r="T114">
        <v>0</v>
      </c>
      <c r="U114">
        <v>63503</v>
      </c>
      <c r="V114">
        <v>102871</v>
      </c>
    </row>
    <row r="115" spans="1:22" x14ac:dyDescent="0.2">
      <c r="A115" t="s">
        <v>167</v>
      </c>
      <c r="B115">
        <v>2313</v>
      </c>
      <c r="C115">
        <v>0</v>
      </c>
      <c r="D115">
        <v>1</v>
      </c>
      <c r="E115">
        <v>3731.2</v>
      </c>
      <c r="F115">
        <v>1.3</v>
      </c>
      <c r="G115">
        <v>23004617</v>
      </c>
      <c r="H115">
        <v>2921512</v>
      </c>
      <c r="I115">
        <v>1685920</v>
      </c>
      <c r="J115">
        <v>10198984</v>
      </c>
      <c r="K115">
        <v>435798</v>
      </c>
      <c r="L115">
        <v>35719938.332999997</v>
      </c>
      <c r="M115">
        <v>9763186</v>
      </c>
      <c r="N115">
        <v>33418611</v>
      </c>
      <c r="O115">
        <v>2301327.3333000001</v>
      </c>
      <c r="P115">
        <v>0</v>
      </c>
      <c r="Q115">
        <v>186697.90478000001</v>
      </c>
      <c r="R115">
        <v>740087</v>
      </c>
      <c r="S115">
        <v>58925</v>
      </c>
      <c r="T115">
        <v>186697.90478000001</v>
      </c>
      <c r="U115">
        <v>202000</v>
      </c>
      <c r="V115">
        <v>334912</v>
      </c>
    </row>
    <row r="116" spans="1:22" x14ac:dyDescent="0.2">
      <c r="A116" t="s">
        <v>168</v>
      </c>
      <c r="B116">
        <v>2322</v>
      </c>
      <c r="C116">
        <v>0</v>
      </c>
      <c r="D116">
        <v>1</v>
      </c>
      <c r="E116">
        <v>2225.9</v>
      </c>
      <c r="F116">
        <v>-0.4</v>
      </c>
      <c r="G116">
        <v>12561958</v>
      </c>
      <c r="H116">
        <v>1611005</v>
      </c>
      <c r="I116">
        <v>968202</v>
      </c>
      <c r="J116">
        <v>6012770</v>
      </c>
      <c r="K116">
        <v>240079</v>
      </c>
      <c r="L116">
        <v>20319911.333000001</v>
      </c>
      <c r="M116">
        <v>5772691</v>
      </c>
      <c r="N116">
        <v>19045372</v>
      </c>
      <c r="O116">
        <v>1274539.3333000001</v>
      </c>
      <c r="P116">
        <v>0</v>
      </c>
      <c r="Q116">
        <v>0</v>
      </c>
      <c r="R116">
        <v>0</v>
      </c>
      <c r="S116">
        <v>0</v>
      </c>
      <c r="T116">
        <v>0</v>
      </c>
      <c r="U116">
        <v>116908</v>
      </c>
      <c r="V116">
        <v>134178</v>
      </c>
    </row>
    <row r="117" spans="1:22" x14ac:dyDescent="0.2">
      <c r="A117" t="s">
        <v>169</v>
      </c>
      <c r="B117">
        <v>2369</v>
      </c>
      <c r="C117">
        <v>0</v>
      </c>
      <c r="D117">
        <v>1</v>
      </c>
      <c r="E117">
        <v>445.8</v>
      </c>
      <c r="F117">
        <v>-3.2</v>
      </c>
      <c r="G117">
        <v>2513426</v>
      </c>
      <c r="H117">
        <v>335157</v>
      </c>
      <c r="I117">
        <v>230451</v>
      </c>
      <c r="J117">
        <v>1439441</v>
      </c>
      <c r="K117">
        <v>58202</v>
      </c>
      <c r="L117">
        <v>4187142.3333000001</v>
      </c>
      <c r="M117">
        <v>1381239</v>
      </c>
      <c r="N117">
        <v>3894872</v>
      </c>
      <c r="O117">
        <v>292270.33332999999</v>
      </c>
      <c r="P117">
        <v>0</v>
      </c>
      <c r="Q117">
        <v>0</v>
      </c>
      <c r="R117">
        <v>107209</v>
      </c>
      <c r="S117">
        <v>8536</v>
      </c>
      <c r="T117">
        <v>0</v>
      </c>
      <c r="U117">
        <v>24579</v>
      </c>
      <c r="V117">
        <v>6327</v>
      </c>
    </row>
    <row r="118" spans="1:22" x14ac:dyDescent="0.2">
      <c r="A118" t="s">
        <v>170</v>
      </c>
      <c r="B118">
        <v>2682</v>
      </c>
      <c r="C118">
        <v>0</v>
      </c>
      <c r="D118">
        <v>1</v>
      </c>
      <c r="E118">
        <v>300.89999999999998</v>
      </c>
      <c r="F118">
        <v>-15.1</v>
      </c>
      <c r="G118">
        <v>1640999</v>
      </c>
      <c r="H118">
        <v>267235</v>
      </c>
      <c r="I118">
        <v>57762</v>
      </c>
      <c r="J118">
        <v>1121996</v>
      </c>
      <c r="K118">
        <v>25609</v>
      </c>
      <c r="L118">
        <v>2927256.3333000001</v>
      </c>
      <c r="M118">
        <v>1096387</v>
      </c>
      <c r="N118">
        <v>2836896</v>
      </c>
      <c r="O118">
        <v>90360.333333000002</v>
      </c>
      <c r="P118">
        <v>1299</v>
      </c>
      <c r="Q118">
        <v>0</v>
      </c>
      <c r="R118">
        <v>117584</v>
      </c>
      <c r="S118">
        <v>9362</v>
      </c>
      <c r="T118">
        <v>0</v>
      </c>
      <c r="U118">
        <v>16511</v>
      </c>
      <c r="V118">
        <v>14610</v>
      </c>
    </row>
    <row r="119" spans="1:22" x14ac:dyDescent="0.2">
      <c r="A119" t="s">
        <v>171</v>
      </c>
      <c r="B119">
        <v>2376</v>
      </c>
      <c r="C119">
        <v>0</v>
      </c>
      <c r="D119">
        <v>1</v>
      </c>
      <c r="E119">
        <v>492.8</v>
      </c>
      <c r="F119">
        <v>28.4</v>
      </c>
      <c r="G119">
        <v>2365075</v>
      </c>
      <c r="H119">
        <v>394075</v>
      </c>
      <c r="I119">
        <v>438231</v>
      </c>
      <c r="J119">
        <v>1826362</v>
      </c>
      <c r="K119">
        <v>99183</v>
      </c>
      <c r="L119">
        <v>4532882</v>
      </c>
      <c r="M119">
        <v>1727179</v>
      </c>
      <c r="N119">
        <v>3975214</v>
      </c>
      <c r="O119">
        <v>557668</v>
      </c>
      <c r="P119">
        <v>0</v>
      </c>
      <c r="Q119">
        <v>0</v>
      </c>
      <c r="R119">
        <v>83000</v>
      </c>
      <c r="S119">
        <v>6608</v>
      </c>
      <c r="T119">
        <v>0</v>
      </c>
      <c r="U119">
        <v>26118</v>
      </c>
      <c r="V119">
        <v>30370</v>
      </c>
    </row>
    <row r="120" spans="1:22" x14ac:dyDescent="0.2">
      <c r="A120" t="s">
        <v>172</v>
      </c>
      <c r="B120">
        <v>2403</v>
      </c>
      <c r="C120">
        <v>0</v>
      </c>
      <c r="D120">
        <v>1</v>
      </c>
      <c r="E120">
        <v>780.6</v>
      </c>
      <c r="F120">
        <v>-20.100000000000001</v>
      </c>
      <c r="G120">
        <v>4844920</v>
      </c>
      <c r="H120">
        <v>621979</v>
      </c>
      <c r="I120">
        <v>323305</v>
      </c>
      <c r="J120">
        <v>2130076</v>
      </c>
      <c r="K120">
        <v>74700</v>
      </c>
      <c r="L120">
        <v>7481903</v>
      </c>
      <c r="M120">
        <v>2055376</v>
      </c>
      <c r="N120">
        <v>7062443</v>
      </c>
      <c r="O120">
        <v>419460</v>
      </c>
      <c r="P120">
        <v>0</v>
      </c>
      <c r="Q120">
        <v>0</v>
      </c>
      <c r="R120">
        <v>159084</v>
      </c>
      <c r="S120">
        <v>12666</v>
      </c>
      <c r="T120">
        <v>0</v>
      </c>
      <c r="U120">
        <v>44121</v>
      </c>
      <c r="V120">
        <v>44012</v>
      </c>
    </row>
    <row r="121" spans="1:22" x14ac:dyDescent="0.2">
      <c r="A121" t="s">
        <v>173</v>
      </c>
      <c r="B121">
        <v>2457</v>
      </c>
      <c r="C121">
        <v>0</v>
      </c>
      <c r="D121">
        <v>1</v>
      </c>
      <c r="E121">
        <v>431.8</v>
      </c>
      <c r="F121">
        <v>-10.3</v>
      </c>
      <c r="G121">
        <v>1944000</v>
      </c>
      <c r="H121">
        <v>336626</v>
      </c>
      <c r="I121">
        <v>110150</v>
      </c>
      <c r="J121">
        <v>1726369</v>
      </c>
      <c r="K121">
        <v>42122</v>
      </c>
      <c r="L121">
        <v>3914444</v>
      </c>
      <c r="M121">
        <v>1684247</v>
      </c>
      <c r="N121">
        <v>3759168</v>
      </c>
      <c r="O121">
        <v>155276</v>
      </c>
      <c r="P121">
        <v>0</v>
      </c>
      <c r="Q121">
        <v>0</v>
      </c>
      <c r="R121">
        <v>100292</v>
      </c>
      <c r="S121">
        <v>7985</v>
      </c>
      <c r="T121">
        <v>0</v>
      </c>
      <c r="U121">
        <v>22102</v>
      </c>
      <c r="V121">
        <v>7741</v>
      </c>
    </row>
    <row r="122" spans="1:22" x14ac:dyDescent="0.2">
      <c r="A122" t="s">
        <v>174</v>
      </c>
      <c r="B122">
        <v>2466</v>
      </c>
      <c r="C122">
        <v>0</v>
      </c>
      <c r="D122">
        <v>1</v>
      </c>
      <c r="E122">
        <v>1347.3</v>
      </c>
      <c r="F122">
        <v>26.1</v>
      </c>
      <c r="G122">
        <v>6860130</v>
      </c>
      <c r="H122">
        <v>1375529</v>
      </c>
      <c r="I122">
        <v>1152582</v>
      </c>
      <c r="J122">
        <v>3676510</v>
      </c>
      <c r="K122">
        <v>166947</v>
      </c>
      <c r="L122">
        <v>11796171.333000001</v>
      </c>
      <c r="M122">
        <v>3509563</v>
      </c>
      <c r="N122">
        <v>10456355</v>
      </c>
      <c r="O122">
        <v>1339816.3333000001</v>
      </c>
      <c r="P122">
        <v>0</v>
      </c>
      <c r="Q122">
        <v>0</v>
      </c>
      <c r="R122">
        <v>155626</v>
      </c>
      <c r="S122">
        <v>12391</v>
      </c>
      <c r="T122">
        <v>0</v>
      </c>
      <c r="U122">
        <v>66467</v>
      </c>
      <c r="V122">
        <v>39628</v>
      </c>
    </row>
    <row r="123" spans="1:22" x14ac:dyDescent="0.2">
      <c r="A123" t="s">
        <v>175</v>
      </c>
      <c r="B123">
        <v>2493</v>
      </c>
      <c r="C123">
        <v>0</v>
      </c>
      <c r="D123">
        <v>1</v>
      </c>
      <c r="E123">
        <v>110.3</v>
      </c>
      <c r="F123">
        <v>-1.7</v>
      </c>
      <c r="G123">
        <v>446344</v>
      </c>
      <c r="H123">
        <v>91432</v>
      </c>
      <c r="I123">
        <v>58795</v>
      </c>
      <c r="J123">
        <v>671741</v>
      </c>
      <c r="K123">
        <v>-64310</v>
      </c>
      <c r="L123">
        <v>1198409</v>
      </c>
      <c r="M123">
        <v>736051</v>
      </c>
      <c r="N123">
        <v>1199571</v>
      </c>
      <c r="O123">
        <v>-1162</v>
      </c>
      <c r="P123">
        <v>0</v>
      </c>
      <c r="Q123">
        <v>0</v>
      </c>
      <c r="R123">
        <v>20750</v>
      </c>
      <c r="S123">
        <v>1652</v>
      </c>
      <c r="T123">
        <v>0</v>
      </c>
      <c r="U123">
        <v>6910</v>
      </c>
      <c r="V123">
        <v>9642</v>
      </c>
    </row>
    <row r="124" spans="1:22" x14ac:dyDescent="0.2">
      <c r="A124" t="s">
        <v>176</v>
      </c>
      <c r="B124">
        <v>2502</v>
      </c>
      <c r="C124">
        <v>0</v>
      </c>
      <c r="D124">
        <v>1</v>
      </c>
      <c r="E124">
        <v>590.70000000000005</v>
      </c>
      <c r="F124">
        <v>-10.8</v>
      </c>
      <c r="G124">
        <v>2857663</v>
      </c>
      <c r="H124">
        <v>472480</v>
      </c>
      <c r="I124">
        <v>181358</v>
      </c>
      <c r="J124">
        <v>2182709</v>
      </c>
      <c r="K124">
        <v>61223</v>
      </c>
      <c r="L124">
        <v>5531442.6666999999</v>
      </c>
      <c r="M124">
        <v>2121486</v>
      </c>
      <c r="N124">
        <v>5279962</v>
      </c>
      <c r="O124">
        <v>251480.66667000001</v>
      </c>
      <c r="P124">
        <v>0</v>
      </c>
      <c r="Q124">
        <v>0</v>
      </c>
      <c r="R124">
        <v>0</v>
      </c>
      <c r="S124">
        <v>0</v>
      </c>
      <c r="T124">
        <v>0</v>
      </c>
      <c r="U124">
        <v>31193</v>
      </c>
      <c r="V124">
        <v>18591</v>
      </c>
    </row>
    <row r="125" spans="1:22" x14ac:dyDescent="0.2">
      <c r="A125" t="s">
        <v>177</v>
      </c>
      <c r="B125">
        <v>2511</v>
      </c>
      <c r="C125">
        <v>0</v>
      </c>
      <c r="D125">
        <v>1</v>
      </c>
      <c r="E125">
        <v>1931.1</v>
      </c>
      <c r="F125">
        <v>-29.4</v>
      </c>
      <c r="G125">
        <v>10754098</v>
      </c>
      <c r="H125">
        <v>1398102</v>
      </c>
      <c r="I125">
        <v>644001</v>
      </c>
      <c r="J125">
        <v>5394735</v>
      </c>
      <c r="K125">
        <v>156114</v>
      </c>
      <c r="L125">
        <v>17392601</v>
      </c>
      <c r="M125">
        <v>5238621</v>
      </c>
      <c r="N125">
        <v>16564747</v>
      </c>
      <c r="O125">
        <v>827854</v>
      </c>
      <c r="P125">
        <v>0</v>
      </c>
      <c r="Q125">
        <v>0</v>
      </c>
      <c r="R125">
        <v>207501</v>
      </c>
      <c r="S125">
        <v>16521</v>
      </c>
      <c r="T125">
        <v>0</v>
      </c>
      <c r="U125">
        <v>99874</v>
      </c>
      <c r="V125">
        <v>53167</v>
      </c>
    </row>
    <row r="126" spans="1:22" x14ac:dyDescent="0.2">
      <c r="A126" t="s">
        <v>178</v>
      </c>
      <c r="B126">
        <v>2520</v>
      </c>
      <c r="C126">
        <v>0</v>
      </c>
      <c r="D126">
        <v>1</v>
      </c>
      <c r="E126">
        <v>277.89999999999998</v>
      </c>
      <c r="F126">
        <v>-15.4</v>
      </c>
      <c r="G126">
        <v>1293787</v>
      </c>
      <c r="H126">
        <v>222126</v>
      </c>
      <c r="I126">
        <v>40958</v>
      </c>
      <c r="J126">
        <v>1145100</v>
      </c>
      <c r="K126">
        <v>16776</v>
      </c>
      <c r="L126">
        <v>2603655.6666999999</v>
      </c>
      <c r="M126">
        <v>1128324</v>
      </c>
      <c r="N126">
        <v>2536592</v>
      </c>
      <c r="O126">
        <v>67063.666666999998</v>
      </c>
      <c r="P126">
        <v>10605</v>
      </c>
      <c r="Q126">
        <v>0</v>
      </c>
      <c r="R126">
        <v>76084</v>
      </c>
      <c r="S126">
        <v>6058</v>
      </c>
      <c r="T126">
        <v>0</v>
      </c>
      <c r="U126">
        <v>15071</v>
      </c>
      <c r="V126">
        <v>18727</v>
      </c>
    </row>
    <row r="127" spans="1:22" x14ac:dyDescent="0.2">
      <c r="A127" t="s">
        <v>179</v>
      </c>
      <c r="B127">
        <v>2556</v>
      </c>
      <c r="C127">
        <v>0</v>
      </c>
      <c r="D127">
        <v>1</v>
      </c>
      <c r="E127">
        <v>326.8</v>
      </c>
      <c r="F127">
        <v>-27.2</v>
      </c>
      <c r="G127">
        <v>1330414</v>
      </c>
      <c r="H127">
        <v>263457</v>
      </c>
      <c r="I127">
        <v>12805</v>
      </c>
      <c r="J127">
        <v>1618710</v>
      </c>
      <c r="K127">
        <v>102465</v>
      </c>
      <c r="L127">
        <v>3125308.3333000001</v>
      </c>
      <c r="M127">
        <v>1516245</v>
      </c>
      <c r="N127">
        <v>3005165</v>
      </c>
      <c r="O127">
        <v>120143.33332999999</v>
      </c>
      <c r="P127">
        <v>71314</v>
      </c>
      <c r="Q127">
        <v>0</v>
      </c>
      <c r="R127">
        <v>96834</v>
      </c>
      <c r="S127">
        <v>7710</v>
      </c>
      <c r="T127">
        <v>0</v>
      </c>
      <c r="U127">
        <v>17624</v>
      </c>
      <c r="V127">
        <v>9561</v>
      </c>
    </row>
    <row r="128" spans="1:22" x14ac:dyDescent="0.2">
      <c r="A128" t="s">
        <v>180</v>
      </c>
      <c r="B128">
        <v>3195</v>
      </c>
      <c r="C128">
        <v>0</v>
      </c>
      <c r="D128">
        <v>1</v>
      </c>
      <c r="E128">
        <v>1266.4000000000001</v>
      </c>
      <c r="F128">
        <v>-37.1</v>
      </c>
      <c r="G128">
        <v>7551028</v>
      </c>
      <c r="H128">
        <v>1393623</v>
      </c>
      <c r="I128">
        <v>890583</v>
      </c>
      <c r="J128">
        <v>4250632</v>
      </c>
      <c r="K128">
        <v>147903</v>
      </c>
      <c r="L128">
        <v>13035197</v>
      </c>
      <c r="M128">
        <v>4102729</v>
      </c>
      <c r="N128">
        <v>11965882</v>
      </c>
      <c r="O128">
        <v>1069315</v>
      </c>
      <c r="P128">
        <v>0</v>
      </c>
      <c r="Q128">
        <v>0</v>
      </c>
      <c r="R128">
        <v>228251</v>
      </c>
      <c r="S128">
        <v>18173</v>
      </c>
      <c r="T128">
        <v>0</v>
      </c>
      <c r="U128">
        <v>71752</v>
      </c>
      <c r="V128">
        <v>68165</v>
      </c>
    </row>
    <row r="129" spans="1:22" x14ac:dyDescent="0.2">
      <c r="A129" t="s">
        <v>181</v>
      </c>
      <c r="B129">
        <v>2709</v>
      </c>
      <c r="C129">
        <v>0</v>
      </c>
      <c r="D129">
        <v>1</v>
      </c>
      <c r="E129">
        <v>1608.2</v>
      </c>
      <c r="F129">
        <v>-17.600000000000001</v>
      </c>
      <c r="G129">
        <v>8692845</v>
      </c>
      <c r="H129">
        <v>1209681</v>
      </c>
      <c r="I129">
        <v>590495</v>
      </c>
      <c r="J129">
        <v>5203318</v>
      </c>
      <c r="K129">
        <v>144581</v>
      </c>
      <c r="L129">
        <v>14926220.333000001</v>
      </c>
      <c r="M129">
        <v>5058737</v>
      </c>
      <c r="N129">
        <v>14125069</v>
      </c>
      <c r="O129">
        <v>801151.33333000005</v>
      </c>
      <c r="P129">
        <v>0</v>
      </c>
      <c r="Q129">
        <v>0</v>
      </c>
      <c r="R129">
        <v>314710</v>
      </c>
      <c r="S129">
        <v>25057</v>
      </c>
      <c r="T129">
        <v>0</v>
      </c>
      <c r="U129">
        <v>84658</v>
      </c>
      <c r="V129">
        <v>135086</v>
      </c>
    </row>
    <row r="130" spans="1:22" x14ac:dyDescent="0.2">
      <c r="A130" t="s">
        <v>182</v>
      </c>
      <c r="B130">
        <v>2718</v>
      </c>
      <c r="C130">
        <v>0</v>
      </c>
      <c r="D130">
        <v>1</v>
      </c>
      <c r="E130">
        <v>545.70000000000005</v>
      </c>
      <c r="F130">
        <v>-28.1</v>
      </c>
      <c r="G130">
        <v>2721804</v>
      </c>
      <c r="H130">
        <v>397180</v>
      </c>
      <c r="I130">
        <v>83665</v>
      </c>
      <c r="J130">
        <v>2077389</v>
      </c>
      <c r="K130">
        <v>38714</v>
      </c>
      <c r="L130">
        <v>5108644.3333000001</v>
      </c>
      <c r="M130">
        <v>2038675</v>
      </c>
      <c r="N130">
        <v>4981713</v>
      </c>
      <c r="O130">
        <v>126931.33332999999</v>
      </c>
      <c r="P130">
        <v>9155</v>
      </c>
      <c r="Q130">
        <v>0</v>
      </c>
      <c r="R130">
        <v>96834</v>
      </c>
      <c r="S130">
        <v>7710</v>
      </c>
      <c r="T130">
        <v>0</v>
      </c>
      <c r="U130">
        <v>29473</v>
      </c>
      <c r="V130">
        <v>9105</v>
      </c>
    </row>
    <row r="131" spans="1:22" x14ac:dyDescent="0.2">
      <c r="A131" t="s">
        <v>183</v>
      </c>
      <c r="B131">
        <v>2727</v>
      </c>
      <c r="C131">
        <v>0</v>
      </c>
      <c r="D131">
        <v>1</v>
      </c>
      <c r="E131">
        <v>659.7</v>
      </c>
      <c r="F131">
        <v>35</v>
      </c>
      <c r="G131">
        <v>3548108</v>
      </c>
      <c r="H131">
        <v>534380</v>
      </c>
      <c r="I131">
        <v>543161</v>
      </c>
      <c r="J131">
        <v>1971757</v>
      </c>
      <c r="K131">
        <v>114385</v>
      </c>
      <c r="L131">
        <v>6081031</v>
      </c>
      <c r="M131">
        <v>1857372</v>
      </c>
      <c r="N131">
        <v>5409973</v>
      </c>
      <c r="O131">
        <v>671058</v>
      </c>
      <c r="P131">
        <v>0</v>
      </c>
      <c r="Q131">
        <v>0</v>
      </c>
      <c r="R131">
        <v>0</v>
      </c>
      <c r="S131">
        <v>0</v>
      </c>
      <c r="T131">
        <v>0</v>
      </c>
      <c r="U131">
        <v>34575</v>
      </c>
      <c r="V131">
        <v>26786</v>
      </c>
    </row>
    <row r="132" spans="1:22" x14ac:dyDescent="0.2">
      <c r="A132" t="s">
        <v>184</v>
      </c>
      <c r="B132">
        <v>2754</v>
      </c>
      <c r="C132">
        <v>0</v>
      </c>
      <c r="D132">
        <v>1</v>
      </c>
      <c r="E132">
        <v>434.8</v>
      </c>
      <c r="F132">
        <v>-31</v>
      </c>
      <c r="G132">
        <v>2519782</v>
      </c>
      <c r="H132">
        <v>341512</v>
      </c>
      <c r="I132">
        <v>35387</v>
      </c>
      <c r="J132">
        <v>1402616</v>
      </c>
      <c r="K132">
        <v>91744</v>
      </c>
      <c r="L132">
        <v>4164528</v>
      </c>
      <c r="M132">
        <v>1310872</v>
      </c>
      <c r="N132">
        <v>4032867</v>
      </c>
      <c r="O132">
        <v>131661</v>
      </c>
      <c r="P132">
        <v>61761</v>
      </c>
      <c r="Q132">
        <v>0</v>
      </c>
      <c r="R132">
        <v>110667</v>
      </c>
      <c r="S132">
        <v>8811</v>
      </c>
      <c r="T132">
        <v>0</v>
      </c>
      <c r="U132">
        <v>23918</v>
      </c>
      <c r="V132">
        <v>11285</v>
      </c>
    </row>
    <row r="133" spans="1:22" x14ac:dyDescent="0.2">
      <c r="A133" t="s">
        <v>185</v>
      </c>
      <c r="B133">
        <v>2766</v>
      </c>
      <c r="C133">
        <v>0</v>
      </c>
      <c r="D133">
        <v>1</v>
      </c>
      <c r="E133">
        <v>337.8</v>
      </c>
      <c r="F133">
        <v>12.9</v>
      </c>
      <c r="G133">
        <v>1688202</v>
      </c>
      <c r="H133">
        <v>258899</v>
      </c>
      <c r="I133">
        <v>266367</v>
      </c>
      <c r="J133">
        <v>1259164</v>
      </c>
      <c r="K133">
        <v>56449</v>
      </c>
      <c r="L133">
        <v>3139537</v>
      </c>
      <c r="M133">
        <v>1202715</v>
      </c>
      <c r="N133">
        <v>2809451</v>
      </c>
      <c r="O133">
        <v>330086</v>
      </c>
      <c r="P133">
        <v>0</v>
      </c>
      <c r="Q133">
        <v>0</v>
      </c>
      <c r="R133">
        <v>83000</v>
      </c>
      <c r="S133">
        <v>6608</v>
      </c>
      <c r="T133">
        <v>0</v>
      </c>
      <c r="U133">
        <v>18167</v>
      </c>
      <c r="V133">
        <v>16272</v>
      </c>
    </row>
    <row r="134" spans="1:22" x14ac:dyDescent="0.2">
      <c r="A134" t="s">
        <v>186</v>
      </c>
      <c r="B134">
        <v>2772</v>
      </c>
      <c r="C134">
        <v>0</v>
      </c>
      <c r="D134">
        <v>1</v>
      </c>
      <c r="E134">
        <v>241.9</v>
      </c>
      <c r="F134">
        <v>-5.4</v>
      </c>
      <c r="G134">
        <v>1325961</v>
      </c>
      <c r="H134">
        <v>185001</v>
      </c>
      <c r="I134">
        <v>109568</v>
      </c>
      <c r="J134">
        <v>963887</v>
      </c>
      <c r="K134">
        <v>435</v>
      </c>
      <c r="L134">
        <v>2445885.3333000001</v>
      </c>
      <c r="M134">
        <v>963452</v>
      </c>
      <c r="N134">
        <v>2326124</v>
      </c>
      <c r="O134">
        <v>119761.33332999999</v>
      </c>
      <c r="P134">
        <v>0</v>
      </c>
      <c r="Q134">
        <v>0</v>
      </c>
      <c r="R134">
        <v>48417</v>
      </c>
      <c r="S134">
        <v>3855</v>
      </c>
      <c r="T134">
        <v>0</v>
      </c>
      <c r="U134">
        <v>14271</v>
      </c>
      <c r="V134">
        <v>19453</v>
      </c>
    </row>
    <row r="135" spans="1:22" x14ac:dyDescent="0.2">
      <c r="A135" t="s">
        <v>187</v>
      </c>
      <c r="B135">
        <v>2781</v>
      </c>
      <c r="C135">
        <v>0</v>
      </c>
      <c r="D135">
        <v>1</v>
      </c>
      <c r="E135">
        <v>1232.4000000000001</v>
      </c>
      <c r="F135">
        <v>15.1</v>
      </c>
      <c r="G135">
        <v>7792391</v>
      </c>
      <c r="H135">
        <v>985312</v>
      </c>
      <c r="I135">
        <v>743908</v>
      </c>
      <c r="J135">
        <v>3450520</v>
      </c>
      <c r="K135">
        <v>163513</v>
      </c>
      <c r="L135">
        <v>12128947.333000001</v>
      </c>
      <c r="M135">
        <v>3287007</v>
      </c>
      <c r="N135">
        <v>11186239</v>
      </c>
      <c r="O135">
        <v>942708.33333000005</v>
      </c>
      <c r="P135">
        <v>0</v>
      </c>
      <c r="Q135">
        <v>18091.625601</v>
      </c>
      <c r="R135">
        <v>166001</v>
      </c>
      <c r="S135">
        <v>13217</v>
      </c>
      <c r="T135">
        <v>18091.625601</v>
      </c>
      <c r="U135">
        <v>70447</v>
      </c>
      <c r="V135">
        <v>66725</v>
      </c>
    </row>
    <row r="136" spans="1:22" x14ac:dyDescent="0.2">
      <c r="A136" t="s">
        <v>188</v>
      </c>
      <c r="B136">
        <v>2826</v>
      </c>
      <c r="C136">
        <v>0</v>
      </c>
      <c r="D136">
        <v>1</v>
      </c>
      <c r="E136">
        <v>1390.3</v>
      </c>
      <c r="F136">
        <v>-34.5</v>
      </c>
      <c r="G136">
        <v>7563775</v>
      </c>
      <c r="H136">
        <v>1051142</v>
      </c>
      <c r="I136">
        <v>392856</v>
      </c>
      <c r="J136">
        <v>4544145</v>
      </c>
      <c r="K136">
        <v>127777</v>
      </c>
      <c r="L136">
        <v>13048246</v>
      </c>
      <c r="M136">
        <v>4416368</v>
      </c>
      <c r="N136">
        <v>12491037</v>
      </c>
      <c r="O136">
        <v>557209</v>
      </c>
      <c r="P136">
        <v>0</v>
      </c>
      <c r="Q136">
        <v>0</v>
      </c>
      <c r="R136">
        <v>183293</v>
      </c>
      <c r="S136">
        <v>14594</v>
      </c>
      <c r="T136">
        <v>0</v>
      </c>
      <c r="U136">
        <v>74036</v>
      </c>
      <c r="V136">
        <v>72477</v>
      </c>
    </row>
    <row r="137" spans="1:22" x14ac:dyDescent="0.2">
      <c r="A137" t="s">
        <v>189</v>
      </c>
      <c r="B137">
        <v>2834</v>
      </c>
      <c r="C137">
        <v>0</v>
      </c>
      <c r="D137">
        <v>1</v>
      </c>
      <c r="E137">
        <v>335.8</v>
      </c>
      <c r="F137">
        <v>-12.7</v>
      </c>
      <c r="G137">
        <v>1994160</v>
      </c>
      <c r="H137">
        <v>246755</v>
      </c>
      <c r="I137">
        <v>89265</v>
      </c>
      <c r="J137">
        <v>917048</v>
      </c>
      <c r="K137">
        <v>16057</v>
      </c>
      <c r="L137">
        <v>3113719.6666999999</v>
      </c>
      <c r="M137">
        <v>900991</v>
      </c>
      <c r="N137">
        <v>3004988</v>
      </c>
      <c r="O137">
        <v>108731.66667000001</v>
      </c>
      <c r="P137">
        <v>0</v>
      </c>
      <c r="Q137">
        <v>0</v>
      </c>
      <c r="R137">
        <v>51875</v>
      </c>
      <c r="S137">
        <v>4130</v>
      </c>
      <c r="T137">
        <v>0</v>
      </c>
      <c r="U137">
        <v>18349</v>
      </c>
      <c r="V137">
        <v>7632</v>
      </c>
    </row>
    <row r="138" spans="1:22" x14ac:dyDescent="0.2">
      <c r="A138" t="s">
        <v>190</v>
      </c>
      <c r="B138">
        <v>2846</v>
      </c>
      <c r="C138">
        <v>0</v>
      </c>
      <c r="D138">
        <v>1</v>
      </c>
      <c r="E138">
        <v>336.8</v>
      </c>
      <c r="F138">
        <v>8.8000000000000007</v>
      </c>
      <c r="G138">
        <v>1215493</v>
      </c>
      <c r="H138">
        <v>267286</v>
      </c>
      <c r="I138">
        <v>182996</v>
      </c>
      <c r="J138">
        <v>1550165</v>
      </c>
      <c r="K138">
        <v>58440</v>
      </c>
      <c r="L138">
        <v>3011030</v>
      </c>
      <c r="M138">
        <v>1491725</v>
      </c>
      <c r="N138">
        <v>2741500</v>
      </c>
      <c r="O138">
        <v>269530</v>
      </c>
      <c r="P138">
        <v>0</v>
      </c>
      <c r="Q138">
        <v>0</v>
      </c>
      <c r="R138">
        <v>76084</v>
      </c>
      <c r="S138">
        <v>6058</v>
      </c>
      <c r="T138">
        <v>0</v>
      </c>
      <c r="U138">
        <v>17126</v>
      </c>
      <c r="V138">
        <v>54170</v>
      </c>
    </row>
    <row r="139" spans="1:22" x14ac:dyDescent="0.2">
      <c r="A139" t="s">
        <v>191</v>
      </c>
      <c r="B139">
        <v>2862</v>
      </c>
      <c r="C139">
        <v>0</v>
      </c>
      <c r="D139">
        <v>1</v>
      </c>
      <c r="E139">
        <v>607.70000000000005</v>
      </c>
      <c r="F139">
        <v>-11.8</v>
      </c>
      <c r="G139">
        <v>3074023</v>
      </c>
      <c r="H139">
        <v>476661</v>
      </c>
      <c r="I139">
        <v>196145</v>
      </c>
      <c r="J139">
        <v>2438360</v>
      </c>
      <c r="K139">
        <v>70245</v>
      </c>
      <c r="L139">
        <v>5924610.6666999999</v>
      </c>
      <c r="M139">
        <v>2368115</v>
      </c>
      <c r="N139">
        <v>5641651</v>
      </c>
      <c r="O139">
        <v>282959.66667000001</v>
      </c>
      <c r="P139">
        <v>0</v>
      </c>
      <c r="Q139">
        <v>0</v>
      </c>
      <c r="R139">
        <v>96834</v>
      </c>
      <c r="S139">
        <v>7710</v>
      </c>
      <c r="T139">
        <v>0</v>
      </c>
      <c r="U139">
        <v>33595</v>
      </c>
      <c r="V139">
        <v>32401</v>
      </c>
    </row>
    <row r="140" spans="1:22" x14ac:dyDescent="0.2">
      <c r="A140" t="s">
        <v>192</v>
      </c>
      <c r="B140">
        <v>2977</v>
      </c>
      <c r="C140">
        <v>0</v>
      </c>
      <c r="D140">
        <v>1</v>
      </c>
      <c r="E140">
        <v>651.70000000000005</v>
      </c>
      <c r="F140">
        <v>2.2000000000000002</v>
      </c>
      <c r="G140">
        <v>3560538</v>
      </c>
      <c r="H140">
        <v>512230</v>
      </c>
      <c r="I140">
        <v>332011</v>
      </c>
      <c r="J140">
        <v>2074410</v>
      </c>
      <c r="K140">
        <v>79525</v>
      </c>
      <c r="L140">
        <v>6053687.3333000001</v>
      </c>
      <c r="M140">
        <v>1994885</v>
      </c>
      <c r="N140">
        <v>5619904</v>
      </c>
      <c r="O140">
        <v>433783.33332999999</v>
      </c>
      <c r="P140">
        <v>0</v>
      </c>
      <c r="Q140">
        <v>0</v>
      </c>
      <c r="R140">
        <v>134876</v>
      </c>
      <c r="S140">
        <v>10739</v>
      </c>
      <c r="T140">
        <v>0</v>
      </c>
      <c r="U140">
        <v>35194</v>
      </c>
      <c r="V140">
        <v>41385</v>
      </c>
    </row>
    <row r="141" spans="1:22" x14ac:dyDescent="0.2">
      <c r="A141" t="s">
        <v>193</v>
      </c>
      <c r="B141">
        <v>2988</v>
      </c>
      <c r="C141">
        <v>0</v>
      </c>
      <c r="D141">
        <v>1</v>
      </c>
      <c r="E141">
        <v>529.70000000000005</v>
      </c>
      <c r="F141">
        <v>-16.899999999999999</v>
      </c>
      <c r="G141">
        <v>2657947</v>
      </c>
      <c r="H141">
        <v>414842</v>
      </c>
      <c r="I141">
        <v>102894</v>
      </c>
      <c r="J141">
        <v>1722157</v>
      </c>
      <c r="K141">
        <v>50317</v>
      </c>
      <c r="L141">
        <v>4713222</v>
      </c>
      <c r="M141">
        <v>1671840</v>
      </c>
      <c r="N141">
        <v>4550222</v>
      </c>
      <c r="O141">
        <v>163000</v>
      </c>
      <c r="P141">
        <v>0</v>
      </c>
      <c r="Q141">
        <v>0</v>
      </c>
      <c r="R141">
        <v>96834</v>
      </c>
      <c r="S141">
        <v>7710</v>
      </c>
      <c r="T141">
        <v>0</v>
      </c>
      <c r="U141">
        <v>26868</v>
      </c>
      <c r="V141">
        <v>15110</v>
      </c>
    </row>
    <row r="142" spans="1:22" x14ac:dyDescent="0.2">
      <c r="A142" t="s">
        <v>194</v>
      </c>
      <c r="B142">
        <v>3029</v>
      </c>
      <c r="C142">
        <v>0</v>
      </c>
      <c r="D142">
        <v>1</v>
      </c>
      <c r="E142">
        <v>1287.4000000000001</v>
      </c>
      <c r="F142">
        <v>-9.6999999999999993</v>
      </c>
      <c r="G142">
        <v>6676519</v>
      </c>
      <c r="H142">
        <v>991888</v>
      </c>
      <c r="I142">
        <v>498269</v>
      </c>
      <c r="J142">
        <v>4578239</v>
      </c>
      <c r="K142">
        <v>148601</v>
      </c>
      <c r="L142">
        <v>12004009.666999999</v>
      </c>
      <c r="M142">
        <v>4429638</v>
      </c>
      <c r="N142">
        <v>11326891</v>
      </c>
      <c r="O142">
        <v>677118.66666999995</v>
      </c>
      <c r="P142">
        <v>0</v>
      </c>
      <c r="Q142">
        <v>0</v>
      </c>
      <c r="R142">
        <v>304335</v>
      </c>
      <c r="S142">
        <v>24231</v>
      </c>
      <c r="T142">
        <v>0</v>
      </c>
      <c r="U142">
        <v>67162</v>
      </c>
      <c r="V142">
        <v>61699</v>
      </c>
    </row>
    <row r="143" spans="1:22" x14ac:dyDescent="0.2">
      <c r="A143" t="s">
        <v>195</v>
      </c>
      <c r="B143">
        <v>3033</v>
      </c>
      <c r="C143">
        <v>0</v>
      </c>
      <c r="D143">
        <v>1</v>
      </c>
      <c r="E143">
        <v>456.8</v>
      </c>
      <c r="F143">
        <v>20</v>
      </c>
      <c r="G143">
        <v>2121930</v>
      </c>
      <c r="H143">
        <v>333558</v>
      </c>
      <c r="I143">
        <v>325260</v>
      </c>
      <c r="J143">
        <v>1904984</v>
      </c>
      <c r="K143">
        <v>94936</v>
      </c>
      <c r="L143">
        <v>4276895.6666999999</v>
      </c>
      <c r="M143">
        <v>1810048</v>
      </c>
      <c r="N143">
        <v>3848812</v>
      </c>
      <c r="O143">
        <v>428083.66667000001</v>
      </c>
      <c r="P143">
        <v>0</v>
      </c>
      <c r="Q143">
        <v>0</v>
      </c>
      <c r="R143">
        <v>100292</v>
      </c>
      <c r="S143">
        <v>7985</v>
      </c>
      <c r="T143">
        <v>0</v>
      </c>
      <c r="U143">
        <v>24060</v>
      </c>
      <c r="V143">
        <v>16716</v>
      </c>
    </row>
    <row r="144" spans="1:22" x14ac:dyDescent="0.2">
      <c r="A144" t="s">
        <v>196</v>
      </c>
      <c r="B144">
        <v>3042</v>
      </c>
      <c r="C144">
        <v>0</v>
      </c>
      <c r="D144">
        <v>1</v>
      </c>
      <c r="E144">
        <v>676.7</v>
      </c>
      <c r="F144">
        <v>6.7</v>
      </c>
      <c r="G144">
        <v>3796676</v>
      </c>
      <c r="H144">
        <v>764506</v>
      </c>
      <c r="I144">
        <v>575440</v>
      </c>
      <c r="J144">
        <v>2002946</v>
      </c>
      <c r="K144">
        <v>66500</v>
      </c>
      <c r="L144">
        <v>6601719.3333000001</v>
      </c>
      <c r="M144">
        <v>1936446</v>
      </c>
      <c r="N144">
        <v>5940093</v>
      </c>
      <c r="O144">
        <v>661626.33333000005</v>
      </c>
      <c r="P144">
        <v>0</v>
      </c>
      <c r="Q144">
        <v>0</v>
      </c>
      <c r="R144">
        <v>0</v>
      </c>
      <c r="S144">
        <v>0</v>
      </c>
      <c r="T144">
        <v>0</v>
      </c>
      <c r="U144">
        <v>35931</v>
      </c>
      <c r="V144">
        <v>37591</v>
      </c>
    </row>
    <row r="145" spans="1:22" x14ac:dyDescent="0.2">
      <c r="A145" t="s">
        <v>197</v>
      </c>
      <c r="B145">
        <v>3060</v>
      </c>
      <c r="C145">
        <v>0</v>
      </c>
      <c r="D145">
        <v>1</v>
      </c>
      <c r="E145">
        <v>1213.4000000000001</v>
      </c>
      <c r="F145">
        <v>23.9</v>
      </c>
      <c r="G145">
        <v>6653736</v>
      </c>
      <c r="H145">
        <v>1336741</v>
      </c>
      <c r="I145">
        <v>1153019</v>
      </c>
      <c r="J145">
        <v>3699429</v>
      </c>
      <c r="K145">
        <v>174753</v>
      </c>
      <c r="L145">
        <v>11541124.333000001</v>
      </c>
      <c r="M145">
        <v>3524676</v>
      </c>
      <c r="N145">
        <v>10175113</v>
      </c>
      <c r="O145">
        <v>1366011.3333000001</v>
      </c>
      <c r="P145">
        <v>0</v>
      </c>
      <c r="Q145">
        <v>0</v>
      </c>
      <c r="R145">
        <v>221334</v>
      </c>
      <c r="S145">
        <v>17622</v>
      </c>
      <c r="T145">
        <v>0</v>
      </c>
      <c r="U145">
        <v>64047</v>
      </c>
      <c r="V145">
        <v>72552</v>
      </c>
    </row>
    <row r="146" spans="1:22" x14ac:dyDescent="0.2">
      <c r="A146" t="s">
        <v>198</v>
      </c>
      <c r="B146">
        <v>3168</v>
      </c>
      <c r="C146">
        <v>0</v>
      </c>
      <c r="D146">
        <v>1</v>
      </c>
      <c r="E146">
        <v>677.7</v>
      </c>
      <c r="F146">
        <v>-29.1</v>
      </c>
      <c r="G146">
        <v>3018709</v>
      </c>
      <c r="H146">
        <v>547295</v>
      </c>
      <c r="I146">
        <v>93562</v>
      </c>
      <c r="J146">
        <v>2781647</v>
      </c>
      <c r="K146">
        <v>31595</v>
      </c>
      <c r="L146">
        <v>6225861.3333000001</v>
      </c>
      <c r="M146">
        <v>2750052</v>
      </c>
      <c r="N146">
        <v>6088816</v>
      </c>
      <c r="O146">
        <v>137045.33332999999</v>
      </c>
      <c r="P146">
        <v>0</v>
      </c>
      <c r="Q146">
        <v>0</v>
      </c>
      <c r="R146">
        <v>145251</v>
      </c>
      <c r="S146">
        <v>11565</v>
      </c>
      <c r="T146">
        <v>0</v>
      </c>
      <c r="U146">
        <v>35455</v>
      </c>
      <c r="V146">
        <v>23461</v>
      </c>
    </row>
    <row r="147" spans="1:22" x14ac:dyDescent="0.2">
      <c r="A147" t="s">
        <v>199</v>
      </c>
      <c r="B147">
        <v>3105</v>
      </c>
      <c r="C147">
        <v>0</v>
      </c>
      <c r="D147">
        <v>1</v>
      </c>
      <c r="E147">
        <v>1397.3</v>
      </c>
      <c r="F147">
        <v>6.1</v>
      </c>
      <c r="G147">
        <v>8484441</v>
      </c>
      <c r="H147">
        <v>1114458</v>
      </c>
      <c r="I147">
        <v>695227</v>
      </c>
      <c r="J147">
        <v>4202614</v>
      </c>
      <c r="K147">
        <v>168557</v>
      </c>
      <c r="L147">
        <v>13510630</v>
      </c>
      <c r="M147">
        <v>4034057</v>
      </c>
      <c r="N147">
        <v>12602648</v>
      </c>
      <c r="O147">
        <v>907982</v>
      </c>
      <c r="P147">
        <v>0</v>
      </c>
      <c r="Q147">
        <v>0</v>
      </c>
      <c r="R147">
        <v>376960</v>
      </c>
      <c r="S147">
        <v>30013</v>
      </c>
      <c r="T147">
        <v>0</v>
      </c>
      <c r="U147">
        <v>77119</v>
      </c>
      <c r="V147">
        <v>86077</v>
      </c>
    </row>
    <row r="148" spans="1:22" x14ac:dyDescent="0.2">
      <c r="A148" t="s">
        <v>200</v>
      </c>
      <c r="B148">
        <v>3114</v>
      </c>
      <c r="C148">
        <v>0</v>
      </c>
      <c r="D148">
        <v>1</v>
      </c>
      <c r="E148">
        <v>3408.3</v>
      </c>
      <c r="F148">
        <v>5.5</v>
      </c>
      <c r="G148">
        <v>19775278</v>
      </c>
      <c r="H148">
        <v>2367284</v>
      </c>
      <c r="I148">
        <v>1490400</v>
      </c>
      <c r="J148">
        <v>8512155</v>
      </c>
      <c r="K148">
        <v>397707</v>
      </c>
      <c r="L148">
        <v>30384743.666999999</v>
      </c>
      <c r="M148">
        <v>8114448</v>
      </c>
      <c r="N148">
        <v>28414556</v>
      </c>
      <c r="O148">
        <v>1970187.6666999999</v>
      </c>
      <c r="P148">
        <v>0</v>
      </c>
      <c r="Q148">
        <v>244117.48714000001</v>
      </c>
      <c r="R148">
        <v>425377</v>
      </c>
      <c r="S148">
        <v>33868</v>
      </c>
      <c r="T148">
        <v>244117.48714000001</v>
      </c>
      <c r="U148">
        <v>173760</v>
      </c>
      <c r="V148">
        <v>155404</v>
      </c>
    </row>
    <row r="149" spans="1:22" x14ac:dyDescent="0.2">
      <c r="A149" t="s">
        <v>201</v>
      </c>
      <c r="B149">
        <v>3119</v>
      </c>
      <c r="C149">
        <v>0</v>
      </c>
      <c r="D149">
        <v>1</v>
      </c>
      <c r="E149">
        <v>879.6</v>
      </c>
      <c r="F149">
        <v>-6.8</v>
      </c>
      <c r="G149">
        <v>5044220</v>
      </c>
      <c r="H149">
        <v>649602</v>
      </c>
      <c r="I149">
        <v>317602</v>
      </c>
      <c r="J149">
        <v>2016402</v>
      </c>
      <c r="K149">
        <v>98014</v>
      </c>
      <c r="L149">
        <v>7586456.6666999999</v>
      </c>
      <c r="M149">
        <v>1918388</v>
      </c>
      <c r="N149">
        <v>7165967</v>
      </c>
      <c r="O149">
        <v>420489.66667000001</v>
      </c>
      <c r="P149">
        <v>0</v>
      </c>
      <c r="Q149">
        <v>27440.190502000001</v>
      </c>
      <c r="R149">
        <v>134876</v>
      </c>
      <c r="S149">
        <v>10739</v>
      </c>
      <c r="T149">
        <v>27440.190502000001</v>
      </c>
      <c r="U149">
        <v>44776</v>
      </c>
      <c r="V149">
        <v>11109</v>
      </c>
    </row>
    <row r="150" spans="1:22" x14ac:dyDescent="0.2">
      <c r="A150" t="s">
        <v>202</v>
      </c>
      <c r="B150">
        <v>3141</v>
      </c>
      <c r="C150">
        <v>0</v>
      </c>
      <c r="D150">
        <v>1</v>
      </c>
      <c r="E150">
        <v>13467.4</v>
      </c>
      <c r="F150">
        <v>307.5</v>
      </c>
      <c r="G150">
        <v>67044220</v>
      </c>
      <c r="H150">
        <v>9880717</v>
      </c>
      <c r="I150">
        <v>7367206</v>
      </c>
      <c r="J150">
        <v>46458274</v>
      </c>
      <c r="K150">
        <v>1899322</v>
      </c>
      <c r="L150">
        <v>123686001</v>
      </c>
      <c r="M150">
        <v>44558952</v>
      </c>
      <c r="N150">
        <v>113633667</v>
      </c>
      <c r="O150">
        <v>10052334</v>
      </c>
      <c r="P150">
        <v>0</v>
      </c>
      <c r="Q150">
        <v>0</v>
      </c>
      <c r="R150">
        <v>1189672</v>
      </c>
      <c r="S150">
        <v>94720</v>
      </c>
      <c r="T150">
        <v>0</v>
      </c>
      <c r="U150">
        <v>703856</v>
      </c>
      <c r="V150">
        <v>1492462</v>
      </c>
    </row>
    <row r="151" spans="1:22" x14ac:dyDescent="0.2">
      <c r="A151" t="s">
        <v>203</v>
      </c>
      <c r="B151">
        <v>3150</v>
      </c>
      <c r="C151">
        <v>0</v>
      </c>
      <c r="D151">
        <v>1</v>
      </c>
      <c r="E151">
        <v>1111.5</v>
      </c>
      <c r="F151">
        <v>24</v>
      </c>
      <c r="G151">
        <v>6842872</v>
      </c>
      <c r="H151">
        <v>869344</v>
      </c>
      <c r="I151">
        <v>713326</v>
      </c>
      <c r="J151">
        <v>2843124</v>
      </c>
      <c r="K151">
        <v>148368</v>
      </c>
      <c r="L151">
        <v>10560528.666999999</v>
      </c>
      <c r="M151">
        <v>2694756</v>
      </c>
      <c r="N151">
        <v>9677753</v>
      </c>
      <c r="O151">
        <v>882775.66666999995</v>
      </c>
      <c r="P151">
        <v>0</v>
      </c>
      <c r="Q151">
        <v>117463.73164</v>
      </c>
      <c r="R151">
        <v>38042</v>
      </c>
      <c r="S151">
        <v>3029</v>
      </c>
      <c r="T151">
        <v>117463.73164</v>
      </c>
      <c r="U151">
        <v>60095</v>
      </c>
      <c r="V151">
        <v>43231</v>
      </c>
    </row>
    <row r="152" spans="1:22" x14ac:dyDescent="0.2">
      <c r="A152" t="s">
        <v>204</v>
      </c>
      <c r="B152">
        <v>3154</v>
      </c>
      <c r="C152">
        <v>0</v>
      </c>
      <c r="D152">
        <v>1</v>
      </c>
      <c r="E152">
        <v>516.70000000000005</v>
      </c>
      <c r="F152">
        <v>-40.9</v>
      </c>
      <c r="G152">
        <v>3011561</v>
      </c>
      <c r="H152">
        <v>370958</v>
      </c>
      <c r="I152">
        <v>-39024</v>
      </c>
      <c r="J152">
        <v>1445895</v>
      </c>
      <c r="K152">
        <v>145752</v>
      </c>
      <c r="L152">
        <v>4746288.3333000001</v>
      </c>
      <c r="M152">
        <v>1300143</v>
      </c>
      <c r="N152">
        <v>4630736</v>
      </c>
      <c r="O152">
        <v>115552.33332999999</v>
      </c>
      <c r="P152">
        <v>98487</v>
      </c>
      <c r="Q152">
        <v>0</v>
      </c>
      <c r="R152">
        <v>100292</v>
      </c>
      <c r="S152">
        <v>7985</v>
      </c>
      <c r="T152">
        <v>0</v>
      </c>
      <c r="U152">
        <v>27440</v>
      </c>
      <c r="V152">
        <v>18166</v>
      </c>
    </row>
    <row r="153" spans="1:22" x14ac:dyDescent="0.2">
      <c r="A153" t="s">
        <v>205</v>
      </c>
      <c r="B153">
        <v>3186</v>
      </c>
      <c r="C153">
        <v>0</v>
      </c>
      <c r="D153">
        <v>1</v>
      </c>
      <c r="E153">
        <v>371.8</v>
      </c>
      <c r="F153">
        <v>-3</v>
      </c>
      <c r="G153">
        <v>2000224</v>
      </c>
      <c r="H153">
        <v>268095</v>
      </c>
      <c r="I153">
        <v>131800</v>
      </c>
      <c r="J153">
        <v>1115326</v>
      </c>
      <c r="K153">
        <v>42948</v>
      </c>
      <c r="L153">
        <v>3279757</v>
      </c>
      <c r="M153">
        <v>1072378</v>
      </c>
      <c r="N153">
        <v>3099490</v>
      </c>
      <c r="O153">
        <v>180267</v>
      </c>
      <c r="P153">
        <v>0</v>
      </c>
      <c r="Q153">
        <v>0</v>
      </c>
      <c r="R153">
        <v>114126</v>
      </c>
      <c r="S153">
        <v>9087</v>
      </c>
      <c r="T153">
        <v>0</v>
      </c>
      <c r="U153">
        <v>19024</v>
      </c>
      <c r="V153">
        <v>10238</v>
      </c>
    </row>
    <row r="154" spans="1:22" x14ac:dyDescent="0.2">
      <c r="A154" t="s">
        <v>206</v>
      </c>
      <c r="B154">
        <v>3204</v>
      </c>
      <c r="C154">
        <v>0</v>
      </c>
      <c r="D154">
        <v>1</v>
      </c>
      <c r="E154">
        <v>868.6</v>
      </c>
      <c r="F154">
        <v>-13</v>
      </c>
      <c r="G154">
        <v>4817110</v>
      </c>
      <c r="H154">
        <v>611121</v>
      </c>
      <c r="I154">
        <v>317746</v>
      </c>
      <c r="J154">
        <v>2477520</v>
      </c>
      <c r="K154">
        <v>84114</v>
      </c>
      <c r="L154">
        <v>7928517</v>
      </c>
      <c r="M154">
        <v>2393406</v>
      </c>
      <c r="N154">
        <v>7514515</v>
      </c>
      <c r="O154">
        <v>414002</v>
      </c>
      <c r="P154">
        <v>0</v>
      </c>
      <c r="Q154">
        <v>0</v>
      </c>
      <c r="R154">
        <v>0</v>
      </c>
      <c r="S154">
        <v>0</v>
      </c>
      <c r="T154">
        <v>0</v>
      </c>
      <c r="U154">
        <v>46570</v>
      </c>
      <c r="V154">
        <v>22766</v>
      </c>
    </row>
    <row r="155" spans="1:22" x14ac:dyDescent="0.2">
      <c r="A155" t="s">
        <v>207</v>
      </c>
      <c r="B155">
        <v>3231</v>
      </c>
      <c r="C155">
        <v>0</v>
      </c>
      <c r="D155">
        <v>1</v>
      </c>
      <c r="E155">
        <v>6474.8</v>
      </c>
      <c r="F155">
        <v>65.8</v>
      </c>
      <c r="G155">
        <v>33970993</v>
      </c>
      <c r="H155">
        <v>6587558</v>
      </c>
      <c r="I155">
        <v>5103640</v>
      </c>
      <c r="J155">
        <v>17986475</v>
      </c>
      <c r="K155">
        <v>688789</v>
      </c>
      <c r="L155">
        <v>58205856.667000003</v>
      </c>
      <c r="M155">
        <v>17297686</v>
      </c>
      <c r="N155">
        <v>52134748</v>
      </c>
      <c r="O155">
        <v>6071108.6666999999</v>
      </c>
      <c r="P155">
        <v>0</v>
      </c>
      <c r="Q155">
        <v>0</v>
      </c>
      <c r="R155">
        <v>864588</v>
      </c>
      <c r="S155">
        <v>68838</v>
      </c>
      <c r="T155">
        <v>0</v>
      </c>
      <c r="U155">
        <v>325109</v>
      </c>
      <c r="V155">
        <v>525419</v>
      </c>
    </row>
    <row r="156" spans="1:22" x14ac:dyDescent="0.2">
      <c r="A156" t="s">
        <v>208</v>
      </c>
      <c r="B156">
        <v>3312</v>
      </c>
      <c r="C156">
        <v>0</v>
      </c>
      <c r="D156">
        <v>1</v>
      </c>
      <c r="E156">
        <v>1966</v>
      </c>
      <c r="F156">
        <v>-3.4</v>
      </c>
      <c r="G156">
        <v>13171660</v>
      </c>
      <c r="H156">
        <v>1475958</v>
      </c>
      <c r="I156">
        <v>917040</v>
      </c>
      <c r="J156">
        <v>4301766</v>
      </c>
      <c r="K156">
        <v>165328</v>
      </c>
      <c r="L156">
        <v>18813026.333000001</v>
      </c>
      <c r="M156">
        <v>4136438</v>
      </c>
      <c r="N156">
        <v>17655086</v>
      </c>
      <c r="O156">
        <v>1157940.3333000001</v>
      </c>
      <c r="P156">
        <v>0</v>
      </c>
      <c r="Q156">
        <v>506107.92170000001</v>
      </c>
      <c r="R156">
        <v>290501</v>
      </c>
      <c r="S156">
        <v>23129</v>
      </c>
      <c r="T156">
        <v>506107.92170000001</v>
      </c>
      <c r="U156">
        <v>108087</v>
      </c>
      <c r="V156">
        <v>154143</v>
      </c>
    </row>
    <row r="157" spans="1:22" x14ac:dyDescent="0.2">
      <c r="A157" t="s">
        <v>209</v>
      </c>
      <c r="B157">
        <v>3330</v>
      </c>
      <c r="C157">
        <v>0</v>
      </c>
      <c r="D157">
        <v>1</v>
      </c>
      <c r="E157">
        <v>372.8</v>
      </c>
      <c r="F157">
        <v>27</v>
      </c>
      <c r="G157">
        <v>1864083</v>
      </c>
      <c r="H157">
        <v>292646</v>
      </c>
      <c r="I157">
        <v>366249</v>
      </c>
      <c r="J157">
        <v>1359320</v>
      </c>
      <c r="K157">
        <v>84386</v>
      </c>
      <c r="L157">
        <v>3441645</v>
      </c>
      <c r="M157">
        <v>1274934</v>
      </c>
      <c r="N157">
        <v>2987549</v>
      </c>
      <c r="O157">
        <v>454096</v>
      </c>
      <c r="P157">
        <v>0</v>
      </c>
      <c r="Q157">
        <v>0</v>
      </c>
      <c r="R157">
        <v>83000</v>
      </c>
      <c r="S157">
        <v>6608</v>
      </c>
      <c r="T157">
        <v>0</v>
      </c>
      <c r="U157">
        <v>19782</v>
      </c>
      <c r="V157">
        <v>8596</v>
      </c>
    </row>
    <row r="158" spans="1:22" x14ac:dyDescent="0.2">
      <c r="A158" t="s">
        <v>210</v>
      </c>
      <c r="B158">
        <v>3348</v>
      </c>
      <c r="C158">
        <v>0</v>
      </c>
      <c r="D158">
        <v>1</v>
      </c>
      <c r="E158">
        <v>468.8</v>
      </c>
      <c r="F158">
        <v>12.8</v>
      </c>
      <c r="G158">
        <v>2454582</v>
      </c>
      <c r="H158">
        <v>380099</v>
      </c>
      <c r="I158">
        <v>287492</v>
      </c>
      <c r="J158">
        <v>1563288</v>
      </c>
      <c r="K158">
        <v>72431</v>
      </c>
      <c r="L158">
        <v>4412263.3333000001</v>
      </c>
      <c r="M158">
        <v>1490857</v>
      </c>
      <c r="N158">
        <v>4044722</v>
      </c>
      <c r="O158">
        <v>367541.33332999999</v>
      </c>
      <c r="P158">
        <v>0</v>
      </c>
      <c r="Q158">
        <v>0</v>
      </c>
      <c r="R158">
        <v>0</v>
      </c>
      <c r="S158">
        <v>0</v>
      </c>
      <c r="T158">
        <v>0</v>
      </c>
      <c r="U158">
        <v>25024</v>
      </c>
      <c r="V158">
        <v>14294</v>
      </c>
    </row>
    <row r="159" spans="1:22" x14ac:dyDescent="0.2">
      <c r="A159" t="s">
        <v>211</v>
      </c>
      <c r="B159">
        <v>3375</v>
      </c>
      <c r="C159">
        <v>0</v>
      </c>
      <c r="D159">
        <v>1</v>
      </c>
      <c r="E159">
        <v>1770.1</v>
      </c>
      <c r="F159">
        <v>-27.1</v>
      </c>
      <c r="G159">
        <v>10959008</v>
      </c>
      <c r="H159">
        <v>1322024</v>
      </c>
      <c r="I159">
        <v>606615</v>
      </c>
      <c r="J159">
        <v>4104022</v>
      </c>
      <c r="K159">
        <v>172020</v>
      </c>
      <c r="L159">
        <v>16206555.666999999</v>
      </c>
      <c r="M159">
        <v>3932002</v>
      </c>
      <c r="N159">
        <v>15377840</v>
      </c>
      <c r="O159">
        <v>828715.66666999995</v>
      </c>
      <c r="P159">
        <v>0</v>
      </c>
      <c r="Q159">
        <v>234215.77557</v>
      </c>
      <c r="R159">
        <v>273210</v>
      </c>
      <c r="S159">
        <v>21753</v>
      </c>
      <c r="T159">
        <v>234215.77557</v>
      </c>
      <c r="U159">
        <v>93792</v>
      </c>
      <c r="V159">
        <v>94712</v>
      </c>
    </row>
    <row r="160" spans="1:22" x14ac:dyDescent="0.2">
      <c r="A160" t="s">
        <v>212</v>
      </c>
      <c r="B160">
        <v>3420</v>
      </c>
      <c r="C160">
        <v>0</v>
      </c>
      <c r="D160">
        <v>1</v>
      </c>
      <c r="E160">
        <v>627.70000000000005</v>
      </c>
      <c r="F160">
        <v>17.899999999999999</v>
      </c>
      <c r="G160">
        <v>3220608</v>
      </c>
      <c r="H160">
        <v>503276</v>
      </c>
      <c r="I160">
        <v>378906</v>
      </c>
      <c r="J160">
        <v>2004235</v>
      </c>
      <c r="K160">
        <v>86158</v>
      </c>
      <c r="L160">
        <v>5652923</v>
      </c>
      <c r="M160">
        <v>1918077</v>
      </c>
      <c r="N160">
        <v>5168160</v>
      </c>
      <c r="O160">
        <v>484763</v>
      </c>
      <c r="P160">
        <v>0</v>
      </c>
      <c r="Q160">
        <v>0</v>
      </c>
      <c r="R160">
        <v>114126</v>
      </c>
      <c r="S160">
        <v>9087</v>
      </c>
      <c r="T160">
        <v>0</v>
      </c>
      <c r="U160">
        <v>32937</v>
      </c>
      <c r="V160">
        <v>38930</v>
      </c>
    </row>
    <row r="161" spans="1:22" x14ac:dyDescent="0.2">
      <c r="A161" t="s">
        <v>213</v>
      </c>
      <c r="B161">
        <v>3465</v>
      </c>
      <c r="C161">
        <v>0</v>
      </c>
      <c r="D161">
        <v>1</v>
      </c>
      <c r="E161">
        <v>313.8</v>
      </c>
      <c r="F161">
        <v>-8.8000000000000007</v>
      </c>
      <c r="G161">
        <v>1983239</v>
      </c>
      <c r="H161">
        <v>264950</v>
      </c>
      <c r="I161">
        <v>91247</v>
      </c>
      <c r="J161">
        <v>784953</v>
      </c>
      <c r="K161">
        <v>30028</v>
      </c>
      <c r="L161">
        <v>2994144.3333000001</v>
      </c>
      <c r="M161">
        <v>754925</v>
      </c>
      <c r="N161">
        <v>2862746</v>
      </c>
      <c r="O161">
        <v>131398.33332999999</v>
      </c>
      <c r="P161">
        <v>0</v>
      </c>
      <c r="Q161">
        <v>23978.552671000001</v>
      </c>
      <c r="R161">
        <v>58792</v>
      </c>
      <c r="S161">
        <v>4681</v>
      </c>
      <c r="T161">
        <v>23978.552671000001</v>
      </c>
      <c r="U161">
        <v>17354</v>
      </c>
      <c r="V161">
        <v>19794</v>
      </c>
    </row>
    <row r="162" spans="1:22" x14ac:dyDescent="0.2">
      <c r="A162" t="s">
        <v>214</v>
      </c>
      <c r="B162">
        <v>3537</v>
      </c>
      <c r="C162">
        <v>0</v>
      </c>
      <c r="D162">
        <v>1</v>
      </c>
      <c r="E162">
        <v>325.8</v>
      </c>
      <c r="F162">
        <v>12.7</v>
      </c>
      <c r="G162">
        <v>1547710</v>
      </c>
      <c r="H162">
        <v>269626</v>
      </c>
      <c r="I162">
        <v>227356</v>
      </c>
      <c r="J162">
        <v>1261359</v>
      </c>
      <c r="K162">
        <v>45933</v>
      </c>
      <c r="L162">
        <v>3006487.3333000001</v>
      </c>
      <c r="M162">
        <v>1215426</v>
      </c>
      <c r="N162">
        <v>2726095</v>
      </c>
      <c r="O162">
        <v>280392.33332999999</v>
      </c>
      <c r="P162">
        <v>0</v>
      </c>
      <c r="Q162">
        <v>0</v>
      </c>
      <c r="R162">
        <v>86459</v>
      </c>
      <c r="S162">
        <v>6884</v>
      </c>
      <c r="T162">
        <v>0</v>
      </c>
      <c r="U162">
        <v>17163</v>
      </c>
      <c r="V162">
        <v>14251</v>
      </c>
    </row>
    <row r="163" spans="1:22" x14ac:dyDescent="0.2">
      <c r="A163" t="s">
        <v>215</v>
      </c>
      <c r="B163">
        <v>3555</v>
      </c>
      <c r="C163">
        <v>0</v>
      </c>
      <c r="D163">
        <v>1</v>
      </c>
      <c r="E163">
        <v>626.70000000000005</v>
      </c>
      <c r="F163">
        <v>19.7</v>
      </c>
      <c r="G163">
        <v>3277964</v>
      </c>
      <c r="H163">
        <v>456852</v>
      </c>
      <c r="I163">
        <v>396993</v>
      </c>
      <c r="J163">
        <v>1850894</v>
      </c>
      <c r="K163">
        <v>94308</v>
      </c>
      <c r="L163">
        <v>5521044.6666999999</v>
      </c>
      <c r="M163">
        <v>1756586</v>
      </c>
      <c r="N163">
        <v>5015149</v>
      </c>
      <c r="O163">
        <v>505895.66667000001</v>
      </c>
      <c r="P163">
        <v>0</v>
      </c>
      <c r="Q163">
        <v>0</v>
      </c>
      <c r="R163">
        <v>83000</v>
      </c>
      <c r="S163">
        <v>6608</v>
      </c>
      <c r="T163">
        <v>0</v>
      </c>
      <c r="U163">
        <v>31703</v>
      </c>
      <c r="V163">
        <v>18335</v>
      </c>
    </row>
    <row r="164" spans="1:22" x14ac:dyDescent="0.2">
      <c r="A164" t="s">
        <v>216</v>
      </c>
      <c r="B164">
        <v>3600</v>
      </c>
      <c r="C164">
        <v>0</v>
      </c>
      <c r="D164">
        <v>1</v>
      </c>
      <c r="E164">
        <v>2054</v>
      </c>
      <c r="F164">
        <v>-33.6</v>
      </c>
      <c r="G164">
        <v>11126934</v>
      </c>
      <c r="H164">
        <v>2160644</v>
      </c>
      <c r="I164">
        <v>1379507</v>
      </c>
      <c r="J164">
        <v>6020144</v>
      </c>
      <c r="K164">
        <v>192417</v>
      </c>
      <c r="L164">
        <v>19296402.666999999</v>
      </c>
      <c r="M164">
        <v>5827727</v>
      </c>
      <c r="N164">
        <v>17668515</v>
      </c>
      <c r="O164">
        <v>1627887.6666999999</v>
      </c>
      <c r="P164">
        <v>0</v>
      </c>
      <c r="Q164">
        <v>0</v>
      </c>
      <c r="R164">
        <v>124501</v>
      </c>
      <c r="S164">
        <v>9913</v>
      </c>
      <c r="T164">
        <v>0</v>
      </c>
      <c r="U164">
        <v>108953</v>
      </c>
      <c r="V164">
        <v>113182</v>
      </c>
    </row>
    <row r="165" spans="1:22" x14ac:dyDescent="0.2">
      <c r="A165" t="s">
        <v>217</v>
      </c>
      <c r="B165">
        <v>3609</v>
      </c>
      <c r="C165">
        <v>0</v>
      </c>
      <c r="D165">
        <v>1</v>
      </c>
      <c r="E165">
        <v>467.13</v>
      </c>
      <c r="F165">
        <v>14.73</v>
      </c>
      <c r="G165">
        <v>2542946</v>
      </c>
      <c r="H165">
        <v>391392</v>
      </c>
      <c r="I165">
        <v>301865</v>
      </c>
      <c r="J165">
        <v>1154139</v>
      </c>
      <c r="K165">
        <v>50137</v>
      </c>
      <c r="L165">
        <v>4028873.6666999999</v>
      </c>
      <c r="M165">
        <v>1104002</v>
      </c>
      <c r="N165">
        <v>3667582</v>
      </c>
      <c r="O165">
        <v>361291.66667000001</v>
      </c>
      <c r="P165">
        <v>0</v>
      </c>
      <c r="Q165">
        <v>0</v>
      </c>
      <c r="R165">
        <v>76084</v>
      </c>
      <c r="S165">
        <v>6058</v>
      </c>
      <c r="T165">
        <v>0</v>
      </c>
      <c r="U165">
        <v>23468</v>
      </c>
      <c r="V165">
        <v>16481</v>
      </c>
    </row>
    <row r="166" spans="1:22" x14ac:dyDescent="0.2">
      <c r="A166" t="s">
        <v>218</v>
      </c>
      <c r="B166">
        <v>3645</v>
      </c>
      <c r="C166">
        <v>0</v>
      </c>
      <c r="D166">
        <v>1</v>
      </c>
      <c r="E166">
        <v>2545.6999999999998</v>
      </c>
      <c r="F166">
        <v>-4</v>
      </c>
      <c r="G166">
        <v>12123423</v>
      </c>
      <c r="H166">
        <v>1913724</v>
      </c>
      <c r="I166">
        <v>1040989</v>
      </c>
      <c r="J166">
        <v>8702453</v>
      </c>
      <c r="K166">
        <v>320938</v>
      </c>
      <c r="L166">
        <v>22767630.666999999</v>
      </c>
      <c r="M166">
        <v>8381515</v>
      </c>
      <c r="N166">
        <v>21371005</v>
      </c>
      <c r="O166">
        <v>1396625.6666999999</v>
      </c>
      <c r="P166">
        <v>0</v>
      </c>
      <c r="Q166">
        <v>0</v>
      </c>
      <c r="R166">
        <v>217876</v>
      </c>
      <c r="S166">
        <v>17347</v>
      </c>
      <c r="T166">
        <v>0</v>
      </c>
      <c r="U166">
        <v>131948</v>
      </c>
      <c r="V166">
        <v>245907</v>
      </c>
    </row>
    <row r="167" spans="1:22" x14ac:dyDescent="0.2">
      <c r="A167" t="s">
        <v>219</v>
      </c>
      <c r="B167">
        <v>3715</v>
      </c>
      <c r="C167">
        <v>0</v>
      </c>
      <c r="D167">
        <v>1</v>
      </c>
      <c r="E167">
        <v>7041.5</v>
      </c>
      <c r="F167">
        <v>98.5</v>
      </c>
      <c r="G167">
        <v>38487984</v>
      </c>
      <c r="H167">
        <v>7226846</v>
      </c>
      <c r="I167">
        <v>5816682</v>
      </c>
      <c r="J167">
        <v>18295239</v>
      </c>
      <c r="K167">
        <v>738252</v>
      </c>
      <c r="L167">
        <v>63976815.332999997</v>
      </c>
      <c r="M167">
        <v>17556987</v>
      </c>
      <c r="N167">
        <v>57114545</v>
      </c>
      <c r="O167">
        <v>6862270.3333000001</v>
      </c>
      <c r="P167">
        <v>0</v>
      </c>
      <c r="Q167">
        <v>0</v>
      </c>
      <c r="R167">
        <v>622503</v>
      </c>
      <c r="S167">
        <v>49563</v>
      </c>
      <c r="T167">
        <v>0</v>
      </c>
      <c r="U167">
        <v>359381</v>
      </c>
      <c r="V167">
        <v>589249</v>
      </c>
    </row>
    <row r="168" spans="1:22" x14ac:dyDescent="0.2">
      <c r="A168" t="s">
        <v>220</v>
      </c>
      <c r="B168">
        <v>3744</v>
      </c>
      <c r="C168">
        <v>0</v>
      </c>
      <c r="D168">
        <v>1</v>
      </c>
      <c r="E168">
        <v>686.7</v>
      </c>
      <c r="F168">
        <v>-12.8</v>
      </c>
      <c r="G168">
        <v>4069723</v>
      </c>
      <c r="H168">
        <v>474220</v>
      </c>
      <c r="I168">
        <v>213507</v>
      </c>
      <c r="J168">
        <v>1447161</v>
      </c>
      <c r="K168">
        <v>69091</v>
      </c>
      <c r="L168">
        <v>5824702.6666999999</v>
      </c>
      <c r="M168">
        <v>1378070</v>
      </c>
      <c r="N168">
        <v>5535892</v>
      </c>
      <c r="O168">
        <v>288810.66667000001</v>
      </c>
      <c r="P168">
        <v>0</v>
      </c>
      <c r="Q168">
        <v>74573.470715000003</v>
      </c>
      <c r="R168">
        <v>179834</v>
      </c>
      <c r="S168">
        <v>14318</v>
      </c>
      <c r="T168">
        <v>74573.470715000003</v>
      </c>
      <c r="U168">
        <v>34297</v>
      </c>
      <c r="V168">
        <v>13433</v>
      </c>
    </row>
    <row r="169" spans="1:22" x14ac:dyDescent="0.2">
      <c r="A169" t="s">
        <v>221</v>
      </c>
      <c r="B169">
        <v>3798</v>
      </c>
      <c r="C169">
        <v>0</v>
      </c>
      <c r="D169">
        <v>1</v>
      </c>
      <c r="E169">
        <v>533.70000000000005</v>
      </c>
      <c r="F169">
        <v>-20.2</v>
      </c>
      <c r="G169">
        <v>2982118</v>
      </c>
      <c r="H169">
        <v>402581</v>
      </c>
      <c r="I169">
        <v>122692</v>
      </c>
      <c r="J169">
        <v>1491470</v>
      </c>
      <c r="K169">
        <v>34837</v>
      </c>
      <c r="L169">
        <v>4761401.6666999999</v>
      </c>
      <c r="M169">
        <v>1456633</v>
      </c>
      <c r="N169">
        <v>4598746</v>
      </c>
      <c r="O169">
        <v>162655.66667000001</v>
      </c>
      <c r="P169">
        <v>0</v>
      </c>
      <c r="Q169">
        <v>0</v>
      </c>
      <c r="R169">
        <v>124501</v>
      </c>
      <c r="S169">
        <v>9913</v>
      </c>
      <c r="T169">
        <v>0</v>
      </c>
      <c r="U169">
        <v>27776</v>
      </c>
      <c r="V169">
        <v>9734</v>
      </c>
    </row>
    <row r="170" spans="1:22" x14ac:dyDescent="0.2">
      <c r="A170" t="s">
        <v>222</v>
      </c>
      <c r="B170">
        <v>3816</v>
      </c>
      <c r="C170">
        <v>0</v>
      </c>
      <c r="D170">
        <v>1</v>
      </c>
      <c r="E170">
        <v>409.8</v>
      </c>
      <c r="F170">
        <v>5.3</v>
      </c>
      <c r="G170">
        <v>2153699</v>
      </c>
      <c r="H170">
        <v>340582</v>
      </c>
      <c r="I170">
        <v>201307</v>
      </c>
      <c r="J170">
        <v>1181706</v>
      </c>
      <c r="K170">
        <v>-7123</v>
      </c>
      <c r="L170">
        <v>3610639.6666999999</v>
      </c>
      <c r="M170">
        <v>1188829</v>
      </c>
      <c r="N170">
        <v>3409749</v>
      </c>
      <c r="O170">
        <v>200890.66667000001</v>
      </c>
      <c r="P170">
        <v>0</v>
      </c>
      <c r="Q170">
        <v>0</v>
      </c>
      <c r="R170">
        <v>79542</v>
      </c>
      <c r="S170">
        <v>6333</v>
      </c>
      <c r="T170">
        <v>0</v>
      </c>
      <c r="U170">
        <v>20980</v>
      </c>
      <c r="V170">
        <v>14195</v>
      </c>
    </row>
    <row r="171" spans="1:22" x14ac:dyDescent="0.2">
      <c r="A171" t="s">
        <v>223</v>
      </c>
      <c r="B171">
        <v>3841</v>
      </c>
      <c r="C171">
        <v>0</v>
      </c>
      <c r="D171">
        <v>1</v>
      </c>
      <c r="E171">
        <v>769.6</v>
      </c>
      <c r="F171">
        <v>-1.3</v>
      </c>
      <c r="G171">
        <v>4103905</v>
      </c>
      <c r="H171">
        <v>619007</v>
      </c>
      <c r="I171">
        <v>292178</v>
      </c>
      <c r="J171">
        <v>2356192</v>
      </c>
      <c r="K171">
        <v>105416</v>
      </c>
      <c r="L171">
        <v>6984415.3333000001</v>
      </c>
      <c r="M171">
        <v>2250776</v>
      </c>
      <c r="N171">
        <v>6564922</v>
      </c>
      <c r="O171">
        <v>419493.33332999999</v>
      </c>
      <c r="P171">
        <v>0</v>
      </c>
      <c r="Q171">
        <v>0</v>
      </c>
      <c r="R171">
        <v>138334</v>
      </c>
      <c r="S171">
        <v>11014</v>
      </c>
      <c r="T171">
        <v>0</v>
      </c>
      <c r="U171">
        <v>40135</v>
      </c>
      <c r="V171">
        <v>43645</v>
      </c>
    </row>
    <row r="172" spans="1:22" x14ac:dyDescent="0.2">
      <c r="A172" t="s">
        <v>224</v>
      </c>
      <c r="B172">
        <v>3897</v>
      </c>
      <c r="C172">
        <v>0</v>
      </c>
      <c r="D172">
        <v>1</v>
      </c>
      <c r="E172">
        <v>74.900000000000006</v>
      </c>
      <c r="F172">
        <v>-1.1000000000000001</v>
      </c>
      <c r="G172">
        <v>195545</v>
      </c>
      <c r="H172">
        <v>58820</v>
      </c>
      <c r="I172">
        <v>30468</v>
      </c>
      <c r="J172">
        <v>536821</v>
      </c>
      <c r="K172">
        <v>24395</v>
      </c>
      <c r="L172">
        <v>765711.66666999995</v>
      </c>
      <c r="M172">
        <v>512426</v>
      </c>
      <c r="N172">
        <v>707947</v>
      </c>
      <c r="O172">
        <v>57764.666666999998</v>
      </c>
      <c r="P172">
        <v>0</v>
      </c>
      <c r="Q172">
        <v>0</v>
      </c>
      <c r="R172">
        <v>31125</v>
      </c>
      <c r="S172">
        <v>2478</v>
      </c>
      <c r="T172">
        <v>0</v>
      </c>
      <c r="U172">
        <v>4429</v>
      </c>
      <c r="V172">
        <v>5651</v>
      </c>
    </row>
    <row r="173" spans="1:22" x14ac:dyDescent="0.2">
      <c r="A173" t="s">
        <v>225</v>
      </c>
      <c r="B173">
        <v>3906</v>
      </c>
      <c r="C173">
        <v>0</v>
      </c>
      <c r="D173">
        <v>1</v>
      </c>
      <c r="E173">
        <v>443.8</v>
      </c>
      <c r="F173">
        <v>11</v>
      </c>
      <c r="G173">
        <v>2196366</v>
      </c>
      <c r="H173">
        <v>329623</v>
      </c>
      <c r="I173">
        <v>256745</v>
      </c>
      <c r="J173">
        <v>1503522</v>
      </c>
      <c r="K173">
        <v>68874</v>
      </c>
      <c r="L173">
        <v>3923981</v>
      </c>
      <c r="M173">
        <v>1434648</v>
      </c>
      <c r="N173">
        <v>3591305</v>
      </c>
      <c r="O173">
        <v>332676</v>
      </c>
      <c r="P173">
        <v>0</v>
      </c>
      <c r="Q173">
        <v>0</v>
      </c>
      <c r="R173">
        <v>121042</v>
      </c>
      <c r="S173">
        <v>9637</v>
      </c>
      <c r="T173">
        <v>0</v>
      </c>
      <c r="U173">
        <v>22587</v>
      </c>
      <c r="V173">
        <v>15512</v>
      </c>
    </row>
    <row r="174" spans="1:22" x14ac:dyDescent="0.2">
      <c r="A174" t="s">
        <v>226</v>
      </c>
      <c r="B174">
        <v>4419</v>
      </c>
      <c r="C174">
        <v>0</v>
      </c>
      <c r="D174">
        <v>1</v>
      </c>
      <c r="E174">
        <v>798.6</v>
      </c>
      <c r="F174">
        <v>4.4000000000000004</v>
      </c>
      <c r="G174">
        <v>4443113</v>
      </c>
      <c r="H174">
        <v>624090</v>
      </c>
      <c r="I174">
        <v>392238</v>
      </c>
      <c r="J174">
        <v>2353641</v>
      </c>
      <c r="K174">
        <v>90741</v>
      </c>
      <c r="L174">
        <v>7305078.6666999999</v>
      </c>
      <c r="M174">
        <v>2262900</v>
      </c>
      <c r="N174">
        <v>6806226</v>
      </c>
      <c r="O174">
        <v>498852.66667000001</v>
      </c>
      <c r="P174">
        <v>0</v>
      </c>
      <c r="Q174">
        <v>0</v>
      </c>
      <c r="R174">
        <v>148709</v>
      </c>
      <c r="S174">
        <v>11840</v>
      </c>
      <c r="T174">
        <v>0</v>
      </c>
      <c r="U174">
        <v>41402</v>
      </c>
      <c r="V174">
        <v>32944</v>
      </c>
    </row>
    <row r="175" spans="1:22" x14ac:dyDescent="0.2">
      <c r="A175" t="s">
        <v>227</v>
      </c>
      <c r="B175">
        <v>4149</v>
      </c>
      <c r="C175">
        <v>0</v>
      </c>
      <c r="D175">
        <v>1</v>
      </c>
      <c r="E175">
        <v>1337.3</v>
      </c>
      <c r="F175">
        <v>-40</v>
      </c>
      <c r="G175">
        <v>6904492</v>
      </c>
      <c r="H175">
        <v>995915</v>
      </c>
      <c r="I175">
        <v>336741</v>
      </c>
      <c r="J175">
        <v>4584456</v>
      </c>
      <c r="K175">
        <v>116532</v>
      </c>
      <c r="L175">
        <v>12321912.666999999</v>
      </c>
      <c r="M175">
        <v>4467924</v>
      </c>
      <c r="N175">
        <v>11828041</v>
      </c>
      <c r="O175">
        <v>493871.66667000001</v>
      </c>
      <c r="P175">
        <v>0</v>
      </c>
      <c r="Q175">
        <v>0</v>
      </c>
      <c r="R175">
        <v>235168</v>
      </c>
      <c r="S175">
        <v>18724</v>
      </c>
      <c r="T175">
        <v>0</v>
      </c>
      <c r="U175">
        <v>70368</v>
      </c>
      <c r="V175">
        <v>72218</v>
      </c>
    </row>
    <row r="176" spans="1:22" x14ac:dyDescent="0.2">
      <c r="A176" t="s">
        <v>228</v>
      </c>
      <c r="B176">
        <v>3942</v>
      </c>
      <c r="C176">
        <v>0</v>
      </c>
      <c r="D176">
        <v>1</v>
      </c>
      <c r="E176">
        <v>675.7</v>
      </c>
      <c r="F176">
        <v>25.1</v>
      </c>
      <c r="G176">
        <v>4066540</v>
      </c>
      <c r="H176">
        <v>495931</v>
      </c>
      <c r="I176">
        <v>474102</v>
      </c>
      <c r="J176">
        <v>1195453</v>
      </c>
      <c r="K176">
        <v>27344</v>
      </c>
      <c r="L176">
        <v>5748965.6666999999</v>
      </c>
      <c r="M176">
        <v>1168109</v>
      </c>
      <c r="N176">
        <v>5243756</v>
      </c>
      <c r="O176">
        <v>505209.66667000001</v>
      </c>
      <c r="P176">
        <v>0</v>
      </c>
      <c r="Q176">
        <v>160653.65867999999</v>
      </c>
      <c r="R176">
        <v>17292</v>
      </c>
      <c r="S176">
        <v>1377</v>
      </c>
      <c r="T176">
        <v>160653.65867999999</v>
      </c>
      <c r="U176">
        <v>33742</v>
      </c>
      <c r="V176">
        <v>8334</v>
      </c>
    </row>
    <row r="177" spans="1:22" x14ac:dyDescent="0.2">
      <c r="A177" t="s">
        <v>229</v>
      </c>
      <c r="B177">
        <v>4023</v>
      </c>
      <c r="C177">
        <v>0</v>
      </c>
      <c r="D177">
        <v>1</v>
      </c>
      <c r="E177">
        <v>652.70000000000005</v>
      </c>
      <c r="F177">
        <v>-18.3</v>
      </c>
      <c r="G177">
        <v>2772125</v>
      </c>
      <c r="H177">
        <v>504902</v>
      </c>
      <c r="I177">
        <v>141639</v>
      </c>
      <c r="J177">
        <v>2684871</v>
      </c>
      <c r="K177">
        <v>74490</v>
      </c>
      <c r="L177">
        <v>5891441.3333000001</v>
      </c>
      <c r="M177">
        <v>2610381</v>
      </c>
      <c r="N177">
        <v>5654380</v>
      </c>
      <c r="O177">
        <v>237061.33332999999</v>
      </c>
      <c r="P177">
        <v>0</v>
      </c>
      <c r="Q177">
        <v>0</v>
      </c>
      <c r="R177">
        <v>107209</v>
      </c>
      <c r="S177">
        <v>8536</v>
      </c>
      <c r="T177">
        <v>0</v>
      </c>
      <c r="U177">
        <v>33014</v>
      </c>
      <c r="V177">
        <v>36752</v>
      </c>
    </row>
    <row r="178" spans="1:22" x14ac:dyDescent="0.2">
      <c r="A178" t="s">
        <v>230</v>
      </c>
      <c r="B178">
        <v>4033</v>
      </c>
      <c r="C178">
        <v>0</v>
      </c>
      <c r="D178">
        <v>1</v>
      </c>
      <c r="E178">
        <v>638.70000000000005</v>
      </c>
      <c r="F178">
        <v>-34.4</v>
      </c>
      <c r="G178">
        <v>3062718</v>
      </c>
      <c r="H178">
        <v>481077</v>
      </c>
      <c r="I178">
        <v>-21546</v>
      </c>
      <c r="J178">
        <v>2633577</v>
      </c>
      <c r="K178">
        <v>136651</v>
      </c>
      <c r="L178">
        <v>6082252.6666999999</v>
      </c>
      <c r="M178">
        <v>2496926</v>
      </c>
      <c r="N178">
        <v>5956470</v>
      </c>
      <c r="O178">
        <v>125782.66667000001</v>
      </c>
      <c r="P178">
        <v>22257</v>
      </c>
      <c r="Q178">
        <v>0</v>
      </c>
      <c r="R178">
        <v>114126</v>
      </c>
      <c r="S178">
        <v>9087</v>
      </c>
      <c r="T178">
        <v>0</v>
      </c>
      <c r="U178">
        <v>34891</v>
      </c>
      <c r="V178">
        <v>19007</v>
      </c>
    </row>
    <row r="179" spans="1:22" x14ac:dyDescent="0.2">
      <c r="A179" t="s">
        <v>231</v>
      </c>
      <c r="B179">
        <v>4041</v>
      </c>
      <c r="C179">
        <v>0</v>
      </c>
      <c r="D179">
        <v>1</v>
      </c>
      <c r="E179">
        <v>1351.3</v>
      </c>
      <c r="F179">
        <v>-1.3</v>
      </c>
      <c r="G179">
        <v>8400451</v>
      </c>
      <c r="H179">
        <v>1072400</v>
      </c>
      <c r="I179">
        <v>625249</v>
      </c>
      <c r="J179">
        <v>3612566</v>
      </c>
      <c r="K179">
        <v>145406</v>
      </c>
      <c r="L179">
        <v>12896995.666999999</v>
      </c>
      <c r="M179">
        <v>3467160</v>
      </c>
      <c r="N179">
        <v>12079840</v>
      </c>
      <c r="O179">
        <v>817155.66666999995</v>
      </c>
      <c r="P179">
        <v>0</v>
      </c>
      <c r="Q179">
        <v>6419.316836</v>
      </c>
      <c r="R179">
        <v>280126</v>
      </c>
      <c r="S179">
        <v>22303</v>
      </c>
      <c r="T179">
        <v>6419.316836</v>
      </c>
      <c r="U179">
        <v>75296</v>
      </c>
      <c r="V179">
        <v>91705</v>
      </c>
    </row>
    <row r="180" spans="1:22" x14ac:dyDescent="0.2">
      <c r="A180" t="s">
        <v>232</v>
      </c>
      <c r="B180">
        <v>4043</v>
      </c>
      <c r="C180">
        <v>0</v>
      </c>
      <c r="D180">
        <v>1</v>
      </c>
      <c r="E180">
        <v>685.7</v>
      </c>
      <c r="F180">
        <v>-5.4</v>
      </c>
      <c r="G180">
        <v>3402978</v>
      </c>
      <c r="H180">
        <v>522024</v>
      </c>
      <c r="I180">
        <v>266626</v>
      </c>
      <c r="J180">
        <v>2408391</v>
      </c>
      <c r="K180">
        <v>23343</v>
      </c>
      <c r="L180">
        <v>6190275.3333000001</v>
      </c>
      <c r="M180">
        <v>2385048</v>
      </c>
      <c r="N180">
        <v>5893481</v>
      </c>
      <c r="O180">
        <v>296794.33332999999</v>
      </c>
      <c r="P180">
        <v>0</v>
      </c>
      <c r="Q180">
        <v>0</v>
      </c>
      <c r="R180">
        <v>159084</v>
      </c>
      <c r="S180">
        <v>12666</v>
      </c>
      <c r="T180">
        <v>0</v>
      </c>
      <c r="U180">
        <v>35506</v>
      </c>
      <c r="V180">
        <v>15966</v>
      </c>
    </row>
    <row r="181" spans="1:22" x14ac:dyDescent="0.2">
      <c r="A181" t="s">
        <v>233</v>
      </c>
      <c r="B181">
        <v>4068</v>
      </c>
      <c r="C181">
        <v>0</v>
      </c>
      <c r="D181">
        <v>1</v>
      </c>
      <c r="E181">
        <v>421.8</v>
      </c>
      <c r="F181">
        <v>-11.4</v>
      </c>
      <c r="G181">
        <v>1427010</v>
      </c>
      <c r="H181">
        <v>326399</v>
      </c>
      <c r="I181">
        <v>83139</v>
      </c>
      <c r="J181">
        <v>2121137</v>
      </c>
      <c r="K181">
        <v>20466</v>
      </c>
      <c r="L181">
        <v>3797262.6666999999</v>
      </c>
      <c r="M181">
        <v>2100671</v>
      </c>
      <c r="N181">
        <v>3681941</v>
      </c>
      <c r="O181">
        <v>115321.66667000001</v>
      </c>
      <c r="P181">
        <v>0</v>
      </c>
      <c r="Q181">
        <v>0</v>
      </c>
      <c r="R181">
        <v>93375</v>
      </c>
      <c r="S181">
        <v>7434</v>
      </c>
      <c r="T181">
        <v>0</v>
      </c>
      <c r="U181">
        <v>21691</v>
      </c>
      <c r="V181">
        <v>16092</v>
      </c>
    </row>
    <row r="182" spans="1:22" x14ac:dyDescent="0.2">
      <c r="A182" t="s">
        <v>234</v>
      </c>
      <c r="B182">
        <v>4086</v>
      </c>
      <c r="C182">
        <v>0</v>
      </c>
      <c r="D182">
        <v>1</v>
      </c>
      <c r="E182">
        <v>1880.1</v>
      </c>
      <c r="F182">
        <v>16.100000000000001</v>
      </c>
      <c r="G182">
        <v>11198314</v>
      </c>
      <c r="H182">
        <v>1469065</v>
      </c>
      <c r="I182">
        <v>927725</v>
      </c>
      <c r="J182">
        <v>4511589</v>
      </c>
      <c r="K182">
        <v>195684</v>
      </c>
      <c r="L182">
        <v>16998543.666999999</v>
      </c>
      <c r="M182">
        <v>4315905</v>
      </c>
      <c r="N182">
        <v>15806704</v>
      </c>
      <c r="O182">
        <v>1191839.6666999999</v>
      </c>
      <c r="P182">
        <v>0</v>
      </c>
      <c r="Q182">
        <v>110678.3429</v>
      </c>
      <c r="R182">
        <v>314710</v>
      </c>
      <c r="S182">
        <v>25057</v>
      </c>
      <c r="T182">
        <v>110678.3429</v>
      </c>
      <c r="U182">
        <v>97994</v>
      </c>
      <c r="V182">
        <v>134286</v>
      </c>
    </row>
    <row r="183" spans="1:22" x14ac:dyDescent="0.2">
      <c r="A183" t="s">
        <v>235</v>
      </c>
      <c r="B183">
        <v>4104</v>
      </c>
      <c r="C183">
        <v>0</v>
      </c>
      <c r="D183">
        <v>1</v>
      </c>
      <c r="E183">
        <v>5456.3</v>
      </c>
      <c r="F183">
        <v>67.8</v>
      </c>
      <c r="G183">
        <v>37691190</v>
      </c>
      <c r="H183">
        <v>5941234</v>
      </c>
      <c r="I183">
        <v>4938445</v>
      </c>
      <c r="J183">
        <v>11353300</v>
      </c>
      <c r="K183">
        <v>535154</v>
      </c>
      <c r="L183">
        <v>54578654</v>
      </c>
      <c r="M183">
        <v>10818146</v>
      </c>
      <c r="N183">
        <v>48939732</v>
      </c>
      <c r="O183">
        <v>5638922</v>
      </c>
      <c r="P183">
        <v>0</v>
      </c>
      <c r="Q183">
        <v>1769192.8436</v>
      </c>
      <c r="R183">
        <v>760837</v>
      </c>
      <c r="S183">
        <v>60577</v>
      </c>
      <c r="T183">
        <v>1769192.8436</v>
      </c>
      <c r="U183">
        <v>300446</v>
      </c>
      <c r="V183">
        <v>353767</v>
      </c>
    </row>
    <row r="184" spans="1:22" x14ac:dyDescent="0.2">
      <c r="A184" t="s">
        <v>236</v>
      </c>
      <c r="B184">
        <v>4122</v>
      </c>
      <c r="C184">
        <v>0</v>
      </c>
      <c r="D184">
        <v>1</v>
      </c>
      <c r="E184">
        <v>531.70000000000005</v>
      </c>
      <c r="F184">
        <v>1.2</v>
      </c>
      <c r="G184">
        <v>2955254</v>
      </c>
      <c r="H184">
        <v>387057</v>
      </c>
      <c r="I184">
        <v>235706</v>
      </c>
      <c r="J184">
        <v>1433385</v>
      </c>
      <c r="K184">
        <v>60315</v>
      </c>
      <c r="L184">
        <v>4714125</v>
      </c>
      <c r="M184">
        <v>1373070</v>
      </c>
      <c r="N184">
        <v>4413816</v>
      </c>
      <c r="O184">
        <v>300309</v>
      </c>
      <c r="P184">
        <v>0</v>
      </c>
      <c r="Q184">
        <v>0</v>
      </c>
      <c r="R184">
        <v>69167</v>
      </c>
      <c r="S184">
        <v>5507</v>
      </c>
      <c r="T184">
        <v>0</v>
      </c>
      <c r="U184">
        <v>27272</v>
      </c>
      <c r="V184">
        <v>7596</v>
      </c>
    </row>
    <row r="185" spans="1:22" x14ac:dyDescent="0.2">
      <c r="A185" t="s">
        <v>237</v>
      </c>
      <c r="B185">
        <v>4131</v>
      </c>
      <c r="C185">
        <v>0</v>
      </c>
      <c r="D185">
        <v>1</v>
      </c>
      <c r="E185">
        <v>3661.2</v>
      </c>
      <c r="F185">
        <v>-63.5</v>
      </c>
      <c r="G185">
        <v>20607616</v>
      </c>
      <c r="H185">
        <v>2789172</v>
      </c>
      <c r="I185">
        <v>1195941</v>
      </c>
      <c r="J185">
        <v>11886202</v>
      </c>
      <c r="K185">
        <v>265898</v>
      </c>
      <c r="L185">
        <v>35268649</v>
      </c>
      <c r="M185">
        <v>11620304</v>
      </c>
      <c r="N185">
        <v>33567041</v>
      </c>
      <c r="O185">
        <v>1701608</v>
      </c>
      <c r="P185">
        <v>0</v>
      </c>
      <c r="Q185">
        <v>0</v>
      </c>
      <c r="R185">
        <v>494544</v>
      </c>
      <c r="S185">
        <v>39375</v>
      </c>
      <c r="T185">
        <v>0</v>
      </c>
      <c r="U185">
        <v>199218</v>
      </c>
      <c r="V185">
        <v>480203</v>
      </c>
    </row>
    <row r="186" spans="1:22" x14ac:dyDescent="0.2">
      <c r="A186" t="s">
        <v>238</v>
      </c>
      <c r="B186">
        <v>4203</v>
      </c>
      <c r="C186">
        <v>0</v>
      </c>
      <c r="D186">
        <v>1</v>
      </c>
      <c r="E186">
        <v>758.6</v>
      </c>
      <c r="F186">
        <v>21.6</v>
      </c>
      <c r="G186">
        <v>3844582</v>
      </c>
      <c r="H186">
        <v>565553</v>
      </c>
      <c r="I186">
        <v>492711</v>
      </c>
      <c r="J186">
        <v>2473958</v>
      </c>
      <c r="K186">
        <v>93275</v>
      </c>
      <c r="L186">
        <v>6909130.6666999999</v>
      </c>
      <c r="M186">
        <v>2380683</v>
      </c>
      <c r="N186">
        <v>6311065</v>
      </c>
      <c r="O186">
        <v>598065.66666999995</v>
      </c>
      <c r="P186">
        <v>0</v>
      </c>
      <c r="Q186">
        <v>0</v>
      </c>
      <c r="R186">
        <v>0</v>
      </c>
      <c r="S186">
        <v>0</v>
      </c>
      <c r="T186">
        <v>0</v>
      </c>
      <c r="U186">
        <v>39945</v>
      </c>
      <c r="V186">
        <v>25038</v>
      </c>
    </row>
    <row r="187" spans="1:22" x14ac:dyDescent="0.2">
      <c r="A187" t="s">
        <v>239</v>
      </c>
      <c r="B187">
        <v>4212</v>
      </c>
      <c r="C187">
        <v>0</v>
      </c>
      <c r="D187">
        <v>1</v>
      </c>
      <c r="E187">
        <v>337.8</v>
      </c>
      <c r="F187">
        <v>23.8</v>
      </c>
      <c r="G187">
        <v>2161602</v>
      </c>
      <c r="H187">
        <v>288606</v>
      </c>
      <c r="I187">
        <v>331648</v>
      </c>
      <c r="J187">
        <v>725412</v>
      </c>
      <c r="K187">
        <v>33696</v>
      </c>
      <c r="L187">
        <v>3085363.3333000001</v>
      </c>
      <c r="M187">
        <v>691716</v>
      </c>
      <c r="N187">
        <v>2717942</v>
      </c>
      <c r="O187">
        <v>367421.33332999999</v>
      </c>
      <c r="P187">
        <v>0</v>
      </c>
      <c r="Q187">
        <v>68274.488498999999</v>
      </c>
      <c r="R187">
        <v>93375</v>
      </c>
      <c r="S187">
        <v>7434</v>
      </c>
      <c r="T187">
        <v>68274.488498999999</v>
      </c>
      <c r="U187">
        <v>17537</v>
      </c>
      <c r="V187">
        <v>3118</v>
      </c>
    </row>
    <row r="188" spans="1:22" x14ac:dyDescent="0.2">
      <c r="A188" t="s">
        <v>240</v>
      </c>
      <c r="B188">
        <v>4271</v>
      </c>
      <c r="C188">
        <v>0</v>
      </c>
      <c r="D188">
        <v>1</v>
      </c>
      <c r="E188">
        <v>1268.4000000000001</v>
      </c>
      <c r="F188">
        <v>22.4</v>
      </c>
      <c r="G188">
        <v>7011106</v>
      </c>
      <c r="H188">
        <v>970573</v>
      </c>
      <c r="I188">
        <v>718758</v>
      </c>
      <c r="J188">
        <v>3723724</v>
      </c>
      <c r="K188">
        <v>166917</v>
      </c>
      <c r="L188">
        <v>11480000.333000001</v>
      </c>
      <c r="M188">
        <v>3556807</v>
      </c>
      <c r="N188">
        <v>10572316</v>
      </c>
      <c r="O188">
        <v>907684.33333000005</v>
      </c>
      <c r="P188">
        <v>0</v>
      </c>
      <c r="Q188">
        <v>0</v>
      </c>
      <c r="R188">
        <v>269751</v>
      </c>
      <c r="S188">
        <v>21477</v>
      </c>
      <c r="T188">
        <v>0</v>
      </c>
      <c r="U188">
        <v>66473</v>
      </c>
      <c r="V188">
        <v>44348</v>
      </c>
    </row>
    <row r="189" spans="1:22" x14ac:dyDescent="0.2">
      <c r="A189" t="s">
        <v>241</v>
      </c>
      <c r="B189">
        <v>4269</v>
      </c>
      <c r="C189">
        <v>0</v>
      </c>
      <c r="D189">
        <v>1</v>
      </c>
      <c r="E189">
        <v>544.70000000000005</v>
      </c>
      <c r="F189">
        <v>-9.3000000000000007</v>
      </c>
      <c r="G189">
        <v>2760053</v>
      </c>
      <c r="H189">
        <v>431166</v>
      </c>
      <c r="I189">
        <v>191399</v>
      </c>
      <c r="J189">
        <v>1966588</v>
      </c>
      <c r="K189">
        <v>58246</v>
      </c>
      <c r="L189">
        <v>5062208.3333000001</v>
      </c>
      <c r="M189">
        <v>1908342</v>
      </c>
      <c r="N189">
        <v>4809458</v>
      </c>
      <c r="O189">
        <v>252750.33332999999</v>
      </c>
      <c r="P189">
        <v>0</v>
      </c>
      <c r="Q189">
        <v>0</v>
      </c>
      <c r="R189">
        <v>103751</v>
      </c>
      <c r="S189">
        <v>8261</v>
      </c>
      <c r="T189">
        <v>0</v>
      </c>
      <c r="U189">
        <v>29073</v>
      </c>
      <c r="V189">
        <v>8152</v>
      </c>
    </row>
    <row r="190" spans="1:22" x14ac:dyDescent="0.2">
      <c r="A190" t="s">
        <v>242</v>
      </c>
      <c r="B190">
        <v>4356</v>
      </c>
      <c r="C190">
        <v>0</v>
      </c>
      <c r="D190">
        <v>1</v>
      </c>
      <c r="E190">
        <v>832.6</v>
      </c>
      <c r="F190">
        <v>-26.6</v>
      </c>
      <c r="G190">
        <v>4637406</v>
      </c>
      <c r="H190">
        <v>596804</v>
      </c>
      <c r="I190">
        <v>195616</v>
      </c>
      <c r="J190">
        <v>2429435</v>
      </c>
      <c r="K190">
        <v>65740</v>
      </c>
      <c r="L190">
        <v>7487297</v>
      </c>
      <c r="M190">
        <v>2363695</v>
      </c>
      <c r="N190">
        <v>7211219</v>
      </c>
      <c r="O190">
        <v>276078</v>
      </c>
      <c r="P190">
        <v>0</v>
      </c>
      <c r="Q190">
        <v>0</v>
      </c>
      <c r="R190">
        <v>204043</v>
      </c>
      <c r="S190">
        <v>16246</v>
      </c>
      <c r="T190">
        <v>0</v>
      </c>
      <c r="U190">
        <v>43628</v>
      </c>
      <c r="V190">
        <v>27695</v>
      </c>
    </row>
    <row r="191" spans="1:22" x14ac:dyDescent="0.2">
      <c r="A191" t="s">
        <v>243</v>
      </c>
      <c r="B191">
        <v>4437</v>
      </c>
      <c r="C191">
        <v>0</v>
      </c>
      <c r="D191">
        <v>1</v>
      </c>
      <c r="E191">
        <v>540.70000000000005</v>
      </c>
      <c r="F191">
        <v>-10.199999999999999</v>
      </c>
      <c r="G191">
        <v>2343312</v>
      </c>
      <c r="H191">
        <v>390385</v>
      </c>
      <c r="I191">
        <v>143909</v>
      </c>
      <c r="J191">
        <v>2184427</v>
      </c>
      <c r="K191">
        <v>71310</v>
      </c>
      <c r="L191">
        <v>4844296</v>
      </c>
      <c r="M191">
        <v>2113117</v>
      </c>
      <c r="N191">
        <v>4620558</v>
      </c>
      <c r="O191">
        <v>223738</v>
      </c>
      <c r="P191">
        <v>0</v>
      </c>
      <c r="Q191">
        <v>0</v>
      </c>
      <c r="R191">
        <v>89917</v>
      </c>
      <c r="S191">
        <v>7159</v>
      </c>
      <c r="T191">
        <v>0</v>
      </c>
      <c r="U191">
        <v>27603</v>
      </c>
      <c r="V191">
        <v>16089</v>
      </c>
    </row>
    <row r="192" spans="1:22" x14ac:dyDescent="0.2">
      <c r="A192" t="s">
        <v>244</v>
      </c>
      <c r="B192">
        <v>4446</v>
      </c>
      <c r="C192">
        <v>0</v>
      </c>
      <c r="D192">
        <v>1</v>
      </c>
      <c r="E192">
        <v>1025.5</v>
      </c>
      <c r="F192">
        <v>4.9000000000000004</v>
      </c>
      <c r="G192">
        <v>5890386</v>
      </c>
      <c r="H192">
        <v>761795</v>
      </c>
      <c r="I192">
        <v>502386</v>
      </c>
      <c r="J192">
        <v>3117588</v>
      </c>
      <c r="K192">
        <v>123636</v>
      </c>
      <c r="L192">
        <v>9625566.3333000001</v>
      </c>
      <c r="M192">
        <v>2993952</v>
      </c>
      <c r="N192">
        <v>8975802</v>
      </c>
      <c r="O192">
        <v>649764.33333000005</v>
      </c>
      <c r="P192">
        <v>0</v>
      </c>
      <c r="Q192">
        <v>0</v>
      </c>
      <c r="R192">
        <v>193668</v>
      </c>
      <c r="S192">
        <v>15420</v>
      </c>
      <c r="T192">
        <v>0</v>
      </c>
      <c r="U192">
        <v>55519</v>
      </c>
      <c r="V192">
        <v>49465</v>
      </c>
    </row>
    <row r="193" spans="1:22" x14ac:dyDescent="0.2">
      <c r="A193" t="s">
        <v>245</v>
      </c>
      <c r="B193">
        <v>4491</v>
      </c>
      <c r="C193">
        <v>0</v>
      </c>
      <c r="D193">
        <v>1</v>
      </c>
      <c r="E193">
        <v>348.8</v>
      </c>
      <c r="F193">
        <v>-4.0999999999999996</v>
      </c>
      <c r="G193">
        <v>2100074</v>
      </c>
      <c r="H193">
        <v>302364</v>
      </c>
      <c r="I193">
        <v>153819</v>
      </c>
      <c r="J193">
        <v>994710</v>
      </c>
      <c r="K193">
        <v>45131</v>
      </c>
      <c r="L193">
        <v>3339129</v>
      </c>
      <c r="M193">
        <v>949579</v>
      </c>
      <c r="N193">
        <v>3134626</v>
      </c>
      <c r="O193">
        <v>204503</v>
      </c>
      <c r="P193">
        <v>0</v>
      </c>
      <c r="Q193">
        <v>0</v>
      </c>
      <c r="R193">
        <v>69167</v>
      </c>
      <c r="S193">
        <v>5507</v>
      </c>
      <c r="T193">
        <v>0</v>
      </c>
      <c r="U193">
        <v>18925</v>
      </c>
      <c r="V193">
        <v>11148</v>
      </c>
    </row>
    <row r="194" spans="1:22" x14ac:dyDescent="0.2">
      <c r="A194" t="s">
        <v>246</v>
      </c>
      <c r="B194">
        <v>4505</v>
      </c>
      <c r="C194">
        <v>0</v>
      </c>
      <c r="D194">
        <v>1</v>
      </c>
      <c r="E194">
        <v>239.9</v>
      </c>
      <c r="F194">
        <v>-9.1999999999999993</v>
      </c>
      <c r="G194">
        <v>1436080</v>
      </c>
      <c r="H194">
        <v>182488</v>
      </c>
      <c r="I194">
        <v>68372</v>
      </c>
      <c r="J194">
        <v>738043</v>
      </c>
      <c r="K194">
        <v>19503</v>
      </c>
      <c r="L194">
        <v>2294652</v>
      </c>
      <c r="M194">
        <v>718540</v>
      </c>
      <c r="N194">
        <v>2205504</v>
      </c>
      <c r="O194">
        <v>89148</v>
      </c>
      <c r="P194">
        <v>0</v>
      </c>
      <c r="Q194">
        <v>0</v>
      </c>
      <c r="R194">
        <v>65709</v>
      </c>
      <c r="S194">
        <v>5232</v>
      </c>
      <c r="T194">
        <v>0</v>
      </c>
      <c r="U194">
        <v>13219</v>
      </c>
      <c r="V194">
        <v>3750</v>
      </c>
    </row>
    <row r="195" spans="1:22" x14ac:dyDescent="0.2">
      <c r="A195" t="s">
        <v>247</v>
      </c>
      <c r="B195">
        <v>4509</v>
      </c>
      <c r="C195">
        <v>0</v>
      </c>
      <c r="D195">
        <v>1</v>
      </c>
      <c r="E195">
        <v>203.9</v>
      </c>
      <c r="F195">
        <v>-17.100000000000001</v>
      </c>
      <c r="G195">
        <v>1237615</v>
      </c>
      <c r="H195">
        <v>164708</v>
      </c>
      <c r="I195">
        <v>-3595</v>
      </c>
      <c r="J195">
        <v>584723</v>
      </c>
      <c r="K195">
        <v>52739</v>
      </c>
      <c r="L195">
        <v>1923515.3333000001</v>
      </c>
      <c r="M195">
        <v>531984</v>
      </c>
      <c r="N195">
        <v>1871577</v>
      </c>
      <c r="O195">
        <v>51938.333333000002</v>
      </c>
      <c r="P195">
        <v>45038</v>
      </c>
      <c r="Q195">
        <v>0</v>
      </c>
      <c r="R195">
        <v>69167</v>
      </c>
      <c r="S195">
        <v>5507</v>
      </c>
      <c r="T195">
        <v>0</v>
      </c>
      <c r="U195">
        <v>11078</v>
      </c>
      <c r="V195">
        <v>5636</v>
      </c>
    </row>
    <row r="196" spans="1:22" x14ac:dyDescent="0.2">
      <c r="A196" t="s">
        <v>248</v>
      </c>
      <c r="B196">
        <v>4518</v>
      </c>
      <c r="C196">
        <v>0</v>
      </c>
      <c r="D196">
        <v>1</v>
      </c>
      <c r="E196">
        <v>239.9</v>
      </c>
      <c r="F196">
        <v>8</v>
      </c>
      <c r="G196">
        <v>1463726</v>
      </c>
      <c r="H196">
        <v>198409</v>
      </c>
      <c r="I196">
        <v>195805</v>
      </c>
      <c r="J196">
        <v>609534</v>
      </c>
      <c r="K196">
        <v>34432</v>
      </c>
      <c r="L196">
        <v>2228439</v>
      </c>
      <c r="M196">
        <v>575102</v>
      </c>
      <c r="N196">
        <v>1997642</v>
      </c>
      <c r="O196">
        <v>230797</v>
      </c>
      <c r="P196">
        <v>0</v>
      </c>
      <c r="Q196">
        <v>6726.0083677000002</v>
      </c>
      <c r="R196">
        <v>44959</v>
      </c>
      <c r="S196">
        <v>3580</v>
      </c>
      <c r="T196">
        <v>6726.0083677000002</v>
      </c>
      <c r="U196">
        <v>12956</v>
      </c>
      <c r="V196">
        <v>1729</v>
      </c>
    </row>
    <row r="197" spans="1:22" x14ac:dyDescent="0.2">
      <c r="A197" t="s">
        <v>249</v>
      </c>
      <c r="B197">
        <v>4527</v>
      </c>
      <c r="C197">
        <v>0</v>
      </c>
      <c r="D197">
        <v>1</v>
      </c>
      <c r="E197">
        <v>647.41999999999996</v>
      </c>
      <c r="F197">
        <v>18.02</v>
      </c>
      <c r="G197">
        <v>3587499</v>
      </c>
      <c r="H197">
        <v>555889</v>
      </c>
      <c r="I197">
        <v>452622</v>
      </c>
      <c r="J197">
        <v>2174779</v>
      </c>
      <c r="K197">
        <v>80618</v>
      </c>
      <c r="L197">
        <v>6232220.3333000001</v>
      </c>
      <c r="M197">
        <v>2094161</v>
      </c>
      <c r="N197">
        <v>5690040</v>
      </c>
      <c r="O197">
        <v>542180.33333000005</v>
      </c>
      <c r="P197">
        <v>0</v>
      </c>
      <c r="Q197">
        <v>0</v>
      </c>
      <c r="R197">
        <v>103751</v>
      </c>
      <c r="S197">
        <v>8261</v>
      </c>
      <c r="T197">
        <v>0</v>
      </c>
      <c r="U197">
        <v>35598</v>
      </c>
      <c r="V197">
        <v>17804</v>
      </c>
    </row>
    <row r="198" spans="1:22" x14ac:dyDescent="0.2">
      <c r="A198" t="s">
        <v>250</v>
      </c>
      <c r="B198">
        <v>4536</v>
      </c>
      <c r="C198">
        <v>0</v>
      </c>
      <c r="D198">
        <v>1</v>
      </c>
      <c r="E198">
        <v>1950</v>
      </c>
      <c r="F198">
        <v>-14.9</v>
      </c>
      <c r="G198">
        <v>11429370</v>
      </c>
      <c r="H198">
        <v>2107747</v>
      </c>
      <c r="I198">
        <v>1347328</v>
      </c>
      <c r="J198">
        <v>4759310</v>
      </c>
      <c r="K198">
        <v>166067</v>
      </c>
      <c r="L198">
        <v>18187829</v>
      </c>
      <c r="M198">
        <v>4593243</v>
      </c>
      <c r="N198">
        <v>16586932</v>
      </c>
      <c r="O198">
        <v>1600897</v>
      </c>
      <c r="P198">
        <v>0</v>
      </c>
      <c r="Q198">
        <v>4464.2872889</v>
      </c>
      <c r="R198">
        <v>276668</v>
      </c>
      <c r="S198">
        <v>22028</v>
      </c>
      <c r="T198">
        <v>4464.2872889</v>
      </c>
      <c r="U198">
        <v>103832</v>
      </c>
      <c r="V198">
        <v>168070</v>
      </c>
    </row>
    <row r="199" spans="1:22" x14ac:dyDescent="0.2">
      <c r="A199" t="s">
        <v>251</v>
      </c>
      <c r="B199">
        <v>4554</v>
      </c>
      <c r="C199">
        <v>0</v>
      </c>
      <c r="D199">
        <v>1</v>
      </c>
      <c r="E199">
        <v>1095.5</v>
      </c>
      <c r="F199">
        <v>0.4</v>
      </c>
      <c r="G199">
        <v>6148623</v>
      </c>
      <c r="H199">
        <v>832201</v>
      </c>
      <c r="I199">
        <v>468454</v>
      </c>
      <c r="J199">
        <v>2848406</v>
      </c>
      <c r="K199">
        <v>111982</v>
      </c>
      <c r="L199">
        <v>9685896</v>
      </c>
      <c r="M199">
        <v>2736424</v>
      </c>
      <c r="N199">
        <v>9086083</v>
      </c>
      <c r="O199">
        <v>599813</v>
      </c>
      <c r="P199">
        <v>0</v>
      </c>
      <c r="Q199">
        <v>0</v>
      </c>
      <c r="R199">
        <v>183293</v>
      </c>
      <c r="S199">
        <v>14594</v>
      </c>
      <c r="T199">
        <v>0</v>
      </c>
      <c r="U199">
        <v>55607</v>
      </c>
      <c r="V199">
        <v>39959</v>
      </c>
    </row>
    <row r="200" spans="1:22" x14ac:dyDescent="0.2">
      <c r="A200" t="s">
        <v>252</v>
      </c>
      <c r="B200">
        <v>4572</v>
      </c>
      <c r="C200">
        <v>0</v>
      </c>
      <c r="D200">
        <v>1</v>
      </c>
      <c r="E200">
        <v>264.89999999999998</v>
      </c>
      <c r="F200">
        <v>-5.7</v>
      </c>
      <c r="G200">
        <v>1750978</v>
      </c>
      <c r="H200">
        <v>232436</v>
      </c>
      <c r="I200">
        <v>102932</v>
      </c>
      <c r="J200">
        <v>638262</v>
      </c>
      <c r="K200">
        <v>18462</v>
      </c>
      <c r="L200">
        <v>2554182</v>
      </c>
      <c r="M200">
        <v>619800</v>
      </c>
      <c r="N200">
        <v>2432584</v>
      </c>
      <c r="O200">
        <v>121598</v>
      </c>
      <c r="P200">
        <v>0</v>
      </c>
      <c r="Q200">
        <v>38606.661420999997</v>
      </c>
      <c r="R200">
        <v>69167</v>
      </c>
      <c r="S200">
        <v>5507</v>
      </c>
      <c r="T200">
        <v>38606.661420999997</v>
      </c>
      <c r="U200">
        <v>14704</v>
      </c>
      <c r="V200">
        <v>1673</v>
      </c>
    </row>
    <row r="201" spans="1:22" x14ac:dyDescent="0.2">
      <c r="A201" t="s">
        <v>253</v>
      </c>
      <c r="B201">
        <v>4581</v>
      </c>
      <c r="C201">
        <v>0</v>
      </c>
      <c r="D201">
        <v>1</v>
      </c>
      <c r="E201">
        <v>5370.4</v>
      </c>
      <c r="F201">
        <v>26</v>
      </c>
      <c r="G201">
        <v>33308576</v>
      </c>
      <c r="H201">
        <v>5741353</v>
      </c>
      <c r="I201">
        <v>4322790</v>
      </c>
      <c r="J201">
        <v>12704837</v>
      </c>
      <c r="K201">
        <v>544817</v>
      </c>
      <c r="L201">
        <v>51156241.667000003</v>
      </c>
      <c r="M201">
        <v>12160020</v>
      </c>
      <c r="N201">
        <v>46046602</v>
      </c>
      <c r="O201">
        <v>5109639.6666999999</v>
      </c>
      <c r="P201">
        <v>0</v>
      </c>
      <c r="Q201">
        <v>556647.81214000005</v>
      </c>
      <c r="R201">
        <v>1068630</v>
      </c>
      <c r="S201">
        <v>94265</v>
      </c>
      <c r="T201">
        <v>556647.81214000005</v>
      </c>
      <c r="U201">
        <v>286851</v>
      </c>
      <c r="V201">
        <v>470106</v>
      </c>
    </row>
    <row r="202" spans="1:22" x14ac:dyDescent="0.2">
      <c r="A202" t="s">
        <v>254</v>
      </c>
      <c r="B202">
        <v>4599</v>
      </c>
      <c r="C202">
        <v>0</v>
      </c>
      <c r="D202">
        <v>1</v>
      </c>
      <c r="E202">
        <v>649.70000000000005</v>
      </c>
      <c r="F202">
        <v>3.3</v>
      </c>
      <c r="G202">
        <v>3395668</v>
      </c>
      <c r="H202">
        <v>478439</v>
      </c>
      <c r="I202">
        <v>308127</v>
      </c>
      <c r="J202">
        <v>2068575</v>
      </c>
      <c r="K202">
        <v>88257</v>
      </c>
      <c r="L202">
        <v>5877136.6666999999</v>
      </c>
      <c r="M202">
        <v>1980318</v>
      </c>
      <c r="N202">
        <v>5473506</v>
      </c>
      <c r="O202">
        <v>403630.66667000001</v>
      </c>
      <c r="P202">
        <v>0</v>
      </c>
      <c r="Q202">
        <v>0</v>
      </c>
      <c r="R202">
        <v>79542</v>
      </c>
      <c r="S202">
        <v>6333</v>
      </c>
      <c r="T202">
        <v>0</v>
      </c>
      <c r="U202">
        <v>33496</v>
      </c>
      <c r="V202">
        <v>13997</v>
      </c>
    </row>
    <row r="203" spans="1:22" x14ac:dyDescent="0.2">
      <c r="A203" t="s">
        <v>255</v>
      </c>
      <c r="B203">
        <v>4617</v>
      </c>
      <c r="C203">
        <v>0</v>
      </c>
      <c r="D203">
        <v>1</v>
      </c>
      <c r="E203">
        <v>1607.2</v>
      </c>
      <c r="F203">
        <v>59.4</v>
      </c>
      <c r="G203">
        <v>9584054</v>
      </c>
      <c r="H203">
        <v>1216260</v>
      </c>
      <c r="I203">
        <v>1113680</v>
      </c>
      <c r="J203">
        <v>3899745</v>
      </c>
      <c r="K203">
        <v>213167</v>
      </c>
      <c r="L203">
        <v>14451951</v>
      </c>
      <c r="M203">
        <v>3686578</v>
      </c>
      <c r="N203">
        <v>13093835</v>
      </c>
      <c r="O203">
        <v>1358116</v>
      </c>
      <c r="P203">
        <v>0</v>
      </c>
      <c r="Q203">
        <v>157048.62122999999</v>
      </c>
      <c r="R203">
        <v>311252</v>
      </c>
      <c r="S203">
        <v>24782</v>
      </c>
      <c r="T203">
        <v>157048.62122999999</v>
      </c>
      <c r="U203">
        <v>82095</v>
      </c>
      <c r="V203">
        <v>63144</v>
      </c>
    </row>
    <row r="204" spans="1:22" x14ac:dyDescent="0.2">
      <c r="A204" t="s">
        <v>256</v>
      </c>
      <c r="B204">
        <v>4662</v>
      </c>
      <c r="C204">
        <v>0</v>
      </c>
      <c r="D204">
        <v>1</v>
      </c>
      <c r="E204">
        <v>943.5</v>
      </c>
      <c r="F204">
        <v>-38.6</v>
      </c>
      <c r="G204">
        <v>4547912</v>
      </c>
      <c r="H204">
        <v>701199</v>
      </c>
      <c r="I204">
        <v>73777</v>
      </c>
      <c r="J204">
        <v>3663064</v>
      </c>
      <c r="K204">
        <v>149342</v>
      </c>
      <c r="L204">
        <v>8784022.3333000001</v>
      </c>
      <c r="M204">
        <v>3513722</v>
      </c>
      <c r="N204">
        <v>8519327</v>
      </c>
      <c r="O204">
        <v>264695.33332999999</v>
      </c>
      <c r="P204">
        <v>0</v>
      </c>
      <c r="Q204">
        <v>0</v>
      </c>
      <c r="R204">
        <v>190209</v>
      </c>
      <c r="S204">
        <v>15144</v>
      </c>
      <c r="T204">
        <v>0</v>
      </c>
      <c r="U204">
        <v>49935</v>
      </c>
      <c r="V204">
        <v>62056</v>
      </c>
    </row>
    <row r="205" spans="1:22" x14ac:dyDescent="0.2">
      <c r="A205" t="s">
        <v>257</v>
      </c>
      <c r="B205">
        <v>4689</v>
      </c>
      <c r="C205">
        <v>0</v>
      </c>
      <c r="D205">
        <v>1</v>
      </c>
      <c r="E205">
        <v>517.70000000000005</v>
      </c>
      <c r="F205">
        <v>-8</v>
      </c>
      <c r="G205">
        <v>3294653</v>
      </c>
      <c r="H205">
        <v>401498</v>
      </c>
      <c r="I205">
        <v>196978</v>
      </c>
      <c r="J205">
        <v>1147863</v>
      </c>
      <c r="K205">
        <v>51925</v>
      </c>
      <c r="L205">
        <v>4854302.6666999999</v>
      </c>
      <c r="M205">
        <v>1095938</v>
      </c>
      <c r="N205">
        <v>4600329</v>
      </c>
      <c r="O205">
        <v>253973.66667000001</v>
      </c>
      <c r="P205">
        <v>0</v>
      </c>
      <c r="Q205">
        <v>105166.96928999999</v>
      </c>
      <c r="R205">
        <v>0</v>
      </c>
      <c r="S205">
        <v>0</v>
      </c>
      <c r="T205">
        <v>105166.96928999999</v>
      </c>
      <c r="U205">
        <v>28087</v>
      </c>
      <c r="V205">
        <v>10289</v>
      </c>
    </row>
    <row r="206" spans="1:22" x14ac:dyDescent="0.2">
      <c r="A206" t="s">
        <v>258</v>
      </c>
      <c r="B206">
        <v>4644</v>
      </c>
      <c r="C206">
        <v>0</v>
      </c>
      <c r="D206">
        <v>1</v>
      </c>
      <c r="E206">
        <v>519.70000000000005</v>
      </c>
      <c r="F206">
        <v>39</v>
      </c>
      <c r="G206">
        <v>2501341</v>
      </c>
      <c r="H206">
        <v>400451</v>
      </c>
      <c r="I206">
        <v>488340</v>
      </c>
      <c r="J206">
        <v>1884372</v>
      </c>
      <c r="K206">
        <v>109685</v>
      </c>
      <c r="L206">
        <v>4751684.3333000001</v>
      </c>
      <c r="M206">
        <v>1774687</v>
      </c>
      <c r="N206">
        <v>4127802</v>
      </c>
      <c r="O206">
        <v>623882.33333000005</v>
      </c>
      <c r="P206">
        <v>0</v>
      </c>
      <c r="Q206">
        <v>0</v>
      </c>
      <c r="R206">
        <v>83000</v>
      </c>
      <c r="S206">
        <v>6608</v>
      </c>
      <c r="T206">
        <v>0</v>
      </c>
      <c r="U206">
        <v>27295</v>
      </c>
      <c r="V206">
        <v>48520</v>
      </c>
    </row>
    <row r="207" spans="1:22" x14ac:dyDescent="0.2">
      <c r="A207" t="s">
        <v>259</v>
      </c>
      <c r="B207">
        <v>4725</v>
      </c>
      <c r="C207">
        <v>0</v>
      </c>
      <c r="D207">
        <v>1</v>
      </c>
      <c r="E207">
        <v>2990.5</v>
      </c>
      <c r="F207">
        <v>-12.2</v>
      </c>
      <c r="G207">
        <v>17934229</v>
      </c>
      <c r="H207">
        <v>2210217</v>
      </c>
      <c r="I207">
        <v>1258610</v>
      </c>
      <c r="J207">
        <v>7368869</v>
      </c>
      <c r="K207">
        <v>344071</v>
      </c>
      <c r="L207">
        <v>27385202.333000001</v>
      </c>
      <c r="M207">
        <v>7024798</v>
      </c>
      <c r="N207">
        <v>25702223</v>
      </c>
      <c r="O207">
        <v>1682979.3333000001</v>
      </c>
      <c r="P207">
        <v>0</v>
      </c>
      <c r="Q207">
        <v>202768.40809000001</v>
      </c>
      <c r="R207">
        <v>293960</v>
      </c>
      <c r="S207">
        <v>23405</v>
      </c>
      <c r="T207">
        <v>202768.40809000001</v>
      </c>
      <c r="U207">
        <v>158889</v>
      </c>
      <c r="V207">
        <v>165847</v>
      </c>
    </row>
    <row r="208" spans="1:22" x14ac:dyDescent="0.2">
      <c r="A208" t="s">
        <v>260</v>
      </c>
      <c r="B208">
        <v>2673</v>
      </c>
      <c r="C208">
        <v>0</v>
      </c>
      <c r="D208">
        <v>1</v>
      </c>
      <c r="E208">
        <v>674.7</v>
      </c>
      <c r="F208">
        <v>-2.6</v>
      </c>
      <c r="G208">
        <v>3500504</v>
      </c>
      <c r="H208">
        <v>538755</v>
      </c>
      <c r="I208">
        <v>273638</v>
      </c>
      <c r="J208">
        <v>2194990</v>
      </c>
      <c r="K208">
        <v>82034</v>
      </c>
      <c r="L208">
        <v>6142668.6666999999</v>
      </c>
      <c r="M208">
        <v>2112956</v>
      </c>
      <c r="N208">
        <v>5776386</v>
      </c>
      <c r="O208">
        <v>366282.66667000001</v>
      </c>
      <c r="P208">
        <v>0</v>
      </c>
      <c r="Q208">
        <v>0</v>
      </c>
      <c r="R208">
        <v>114126</v>
      </c>
      <c r="S208">
        <v>9087</v>
      </c>
      <c r="T208">
        <v>0</v>
      </c>
      <c r="U208">
        <v>35130</v>
      </c>
      <c r="V208">
        <v>22546</v>
      </c>
    </row>
    <row r="209" spans="1:22" x14ac:dyDescent="0.2">
      <c r="A209" t="s">
        <v>261</v>
      </c>
      <c r="B209">
        <v>153</v>
      </c>
      <c r="C209">
        <v>0</v>
      </c>
      <c r="D209">
        <v>1</v>
      </c>
      <c r="E209">
        <v>628.70000000000005</v>
      </c>
      <c r="F209">
        <v>-5.4</v>
      </c>
      <c r="G209">
        <v>3583065</v>
      </c>
      <c r="H209">
        <v>533250</v>
      </c>
      <c r="I209">
        <v>217005</v>
      </c>
      <c r="J209">
        <v>2113129</v>
      </c>
      <c r="K209">
        <v>97189</v>
      </c>
      <c r="L209">
        <v>6070582</v>
      </c>
      <c r="M209">
        <v>2015940</v>
      </c>
      <c r="N209">
        <v>5747679</v>
      </c>
      <c r="O209">
        <v>322903</v>
      </c>
      <c r="P209">
        <v>0</v>
      </c>
      <c r="Q209">
        <v>0</v>
      </c>
      <c r="R209">
        <v>176376</v>
      </c>
      <c r="S209">
        <v>14043</v>
      </c>
      <c r="T209">
        <v>0</v>
      </c>
      <c r="U209">
        <v>34315</v>
      </c>
      <c r="V209">
        <v>17514</v>
      </c>
    </row>
    <row r="210" spans="1:22" x14ac:dyDescent="0.2">
      <c r="A210" t="s">
        <v>262</v>
      </c>
      <c r="B210">
        <v>3691</v>
      </c>
      <c r="C210">
        <v>0</v>
      </c>
      <c r="D210">
        <v>1</v>
      </c>
      <c r="E210">
        <v>845.6</v>
      </c>
      <c r="F210">
        <v>-14.2</v>
      </c>
      <c r="G210">
        <v>4673455</v>
      </c>
      <c r="H210">
        <v>624428</v>
      </c>
      <c r="I210">
        <v>290664</v>
      </c>
      <c r="J210">
        <v>2718526</v>
      </c>
      <c r="K210">
        <v>91060</v>
      </c>
      <c r="L210">
        <v>7899080.3333000001</v>
      </c>
      <c r="M210">
        <v>2627466</v>
      </c>
      <c r="N210">
        <v>7505806</v>
      </c>
      <c r="O210">
        <v>393274.33332999999</v>
      </c>
      <c r="P210">
        <v>0</v>
      </c>
      <c r="Q210">
        <v>0</v>
      </c>
      <c r="R210">
        <v>141792</v>
      </c>
      <c r="S210">
        <v>11289</v>
      </c>
      <c r="T210">
        <v>0</v>
      </c>
      <c r="U210">
        <v>45975</v>
      </c>
      <c r="V210">
        <v>24463</v>
      </c>
    </row>
    <row r="211" spans="1:22" x14ac:dyDescent="0.2">
      <c r="A211" t="s">
        <v>263</v>
      </c>
      <c r="B211">
        <v>4774</v>
      </c>
      <c r="C211">
        <v>0</v>
      </c>
      <c r="D211">
        <v>1</v>
      </c>
      <c r="E211">
        <v>846.6</v>
      </c>
      <c r="F211">
        <v>13.6</v>
      </c>
      <c r="G211">
        <v>4907300</v>
      </c>
      <c r="H211">
        <v>640227</v>
      </c>
      <c r="I211">
        <v>484307</v>
      </c>
      <c r="J211">
        <v>2634015</v>
      </c>
      <c r="K211">
        <v>116776</v>
      </c>
      <c r="L211">
        <v>8053595</v>
      </c>
      <c r="M211">
        <v>2517239</v>
      </c>
      <c r="N211">
        <v>7432459</v>
      </c>
      <c r="O211">
        <v>621136</v>
      </c>
      <c r="P211">
        <v>0</v>
      </c>
      <c r="Q211">
        <v>0</v>
      </c>
      <c r="R211">
        <v>169459</v>
      </c>
      <c r="S211">
        <v>13492</v>
      </c>
      <c r="T211">
        <v>0</v>
      </c>
      <c r="U211">
        <v>45221</v>
      </c>
      <c r="V211">
        <v>41512</v>
      </c>
    </row>
    <row r="212" spans="1:22" x14ac:dyDescent="0.2">
      <c r="A212" t="s">
        <v>264</v>
      </c>
      <c r="B212">
        <v>873</v>
      </c>
      <c r="C212">
        <v>0</v>
      </c>
      <c r="D212">
        <v>1</v>
      </c>
      <c r="E212">
        <v>445.8</v>
      </c>
      <c r="F212">
        <v>-16.8</v>
      </c>
      <c r="G212">
        <v>1855921</v>
      </c>
      <c r="H212">
        <v>355922</v>
      </c>
      <c r="I212">
        <v>85987</v>
      </c>
      <c r="J212">
        <v>2154441</v>
      </c>
      <c r="K212">
        <v>53068</v>
      </c>
      <c r="L212">
        <v>4263370</v>
      </c>
      <c r="M212">
        <v>2101373</v>
      </c>
      <c r="N212">
        <v>4115757</v>
      </c>
      <c r="O212">
        <v>147613</v>
      </c>
      <c r="P212">
        <v>0</v>
      </c>
      <c r="Q212">
        <v>0</v>
      </c>
      <c r="R212">
        <v>121042</v>
      </c>
      <c r="S212">
        <v>9637</v>
      </c>
      <c r="T212">
        <v>0</v>
      </c>
      <c r="U212">
        <v>24115</v>
      </c>
      <c r="V212">
        <v>18128</v>
      </c>
    </row>
    <row r="213" spans="1:22" x14ac:dyDescent="0.2">
      <c r="A213" t="s">
        <v>265</v>
      </c>
      <c r="B213">
        <v>4778</v>
      </c>
      <c r="C213">
        <v>0</v>
      </c>
      <c r="D213">
        <v>1</v>
      </c>
      <c r="E213">
        <v>301.89999999999998</v>
      </c>
      <c r="F213">
        <v>14.1</v>
      </c>
      <c r="G213">
        <v>1156316</v>
      </c>
      <c r="H213">
        <v>232262</v>
      </c>
      <c r="I213">
        <v>242471</v>
      </c>
      <c r="J213">
        <v>1698508</v>
      </c>
      <c r="K213">
        <v>38024</v>
      </c>
      <c r="L213">
        <v>3028758</v>
      </c>
      <c r="M213">
        <v>1660484</v>
      </c>
      <c r="N213">
        <v>2736712</v>
      </c>
      <c r="O213">
        <v>292046</v>
      </c>
      <c r="P213">
        <v>0</v>
      </c>
      <c r="Q213">
        <v>0</v>
      </c>
      <c r="R213">
        <v>79542</v>
      </c>
      <c r="S213">
        <v>6333</v>
      </c>
      <c r="T213">
        <v>0</v>
      </c>
      <c r="U213">
        <v>17294</v>
      </c>
      <c r="V213">
        <v>21214</v>
      </c>
    </row>
    <row r="214" spans="1:22" x14ac:dyDescent="0.2">
      <c r="A214" t="s">
        <v>266</v>
      </c>
      <c r="B214">
        <v>4777</v>
      </c>
      <c r="C214">
        <v>0</v>
      </c>
      <c r="D214">
        <v>1</v>
      </c>
      <c r="E214">
        <v>698.7</v>
      </c>
      <c r="F214">
        <v>0.5</v>
      </c>
      <c r="G214">
        <v>3840056</v>
      </c>
      <c r="H214">
        <v>506698</v>
      </c>
      <c r="I214">
        <v>324855</v>
      </c>
      <c r="J214">
        <v>1868539</v>
      </c>
      <c r="K214">
        <v>70625</v>
      </c>
      <c r="L214">
        <v>6087815.3333000001</v>
      </c>
      <c r="M214">
        <v>1797914</v>
      </c>
      <c r="N214">
        <v>5689835</v>
      </c>
      <c r="O214">
        <v>397980.33332999999</v>
      </c>
      <c r="P214">
        <v>0</v>
      </c>
      <c r="Q214">
        <v>0</v>
      </c>
      <c r="R214">
        <v>134876</v>
      </c>
      <c r="S214">
        <v>10739</v>
      </c>
      <c r="T214">
        <v>0</v>
      </c>
      <c r="U214">
        <v>35660</v>
      </c>
      <c r="V214">
        <v>7398</v>
      </c>
    </row>
    <row r="215" spans="1:22" x14ac:dyDescent="0.2">
      <c r="A215" t="s">
        <v>267</v>
      </c>
      <c r="B215">
        <v>4776</v>
      </c>
      <c r="C215">
        <v>0</v>
      </c>
      <c r="D215">
        <v>1</v>
      </c>
      <c r="E215">
        <v>492.8</v>
      </c>
      <c r="F215">
        <v>0.2</v>
      </c>
      <c r="G215">
        <v>2390738</v>
      </c>
      <c r="H215">
        <v>389383</v>
      </c>
      <c r="I215">
        <v>197020</v>
      </c>
      <c r="J215">
        <v>1895949</v>
      </c>
      <c r="K215">
        <v>-121960</v>
      </c>
      <c r="L215">
        <v>4592082.3333000001</v>
      </c>
      <c r="M215">
        <v>2017909</v>
      </c>
      <c r="N215">
        <v>4510627</v>
      </c>
      <c r="O215">
        <v>81455.333333000002</v>
      </c>
      <c r="P215">
        <v>0</v>
      </c>
      <c r="Q215">
        <v>0</v>
      </c>
      <c r="R215">
        <v>96834</v>
      </c>
      <c r="S215">
        <v>7710</v>
      </c>
      <c r="T215">
        <v>0</v>
      </c>
      <c r="U215">
        <v>25791</v>
      </c>
      <c r="V215">
        <v>12846</v>
      </c>
    </row>
    <row r="216" spans="1:22" x14ac:dyDescent="0.2">
      <c r="A216" t="s">
        <v>268</v>
      </c>
      <c r="B216">
        <v>4779</v>
      </c>
      <c r="C216">
        <v>0</v>
      </c>
      <c r="D216">
        <v>1</v>
      </c>
      <c r="E216">
        <v>1431.3</v>
      </c>
      <c r="F216">
        <v>15.7</v>
      </c>
      <c r="G216">
        <v>8485131</v>
      </c>
      <c r="H216">
        <v>1444485</v>
      </c>
      <c r="I216">
        <v>1173062</v>
      </c>
      <c r="J216">
        <v>2811703</v>
      </c>
      <c r="K216">
        <v>138400</v>
      </c>
      <c r="L216">
        <v>12442311.666999999</v>
      </c>
      <c r="M216">
        <v>2673303</v>
      </c>
      <c r="N216">
        <v>11116934</v>
      </c>
      <c r="O216">
        <v>1325377.6666999999</v>
      </c>
      <c r="P216">
        <v>0</v>
      </c>
      <c r="Q216">
        <v>194231.89444999999</v>
      </c>
      <c r="R216">
        <v>325085</v>
      </c>
      <c r="S216">
        <v>25883</v>
      </c>
      <c r="T216">
        <v>194231.89444999999</v>
      </c>
      <c r="U216">
        <v>70924</v>
      </c>
      <c r="V216">
        <v>26078</v>
      </c>
    </row>
    <row r="217" spans="1:22" x14ac:dyDescent="0.2">
      <c r="A217" t="s">
        <v>269</v>
      </c>
      <c r="B217">
        <v>4784</v>
      </c>
      <c r="C217">
        <v>0</v>
      </c>
      <c r="D217">
        <v>1</v>
      </c>
      <c r="E217">
        <v>2960.5</v>
      </c>
      <c r="F217">
        <v>11.6</v>
      </c>
      <c r="G217">
        <v>15978097</v>
      </c>
      <c r="H217">
        <v>2165195</v>
      </c>
      <c r="I217">
        <v>1326831</v>
      </c>
      <c r="J217">
        <v>8886200</v>
      </c>
      <c r="K217">
        <v>337248</v>
      </c>
      <c r="L217">
        <v>26688562</v>
      </c>
      <c r="M217">
        <v>8548952</v>
      </c>
      <c r="N217">
        <v>24900236</v>
      </c>
      <c r="O217">
        <v>1788326</v>
      </c>
      <c r="P217">
        <v>0</v>
      </c>
      <c r="Q217">
        <v>0</v>
      </c>
      <c r="R217">
        <v>581003</v>
      </c>
      <c r="S217">
        <v>46259</v>
      </c>
      <c r="T217">
        <v>0</v>
      </c>
      <c r="U217">
        <v>152120</v>
      </c>
      <c r="V217">
        <v>240073</v>
      </c>
    </row>
    <row r="218" spans="1:22" x14ac:dyDescent="0.2">
      <c r="A218" t="s">
        <v>270</v>
      </c>
      <c r="B218">
        <v>4785</v>
      </c>
      <c r="C218">
        <v>0</v>
      </c>
      <c r="D218">
        <v>1</v>
      </c>
      <c r="E218">
        <v>470.8</v>
      </c>
      <c r="F218">
        <v>-21.1</v>
      </c>
      <c r="G218">
        <v>2251215</v>
      </c>
      <c r="H218">
        <v>388661</v>
      </c>
      <c r="I218">
        <v>40542</v>
      </c>
      <c r="J218">
        <v>1674298</v>
      </c>
      <c r="K218">
        <v>-71285</v>
      </c>
      <c r="L218">
        <v>4332288.6666999999</v>
      </c>
      <c r="M218">
        <v>1745583</v>
      </c>
      <c r="N218">
        <v>4354806</v>
      </c>
      <c r="O218">
        <v>-22517.333330000001</v>
      </c>
      <c r="P218">
        <v>0</v>
      </c>
      <c r="Q218">
        <v>0</v>
      </c>
      <c r="R218">
        <v>0</v>
      </c>
      <c r="S218">
        <v>0</v>
      </c>
      <c r="T218">
        <v>0</v>
      </c>
      <c r="U218">
        <v>24519</v>
      </c>
      <c r="V218">
        <v>18115</v>
      </c>
    </row>
    <row r="219" spans="1:22" x14ac:dyDescent="0.2">
      <c r="A219" t="s">
        <v>271</v>
      </c>
      <c r="B219">
        <v>333</v>
      </c>
      <c r="C219">
        <v>0</v>
      </c>
      <c r="D219">
        <v>1</v>
      </c>
      <c r="E219">
        <v>424.8</v>
      </c>
      <c r="F219">
        <v>-10.199999999999999</v>
      </c>
      <c r="G219">
        <v>1977911</v>
      </c>
      <c r="H219">
        <v>373074</v>
      </c>
      <c r="I219">
        <v>110259</v>
      </c>
      <c r="J219">
        <v>2187781</v>
      </c>
      <c r="K219">
        <v>186764</v>
      </c>
      <c r="L219">
        <v>4437384</v>
      </c>
      <c r="M219">
        <v>2001017</v>
      </c>
      <c r="N219">
        <v>4131999</v>
      </c>
      <c r="O219">
        <v>305385</v>
      </c>
      <c r="P219">
        <v>0</v>
      </c>
      <c r="Q219">
        <v>0</v>
      </c>
      <c r="R219">
        <v>117584</v>
      </c>
      <c r="S219">
        <v>9362</v>
      </c>
      <c r="T219">
        <v>0</v>
      </c>
      <c r="U219">
        <v>25032</v>
      </c>
      <c r="V219">
        <v>16202</v>
      </c>
    </row>
    <row r="220" spans="1:22" x14ac:dyDescent="0.2">
      <c r="A220" t="s">
        <v>272</v>
      </c>
      <c r="B220">
        <v>4787</v>
      </c>
      <c r="C220">
        <v>0</v>
      </c>
      <c r="D220">
        <v>1</v>
      </c>
      <c r="E220">
        <v>303.89999999999998</v>
      </c>
      <c r="F220">
        <v>11.3</v>
      </c>
      <c r="G220">
        <v>1494421</v>
      </c>
      <c r="H220">
        <v>214559</v>
      </c>
      <c r="I220">
        <v>207619</v>
      </c>
      <c r="J220">
        <v>1126077</v>
      </c>
      <c r="K220">
        <v>54729</v>
      </c>
      <c r="L220">
        <v>2806710</v>
      </c>
      <c r="M220">
        <v>1071348</v>
      </c>
      <c r="N220">
        <v>2543041</v>
      </c>
      <c r="O220">
        <v>263669</v>
      </c>
      <c r="P220">
        <v>0</v>
      </c>
      <c r="Q220">
        <v>0</v>
      </c>
      <c r="R220">
        <v>31125</v>
      </c>
      <c r="S220">
        <v>2478</v>
      </c>
      <c r="T220">
        <v>0</v>
      </c>
      <c r="U220">
        <v>16193</v>
      </c>
      <c r="V220">
        <v>2778</v>
      </c>
    </row>
    <row r="221" spans="1:22" x14ac:dyDescent="0.2">
      <c r="A221" t="s">
        <v>273</v>
      </c>
      <c r="B221">
        <v>4773</v>
      </c>
      <c r="C221">
        <v>0</v>
      </c>
      <c r="D221">
        <v>1</v>
      </c>
      <c r="E221">
        <v>541.70000000000005</v>
      </c>
      <c r="F221">
        <v>-2.4</v>
      </c>
      <c r="G221">
        <v>2884551</v>
      </c>
      <c r="H221">
        <v>439067</v>
      </c>
      <c r="I221">
        <v>224135</v>
      </c>
      <c r="J221">
        <v>1771331</v>
      </c>
      <c r="K221">
        <v>66586</v>
      </c>
      <c r="L221">
        <v>4969240</v>
      </c>
      <c r="M221">
        <v>1704745</v>
      </c>
      <c r="N221">
        <v>4676123</v>
      </c>
      <c r="O221">
        <v>293117</v>
      </c>
      <c r="P221">
        <v>0</v>
      </c>
      <c r="Q221">
        <v>0</v>
      </c>
      <c r="R221">
        <v>131417</v>
      </c>
      <c r="S221">
        <v>10463</v>
      </c>
      <c r="T221">
        <v>0</v>
      </c>
      <c r="U221">
        <v>27925</v>
      </c>
      <c r="V221">
        <v>5708</v>
      </c>
    </row>
    <row r="222" spans="1:22" x14ac:dyDescent="0.2">
      <c r="A222" t="s">
        <v>274</v>
      </c>
      <c r="B222">
        <v>4775</v>
      </c>
      <c r="C222">
        <v>0</v>
      </c>
      <c r="D222">
        <v>1</v>
      </c>
      <c r="E222">
        <v>192.9</v>
      </c>
      <c r="F222">
        <v>-19.100000000000001</v>
      </c>
      <c r="G222">
        <v>528274</v>
      </c>
      <c r="H222">
        <v>170612</v>
      </c>
      <c r="I222">
        <v>-29430</v>
      </c>
      <c r="J222">
        <v>1378040</v>
      </c>
      <c r="K222">
        <v>16737</v>
      </c>
      <c r="L222">
        <v>2071928.3333000001</v>
      </c>
      <c r="M222">
        <v>1361303</v>
      </c>
      <c r="N222">
        <v>2061338</v>
      </c>
      <c r="O222">
        <v>10590.333333</v>
      </c>
      <c r="P222">
        <v>65006</v>
      </c>
      <c r="Q222">
        <v>0</v>
      </c>
      <c r="R222">
        <v>51875</v>
      </c>
      <c r="S222">
        <v>4130</v>
      </c>
      <c r="T222">
        <v>0</v>
      </c>
      <c r="U222">
        <v>11511</v>
      </c>
      <c r="V222">
        <v>46877</v>
      </c>
    </row>
    <row r="223" spans="1:22" x14ac:dyDescent="0.2">
      <c r="A223" t="s">
        <v>275</v>
      </c>
      <c r="B223">
        <v>4788</v>
      </c>
      <c r="C223">
        <v>0</v>
      </c>
      <c r="D223">
        <v>1</v>
      </c>
      <c r="E223">
        <v>529.70000000000005</v>
      </c>
      <c r="F223">
        <v>10.4</v>
      </c>
      <c r="G223">
        <v>2595122</v>
      </c>
      <c r="H223">
        <v>395333</v>
      </c>
      <c r="I223">
        <v>275773</v>
      </c>
      <c r="J223">
        <v>1894433</v>
      </c>
      <c r="K223">
        <v>72650</v>
      </c>
      <c r="L223">
        <v>4789966</v>
      </c>
      <c r="M223">
        <v>1821783</v>
      </c>
      <c r="N223">
        <v>4420206</v>
      </c>
      <c r="O223">
        <v>369760</v>
      </c>
      <c r="P223">
        <v>0</v>
      </c>
      <c r="Q223">
        <v>0</v>
      </c>
      <c r="R223">
        <v>138334</v>
      </c>
      <c r="S223">
        <v>11014</v>
      </c>
      <c r="T223">
        <v>0</v>
      </c>
      <c r="U223">
        <v>27280</v>
      </c>
      <c r="V223">
        <v>43412</v>
      </c>
    </row>
    <row r="224" spans="1:22" x14ac:dyDescent="0.2">
      <c r="A224" t="s">
        <v>276</v>
      </c>
      <c r="B224">
        <v>4797</v>
      </c>
      <c r="C224">
        <v>0</v>
      </c>
      <c r="D224">
        <v>1</v>
      </c>
      <c r="E224">
        <v>2555.6999999999998</v>
      </c>
      <c r="F224">
        <v>39.1</v>
      </c>
      <c r="G224">
        <v>16602559</v>
      </c>
      <c r="H224">
        <v>2728163</v>
      </c>
      <c r="I224">
        <v>2281899</v>
      </c>
      <c r="J224">
        <v>4982376</v>
      </c>
      <c r="K224">
        <v>263248</v>
      </c>
      <c r="L224">
        <v>23891884.333000001</v>
      </c>
      <c r="M224">
        <v>4719128</v>
      </c>
      <c r="N224">
        <v>21332642</v>
      </c>
      <c r="O224">
        <v>2559242.3333000001</v>
      </c>
      <c r="P224">
        <v>0</v>
      </c>
      <c r="Q224">
        <v>722082.58739999996</v>
      </c>
      <c r="R224">
        <v>442669</v>
      </c>
      <c r="S224">
        <v>35245</v>
      </c>
      <c r="T224">
        <v>722082.58739999996</v>
      </c>
      <c r="U224">
        <v>132687</v>
      </c>
      <c r="V224">
        <v>21455</v>
      </c>
    </row>
    <row r="225" spans="1:22" x14ac:dyDescent="0.2">
      <c r="A225" t="s">
        <v>277</v>
      </c>
      <c r="B225">
        <v>4860</v>
      </c>
      <c r="C225">
        <v>0</v>
      </c>
      <c r="D225">
        <v>1</v>
      </c>
      <c r="E225">
        <v>326.8</v>
      </c>
      <c r="F225">
        <v>-6.6</v>
      </c>
      <c r="G225">
        <v>1594362</v>
      </c>
      <c r="H225">
        <v>257101</v>
      </c>
      <c r="I225">
        <v>158492</v>
      </c>
      <c r="J225">
        <v>1231903</v>
      </c>
      <c r="K225">
        <v>46489</v>
      </c>
      <c r="L225">
        <v>3019636.6666999999</v>
      </c>
      <c r="M225">
        <v>1185414</v>
      </c>
      <c r="N225">
        <v>2809879</v>
      </c>
      <c r="O225">
        <v>209757.66667000001</v>
      </c>
      <c r="P225">
        <v>0</v>
      </c>
      <c r="Q225">
        <v>0</v>
      </c>
      <c r="R225">
        <v>72625</v>
      </c>
      <c r="S225">
        <v>5782</v>
      </c>
      <c r="T225">
        <v>0</v>
      </c>
      <c r="U225">
        <v>17349</v>
      </c>
      <c r="V225">
        <v>8896</v>
      </c>
    </row>
    <row r="226" spans="1:22" x14ac:dyDescent="0.2">
      <c r="A226" t="s">
        <v>278</v>
      </c>
      <c r="B226">
        <v>4869</v>
      </c>
      <c r="C226">
        <v>0</v>
      </c>
      <c r="D226">
        <v>1</v>
      </c>
      <c r="E226">
        <v>1303.4000000000001</v>
      </c>
      <c r="F226">
        <v>30.6</v>
      </c>
      <c r="G226">
        <v>8665524</v>
      </c>
      <c r="H226">
        <v>1426060</v>
      </c>
      <c r="I226">
        <v>1263740</v>
      </c>
      <c r="J226">
        <v>3161455</v>
      </c>
      <c r="K226">
        <v>175954</v>
      </c>
      <c r="L226">
        <v>13126989.333000001</v>
      </c>
      <c r="M226">
        <v>2985501</v>
      </c>
      <c r="N226">
        <v>11657909</v>
      </c>
      <c r="O226">
        <v>1469080.3333000001</v>
      </c>
      <c r="P226">
        <v>0</v>
      </c>
      <c r="Q226">
        <v>216627.0166</v>
      </c>
      <c r="R226">
        <v>186751</v>
      </c>
      <c r="S226">
        <v>14869</v>
      </c>
      <c r="T226">
        <v>216627.0166</v>
      </c>
      <c r="U226">
        <v>72945</v>
      </c>
      <c r="V226">
        <v>60701</v>
      </c>
    </row>
    <row r="227" spans="1:22" x14ac:dyDescent="0.2">
      <c r="A227" t="s">
        <v>279</v>
      </c>
      <c r="B227">
        <v>4878</v>
      </c>
      <c r="C227">
        <v>0</v>
      </c>
      <c r="D227">
        <v>1</v>
      </c>
      <c r="E227">
        <v>589.70000000000005</v>
      </c>
      <c r="F227">
        <v>-28.4</v>
      </c>
      <c r="G227">
        <v>2975697</v>
      </c>
      <c r="H227">
        <v>451248</v>
      </c>
      <c r="I227">
        <v>80378</v>
      </c>
      <c r="J227">
        <v>2000983</v>
      </c>
      <c r="K227">
        <v>35456</v>
      </c>
      <c r="L227">
        <v>5342049</v>
      </c>
      <c r="M227">
        <v>1965527</v>
      </c>
      <c r="N227">
        <v>5219774</v>
      </c>
      <c r="O227">
        <v>122275</v>
      </c>
      <c r="P227">
        <v>0</v>
      </c>
      <c r="Q227">
        <v>0</v>
      </c>
      <c r="R227">
        <v>100292</v>
      </c>
      <c r="S227">
        <v>7985</v>
      </c>
      <c r="T227">
        <v>0</v>
      </c>
      <c r="U227">
        <v>30854</v>
      </c>
      <c r="V227">
        <v>14413</v>
      </c>
    </row>
    <row r="228" spans="1:22" x14ac:dyDescent="0.2">
      <c r="A228" t="s">
        <v>280</v>
      </c>
      <c r="B228">
        <v>4890</v>
      </c>
      <c r="C228">
        <v>0</v>
      </c>
      <c r="D228">
        <v>1</v>
      </c>
      <c r="E228">
        <v>931.5</v>
      </c>
      <c r="F228">
        <v>11.9</v>
      </c>
      <c r="G228">
        <v>616939</v>
      </c>
      <c r="H228">
        <v>714148</v>
      </c>
      <c r="I228">
        <v>323196</v>
      </c>
      <c r="J228">
        <v>7285849</v>
      </c>
      <c r="K228">
        <v>230816</v>
      </c>
      <c r="L228">
        <v>8549818.6666999999</v>
      </c>
      <c r="M228">
        <v>7055033</v>
      </c>
      <c r="N228">
        <v>7922951</v>
      </c>
      <c r="O228">
        <v>626867.66666999995</v>
      </c>
      <c r="P228">
        <v>0</v>
      </c>
      <c r="Q228">
        <v>0</v>
      </c>
      <c r="R228">
        <v>210959</v>
      </c>
      <c r="S228">
        <v>16796</v>
      </c>
      <c r="T228">
        <v>0</v>
      </c>
      <c r="U228">
        <v>48874</v>
      </c>
      <c r="V228">
        <v>143842</v>
      </c>
    </row>
    <row r="229" spans="1:22" x14ac:dyDescent="0.2">
      <c r="A229" t="s">
        <v>281</v>
      </c>
      <c r="B229">
        <v>4905</v>
      </c>
      <c r="C229">
        <v>0</v>
      </c>
      <c r="D229">
        <v>1</v>
      </c>
      <c r="E229">
        <v>253.9</v>
      </c>
      <c r="F229">
        <v>18.5</v>
      </c>
      <c r="G229">
        <v>1473131</v>
      </c>
      <c r="H229">
        <v>227952</v>
      </c>
      <c r="I229">
        <v>262161</v>
      </c>
      <c r="J229">
        <v>796888</v>
      </c>
      <c r="K229">
        <v>52018</v>
      </c>
      <c r="L229">
        <v>2468078.6666999999</v>
      </c>
      <c r="M229">
        <v>744870</v>
      </c>
      <c r="N229">
        <v>2151831</v>
      </c>
      <c r="O229">
        <v>316247.66667000001</v>
      </c>
      <c r="P229">
        <v>0</v>
      </c>
      <c r="Q229">
        <v>0</v>
      </c>
      <c r="R229">
        <v>34584</v>
      </c>
      <c r="S229">
        <v>2754</v>
      </c>
      <c r="T229">
        <v>0</v>
      </c>
      <c r="U229">
        <v>14184</v>
      </c>
      <c r="V229">
        <v>4692</v>
      </c>
    </row>
    <row r="230" spans="1:22" x14ac:dyDescent="0.2">
      <c r="A230" t="s">
        <v>282</v>
      </c>
      <c r="B230">
        <v>4978</v>
      </c>
      <c r="C230">
        <v>0</v>
      </c>
      <c r="D230">
        <v>1</v>
      </c>
      <c r="E230">
        <v>196.2</v>
      </c>
      <c r="F230">
        <v>-2.9</v>
      </c>
      <c r="G230">
        <v>793472</v>
      </c>
      <c r="H230">
        <v>177680</v>
      </c>
      <c r="I230">
        <v>82690</v>
      </c>
      <c r="J230">
        <v>964040</v>
      </c>
      <c r="K230">
        <v>28665</v>
      </c>
      <c r="L230">
        <v>1937355</v>
      </c>
      <c r="M230">
        <v>935375</v>
      </c>
      <c r="N230">
        <v>1825850</v>
      </c>
      <c r="O230">
        <v>111505</v>
      </c>
      <c r="P230">
        <v>0</v>
      </c>
      <c r="Q230">
        <v>0</v>
      </c>
      <c r="R230">
        <v>0</v>
      </c>
      <c r="S230">
        <v>0</v>
      </c>
      <c r="T230">
        <v>0</v>
      </c>
      <c r="U230">
        <v>11119</v>
      </c>
      <c r="V230">
        <v>2163</v>
      </c>
    </row>
    <row r="231" spans="1:22" x14ac:dyDescent="0.2">
      <c r="A231" t="s">
        <v>283</v>
      </c>
      <c r="B231">
        <v>4995</v>
      </c>
      <c r="C231">
        <v>0</v>
      </c>
      <c r="D231">
        <v>1</v>
      </c>
      <c r="E231">
        <v>927.5</v>
      </c>
      <c r="F231">
        <v>-10.6</v>
      </c>
      <c r="G231">
        <v>4886496</v>
      </c>
      <c r="H231">
        <v>702130</v>
      </c>
      <c r="I231">
        <v>321396</v>
      </c>
      <c r="J231">
        <v>2837757</v>
      </c>
      <c r="K231">
        <v>92802</v>
      </c>
      <c r="L231">
        <v>8315160.3333000001</v>
      </c>
      <c r="M231">
        <v>2744955</v>
      </c>
      <c r="N231">
        <v>7887718</v>
      </c>
      <c r="O231">
        <v>427442.33332999999</v>
      </c>
      <c r="P231">
        <v>0</v>
      </c>
      <c r="Q231">
        <v>0</v>
      </c>
      <c r="R231">
        <v>138334</v>
      </c>
      <c r="S231">
        <v>11014</v>
      </c>
      <c r="T231">
        <v>0</v>
      </c>
      <c r="U231">
        <v>47718</v>
      </c>
      <c r="V231">
        <v>27111</v>
      </c>
    </row>
    <row r="232" spans="1:22" x14ac:dyDescent="0.2">
      <c r="A232" t="s">
        <v>284</v>
      </c>
      <c r="B232">
        <v>5013</v>
      </c>
      <c r="C232">
        <v>0</v>
      </c>
      <c r="D232">
        <v>1</v>
      </c>
      <c r="E232">
        <v>2404.8000000000002</v>
      </c>
      <c r="F232">
        <v>-18.3</v>
      </c>
      <c r="G232">
        <v>14153372</v>
      </c>
      <c r="H232">
        <v>1794947</v>
      </c>
      <c r="I232">
        <v>913573</v>
      </c>
      <c r="J232">
        <v>6297880</v>
      </c>
      <c r="K232">
        <v>272244</v>
      </c>
      <c r="L232">
        <v>21933265.666999999</v>
      </c>
      <c r="M232">
        <v>6025636</v>
      </c>
      <c r="N232">
        <v>20659147</v>
      </c>
      <c r="O232">
        <v>1274118.6666999999</v>
      </c>
      <c r="P232">
        <v>0</v>
      </c>
      <c r="Q232">
        <v>66.990602597000006</v>
      </c>
      <c r="R232">
        <v>477252</v>
      </c>
      <c r="S232">
        <v>37998</v>
      </c>
      <c r="T232">
        <v>66.990602597000006</v>
      </c>
      <c r="U232">
        <v>126885</v>
      </c>
      <c r="V232">
        <v>164319</v>
      </c>
    </row>
    <row r="233" spans="1:22" x14ac:dyDescent="0.2">
      <c r="A233" t="s">
        <v>285</v>
      </c>
      <c r="B233">
        <v>5049</v>
      </c>
      <c r="C233">
        <v>0</v>
      </c>
      <c r="D233">
        <v>1</v>
      </c>
      <c r="E233">
        <v>4551.8</v>
      </c>
      <c r="F233">
        <v>-25.6</v>
      </c>
      <c r="G233">
        <v>29426886</v>
      </c>
      <c r="H233">
        <v>4868242</v>
      </c>
      <c r="I233">
        <v>3370625</v>
      </c>
      <c r="J233">
        <v>7943258</v>
      </c>
      <c r="K233">
        <v>336071</v>
      </c>
      <c r="L233">
        <v>41752727</v>
      </c>
      <c r="M233">
        <v>7607187</v>
      </c>
      <c r="N233">
        <v>37899805</v>
      </c>
      <c r="O233">
        <v>3852922</v>
      </c>
      <c r="P233">
        <v>0</v>
      </c>
      <c r="Q233">
        <v>1205221.4058000001</v>
      </c>
      <c r="R233">
        <v>771212</v>
      </c>
      <c r="S233">
        <v>58342</v>
      </c>
      <c r="T233">
        <v>1205221.4058000001</v>
      </c>
      <c r="U233">
        <v>238122</v>
      </c>
      <c r="V233">
        <v>285553</v>
      </c>
    </row>
    <row r="234" spans="1:22" x14ac:dyDescent="0.2">
      <c r="A234" t="s">
        <v>286</v>
      </c>
      <c r="B234">
        <v>5319</v>
      </c>
      <c r="C234">
        <v>0</v>
      </c>
      <c r="D234">
        <v>1</v>
      </c>
      <c r="E234">
        <v>1121.4000000000001</v>
      </c>
      <c r="F234">
        <v>52.2</v>
      </c>
      <c r="G234">
        <v>6626434</v>
      </c>
      <c r="H234">
        <v>807911</v>
      </c>
      <c r="I234">
        <v>838074</v>
      </c>
      <c r="J234">
        <v>2589865</v>
      </c>
      <c r="K234">
        <v>134709</v>
      </c>
      <c r="L234">
        <v>9808019.6666999999</v>
      </c>
      <c r="M234">
        <v>2455156</v>
      </c>
      <c r="N234">
        <v>8820589</v>
      </c>
      <c r="O234">
        <v>987430.66666999995</v>
      </c>
      <c r="P234">
        <v>0</v>
      </c>
      <c r="Q234">
        <v>72412.133465000006</v>
      </c>
      <c r="R234">
        <v>242085</v>
      </c>
      <c r="S234">
        <v>22336</v>
      </c>
      <c r="T234">
        <v>72412.133465000006</v>
      </c>
      <c r="U234">
        <v>57443</v>
      </c>
      <c r="V234">
        <v>25895</v>
      </c>
    </row>
    <row r="235" spans="1:22" x14ac:dyDescent="0.2">
      <c r="A235" t="s">
        <v>287</v>
      </c>
      <c r="B235">
        <v>5121</v>
      </c>
      <c r="C235">
        <v>0</v>
      </c>
      <c r="D235">
        <v>1</v>
      </c>
      <c r="E235">
        <v>711.7</v>
      </c>
      <c r="F235">
        <v>-15.4</v>
      </c>
      <c r="G235">
        <v>3126984</v>
      </c>
      <c r="H235">
        <v>740783</v>
      </c>
      <c r="I235">
        <v>417238</v>
      </c>
      <c r="J235">
        <v>2801166</v>
      </c>
      <c r="K235">
        <v>76011</v>
      </c>
      <c r="L235">
        <v>6574558.3333000001</v>
      </c>
      <c r="M235">
        <v>2725155</v>
      </c>
      <c r="N235">
        <v>6068872</v>
      </c>
      <c r="O235">
        <v>505686.33332999999</v>
      </c>
      <c r="P235">
        <v>0</v>
      </c>
      <c r="Q235">
        <v>0</v>
      </c>
      <c r="R235">
        <v>121042</v>
      </c>
      <c r="S235">
        <v>9637</v>
      </c>
      <c r="T235">
        <v>0</v>
      </c>
      <c r="U235">
        <v>36335</v>
      </c>
      <c r="V235">
        <v>26667</v>
      </c>
    </row>
    <row r="236" spans="1:22" x14ac:dyDescent="0.2">
      <c r="A236" t="s">
        <v>288</v>
      </c>
      <c r="B236">
        <v>5139</v>
      </c>
      <c r="C236">
        <v>0</v>
      </c>
      <c r="D236">
        <v>1</v>
      </c>
      <c r="E236">
        <v>189.2</v>
      </c>
      <c r="F236">
        <v>-2.8</v>
      </c>
      <c r="G236">
        <v>987315</v>
      </c>
      <c r="H236">
        <v>144735</v>
      </c>
      <c r="I236">
        <v>125414</v>
      </c>
      <c r="J236">
        <v>905675</v>
      </c>
      <c r="K236">
        <v>36262</v>
      </c>
      <c r="L236">
        <v>1988032</v>
      </c>
      <c r="M236">
        <v>869413</v>
      </c>
      <c r="N236">
        <v>1821992</v>
      </c>
      <c r="O236">
        <v>166040</v>
      </c>
      <c r="P236">
        <v>0</v>
      </c>
      <c r="Q236">
        <v>0</v>
      </c>
      <c r="R236">
        <v>58792</v>
      </c>
      <c r="S236">
        <v>4681</v>
      </c>
      <c r="T236">
        <v>0</v>
      </c>
      <c r="U236">
        <v>11401</v>
      </c>
      <c r="V236">
        <v>9099</v>
      </c>
    </row>
    <row r="237" spans="1:22" x14ac:dyDescent="0.2">
      <c r="A237" t="s">
        <v>289</v>
      </c>
      <c r="B237">
        <v>5163</v>
      </c>
      <c r="C237">
        <v>0</v>
      </c>
      <c r="D237">
        <v>1</v>
      </c>
      <c r="E237">
        <v>623.70000000000005</v>
      </c>
      <c r="F237">
        <v>-0.3</v>
      </c>
      <c r="G237">
        <v>3223609</v>
      </c>
      <c r="H237">
        <v>466399</v>
      </c>
      <c r="I237">
        <v>272309</v>
      </c>
      <c r="J237">
        <v>1911431</v>
      </c>
      <c r="K237">
        <v>67160</v>
      </c>
      <c r="L237">
        <v>5477864</v>
      </c>
      <c r="M237">
        <v>1844271</v>
      </c>
      <c r="N237">
        <v>5132051</v>
      </c>
      <c r="O237">
        <v>345813</v>
      </c>
      <c r="P237">
        <v>0</v>
      </c>
      <c r="Q237">
        <v>0</v>
      </c>
      <c r="R237">
        <v>138334</v>
      </c>
      <c r="S237">
        <v>11014</v>
      </c>
      <c r="T237">
        <v>0</v>
      </c>
      <c r="U237">
        <v>32359</v>
      </c>
      <c r="V237">
        <v>14759</v>
      </c>
    </row>
    <row r="238" spans="1:22" x14ac:dyDescent="0.2">
      <c r="A238" t="s">
        <v>290</v>
      </c>
      <c r="B238">
        <v>5166</v>
      </c>
      <c r="C238">
        <v>0</v>
      </c>
      <c r="D238">
        <v>1</v>
      </c>
      <c r="E238">
        <v>2124</v>
      </c>
      <c r="F238">
        <v>-7.9</v>
      </c>
      <c r="G238">
        <v>10860577</v>
      </c>
      <c r="H238">
        <v>2194517</v>
      </c>
      <c r="I238">
        <v>1559613</v>
      </c>
      <c r="J238">
        <v>6702685</v>
      </c>
      <c r="K238">
        <v>229890</v>
      </c>
      <c r="L238">
        <v>19534083.666999999</v>
      </c>
      <c r="M238">
        <v>6472795</v>
      </c>
      <c r="N238">
        <v>17651046</v>
      </c>
      <c r="O238">
        <v>1883037.6666999999</v>
      </c>
      <c r="P238">
        <v>0</v>
      </c>
      <c r="Q238">
        <v>0</v>
      </c>
      <c r="R238">
        <v>404627</v>
      </c>
      <c r="S238">
        <v>32216</v>
      </c>
      <c r="T238">
        <v>0</v>
      </c>
      <c r="U238">
        <v>109308</v>
      </c>
      <c r="V238">
        <v>180932</v>
      </c>
    </row>
    <row r="239" spans="1:22" x14ac:dyDescent="0.2">
      <c r="A239" t="s">
        <v>291</v>
      </c>
      <c r="B239">
        <v>5184</v>
      </c>
      <c r="C239">
        <v>0</v>
      </c>
      <c r="D239">
        <v>1</v>
      </c>
      <c r="E239">
        <v>1829.1</v>
      </c>
      <c r="F239">
        <v>-7.2</v>
      </c>
      <c r="G239">
        <v>12419047</v>
      </c>
      <c r="H239">
        <v>1419408</v>
      </c>
      <c r="I239">
        <v>870274</v>
      </c>
      <c r="J239">
        <v>3489855</v>
      </c>
      <c r="K239">
        <v>157828</v>
      </c>
      <c r="L239">
        <v>17061996.666999999</v>
      </c>
      <c r="M239">
        <v>3332027</v>
      </c>
      <c r="N239">
        <v>15994260</v>
      </c>
      <c r="O239">
        <v>1067736.6666999999</v>
      </c>
      <c r="P239">
        <v>0</v>
      </c>
      <c r="Q239">
        <v>576308.51618999999</v>
      </c>
      <c r="R239">
        <v>345835</v>
      </c>
      <c r="S239">
        <v>27535</v>
      </c>
      <c r="T239">
        <v>576308.51618999999</v>
      </c>
      <c r="U239">
        <v>98814</v>
      </c>
      <c r="V239">
        <v>79522</v>
      </c>
    </row>
    <row r="240" spans="1:22" x14ac:dyDescent="0.2">
      <c r="A240" t="s">
        <v>292</v>
      </c>
      <c r="B240">
        <v>5250</v>
      </c>
      <c r="C240">
        <v>0</v>
      </c>
      <c r="D240">
        <v>1</v>
      </c>
      <c r="E240">
        <v>4449.8</v>
      </c>
      <c r="F240">
        <v>161.19999999999999</v>
      </c>
      <c r="G240">
        <v>22408515</v>
      </c>
      <c r="H240">
        <v>3085444</v>
      </c>
      <c r="I240">
        <v>2761419</v>
      </c>
      <c r="J240">
        <v>13058367</v>
      </c>
      <c r="K240">
        <v>636292</v>
      </c>
      <c r="L240">
        <v>38373366.332999997</v>
      </c>
      <c r="M240">
        <v>12422075</v>
      </c>
      <c r="N240">
        <v>34841542</v>
      </c>
      <c r="O240">
        <v>3531824.3333000001</v>
      </c>
      <c r="P240">
        <v>0</v>
      </c>
      <c r="Q240">
        <v>0</v>
      </c>
      <c r="R240">
        <v>425377</v>
      </c>
      <c r="S240">
        <v>33868</v>
      </c>
      <c r="T240">
        <v>0</v>
      </c>
      <c r="U240">
        <v>218015</v>
      </c>
      <c r="V240">
        <v>246417</v>
      </c>
    </row>
    <row r="241" spans="1:22" x14ac:dyDescent="0.2">
      <c r="A241" t="s">
        <v>293</v>
      </c>
      <c r="B241">
        <v>5256</v>
      </c>
      <c r="C241">
        <v>0</v>
      </c>
      <c r="D241">
        <v>1</v>
      </c>
      <c r="E241">
        <v>661.7</v>
      </c>
      <c r="F241">
        <v>20.399999999999999</v>
      </c>
      <c r="G241">
        <v>3936738</v>
      </c>
      <c r="H241">
        <v>495449</v>
      </c>
      <c r="I241">
        <v>436956</v>
      </c>
      <c r="J241">
        <v>1605309</v>
      </c>
      <c r="K241">
        <v>84051</v>
      </c>
      <c r="L241">
        <v>5904558.3333000001</v>
      </c>
      <c r="M241">
        <v>1521258</v>
      </c>
      <c r="N241">
        <v>5376532</v>
      </c>
      <c r="O241">
        <v>528026.33333000005</v>
      </c>
      <c r="P241">
        <v>0</v>
      </c>
      <c r="Q241">
        <v>27009.775880000001</v>
      </c>
      <c r="R241">
        <v>145251</v>
      </c>
      <c r="S241">
        <v>11565</v>
      </c>
      <c r="T241">
        <v>27009.775880000001</v>
      </c>
      <c r="U241">
        <v>34384</v>
      </c>
      <c r="V241">
        <v>12313</v>
      </c>
    </row>
    <row r="242" spans="1:22" x14ac:dyDescent="0.2">
      <c r="A242" t="s">
        <v>294</v>
      </c>
      <c r="B242">
        <v>5283</v>
      </c>
      <c r="C242">
        <v>0</v>
      </c>
      <c r="D242">
        <v>1</v>
      </c>
      <c r="E242">
        <v>697.7</v>
      </c>
      <c r="F242">
        <v>-6.5</v>
      </c>
      <c r="G242">
        <v>2483875</v>
      </c>
      <c r="H242">
        <v>608999</v>
      </c>
      <c r="I242">
        <v>107170</v>
      </c>
      <c r="J242">
        <v>3629026</v>
      </c>
      <c r="K242">
        <v>213737</v>
      </c>
      <c r="L242">
        <v>6667810.6666999999</v>
      </c>
      <c r="M242">
        <v>3415289</v>
      </c>
      <c r="N242">
        <v>6302499</v>
      </c>
      <c r="O242">
        <v>365311.66667000001</v>
      </c>
      <c r="P242">
        <v>0</v>
      </c>
      <c r="Q242">
        <v>0</v>
      </c>
      <c r="R242">
        <v>138334</v>
      </c>
      <c r="S242">
        <v>11014</v>
      </c>
      <c r="T242">
        <v>0</v>
      </c>
      <c r="U242">
        <v>37000</v>
      </c>
      <c r="V242">
        <v>84245</v>
      </c>
    </row>
    <row r="243" spans="1:22" x14ac:dyDescent="0.2">
      <c r="A243" t="s">
        <v>295</v>
      </c>
      <c r="B243">
        <v>5310</v>
      </c>
      <c r="C243">
        <v>0</v>
      </c>
      <c r="D243">
        <v>1</v>
      </c>
      <c r="E243">
        <v>675.7</v>
      </c>
      <c r="F243">
        <v>16.399999999999999</v>
      </c>
      <c r="G243">
        <v>4216096</v>
      </c>
      <c r="H243">
        <v>533452</v>
      </c>
      <c r="I243">
        <v>442684</v>
      </c>
      <c r="J243">
        <v>1588682</v>
      </c>
      <c r="K243">
        <v>78468</v>
      </c>
      <c r="L243">
        <v>6294696.3333000001</v>
      </c>
      <c r="M243">
        <v>1510214</v>
      </c>
      <c r="N243">
        <v>5760814</v>
      </c>
      <c r="O243">
        <v>533882.33333000005</v>
      </c>
      <c r="P243">
        <v>0</v>
      </c>
      <c r="Q243">
        <v>49842.499526</v>
      </c>
      <c r="R243">
        <v>69167</v>
      </c>
      <c r="S243">
        <v>5507</v>
      </c>
      <c r="T243">
        <v>49842.499526</v>
      </c>
      <c r="U243">
        <v>37127</v>
      </c>
      <c r="V243">
        <v>25633</v>
      </c>
    </row>
    <row r="244" spans="1:22" x14ac:dyDescent="0.2">
      <c r="A244" t="s">
        <v>296</v>
      </c>
      <c r="B244">
        <v>5323</v>
      </c>
      <c r="C244">
        <v>0</v>
      </c>
      <c r="D244">
        <v>1</v>
      </c>
      <c r="E244">
        <v>565.70000000000005</v>
      </c>
      <c r="F244">
        <v>-15.7</v>
      </c>
      <c r="G244">
        <v>2429625</v>
      </c>
      <c r="H244">
        <v>468691</v>
      </c>
      <c r="I244">
        <v>153228</v>
      </c>
      <c r="J244">
        <v>2517454</v>
      </c>
      <c r="K244">
        <v>16758</v>
      </c>
      <c r="L244">
        <v>5321291.6666999999</v>
      </c>
      <c r="M244">
        <v>2500696</v>
      </c>
      <c r="N244">
        <v>5139511</v>
      </c>
      <c r="O244">
        <v>181780.66667000001</v>
      </c>
      <c r="P244">
        <v>0</v>
      </c>
      <c r="Q244">
        <v>0</v>
      </c>
      <c r="R244">
        <v>124501</v>
      </c>
      <c r="S244">
        <v>9913</v>
      </c>
      <c r="T244">
        <v>0</v>
      </c>
      <c r="U244">
        <v>30109</v>
      </c>
      <c r="V244">
        <v>30023</v>
      </c>
    </row>
    <row r="245" spans="1:22" x14ac:dyDescent="0.2">
      <c r="A245" t="s">
        <v>297</v>
      </c>
      <c r="B245">
        <v>5328</v>
      </c>
      <c r="C245">
        <v>0</v>
      </c>
      <c r="D245">
        <v>1</v>
      </c>
      <c r="E245">
        <v>83.6</v>
      </c>
      <c r="F245">
        <v>-1.2</v>
      </c>
      <c r="G245">
        <v>429723</v>
      </c>
      <c r="H245">
        <v>61407</v>
      </c>
      <c r="I245">
        <v>52454</v>
      </c>
      <c r="J245">
        <v>408296</v>
      </c>
      <c r="K245">
        <v>243</v>
      </c>
      <c r="L245">
        <v>899688.33333000005</v>
      </c>
      <c r="M245">
        <v>408053</v>
      </c>
      <c r="N245">
        <v>847105</v>
      </c>
      <c r="O245">
        <v>52583.333333000002</v>
      </c>
      <c r="P245">
        <v>0</v>
      </c>
      <c r="Q245">
        <v>0</v>
      </c>
      <c r="R245">
        <v>0</v>
      </c>
      <c r="S245">
        <v>0</v>
      </c>
      <c r="T245">
        <v>0</v>
      </c>
      <c r="U245">
        <v>5197</v>
      </c>
      <c r="V245">
        <v>262</v>
      </c>
    </row>
    <row r="246" spans="1:22" x14ac:dyDescent="0.2">
      <c r="A246" t="s">
        <v>298</v>
      </c>
      <c r="B246">
        <v>5463</v>
      </c>
      <c r="C246">
        <v>0</v>
      </c>
      <c r="D246">
        <v>1</v>
      </c>
      <c r="E246">
        <v>1144.4000000000001</v>
      </c>
      <c r="F246">
        <v>-22.1</v>
      </c>
      <c r="G246">
        <v>6399586</v>
      </c>
      <c r="H246">
        <v>890783</v>
      </c>
      <c r="I246">
        <v>381658</v>
      </c>
      <c r="J246">
        <v>3520871</v>
      </c>
      <c r="K246">
        <v>56315</v>
      </c>
      <c r="L246">
        <v>10632297</v>
      </c>
      <c r="M246">
        <v>3464556</v>
      </c>
      <c r="N246">
        <v>10151971</v>
      </c>
      <c r="O246">
        <v>480326</v>
      </c>
      <c r="P246">
        <v>0</v>
      </c>
      <c r="Q246">
        <v>0</v>
      </c>
      <c r="R246">
        <v>259376</v>
      </c>
      <c r="S246">
        <v>20651</v>
      </c>
      <c r="T246">
        <v>0</v>
      </c>
      <c r="U246">
        <v>60419</v>
      </c>
      <c r="V246">
        <v>80433</v>
      </c>
    </row>
    <row r="247" spans="1:22" x14ac:dyDescent="0.2">
      <c r="A247" t="s">
        <v>299</v>
      </c>
      <c r="B247">
        <v>5486</v>
      </c>
      <c r="C247">
        <v>0</v>
      </c>
      <c r="D247">
        <v>1</v>
      </c>
      <c r="E247">
        <v>384.8</v>
      </c>
      <c r="F247">
        <v>-3.9</v>
      </c>
      <c r="G247">
        <v>1641516</v>
      </c>
      <c r="H247">
        <v>299358</v>
      </c>
      <c r="I247">
        <v>100009</v>
      </c>
      <c r="J247">
        <v>1735999</v>
      </c>
      <c r="K247">
        <v>54831</v>
      </c>
      <c r="L247">
        <v>3620228</v>
      </c>
      <c r="M247">
        <v>1681168</v>
      </c>
      <c r="N247">
        <v>3457347</v>
      </c>
      <c r="O247">
        <v>162881</v>
      </c>
      <c r="P247">
        <v>0</v>
      </c>
      <c r="Q247">
        <v>0</v>
      </c>
      <c r="R247">
        <v>72625</v>
      </c>
      <c r="S247">
        <v>5782</v>
      </c>
      <c r="T247">
        <v>0</v>
      </c>
      <c r="U247">
        <v>21208</v>
      </c>
      <c r="V247">
        <v>15980</v>
      </c>
    </row>
    <row r="248" spans="1:22" x14ac:dyDescent="0.2">
      <c r="A248" t="s">
        <v>300</v>
      </c>
      <c r="B248">
        <v>5508</v>
      </c>
      <c r="C248">
        <v>0</v>
      </c>
      <c r="D248">
        <v>1</v>
      </c>
      <c r="E248">
        <v>326.8</v>
      </c>
      <c r="F248">
        <v>25.1</v>
      </c>
      <c r="G248">
        <v>1174844</v>
      </c>
      <c r="H248">
        <v>307102</v>
      </c>
      <c r="I248">
        <v>298149</v>
      </c>
      <c r="J248">
        <v>1435951</v>
      </c>
      <c r="K248">
        <v>60587</v>
      </c>
      <c r="L248">
        <v>2924811.3333000001</v>
      </c>
      <c r="M248">
        <v>1375364</v>
      </c>
      <c r="N248">
        <v>2562919</v>
      </c>
      <c r="O248">
        <v>361892.33332999999</v>
      </c>
      <c r="P248">
        <v>0</v>
      </c>
      <c r="Q248">
        <v>0</v>
      </c>
      <c r="R248">
        <v>0</v>
      </c>
      <c r="S248">
        <v>0</v>
      </c>
      <c r="T248">
        <v>0</v>
      </c>
      <c r="U248">
        <v>16860</v>
      </c>
      <c r="V248">
        <v>6914</v>
      </c>
    </row>
    <row r="249" spans="1:22" x14ac:dyDescent="0.2">
      <c r="A249" t="s">
        <v>301</v>
      </c>
      <c r="B249">
        <v>1975</v>
      </c>
      <c r="C249">
        <v>0</v>
      </c>
      <c r="D249">
        <v>1</v>
      </c>
      <c r="E249">
        <v>421.8</v>
      </c>
      <c r="F249">
        <v>-0.2</v>
      </c>
      <c r="G249">
        <v>1946881</v>
      </c>
      <c r="H249">
        <v>344538</v>
      </c>
      <c r="I249">
        <v>174897</v>
      </c>
      <c r="J249">
        <v>1578220</v>
      </c>
      <c r="K249">
        <v>56846</v>
      </c>
      <c r="L249">
        <v>3795737</v>
      </c>
      <c r="M249">
        <v>1521374</v>
      </c>
      <c r="N249">
        <v>3558460</v>
      </c>
      <c r="O249">
        <v>237277</v>
      </c>
      <c r="P249">
        <v>0</v>
      </c>
      <c r="Q249">
        <v>0</v>
      </c>
      <c r="R249">
        <v>83000</v>
      </c>
      <c r="S249">
        <v>6608</v>
      </c>
      <c r="T249">
        <v>0</v>
      </c>
      <c r="U249">
        <v>21734</v>
      </c>
      <c r="V249">
        <v>9098</v>
      </c>
    </row>
    <row r="250" spans="1:22" x14ac:dyDescent="0.2">
      <c r="A250" t="s">
        <v>302</v>
      </c>
      <c r="B250">
        <v>4824</v>
      </c>
      <c r="C250">
        <v>0</v>
      </c>
      <c r="D250">
        <v>1</v>
      </c>
      <c r="E250">
        <v>711.7</v>
      </c>
      <c r="F250">
        <v>-1.3</v>
      </c>
      <c r="G250">
        <v>3298141</v>
      </c>
      <c r="H250">
        <v>528896</v>
      </c>
      <c r="I250">
        <v>328308</v>
      </c>
      <c r="J250">
        <v>2774248</v>
      </c>
      <c r="K250">
        <v>106481</v>
      </c>
      <c r="L250">
        <v>6475465.3333000001</v>
      </c>
      <c r="M250">
        <v>2667767</v>
      </c>
      <c r="N250">
        <v>6028554</v>
      </c>
      <c r="O250">
        <v>446911.33332999999</v>
      </c>
      <c r="P250">
        <v>0</v>
      </c>
      <c r="Q250">
        <v>0</v>
      </c>
      <c r="R250">
        <v>148709</v>
      </c>
      <c r="S250">
        <v>11840</v>
      </c>
      <c r="T250">
        <v>0</v>
      </c>
      <c r="U250">
        <v>37394</v>
      </c>
      <c r="V250">
        <v>22889</v>
      </c>
    </row>
    <row r="251" spans="1:22" x14ac:dyDescent="0.2">
      <c r="A251" t="s">
        <v>303</v>
      </c>
      <c r="B251">
        <v>5607</v>
      </c>
      <c r="C251">
        <v>0</v>
      </c>
      <c r="D251">
        <v>1</v>
      </c>
      <c r="E251">
        <v>724.6</v>
      </c>
      <c r="F251">
        <v>49.4</v>
      </c>
      <c r="G251">
        <v>4110309</v>
      </c>
      <c r="H251">
        <v>800646</v>
      </c>
      <c r="I251">
        <v>874700</v>
      </c>
      <c r="J251">
        <v>2109931</v>
      </c>
      <c r="K251">
        <v>132364</v>
      </c>
      <c r="L251">
        <v>6760730.6666999999</v>
      </c>
      <c r="M251">
        <v>1977567</v>
      </c>
      <c r="N251">
        <v>5738899</v>
      </c>
      <c r="O251">
        <v>1021831.6666999999</v>
      </c>
      <c r="P251">
        <v>0</v>
      </c>
      <c r="Q251">
        <v>0</v>
      </c>
      <c r="R251">
        <v>287043</v>
      </c>
      <c r="S251">
        <v>22854</v>
      </c>
      <c r="T251">
        <v>0</v>
      </c>
      <c r="U251">
        <v>37282</v>
      </c>
      <c r="V251">
        <v>26888</v>
      </c>
    </row>
    <row r="252" spans="1:22" x14ac:dyDescent="0.2">
      <c r="A252" t="s">
        <v>304</v>
      </c>
      <c r="B252">
        <v>5643</v>
      </c>
      <c r="C252">
        <v>0</v>
      </c>
      <c r="D252">
        <v>1</v>
      </c>
      <c r="E252">
        <v>998.5</v>
      </c>
      <c r="F252">
        <v>21.3</v>
      </c>
      <c r="G252">
        <v>5225933</v>
      </c>
      <c r="H252">
        <v>1058198</v>
      </c>
      <c r="I252">
        <v>876176</v>
      </c>
      <c r="J252">
        <v>2700328</v>
      </c>
      <c r="K252">
        <v>120074</v>
      </c>
      <c r="L252">
        <v>8963815</v>
      </c>
      <c r="M252">
        <v>2580254</v>
      </c>
      <c r="N252">
        <v>7932077</v>
      </c>
      <c r="O252">
        <v>1031738</v>
      </c>
      <c r="P252">
        <v>0</v>
      </c>
      <c r="Q252">
        <v>0</v>
      </c>
      <c r="R252">
        <v>89917</v>
      </c>
      <c r="S252">
        <v>7159</v>
      </c>
      <c r="T252">
        <v>0</v>
      </c>
      <c r="U252">
        <v>49779</v>
      </c>
      <c r="V252">
        <v>69273</v>
      </c>
    </row>
    <row r="253" spans="1:22" x14ac:dyDescent="0.2">
      <c r="A253" t="s">
        <v>305</v>
      </c>
      <c r="B253">
        <v>5697</v>
      </c>
      <c r="C253">
        <v>0</v>
      </c>
      <c r="D253">
        <v>1</v>
      </c>
      <c r="E253">
        <v>435.8</v>
      </c>
      <c r="F253">
        <v>-17.600000000000001</v>
      </c>
      <c r="G253">
        <v>2049894</v>
      </c>
      <c r="H253">
        <v>343539</v>
      </c>
      <c r="I253">
        <v>83924</v>
      </c>
      <c r="J253">
        <v>1721953</v>
      </c>
      <c r="K253">
        <v>8000</v>
      </c>
      <c r="L253">
        <v>4070643</v>
      </c>
      <c r="M253">
        <v>1713953</v>
      </c>
      <c r="N253">
        <v>3974179</v>
      </c>
      <c r="O253">
        <v>96464</v>
      </c>
      <c r="P253">
        <v>0</v>
      </c>
      <c r="Q253">
        <v>0</v>
      </c>
      <c r="R253">
        <v>55334</v>
      </c>
      <c r="S253">
        <v>4406</v>
      </c>
      <c r="T253">
        <v>0</v>
      </c>
      <c r="U253">
        <v>23361</v>
      </c>
      <c r="V253">
        <v>10591</v>
      </c>
    </row>
    <row r="254" spans="1:22" x14ac:dyDescent="0.2">
      <c r="A254" t="s">
        <v>306</v>
      </c>
      <c r="B254">
        <v>5724</v>
      </c>
      <c r="C254">
        <v>0</v>
      </c>
      <c r="D254">
        <v>1</v>
      </c>
      <c r="E254">
        <v>264.89999999999998</v>
      </c>
      <c r="F254">
        <v>21.9</v>
      </c>
      <c r="G254">
        <v>1397286</v>
      </c>
      <c r="H254">
        <v>221004</v>
      </c>
      <c r="I254">
        <v>298443</v>
      </c>
      <c r="J254">
        <v>952190</v>
      </c>
      <c r="K254">
        <v>61872</v>
      </c>
      <c r="L254">
        <v>2540340.6666999999</v>
      </c>
      <c r="M254">
        <v>890318</v>
      </c>
      <c r="N254">
        <v>2172048</v>
      </c>
      <c r="O254">
        <v>368292.66667000001</v>
      </c>
      <c r="P254">
        <v>0</v>
      </c>
      <c r="Q254">
        <v>0</v>
      </c>
      <c r="R254">
        <v>44959</v>
      </c>
      <c r="S254">
        <v>3580</v>
      </c>
      <c r="T254">
        <v>0</v>
      </c>
      <c r="U254">
        <v>14710</v>
      </c>
      <c r="V254">
        <v>14820</v>
      </c>
    </row>
    <row r="255" spans="1:22" x14ac:dyDescent="0.2">
      <c r="A255" t="s">
        <v>307</v>
      </c>
      <c r="B255">
        <v>5805</v>
      </c>
      <c r="C255">
        <v>0</v>
      </c>
      <c r="D255">
        <v>1</v>
      </c>
      <c r="E255">
        <v>1156.4000000000001</v>
      </c>
      <c r="F255">
        <v>-5.9</v>
      </c>
      <c r="G255">
        <v>4592908</v>
      </c>
      <c r="H255">
        <v>1305879</v>
      </c>
      <c r="I255">
        <v>693754</v>
      </c>
      <c r="J255">
        <v>5048194</v>
      </c>
      <c r="K255">
        <v>82897</v>
      </c>
      <c r="L255">
        <v>11170274.666999999</v>
      </c>
      <c r="M255">
        <v>4965297</v>
      </c>
      <c r="N255">
        <v>10219518</v>
      </c>
      <c r="O255">
        <v>950756.66666999995</v>
      </c>
      <c r="P255">
        <v>0</v>
      </c>
      <c r="Q255">
        <v>0</v>
      </c>
      <c r="R255">
        <v>114126</v>
      </c>
      <c r="S255">
        <v>9087</v>
      </c>
      <c r="T255">
        <v>0</v>
      </c>
      <c r="U255">
        <v>60747</v>
      </c>
      <c r="V255">
        <v>337420</v>
      </c>
    </row>
    <row r="256" spans="1:22" x14ac:dyDescent="0.2">
      <c r="A256" t="s">
        <v>308</v>
      </c>
      <c r="B256">
        <v>5823</v>
      </c>
      <c r="C256">
        <v>0</v>
      </c>
      <c r="D256">
        <v>1</v>
      </c>
      <c r="E256">
        <v>386.8</v>
      </c>
      <c r="F256">
        <v>9.4</v>
      </c>
      <c r="G256">
        <v>1718181</v>
      </c>
      <c r="H256">
        <v>306155</v>
      </c>
      <c r="I256">
        <v>264004</v>
      </c>
      <c r="J256">
        <v>1697959</v>
      </c>
      <c r="K256">
        <v>72496</v>
      </c>
      <c r="L256">
        <v>3727296.6666999999</v>
      </c>
      <c r="M256">
        <v>1625463</v>
      </c>
      <c r="N256">
        <v>3367996</v>
      </c>
      <c r="O256">
        <v>359300.66667000001</v>
      </c>
      <c r="P256">
        <v>0</v>
      </c>
      <c r="Q256">
        <v>0</v>
      </c>
      <c r="R256">
        <v>38042</v>
      </c>
      <c r="S256">
        <v>3029</v>
      </c>
      <c r="T256">
        <v>0</v>
      </c>
      <c r="U256">
        <v>21245</v>
      </c>
      <c r="V256">
        <v>43044</v>
      </c>
    </row>
    <row r="257" spans="1:22" x14ac:dyDescent="0.2">
      <c r="A257" t="s">
        <v>309</v>
      </c>
      <c r="B257">
        <v>5832</v>
      </c>
      <c r="C257">
        <v>0</v>
      </c>
      <c r="D257">
        <v>1</v>
      </c>
      <c r="E257">
        <v>277.89999999999998</v>
      </c>
      <c r="F257">
        <v>-10.1</v>
      </c>
      <c r="G257">
        <v>1407436</v>
      </c>
      <c r="H257">
        <v>183800</v>
      </c>
      <c r="I257">
        <v>78623</v>
      </c>
      <c r="J257">
        <v>1027044</v>
      </c>
      <c r="K257">
        <v>6244</v>
      </c>
      <c r="L257">
        <v>2625794</v>
      </c>
      <c r="M257">
        <v>1020800</v>
      </c>
      <c r="N257">
        <v>2537157</v>
      </c>
      <c r="O257">
        <v>88637</v>
      </c>
      <c r="P257">
        <v>0</v>
      </c>
      <c r="Q257">
        <v>0</v>
      </c>
      <c r="R257">
        <v>0</v>
      </c>
      <c r="S257">
        <v>0</v>
      </c>
      <c r="T257">
        <v>0</v>
      </c>
      <c r="U257">
        <v>15772</v>
      </c>
      <c r="V257">
        <v>7514</v>
      </c>
    </row>
    <row r="258" spans="1:22" x14ac:dyDescent="0.2">
      <c r="A258" t="s">
        <v>310</v>
      </c>
      <c r="B258">
        <v>5877</v>
      </c>
      <c r="C258">
        <v>0</v>
      </c>
      <c r="D258">
        <v>1</v>
      </c>
      <c r="E258">
        <v>1350.3</v>
      </c>
      <c r="F258">
        <v>-5.8</v>
      </c>
      <c r="G258">
        <v>6947786</v>
      </c>
      <c r="H258">
        <v>1037743</v>
      </c>
      <c r="I258">
        <v>519650</v>
      </c>
      <c r="J258">
        <v>4460779</v>
      </c>
      <c r="K258">
        <v>137771</v>
      </c>
      <c r="L258">
        <v>12390169.333000001</v>
      </c>
      <c r="M258">
        <v>4323008</v>
      </c>
      <c r="N258">
        <v>11637445</v>
      </c>
      <c r="O258">
        <v>752724.33333000005</v>
      </c>
      <c r="P258">
        <v>0</v>
      </c>
      <c r="Q258">
        <v>0</v>
      </c>
      <c r="R258">
        <v>210959</v>
      </c>
      <c r="S258">
        <v>16796</v>
      </c>
      <c r="T258">
        <v>0</v>
      </c>
      <c r="U258">
        <v>70960</v>
      </c>
      <c r="V258">
        <v>154820</v>
      </c>
    </row>
    <row r="259" spans="1:22" x14ac:dyDescent="0.2">
      <c r="A259" t="s">
        <v>311</v>
      </c>
      <c r="B259">
        <v>5895</v>
      </c>
      <c r="C259">
        <v>0</v>
      </c>
      <c r="D259">
        <v>1</v>
      </c>
      <c r="E259">
        <v>275.89999999999998</v>
      </c>
      <c r="F259">
        <v>12.1</v>
      </c>
      <c r="G259">
        <v>1571197</v>
      </c>
      <c r="H259">
        <v>251522</v>
      </c>
      <c r="I259">
        <v>239763</v>
      </c>
      <c r="J259">
        <v>812375</v>
      </c>
      <c r="K259">
        <v>44152</v>
      </c>
      <c r="L259">
        <v>2568614.3333000001</v>
      </c>
      <c r="M259">
        <v>768223</v>
      </c>
      <c r="N259">
        <v>2283729</v>
      </c>
      <c r="O259">
        <v>284885.33332999999</v>
      </c>
      <c r="P259">
        <v>0</v>
      </c>
      <c r="Q259">
        <v>0</v>
      </c>
      <c r="R259">
        <v>69167</v>
      </c>
      <c r="S259">
        <v>5507</v>
      </c>
      <c r="T259">
        <v>0</v>
      </c>
      <c r="U259">
        <v>14720</v>
      </c>
      <c r="V259">
        <v>2687</v>
      </c>
    </row>
    <row r="260" spans="1:22" x14ac:dyDescent="0.2">
      <c r="A260" t="s">
        <v>312</v>
      </c>
      <c r="B260">
        <v>5949</v>
      </c>
      <c r="C260">
        <v>0</v>
      </c>
      <c r="D260">
        <v>1</v>
      </c>
      <c r="E260">
        <v>1002.5</v>
      </c>
      <c r="F260">
        <v>-7.4</v>
      </c>
      <c r="G260">
        <v>5694570</v>
      </c>
      <c r="H260">
        <v>730760</v>
      </c>
      <c r="I260">
        <v>405948</v>
      </c>
      <c r="J260">
        <v>3192857</v>
      </c>
      <c r="K260">
        <v>112375</v>
      </c>
      <c r="L260">
        <v>9402890.6666999999</v>
      </c>
      <c r="M260">
        <v>3080482</v>
      </c>
      <c r="N260">
        <v>8859696</v>
      </c>
      <c r="O260">
        <v>543194.66666999995</v>
      </c>
      <c r="P260">
        <v>0</v>
      </c>
      <c r="Q260">
        <v>0</v>
      </c>
      <c r="R260">
        <v>255918</v>
      </c>
      <c r="S260">
        <v>20376</v>
      </c>
      <c r="T260">
        <v>0</v>
      </c>
      <c r="U260">
        <v>53840</v>
      </c>
      <c r="V260">
        <v>40622</v>
      </c>
    </row>
    <row r="261" spans="1:22" x14ac:dyDescent="0.2">
      <c r="A261" t="s">
        <v>313</v>
      </c>
      <c r="B261">
        <v>5976</v>
      </c>
      <c r="C261">
        <v>0</v>
      </c>
      <c r="D261">
        <v>1</v>
      </c>
      <c r="E261">
        <v>956.5</v>
      </c>
      <c r="F261">
        <v>-19.100000000000001</v>
      </c>
      <c r="G261">
        <v>5245663</v>
      </c>
      <c r="H261">
        <v>760239</v>
      </c>
      <c r="I261">
        <v>232222</v>
      </c>
      <c r="J261">
        <v>2638157</v>
      </c>
      <c r="K261">
        <v>67658</v>
      </c>
      <c r="L261">
        <v>8711268.3333000001</v>
      </c>
      <c r="M261">
        <v>2570499</v>
      </c>
      <c r="N261">
        <v>8376112</v>
      </c>
      <c r="O261">
        <v>335156.33332999999</v>
      </c>
      <c r="P261">
        <v>0</v>
      </c>
      <c r="Q261">
        <v>0</v>
      </c>
      <c r="R261">
        <v>0</v>
      </c>
      <c r="S261">
        <v>0</v>
      </c>
      <c r="T261">
        <v>0</v>
      </c>
      <c r="U261">
        <v>49971</v>
      </c>
      <c r="V261">
        <v>67209</v>
      </c>
    </row>
    <row r="262" spans="1:22" x14ac:dyDescent="0.2">
      <c r="A262" t="s">
        <v>314</v>
      </c>
      <c r="B262">
        <v>5994</v>
      </c>
      <c r="C262">
        <v>0</v>
      </c>
      <c r="D262">
        <v>1</v>
      </c>
      <c r="E262">
        <v>782.6</v>
      </c>
      <c r="F262">
        <v>11.4</v>
      </c>
      <c r="G262">
        <v>3926969</v>
      </c>
      <c r="H262">
        <v>609670</v>
      </c>
      <c r="I262">
        <v>406787</v>
      </c>
      <c r="J262">
        <v>2391557</v>
      </c>
      <c r="K262">
        <v>93926</v>
      </c>
      <c r="L262">
        <v>6834849</v>
      </c>
      <c r="M262">
        <v>2297631</v>
      </c>
      <c r="N262">
        <v>6320181</v>
      </c>
      <c r="O262">
        <v>514668</v>
      </c>
      <c r="P262">
        <v>0</v>
      </c>
      <c r="Q262">
        <v>0</v>
      </c>
      <c r="R262">
        <v>121042</v>
      </c>
      <c r="S262">
        <v>9637</v>
      </c>
      <c r="T262">
        <v>0</v>
      </c>
      <c r="U262">
        <v>39444</v>
      </c>
      <c r="V262">
        <v>27695</v>
      </c>
    </row>
    <row r="263" spans="1:22" x14ac:dyDescent="0.2">
      <c r="A263" t="s">
        <v>315</v>
      </c>
      <c r="B263">
        <v>6003</v>
      </c>
      <c r="C263">
        <v>0</v>
      </c>
      <c r="D263">
        <v>1</v>
      </c>
      <c r="E263">
        <v>315.8</v>
      </c>
      <c r="F263">
        <v>-6.8</v>
      </c>
      <c r="G263">
        <v>1857700</v>
      </c>
      <c r="H263">
        <v>263992</v>
      </c>
      <c r="I263">
        <v>139388</v>
      </c>
      <c r="J263">
        <v>1174432</v>
      </c>
      <c r="K263">
        <v>24689</v>
      </c>
      <c r="L263">
        <v>3216830.6666999999</v>
      </c>
      <c r="M263">
        <v>1149743</v>
      </c>
      <c r="N263">
        <v>3048799</v>
      </c>
      <c r="O263">
        <v>168031.66667000001</v>
      </c>
      <c r="P263">
        <v>0</v>
      </c>
      <c r="Q263">
        <v>0</v>
      </c>
      <c r="R263">
        <v>86459</v>
      </c>
      <c r="S263">
        <v>6884</v>
      </c>
      <c r="T263">
        <v>0</v>
      </c>
      <c r="U263">
        <v>18550</v>
      </c>
      <c r="V263">
        <v>7166</v>
      </c>
    </row>
    <row r="264" spans="1:22" x14ac:dyDescent="0.2">
      <c r="A264" t="s">
        <v>316</v>
      </c>
      <c r="B264">
        <v>6012</v>
      </c>
      <c r="C264">
        <v>0</v>
      </c>
      <c r="D264">
        <v>1</v>
      </c>
      <c r="E264">
        <v>527.70000000000005</v>
      </c>
      <c r="F264">
        <v>-5.2</v>
      </c>
      <c r="G264">
        <v>2960086</v>
      </c>
      <c r="H264">
        <v>418940</v>
      </c>
      <c r="I264">
        <v>225113</v>
      </c>
      <c r="J264">
        <v>1525953</v>
      </c>
      <c r="K264">
        <v>46772</v>
      </c>
      <c r="L264">
        <v>4822539</v>
      </c>
      <c r="M264">
        <v>1479181</v>
      </c>
      <c r="N264">
        <v>4541219</v>
      </c>
      <c r="O264">
        <v>281320</v>
      </c>
      <c r="P264">
        <v>0</v>
      </c>
      <c r="Q264">
        <v>0</v>
      </c>
      <c r="R264">
        <v>103751</v>
      </c>
      <c r="S264">
        <v>8261</v>
      </c>
      <c r="T264">
        <v>0</v>
      </c>
      <c r="U264">
        <v>27942</v>
      </c>
      <c r="V264">
        <v>21311</v>
      </c>
    </row>
    <row r="265" spans="1:22" x14ac:dyDescent="0.2">
      <c r="A265" t="s">
        <v>317</v>
      </c>
      <c r="B265">
        <v>6030</v>
      </c>
      <c r="C265">
        <v>0</v>
      </c>
      <c r="D265">
        <v>1</v>
      </c>
      <c r="E265">
        <v>1123.4000000000001</v>
      </c>
      <c r="F265">
        <v>8.6999999999999993</v>
      </c>
      <c r="G265">
        <v>6406717</v>
      </c>
      <c r="H265">
        <v>876319</v>
      </c>
      <c r="I265">
        <v>547470</v>
      </c>
      <c r="J265">
        <v>3547425</v>
      </c>
      <c r="K265">
        <v>139756</v>
      </c>
      <c r="L265">
        <v>10525752.666999999</v>
      </c>
      <c r="M265">
        <v>3407669</v>
      </c>
      <c r="N265">
        <v>9800745</v>
      </c>
      <c r="O265">
        <v>725007.66666999995</v>
      </c>
      <c r="P265">
        <v>0</v>
      </c>
      <c r="Q265">
        <v>0</v>
      </c>
      <c r="R265">
        <v>376960</v>
      </c>
      <c r="S265">
        <v>30013</v>
      </c>
      <c r="T265">
        <v>0</v>
      </c>
      <c r="U265">
        <v>59628</v>
      </c>
      <c r="V265">
        <v>72252</v>
      </c>
    </row>
    <row r="266" spans="1:22" x14ac:dyDescent="0.2">
      <c r="A266" t="s">
        <v>318</v>
      </c>
      <c r="B266">
        <v>6048</v>
      </c>
      <c r="C266">
        <v>0</v>
      </c>
      <c r="D266">
        <v>1</v>
      </c>
      <c r="E266">
        <v>448.8</v>
      </c>
      <c r="F266">
        <v>-46.4</v>
      </c>
      <c r="G266">
        <v>1988276</v>
      </c>
      <c r="H266">
        <v>422953</v>
      </c>
      <c r="I266">
        <v>-91684</v>
      </c>
      <c r="J266">
        <v>2168064</v>
      </c>
      <c r="K266">
        <v>177265</v>
      </c>
      <c r="L266">
        <v>4551593</v>
      </c>
      <c r="M266">
        <v>1990799</v>
      </c>
      <c r="N266">
        <v>4451800</v>
      </c>
      <c r="O266">
        <v>99793</v>
      </c>
      <c r="P266">
        <v>156235</v>
      </c>
      <c r="Q266">
        <v>0</v>
      </c>
      <c r="R266">
        <v>55334</v>
      </c>
      <c r="S266">
        <v>4406</v>
      </c>
      <c r="T266">
        <v>0</v>
      </c>
      <c r="U266">
        <v>24578</v>
      </c>
      <c r="V266">
        <v>27634</v>
      </c>
    </row>
    <row r="267" spans="1:22" x14ac:dyDescent="0.2">
      <c r="A267" t="s">
        <v>319</v>
      </c>
      <c r="B267">
        <v>6039</v>
      </c>
      <c r="C267">
        <v>0</v>
      </c>
      <c r="D267">
        <v>1</v>
      </c>
      <c r="E267">
        <v>14203</v>
      </c>
      <c r="F267">
        <v>70.8</v>
      </c>
      <c r="G267">
        <v>100374182</v>
      </c>
      <c r="H267">
        <v>15388418</v>
      </c>
      <c r="I267">
        <v>12226055</v>
      </c>
      <c r="J267">
        <v>26262928</v>
      </c>
      <c r="K267">
        <v>1105030</v>
      </c>
      <c r="L267">
        <v>140460888.33000001</v>
      </c>
      <c r="M267">
        <v>25157898</v>
      </c>
      <c r="N267">
        <v>126610742</v>
      </c>
      <c r="O267">
        <v>13850146.333000001</v>
      </c>
      <c r="P267">
        <v>0</v>
      </c>
      <c r="Q267">
        <v>5396145.9162999997</v>
      </c>
      <c r="R267">
        <v>2528054</v>
      </c>
      <c r="S267">
        <v>201281</v>
      </c>
      <c r="T267">
        <v>5396145.9162999997</v>
      </c>
      <c r="U267">
        <v>784185</v>
      </c>
      <c r="V267">
        <v>963414</v>
      </c>
    </row>
    <row r="268" spans="1:22" x14ac:dyDescent="0.2">
      <c r="A268" t="s">
        <v>320</v>
      </c>
      <c r="B268">
        <v>6093</v>
      </c>
      <c r="C268">
        <v>0</v>
      </c>
      <c r="D268">
        <v>1</v>
      </c>
      <c r="E268">
        <v>1214.4000000000001</v>
      </c>
      <c r="F268">
        <v>-44.3</v>
      </c>
      <c r="G268">
        <v>6304856</v>
      </c>
      <c r="H268">
        <v>849862</v>
      </c>
      <c r="I268">
        <v>215574</v>
      </c>
      <c r="J268">
        <v>3485545</v>
      </c>
      <c r="K268">
        <v>85929</v>
      </c>
      <c r="L268">
        <v>10463702</v>
      </c>
      <c r="M268">
        <v>3399616</v>
      </c>
      <c r="N268">
        <v>10148700</v>
      </c>
      <c r="O268">
        <v>315002</v>
      </c>
      <c r="P268">
        <v>0</v>
      </c>
      <c r="Q268">
        <v>0</v>
      </c>
      <c r="R268">
        <v>204043</v>
      </c>
      <c r="S268">
        <v>16246</v>
      </c>
      <c r="T268">
        <v>0</v>
      </c>
      <c r="U268">
        <v>60753</v>
      </c>
      <c r="V268">
        <v>27482</v>
      </c>
    </row>
    <row r="269" spans="1:22" x14ac:dyDescent="0.2">
      <c r="A269" t="s">
        <v>321</v>
      </c>
      <c r="B269">
        <v>6091</v>
      </c>
      <c r="C269">
        <v>0</v>
      </c>
      <c r="D269">
        <v>1</v>
      </c>
      <c r="E269">
        <v>954.6</v>
      </c>
      <c r="F269">
        <v>43.2</v>
      </c>
      <c r="G269">
        <v>5690208</v>
      </c>
      <c r="H269">
        <v>784192</v>
      </c>
      <c r="I269">
        <v>828940</v>
      </c>
      <c r="J269">
        <v>3567801</v>
      </c>
      <c r="K269">
        <v>368226</v>
      </c>
      <c r="L269">
        <v>9908257.3333000001</v>
      </c>
      <c r="M269">
        <v>3199575</v>
      </c>
      <c r="N269">
        <v>8691996</v>
      </c>
      <c r="O269">
        <v>1216261.3333000001</v>
      </c>
      <c r="P269">
        <v>0</v>
      </c>
      <c r="Q269">
        <v>0</v>
      </c>
      <c r="R269">
        <v>166001</v>
      </c>
      <c r="S269">
        <v>13217</v>
      </c>
      <c r="T269">
        <v>0</v>
      </c>
      <c r="U269">
        <v>57013</v>
      </c>
      <c r="V269">
        <v>32057</v>
      </c>
    </row>
    <row r="270" spans="1:22" x14ac:dyDescent="0.2">
      <c r="A270" t="s">
        <v>322</v>
      </c>
      <c r="B270">
        <v>6095</v>
      </c>
      <c r="C270">
        <v>0</v>
      </c>
      <c r="D270">
        <v>1</v>
      </c>
      <c r="E270">
        <v>662.7</v>
      </c>
      <c r="F270">
        <v>8.8000000000000007</v>
      </c>
      <c r="G270">
        <v>3334382</v>
      </c>
      <c r="H270">
        <v>554067</v>
      </c>
      <c r="I270">
        <v>362748</v>
      </c>
      <c r="J270">
        <v>2225105</v>
      </c>
      <c r="K270">
        <v>85347</v>
      </c>
      <c r="L270">
        <v>6011455.6666999999</v>
      </c>
      <c r="M270">
        <v>2139758</v>
      </c>
      <c r="N270">
        <v>5554904</v>
      </c>
      <c r="O270">
        <v>456551.66667000001</v>
      </c>
      <c r="P270">
        <v>0</v>
      </c>
      <c r="Q270">
        <v>0</v>
      </c>
      <c r="R270">
        <v>117584</v>
      </c>
      <c r="S270">
        <v>9362</v>
      </c>
      <c r="T270">
        <v>0</v>
      </c>
      <c r="U270">
        <v>34320</v>
      </c>
      <c r="V270">
        <v>15486</v>
      </c>
    </row>
    <row r="271" spans="1:22" x14ac:dyDescent="0.2">
      <c r="A271" t="s">
        <v>323</v>
      </c>
      <c r="B271">
        <v>5157</v>
      </c>
      <c r="C271">
        <v>0</v>
      </c>
      <c r="D271">
        <v>1</v>
      </c>
      <c r="E271">
        <v>679.7</v>
      </c>
      <c r="F271">
        <v>8.6999999999999993</v>
      </c>
      <c r="G271">
        <v>3281816</v>
      </c>
      <c r="H271">
        <v>522577</v>
      </c>
      <c r="I271">
        <v>350283</v>
      </c>
      <c r="J271">
        <v>2762809</v>
      </c>
      <c r="K271">
        <v>113228</v>
      </c>
      <c r="L271">
        <v>6475445.6666999999</v>
      </c>
      <c r="M271">
        <v>2649581</v>
      </c>
      <c r="N271">
        <v>6002059</v>
      </c>
      <c r="O271">
        <v>473386.66667000001</v>
      </c>
      <c r="P271">
        <v>0</v>
      </c>
      <c r="Q271">
        <v>0</v>
      </c>
      <c r="R271">
        <v>110667</v>
      </c>
      <c r="S271">
        <v>8811</v>
      </c>
      <c r="T271">
        <v>0</v>
      </c>
      <c r="U271">
        <v>36563</v>
      </c>
      <c r="V271">
        <v>18911</v>
      </c>
    </row>
    <row r="272" spans="1:22" x14ac:dyDescent="0.2">
      <c r="A272" t="s">
        <v>324</v>
      </c>
      <c r="B272">
        <v>6097</v>
      </c>
      <c r="C272">
        <v>0</v>
      </c>
      <c r="D272">
        <v>1</v>
      </c>
      <c r="E272">
        <v>193.6</v>
      </c>
      <c r="F272">
        <v>-2.9</v>
      </c>
      <c r="G272">
        <v>1105597</v>
      </c>
      <c r="H272">
        <v>163064</v>
      </c>
      <c r="I272">
        <v>99513</v>
      </c>
      <c r="J272">
        <v>793795</v>
      </c>
      <c r="K272">
        <v>-55029</v>
      </c>
      <c r="L272">
        <v>2019744.6666999999</v>
      </c>
      <c r="M272">
        <v>848824</v>
      </c>
      <c r="N272">
        <v>1973999</v>
      </c>
      <c r="O272">
        <v>45745.666666999998</v>
      </c>
      <c r="P272">
        <v>0</v>
      </c>
      <c r="Q272">
        <v>0</v>
      </c>
      <c r="R272">
        <v>44959</v>
      </c>
      <c r="S272">
        <v>3580</v>
      </c>
      <c r="T272">
        <v>0</v>
      </c>
      <c r="U272">
        <v>11783</v>
      </c>
      <c r="V272">
        <v>2248</v>
      </c>
    </row>
    <row r="273" spans="1:22" x14ac:dyDescent="0.2">
      <c r="A273" t="s">
        <v>325</v>
      </c>
      <c r="B273">
        <v>6098</v>
      </c>
      <c r="C273">
        <v>0</v>
      </c>
      <c r="D273">
        <v>1</v>
      </c>
      <c r="E273">
        <v>1459.3</v>
      </c>
      <c r="F273">
        <v>-7.2</v>
      </c>
      <c r="G273">
        <v>9625102</v>
      </c>
      <c r="H273">
        <v>1154762</v>
      </c>
      <c r="I273">
        <v>642249</v>
      </c>
      <c r="J273">
        <v>3478958</v>
      </c>
      <c r="K273">
        <v>164225</v>
      </c>
      <c r="L273">
        <v>14033550</v>
      </c>
      <c r="M273">
        <v>3314733</v>
      </c>
      <c r="N273">
        <v>13195584</v>
      </c>
      <c r="O273">
        <v>837966</v>
      </c>
      <c r="P273">
        <v>0</v>
      </c>
      <c r="Q273">
        <v>186344.92092999999</v>
      </c>
      <c r="R273">
        <v>290501</v>
      </c>
      <c r="S273">
        <v>23129</v>
      </c>
      <c r="T273">
        <v>186344.92092999999</v>
      </c>
      <c r="U273">
        <v>81736</v>
      </c>
      <c r="V273">
        <v>65229</v>
      </c>
    </row>
    <row r="274" spans="1:22" x14ac:dyDescent="0.2">
      <c r="A274" t="s">
        <v>326</v>
      </c>
      <c r="B274">
        <v>6100</v>
      </c>
      <c r="C274">
        <v>0</v>
      </c>
      <c r="D274">
        <v>1</v>
      </c>
      <c r="E274">
        <v>556.70000000000005</v>
      </c>
      <c r="F274">
        <v>-7.7</v>
      </c>
      <c r="G274">
        <v>3047234</v>
      </c>
      <c r="H274">
        <v>424712</v>
      </c>
      <c r="I274">
        <v>234053</v>
      </c>
      <c r="J274">
        <v>2072210</v>
      </c>
      <c r="K274">
        <v>71887</v>
      </c>
      <c r="L274">
        <v>5381273.6666999999</v>
      </c>
      <c r="M274">
        <v>2000323</v>
      </c>
      <c r="N274">
        <v>5067537</v>
      </c>
      <c r="O274">
        <v>313736.66667000001</v>
      </c>
      <c r="P274">
        <v>0</v>
      </c>
      <c r="Q274">
        <v>0</v>
      </c>
      <c r="R274">
        <v>179834</v>
      </c>
      <c r="S274">
        <v>14318</v>
      </c>
      <c r="T274">
        <v>0</v>
      </c>
      <c r="U274">
        <v>30997</v>
      </c>
      <c r="V274">
        <v>16952</v>
      </c>
    </row>
    <row r="275" spans="1:22" x14ac:dyDescent="0.2">
      <c r="A275" t="s">
        <v>327</v>
      </c>
      <c r="B275">
        <v>6101</v>
      </c>
      <c r="C275">
        <v>0</v>
      </c>
      <c r="D275">
        <v>1</v>
      </c>
      <c r="E275">
        <v>6710.7</v>
      </c>
      <c r="F275">
        <v>93.8</v>
      </c>
      <c r="G275">
        <v>40999719</v>
      </c>
      <c r="H275">
        <v>6909647</v>
      </c>
      <c r="I275">
        <v>5813632</v>
      </c>
      <c r="J275">
        <v>14823699</v>
      </c>
      <c r="K275">
        <v>724579</v>
      </c>
      <c r="L275">
        <v>62188760.667000003</v>
      </c>
      <c r="M275">
        <v>14099120</v>
      </c>
      <c r="N275">
        <v>55491219</v>
      </c>
      <c r="O275">
        <v>6697541.6666999999</v>
      </c>
      <c r="P275">
        <v>0</v>
      </c>
      <c r="Q275">
        <v>1139086.2359</v>
      </c>
      <c r="R275">
        <v>812712</v>
      </c>
      <c r="S275">
        <v>64707</v>
      </c>
      <c r="T275">
        <v>1139086.2359</v>
      </c>
      <c r="U275">
        <v>346150</v>
      </c>
      <c r="V275">
        <v>268408</v>
      </c>
    </row>
    <row r="276" spans="1:22" x14ac:dyDescent="0.2">
      <c r="A276" t="s">
        <v>328</v>
      </c>
      <c r="B276">
        <v>6094</v>
      </c>
      <c r="C276">
        <v>0</v>
      </c>
      <c r="D276">
        <v>1</v>
      </c>
      <c r="E276">
        <v>576.70000000000005</v>
      </c>
      <c r="F276">
        <v>14.8</v>
      </c>
      <c r="G276">
        <v>3501804</v>
      </c>
      <c r="H276">
        <v>430785</v>
      </c>
      <c r="I276">
        <v>361252</v>
      </c>
      <c r="J276">
        <v>1466691</v>
      </c>
      <c r="K276">
        <v>79192</v>
      </c>
      <c r="L276">
        <v>5310593</v>
      </c>
      <c r="M276">
        <v>1387499</v>
      </c>
      <c r="N276">
        <v>4867416</v>
      </c>
      <c r="O276">
        <v>443177</v>
      </c>
      <c r="P276">
        <v>0</v>
      </c>
      <c r="Q276">
        <v>38180.131276</v>
      </c>
      <c r="R276">
        <v>93375</v>
      </c>
      <c r="S276">
        <v>7434</v>
      </c>
      <c r="T276">
        <v>38180.131276</v>
      </c>
      <c r="U276">
        <v>30488</v>
      </c>
      <c r="V276">
        <v>4688</v>
      </c>
    </row>
    <row r="277" spans="1:22" x14ac:dyDescent="0.2">
      <c r="A277" t="s">
        <v>329</v>
      </c>
      <c r="B277">
        <v>6096</v>
      </c>
      <c r="C277">
        <v>0</v>
      </c>
      <c r="D277">
        <v>1</v>
      </c>
      <c r="E277">
        <v>529.70000000000005</v>
      </c>
      <c r="F277">
        <v>-13.6</v>
      </c>
      <c r="G277">
        <v>2826801</v>
      </c>
      <c r="H277">
        <v>443711</v>
      </c>
      <c r="I277">
        <v>170689</v>
      </c>
      <c r="J277">
        <v>1949323</v>
      </c>
      <c r="K277">
        <v>60338</v>
      </c>
      <c r="L277">
        <v>5114860.3333000001</v>
      </c>
      <c r="M277">
        <v>1888985</v>
      </c>
      <c r="N277">
        <v>4880317</v>
      </c>
      <c r="O277">
        <v>234543.33332999999</v>
      </c>
      <c r="P277">
        <v>0</v>
      </c>
      <c r="Q277">
        <v>0</v>
      </c>
      <c r="R277">
        <v>114126</v>
      </c>
      <c r="S277">
        <v>9087</v>
      </c>
      <c r="T277">
        <v>0</v>
      </c>
      <c r="U277">
        <v>28796</v>
      </c>
      <c r="V277">
        <v>9151</v>
      </c>
    </row>
    <row r="278" spans="1:22" x14ac:dyDescent="0.2">
      <c r="A278" t="s">
        <v>330</v>
      </c>
      <c r="B278">
        <v>6102</v>
      </c>
      <c r="C278">
        <v>0</v>
      </c>
      <c r="D278">
        <v>1</v>
      </c>
      <c r="E278">
        <v>1932.1</v>
      </c>
      <c r="F278">
        <v>-1.2</v>
      </c>
      <c r="G278">
        <v>11314774</v>
      </c>
      <c r="H278">
        <v>1493928</v>
      </c>
      <c r="I278">
        <v>883737</v>
      </c>
      <c r="J278">
        <v>5946910</v>
      </c>
      <c r="K278">
        <v>203436</v>
      </c>
      <c r="L278">
        <v>18548898.333000001</v>
      </c>
      <c r="M278">
        <v>5743474</v>
      </c>
      <c r="N278">
        <v>17355321</v>
      </c>
      <c r="O278">
        <v>1193577.3333000001</v>
      </c>
      <c r="P278">
        <v>0</v>
      </c>
      <c r="Q278">
        <v>0</v>
      </c>
      <c r="R278">
        <v>418460</v>
      </c>
      <c r="S278">
        <v>33317</v>
      </c>
      <c r="T278">
        <v>0</v>
      </c>
      <c r="U278">
        <v>105819</v>
      </c>
      <c r="V278">
        <v>211746</v>
      </c>
    </row>
    <row r="279" spans="1:22" x14ac:dyDescent="0.2">
      <c r="A279" t="s">
        <v>331</v>
      </c>
      <c r="B279">
        <v>6120</v>
      </c>
      <c r="C279">
        <v>0</v>
      </c>
      <c r="D279">
        <v>1</v>
      </c>
      <c r="E279">
        <v>1147.4000000000001</v>
      </c>
      <c r="F279">
        <v>-10.7</v>
      </c>
      <c r="G279">
        <v>2879922</v>
      </c>
      <c r="H279">
        <v>872139</v>
      </c>
      <c r="I279">
        <v>326988</v>
      </c>
      <c r="J279">
        <v>6773310</v>
      </c>
      <c r="K279">
        <v>204392</v>
      </c>
      <c r="L279">
        <v>10434823.666999999</v>
      </c>
      <c r="M279">
        <v>6568918</v>
      </c>
      <c r="N279">
        <v>9848677</v>
      </c>
      <c r="O279">
        <v>586146.66666999995</v>
      </c>
      <c r="P279">
        <v>0</v>
      </c>
      <c r="Q279">
        <v>0</v>
      </c>
      <c r="R279">
        <v>183293</v>
      </c>
      <c r="S279">
        <v>14594</v>
      </c>
      <c r="T279">
        <v>0</v>
      </c>
      <c r="U279">
        <v>59213</v>
      </c>
      <c r="V279">
        <v>92746</v>
      </c>
    </row>
    <row r="280" spans="1:22" x14ac:dyDescent="0.2">
      <c r="A280" t="s">
        <v>332</v>
      </c>
      <c r="B280">
        <v>6138</v>
      </c>
      <c r="C280">
        <v>0</v>
      </c>
      <c r="D280">
        <v>1</v>
      </c>
      <c r="E280">
        <v>360.8</v>
      </c>
      <c r="F280">
        <v>-12.3</v>
      </c>
      <c r="G280">
        <v>1939403</v>
      </c>
      <c r="H280">
        <v>281087</v>
      </c>
      <c r="I280">
        <v>82076</v>
      </c>
      <c r="J280">
        <v>1105065</v>
      </c>
      <c r="K280">
        <v>31189</v>
      </c>
      <c r="L280">
        <v>3263522.6666999999</v>
      </c>
      <c r="M280">
        <v>1073876</v>
      </c>
      <c r="N280">
        <v>3147114</v>
      </c>
      <c r="O280">
        <v>116408.66667000001</v>
      </c>
      <c r="P280">
        <v>0</v>
      </c>
      <c r="Q280">
        <v>0</v>
      </c>
      <c r="R280">
        <v>69167</v>
      </c>
      <c r="S280">
        <v>5507</v>
      </c>
      <c r="T280">
        <v>0</v>
      </c>
      <c r="U280">
        <v>18991</v>
      </c>
      <c r="V280">
        <v>7135</v>
      </c>
    </row>
    <row r="281" spans="1:22" x14ac:dyDescent="0.2">
      <c r="A281" t="s">
        <v>333</v>
      </c>
      <c r="B281">
        <v>5751</v>
      </c>
      <c r="C281">
        <v>0</v>
      </c>
      <c r="D281">
        <v>1</v>
      </c>
      <c r="E281">
        <v>613.70000000000005</v>
      </c>
      <c r="F281">
        <v>-16.8</v>
      </c>
      <c r="G281">
        <v>2659085</v>
      </c>
      <c r="H281">
        <v>458825</v>
      </c>
      <c r="I281">
        <v>137744</v>
      </c>
      <c r="J281">
        <v>2319631</v>
      </c>
      <c r="K281">
        <v>62638</v>
      </c>
      <c r="L281">
        <v>5396215.3333000001</v>
      </c>
      <c r="M281">
        <v>2256993</v>
      </c>
      <c r="N281">
        <v>5183881</v>
      </c>
      <c r="O281">
        <v>212334.33332999999</v>
      </c>
      <c r="P281">
        <v>0</v>
      </c>
      <c r="Q281">
        <v>0</v>
      </c>
      <c r="R281">
        <v>69167</v>
      </c>
      <c r="S281">
        <v>5507</v>
      </c>
      <c r="T281">
        <v>0</v>
      </c>
      <c r="U281">
        <v>31375</v>
      </c>
      <c r="V281">
        <v>27841</v>
      </c>
    </row>
    <row r="282" spans="1:22" x14ac:dyDescent="0.2">
      <c r="A282" t="s">
        <v>334</v>
      </c>
      <c r="B282">
        <v>6165</v>
      </c>
      <c r="C282">
        <v>0</v>
      </c>
      <c r="D282">
        <v>1</v>
      </c>
      <c r="E282">
        <v>177.3</v>
      </c>
      <c r="F282">
        <v>-2.7</v>
      </c>
      <c r="G282">
        <v>1148133</v>
      </c>
      <c r="H282">
        <v>152837</v>
      </c>
      <c r="I282">
        <v>128191</v>
      </c>
      <c r="J282">
        <v>602947</v>
      </c>
      <c r="K282">
        <v>24850</v>
      </c>
      <c r="L282">
        <v>1858523</v>
      </c>
      <c r="M282">
        <v>578097</v>
      </c>
      <c r="N282">
        <v>1703960</v>
      </c>
      <c r="O282">
        <v>154563</v>
      </c>
      <c r="P282">
        <v>0</v>
      </c>
      <c r="Q282">
        <v>0</v>
      </c>
      <c r="R282">
        <v>48417</v>
      </c>
      <c r="S282">
        <v>3855</v>
      </c>
      <c r="T282">
        <v>0</v>
      </c>
      <c r="U282">
        <v>11092</v>
      </c>
      <c r="V282">
        <v>3023</v>
      </c>
    </row>
    <row r="283" spans="1:22" x14ac:dyDescent="0.2">
      <c r="A283" t="s">
        <v>335</v>
      </c>
      <c r="B283">
        <v>6175</v>
      </c>
      <c r="C283">
        <v>0</v>
      </c>
      <c r="D283">
        <v>1</v>
      </c>
      <c r="E283">
        <v>626.70000000000005</v>
      </c>
      <c r="F283">
        <v>9.8000000000000007</v>
      </c>
      <c r="G283">
        <v>3480768</v>
      </c>
      <c r="H283">
        <v>517051</v>
      </c>
      <c r="I283">
        <v>358308</v>
      </c>
      <c r="J283">
        <v>1916489</v>
      </c>
      <c r="K283">
        <v>79085</v>
      </c>
      <c r="L283">
        <v>5810650.6666999999</v>
      </c>
      <c r="M283">
        <v>1837404</v>
      </c>
      <c r="N283">
        <v>5367193</v>
      </c>
      <c r="O283">
        <v>443457.66667000001</v>
      </c>
      <c r="P283">
        <v>0</v>
      </c>
      <c r="Q283">
        <v>0</v>
      </c>
      <c r="R283">
        <v>117584</v>
      </c>
      <c r="S283">
        <v>9362</v>
      </c>
      <c r="T283">
        <v>0</v>
      </c>
      <c r="U283">
        <v>33544</v>
      </c>
      <c r="V283">
        <v>13927</v>
      </c>
    </row>
    <row r="284" spans="1:22" x14ac:dyDescent="0.2">
      <c r="A284" t="s">
        <v>336</v>
      </c>
      <c r="B284">
        <v>6219</v>
      </c>
      <c r="C284">
        <v>0</v>
      </c>
      <c r="D284">
        <v>1</v>
      </c>
      <c r="E284">
        <v>2311.9</v>
      </c>
      <c r="F284">
        <v>55.1</v>
      </c>
      <c r="G284">
        <v>15675220</v>
      </c>
      <c r="H284">
        <v>1750731</v>
      </c>
      <c r="I284">
        <v>1579271</v>
      </c>
      <c r="J284">
        <v>4444952</v>
      </c>
      <c r="K284">
        <v>203220</v>
      </c>
      <c r="L284">
        <v>21682799</v>
      </c>
      <c r="M284">
        <v>4241732</v>
      </c>
      <c r="N284">
        <v>19820304</v>
      </c>
      <c r="O284">
        <v>1862495</v>
      </c>
      <c r="P284">
        <v>0</v>
      </c>
      <c r="Q284">
        <v>637471.55677999998</v>
      </c>
      <c r="R284">
        <v>338918</v>
      </c>
      <c r="S284">
        <v>26984</v>
      </c>
      <c r="T284">
        <v>637471.55677999998</v>
      </c>
      <c r="U284">
        <v>128084</v>
      </c>
      <c r="V284">
        <v>150814</v>
      </c>
    </row>
    <row r="285" spans="1:22" x14ac:dyDescent="0.2">
      <c r="A285" t="s">
        <v>337</v>
      </c>
      <c r="B285">
        <v>6246</v>
      </c>
      <c r="C285">
        <v>0</v>
      </c>
      <c r="D285">
        <v>1</v>
      </c>
      <c r="E285">
        <v>159.80000000000001</v>
      </c>
      <c r="F285">
        <v>-2.4</v>
      </c>
      <c r="G285">
        <v>862843</v>
      </c>
      <c r="H285">
        <v>114694</v>
      </c>
      <c r="I285">
        <v>75756</v>
      </c>
      <c r="J285">
        <v>631365</v>
      </c>
      <c r="K285">
        <v>23921</v>
      </c>
      <c r="L285">
        <v>1574132</v>
      </c>
      <c r="M285">
        <v>607444</v>
      </c>
      <c r="N285">
        <v>1473028</v>
      </c>
      <c r="O285">
        <v>101104</v>
      </c>
      <c r="P285">
        <v>0</v>
      </c>
      <c r="Q285">
        <v>0</v>
      </c>
      <c r="R285">
        <v>38042</v>
      </c>
      <c r="S285">
        <v>3029</v>
      </c>
      <c r="T285">
        <v>0</v>
      </c>
      <c r="U285">
        <v>8899</v>
      </c>
      <c r="V285">
        <v>3272</v>
      </c>
    </row>
    <row r="286" spans="1:22" x14ac:dyDescent="0.2">
      <c r="A286" t="s">
        <v>338</v>
      </c>
      <c r="B286">
        <v>6273</v>
      </c>
      <c r="C286">
        <v>0</v>
      </c>
      <c r="D286">
        <v>1</v>
      </c>
      <c r="E286">
        <v>892.6</v>
      </c>
      <c r="F286">
        <v>34.299999999999997</v>
      </c>
      <c r="G286">
        <v>5297834</v>
      </c>
      <c r="H286">
        <v>689632</v>
      </c>
      <c r="I286">
        <v>628580</v>
      </c>
      <c r="J286">
        <v>2571189</v>
      </c>
      <c r="K286">
        <v>274568</v>
      </c>
      <c r="L286">
        <v>8434562.3333000001</v>
      </c>
      <c r="M286">
        <v>2296621</v>
      </c>
      <c r="N286">
        <v>7515956</v>
      </c>
      <c r="O286">
        <v>918606.33333000005</v>
      </c>
      <c r="P286">
        <v>0</v>
      </c>
      <c r="Q286">
        <v>0</v>
      </c>
      <c r="R286">
        <v>152167</v>
      </c>
      <c r="S286">
        <v>12115</v>
      </c>
      <c r="T286">
        <v>0</v>
      </c>
      <c r="U286">
        <v>49546</v>
      </c>
      <c r="V286">
        <v>28074</v>
      </c>
    </row>
    <row r="287" spans="1:22" x14ac:dyDescent="0.2">
      <c r="A287" t="s">
        <v>339</v>
      </c>
      <c r="B287">
        <v>6408</v>
      </c>
      <c r="C287">
        <v>0</v>
      </c>
      <c r="D287">
        <v>1</v>
      </c>
      <c r="E287">
        <v>894.6</v>
      </c>
      <c r="F287">
        <v>7.7</v>
      </c>
      <c r="G287">
        <v>5041657</v>
      </c>
      <c r="H287">
        <v>656646</v>
      </c>
      <c r="I287">
        <v>462814</v>
      </c>
      <c r="J287">
        <v>2467603</v>
      </c>
      <c r="K287">
        <v>97852</v>
      </c>
      <c r="L287">
        <v>8099486.6666999999</v>
      </c>
      <c r="M287">
        <v>2369751</v>
      </c>
      <c r="N287">
        <v>7521095</v>
      </c>
      <c r="O287">
        <v>578391.66666999995</v>
      </c>
      <c r="P287">
        <v>0</v>
      </c>
      <c r="Q287">
        <v>0</v>
      </c>
      <c r="R287">
        <v>103751</v>
      </c>
      <c r="S287">
        <v>8261</v>
      </c>
      <c r="T287">
        <v>0</v>
      </c>
      <c r="U287">
        <v>47584</v>
      </c>
      <c r="V287">
        <v>37332</v>
      </c>
    </row>
    <row r="288" spans="1:22" x14ac:dyDescent="0.2">
      <c r="A288" t="s">
        <v>340</v>
      </c>
      <c r="B288">
        <v>6453</v>
      </c>
      <c r="C288">
        <v>0</v>
      </c>
      <c r="D288">
        <v>1</v>
      </c>
      <c r="E288">
        <v>564.70000000000005</v>
      </c>
      <c r="F288">
        <v>-15.5</v>
      </c>
      <c r="G288">
        <v>2570002</v>
      </c>
      <c r="H288">
        <v>424152</v>
      </c>
      <c r="I288">
        <v>132204</v>
      </c>
      <c r="J288">
        <v>1810992</v>
      </c>
      <c r="K288">
        <v>51714</v>
      </c>
      <c r="L288">
        <v>4811120</v>
      </c>
      <c r="M288">
        <v>1759278</v>
      </c>
      <c r="N288">
        <v>4623757</v>
      </c>
      <c r="O288">
        <v>187363</v>
      </c>
      <c r="P288">
        <v>0</v>
      </c>
      <c r="Q288">
        <v>0</v>
      </c>
      <c r="R288">
        <v>0</v>
      </c>
      <c r="S288">
        <v>0</v>
      </c>
      <c r="T288">
        <v>0</v>
      </c>
      <c r="U288">
        <v>28106</v>
      </c>
      <c r="V288">
        <v>5974</v>
      </c>
    </row>
    <row r="289" spans="1:22" x14ac:dyDescent="0.2">
      <c r="A289" t="s">
        <v>341</v>
      </c>
      <c r="B289">
        <v>6460</v>
      </c>
      <c r="C289">
        <v>0</v>
      </c>
      <c r="D289">
        <v>1</v>
      </c>
      <c r="E289">
        <v>664.7</v>
      </c>
      <c r="F289">
        <v>-19.3</v>
      </c>
      <c r="G289">
        <v>3468695</v>
      </c>
      <c r="H289">
        <v>500498</v>
      </c>
      <c r="I289">
        <v>153700</v>
      </c>
      <c r="J289">
        <v>2143156</v>
      </c>
      <c r="K289">
        <v>57278</v>
      </c>
      <c r="L289">
        <v>5993866.3333000001</v>
      </c>
      <c r="M289">
        <v>2085878</v>
      </c>
      <c r="N289">
        <v>5777791</v>
      </c>
      <c r="O289">
        <v>216075.33332999999</v>
      </c>
      <c r="P289">
        <v>0</v>
      </c>
      <c r="Q289">
        <v>0</v>
      </c>
      <c r="R289">
        <v>127959</v>
      </c>
      <c r="S289">
        <v>10188</v>
      </c>
      <c r="T289">
        <v>0</v>
      </c>
      <c r="U289">
        <v>34136</v>
      </c>
      <c r="V289">
        <v>9476</v>
      </c>
    </row>
    <row r="290" spans="1:22" x14ac:dyDescent="0.2">
      <c r="A290" t="s">
        <v>342</v>
      </c>
      <c r="B290">
        <v>6462</v>
      </c>
      <c r="C290">
        <v>0</v>
      </c>
      <c r="D290">
        <v>1</v>
      </c>
      <c r="E290">
        <v>228.9</v>
      </c>
      <c r="F290">
        <v>-31.1</v>
      </c>
      <c r="G290">
        <v>1283565</v>
      </c>
      <c r="H290">
        <v>210166</v>
      </c>
      <c r="I290">
        <v>-51751</v>
      </c>
      <c r="J290">
        <v>1037423</v>
      </c>
      <c r="K290">
        <v>113273</v>
      </c>
      <c r="L290">
        <v>2487579</v>
      </c>
      <c r="M290">
        <v>924150</v>
      </c>
      <c r="N290">
        <v>2424043</v>
      </c>
      <c r="O290">
        <v>63536</v>
      </c>
      <c r="P290">
        <v>127094</v>
      </c>
      <c r="Q290">
        <v>0</v>
      </c>
      <c r="R290">
        <v>48417</v>
      </c>
      <c r="S290">
        <v>3855</v>
      </c>
      <c r="T290">
        <v>0</v>
      </c>
      <c r="U290">
        <v>13493</v>
      </c>
      <c r="V290">
        <v>4842</v>
      </c>
    </row>
    <row r="291" spans="1:22" x14ac:dyDescent="0.2">
      <c r="A291" t="s">
        <v>343</v>
      </c>
      <c r="B291">
        <v>6471</v>
      </c>
      <c r="C291">
        <v>0</v>
      </c>
      <c r="D291">
        <v>1</v>
      </c>
      <c r="E291">
        <v>432.8</v>
      </c>
      <c r="F291">
        <v>-2.2000000000000002</v>
      </c>
      <c r="G291">
        <v>2396735</v>
      </c>
      <c r="H291">
        <v>352507</v>
      </c>
      <c r="I291">
        <v>167704</v>
      </c>
      <c r="J291">
        <v>1252980</v>
      </c>
      <c r="K291">
        <v>52420</v>
      </c>
      <c r="L291">
        <v>3951198.6666999999</v>
      </c>
      <c r="M291">
        <v>1200560</v>
      </c>
      <c r="N291">
        <v>3727652</v>
      </c>
      <c r="O291">
        <v>223546.66667000001</v>
      </c>
      <c r="P291">
        <v>0</v>
      </c>
      <c r="Q291">
        <v>0</v>
      </c>
      <c r="R291">
        <v>58792</v>
      </c>
      <c r="S291">
        <v>4681</v>
      </c>
      <c r="T291">
        <v>0</v>
      </c>
      <c r="U291">
        <v>22609</v>
      </c>
      <c r="V291">
        <v>7769</v>
      </c>
    </row>
    <row r="292" spans="1:22" x14ac:dyDescent="0.2">
      <c r="A292" t="s">
        <v>344</v>
      </c>
      <c r="B292">
        <v>6509</v>
      </c>
      <c r="C292">
        <v>0</v>
      </c>
      <c r="D292">
        <v>1</v>
      </c>
      <c r="E292">
        <v>374.8</v>
      </c>
      <c r="F292">
        <v>19.600000000000001</v>
      </c>
      <c r="G292">
        <v>1858392</v>
      </c>
      <c r="H292">
        <v>296245</v>
      </c>
      <c r="I292">
        <v>301588</v>
      </c>
      <c r="J292">
        <v>1541079</v>
      </c>
      <c r="K292">
        <v>-27066</v>
      </c>
      <c r="L292">
        <v>3610112</v>
      </c>
      <c r="M292">
        <v>1568145</v>
      </c>
      <c r="N292">
        <v>3328963</v>
      </c>
      <c r="O292">
        <v>281149</v>
      </c>
      <c r="P292">
        <v>0</v>
      </c>
      <c r="Q292">
        <v>0</v>
      </c>
      <c r="R292">
        <v>100292</v>
      </c>
      <c r="S292">
        <v>7985</v>
      </c>
      <c r="T292">
        <v>0</v>
      </c>
      <c r="U292">
        <v>20214</v>
      </c>
      <c r="V292">
        <v>14688</v>
      </c>
    </row>
    <row r="293" spans="1:22" x14ac:dyDescent="0.2">
      <c r="A293" t="s">
        <v>345</v>
      </c>
      <c r="B293">
        <v>6512</v>
      </c>
      <c r="C293">
        <v>0</v>
      </c>
      <c r="D293">
        <v>1</v>
      </c>
      <c r="E293">
        <v>372.8</v>
      </c>
      <c r="F293">
        <v>-1.9</v>
      </c>
      <c r="G293">
        <v>2096155</v>
      </c>
      <c r="H293">
        <v>302586</v>
      </c>
      <c r="I293">
        <v>148212</v>
      </c>
      <c r="J293">
        <v>1089416</v>
      </c>
      <c r="K293">
        <v>43050</v>
      </c>
      <c r="L293">
        <v>3435559.6666999999</v>
      </c>
      <c r="M293">
        <v>1046366</v>
      </c>
      <c r="N293">
        <v>3240384</v>
      </c>
      <c r="O293">
        <v>195175.66667000001</v>
      </c>
      <c r="P293">
        <v>0</v>
      </c>
      <c r="Q293">
        <v>0</v>
      </c>
      <c r="R293">
        <v>58792</v>
      </c>
      <c r="S293">
        <v>4681</v>
      </c>
      <c r="T293">
        <v>0</v>
      </c>
      <c r="U293">
        <v>19474</v>
      </c>
      <c r="V293">
        <v>6195</v>
      </c>
    </row>
    <row r="294" spans="1:22" x14ac:dyDescent="0.2">
      <c r="A294" t="s">
        <v>346</v>
      </c>
      <c r="B294">
        <v>6516</v>
      </c>
      <c r="C294">
        <v>0</v>
      </c>
      <c r="D294">
        <v>1</v>
      </c>
      <c r="E294">
        <v>172.4</v>
      </c>
      <c r="F294">
        <v>-2.6</v>
      </c>
      <c r="G294">
        <v>846297</v>
      </c>
      <c r="H294">
        <v>199250</v>
      </c>
      <c r="I294">
        <v>160716</v>
      </c>
      <c r="J294">
        <v>850266</v>
      </c>
      <c r="K294">
        <v>32685</v>
      </c>
      <c r="L294">
        <v>1863601</v>
      </c>
      <c r="M294">
        <v>817581</v>
      </c>
      <c r="N294">
        <v>1665409</v>
      </c>
      <c r="O294">
        <v>198192</v>
      </c>
      <c r="P294">
        <v>0</v>
      </c>
      <c r="Q294">
        <v>0</v>
      </c>
      <c r="R294">
        <v>41500</v>
      </c>
      <c r="S294">
        <v>3304</v>
      </c>
      <c r="T294">
        <v>0</v>
      </c>
      <c r="U294">
        <v>10526</v>
      </c>
      <c r="V294">
        <v>9288</v>
      </c>
    </row>
    <row r="295" spans="1:22" x14ac:dyDescent="0.2">
      <c r="A295" t="s">
        <v>347</v>
      </c>
      <c r="B295">
        <v>6534</v>
      </c>
      <c r="C295">
        <v>0</v>
      </c>
      <c r="D295">
        <v>1</v>
      </c>
      <c r="E295">
        <v>696.7</v>
      </c>
      <c r="F295">
        <v>2.8</v>
      </c>
      <c r="G295">
        <v>3432194</v>
      </c>
      <c r="H295">
        <v>495027</v>
      </c>
      <c r="I295">
        <v>306744</v>
      </c>
      <c r="J295">
        <v>2189174</v>
      </c>
      <c r="K295">
        <v>38477</v>
      </c>
      <c r="L295">
        <v>6040407.6666999999</v>
      </c>
      <c r="M295">
        <v>2150697</v>
      </c>
      <c r="N295">
        <v>5689216</v>
      </c>
      <c r="O295">
        <v>351191.66667000001</v>
      </c>
      <c r="P295">
        <v>0</v>
      </c>
      <c r="Q295">
        <v>0</v>
      </c>
      <c r="R295">
        <v>86459</v>
      </c>
      <c r="S295">
        <v>6884</v>
      </c>
      <c r="T295">
        <v>0</v>
      </c>
      <c r="U295">
        <v>34910</v>
      </c>
      <c r="V295">
        <v>10472</v>
      </c>
    </row>
    <row r="296" spans="1:22" x14ac:dyDescent="0.2">
      <c r="A296" t="s">
        <v>348</v>
      </c>
      <c r="B296">
        <v>1935</v>
      </c>
      <c r="C296">
        <v>0</v>
      </c>
      <c r="D296">
        <v>1</v>
      </c>
      <c r="E296">
        <v>1207.4000000000001</v>
      </c>
      <c r="F296">
        <v>-7</v>
      </c>
      <c r="G296">
        <v>6487228</v>
      </c>
      <c r="H296">
        <v>922502</v>
      </c>
      <c r="I296">
        <v>469441</v>
      </c>
      <c r="J296">
        <v>3733360</v>
      </c>
      <c r="K296">
        <v>139595</v>
      </c>
      <c r="L296">
        <v>11171210.666999999</v>
      </c>
      <c r="M296">
        <v>3593765</v>
      </c>
      <c r="N296">
        <v>10549492</v>
      </c>
      <c r="O296">
        <v>621718.66666999995</v>
      </c>
      <c r="P296">
        <v>0</v>
      </c>
      <c r="Q296">
        <v>0</v>
      </c>
      <c r="R296">
        <v>0</v>
      </c>
      <c r="S296">
        <v>0</v>
      </c>
      <c r="T296">
        <v>0</v>
      </c>
      <c r="U296">
        <v>63464</v>
      </c>
      <c r="V296">
        <v>28121</v>
      </c>
    </row>
    <row r="297" spans="1:22" x14ac:dyDescent="0.2">
      <c r="A297" t="s">
        <v>349</v>
      </c>
      <c r="B297">
        <v>6561</v>
      </c>
      <c r="C297">
        <v>0</v>
      </c>
      <c r="D297">
        <v>1</v>
      </c>
      <c r="E297">
        <v>313.8</v>
      </c>
      <c r="F297">
        <v>-25.8</v>
      </c>
      <c r="G297">
        <v>984492</v>
      </c>
      <c r="H297">
        <v>204977</v>
      </c>
      <c r="I297">
        <v>-56844</v>
      </c>
      <c r="J297">
        <v>1713710</v>
      </c>
      <c r="K297">
        <v>88935</v>
      </c>
      <c r="L297">
        <v>2834149.3333000001</v>
      </c>
      <c r="M297">
        <v>1624775</v>
      </c>
      <c r="N297">
        <v>2777998</v>
      </c>
      <c r="O297">
        <v>56151.333333000002</v>
      </c>
      <c r="P297">
        <v>65991</v>
      </c>
      <c r="Q297">
        <v>0</v>
      </c>
      <c r="R297">
        <v>117584</v>
      </c>
      <c r="S297">
        <v>9362</v>
      </c>
      <c r="T297">
        <v>0</v>
      </c>
      <c r="U297">
        <v>16217</v>
      </c>
      <c r="V297">
        <v>48554</v>
      </c>
    </row>
    <row r="298" spans="1:22" x14ac:dyDescent="0.2">
      <c r="A298" t="s">
        <v>350</v>
      </c>
      <c r="B298">
        <v>6579</v>
      </c>
      <c r="C298">
        <v>0</v>
      </c>
      <c r="D298">
        <v>1</v>
      </c>
      <c r="E298">
        <v>3408.3</v>
      </c>
      <c r="F298">
        <v>32.700000000000003</v>
      </c>
      <c r="G298">
        <v>18045717</v>
      </c>
      <c r="H298">
        <v>2574036</v>
      </c>
      <c r="I298">
        <v>1652499</v>
      </c>
      <c r="J298">
        <v>10346116</v>
      </c>
      <c r="K298">
        <v>400620</v>
      </c>
      <c r="L298">
        <v>30775091.333000001</v>
      </c>
      <c r="M298">
        <v>9945496</v>
      </c>
      <c r="N298">
        <v>28556415</v>
      </c>
      <c r="O298">
        <v>2218676.3333000001</v>
      </c>
      <c r="P298">
        <v>0</v>
      </c>
      <c r="Q298">
        <v>0</v>
      </c>
      <c r="R298">
        <v>498002</v>
      </c>
      <c r="S298">
        <v>45771</v>
      </c>
      <c r="T298">
        <v>0</v>
      </c>
      <c r="U298">
        <v>176821</v>
      </c>
      <c r="V298">
        <v>307224</v>
      </c>
    </row>
    <row r="299" spans="1:22" x14ac:dyDescent="0.2">
      <c r="A299" t="s">
        <v>351</v>
      </c>
      <c r="B299">
        <v>6591</v>
      </c>
      <c r="C299">
        <v>0</v>
      </c>
      <c r="D299">
        <v>1</v>
      </c>
      <c r="E299">
        <v>396.8</v>
      </c>
      <c r="F299">
        <v>2.7</v>
      </c>
      <c r="G299">
        <v>2333611</v>
      </c>
      <c r="H299">
        <v>304238</v>
      </c>
      <c r="I299">
        <v>228712</v>
      </c>
      <c r="J299">
        <v>1195855</v>
      </c>
      <c r="K299">
        <v>8158</v>
      </c>
      <c r="L299">
        <v>3762891</v>
      </c>
      <c r="M299">
        <v>1187697</v>
      </c>
      <c r="N299">
        <v>3522372</v>
      </c>
      <c r="O299">
        <v>240519</v>
      </c>
      <c r="P299">
        <v>0</v>
      </c>
      <c r="Q299">
        <v>0</v>
      </c>
      <c r="R299">
        <v>79542</v>
      </c>
      <c r="S299">
        <v>6333</v>
      </c>
      <c r="T299">
        <v>0</v>
      </c>
      <c r="U299">
        <v>21591</v>
      </c>
      <c r="V299">
        <v>8729</v>
      </c>
    </row>
    <row r="300" spans="1:22" x14ac:dyDescent="0.2">
      <c r="A300" t="s">
        <v>352</v>
      </c>
      <c r="B300">
        <v>6592</v>
      </c>
      <c r="C300">
        <v>0</v>
      </c>
      <c r="D300">
        <v>1</v>
      </c>
      <c r="E300">
        <v>613.70000000000005</v>
      </c>
      <c r="F300">
        <v>-18.100000000000001</v>
      </c>
      <c r="G300">
        <v>3350938</v>
      </c>
      <c r="H300">
        <v>461456</v>
      </c>
      <c r="I300">
        <v>174856</v>
      </c>
      <c r="J300">
        <v>1919607</v>
      </c>
      <c r="K300">
        <v>50717</v>
      </c>
      <c r="L300">
        <v>5653632.3333000001</v>
      </c>
      <c r="M300">
        <v>1868890</v>
      </c>
      <c r="N300">
        <v>5419299</v>
      </c>
      <c r="O300">
        <v>234333.33332999999</v>
      </c>
      <c r="P300">
        <v>0</v>
      </c>
      <c r="Q300">
        <v>0</v>
      </c>
      <c r="R300">
        <v>96834</v>
      </c>
      <c r="S300">
        <v>7710</v>
      </c>
      <c r="T300">
        <v>0</v>
      </c>
      <c r="U300">
        <v>32776</v>
      </c>
      <c r="V300">
        <v>18465</v>
      </c>
    </row>
    <row r="301" spans="1:22" x14ac:dyDescent="0.2">
      <c r="A301" t="s">
        <v>353</v>
      </c>
      <c r="B301">
        <v>6615</v>
      </c>
      <c r="C301">
        <v>0</v>
      </c>
      <c r="D301">
        <v>1</v>
      </c>
      <c r="E301">
        <v>587.70000000000005</v>
      </c>
      <c r="F301">
        <v>9.6999999999999993</v>
      </c>
      <c r="G301">
        <v>2900171</v>
      </c>
      <c r="H301">
        <v>636400</v>
      </c>
      <c r="I301">
        <v>499457</v>
      </c>
      <c r="J301">
        <v>1680089</v>
      </c>
      <c r="K301">
        <v>73507</v>
      </c>
      <c r="L301">
        <v>5226375</v>
      </c>
      <c r="M301">
        <v>1606582</v>
      </c>
      <c r="N301">
        <v>4647490</v>
      </c>
      <c r="O301">
        <v>578885</v>
      </c>
      <c r="P301">
        <v>0</v>
      </c>
      <c r="Q301">
        <v>0</v>
      </c>
      <c r="R301">
        <v>0</v>
      </c>
      <c r="S301">
        <v>0</v>
      </c>
      <c r="T301">
        <v>0</v>
      </c>
      <c r="U301">
        <v>29369</v>
      </c>
      <c r="V301">
        <v>9715</v>
      </c>
    </row>
    <row r="302" spans="1:22" x14ac:dyDescent="0.2">
      <c r="A302" t="s">
        <v>354</v>
      </c>
      <c r="B302">
        <v>6633</v>
      </c>
      <c r="C302">
        <v>0</v>
      </c>
      <c r="D302">
        <v>1</v>
      </c>
      <c r="E302">
        <v>167.9</v>
      </c>
      <c r="F302">
        <v>-45.6</v>
      </c>
      <c r="G302">
        <v>0</v>
      </c>
      <c r="H302">
        <v>168455</v>
      </c>
      <c r="I302">
        <v>-176160</v>
      </c>
      <c r="J302">
        <v>1921216</v>
      </c>
      <c r="K302">
        <v>207891</v>
      </c>
      <c r="L302">
        <v>2052853</v>
      </c>
      <c r="M302">
        <v>1713325</v>
      </c>
      <c r="N302">
        <v>2012504</v>
      </c>
      <c r="O302">
        <v>40349</v>
      </c>
      <c r="P302">
        <v>245902</v>
      </c>
      <c r="Q302">
        <v>0</v>
      </c>
      <c r="R302">
        <v>0</v>
      </c>
      <c r="S302">
        <v>0</v>
      </c>
      <c r="T302">
        <v>0</v>
      </c>
      <c r="U302">
        <v>10222</v>
      </c>
      <c r="V302">
        <v>14657</v>
      </c>
    </row>
    <row r="303" spans="1:22" x14ac:dyDescent="0.2">
      <c r="A303" t="s">
        <v>355</v>
      </c>
      <c r="B303">
        <v>6651</v>
      </c>
      <c r="C303">
        <v>0</v>
      </c>
      <c r="D303">
        <v>1</v>
      </c>
      <c r="E303">
        <v>323.8</v>
      </c>
      <c r="F303">
        <v>-5.2</v>
      </c>
      <c r="G303">
        <v>1715360</v>
      </c>
      <c r="H303">
        <v>249429</v>
      </c>
      <c r="I303">
        <v>139594</v>
      </c>
      <c r="J303">
        <v>1131861</v>
      </c>
      <c r="K303">
        <v>23410</v>
      </c>
      <c r="L303">
        <v>3037059</v>
      </c>
      <c r="M303">
        <v>1108451</v>
      </c>
      <c r="N303">
        <v>2871634</v>
      </c>
      <c r="O303">
        <v>165425</v>
      </c>
      <c r="P303">
        <v>0</v>
      </c>
      <c r="Q303">
        <v>0</v>
      </c>
      <c r="R303">
        <v>65709</v>
      </c>
      <c r="S303">
        <v>5232</v>
      </c>
      <c r="T303">
        <v>0</v>
      </c>
      <c r="U303">
        <v>17502</v>
      </c>
      <c r="V303">
        <v>6118</v>
      </c>
    </row>
    <row r="304" spans="1:22" x14ac:dyDescent="0.2">
      <c r="A304" t="s">
        <v>356</v>
      </c>
      <c r="B304">
        <v>6660</v>
      </c>
      <c r="C304">
        <v>0</v>
      </c>
      <c r="D304">
        <v>1</v>
      </c>
      <c r="E304">
        <v>1557.2</v>
      </c>
      <c r="F304">
        <v>-27.2</v>
      </c>
      <c r="G304">
        <v>8724571</v>
      </c>
      <c r="H304">
        <v>1202242</v>
      </c>
      <c r="I304">
        <v>499669</v>
      </c>
      <c r="J304">
        <v>4568736</v>
      </c>
      <c r="K304">
        <v>36023</v>
      </c>
      <c r="L304">
        <v>14315451</v>
      </c>
      <c r="M304">
        <v>4532713</v>
      </c>
      <c r="N304">
        <v>13752853</v>
      </c>
      <c r="O304">
        <v>562598</v>
      </c>
      <c r="P304">
        <v>0</v>
      </c>
      <c r="Q304">
        <v>0</v>
      </c>
      <c r="R304">
        <v>238626</v>
      </c>
      <c r="S304">
        <v>18999</v>
      </c>
      <c r="T304">
        <v>0</v>
      </c>
      <c r="U304">
        <v>82536</v>
      </c>
      <c r="V304">
        <v>58528</v>
      </c>
    </row>
    <row r="305" spans="1:22" x14ac:dyDescent="0.2">
      <c r="A305" t="s">
        <v>357</v>
      </c>
      <c r="B305">
        <v>6700</v>
      </c>
      <c r="C305">
        <v>0</v>
      </c>
      <c r="D305">
        <v>1</v>
      </c>
      <c r="E305">
        <v>469.8</v>
      </c>
      <c r="F305">
        <v>-11.7</v>
      </c>
      <c r="G305">
        <v>2857679</v>
      </c>
      <c r="H305">
        <v>391395</v>
      </c>
      <c r="I305">
        <v>167409</v>
      </c>
      <c r="J305">
        <v>1367622</v>
      </c>
      <c r="K305">
        <v>22546</v>
      </c>
      <c r="L305">
        <v>4517975.6666999999</v>
      </c>
      <c r="M305">
        <v>1345076</v>
      </c>
      <c r="N305">
        <v>4320771</v>
      </c>
      <c r="O305">
        <v>197204.66667000001</v>
      </c>
      <c r="P305">
        <v>0</v>
      </c>
      <c r="Q305">
        <v>0</v>
      </c>
      <c r="R305">
        <v>114126</v>
      </c>
      <c r="S305">
        <v>9087</v>
      </c>
      <c r="T305">
        <v>0</v>
      </c>
      <c r="U305">
        <v>26230</v>
      </c>
      <c r="V305">
        <v>15406</v>
      </c>
    </row>
    <row r="306" spans="1:22" x14ac:dyDescent="0.2">
      <c r="A306" t="s">
        <v>358</v>
      </c>
      <c r="B306">
        <v>6750</v>
      </c>
      <c r="C306">
        <v>0</v>
      </c>
      <c r="D306">
        <v>1</v>
      </c>
      <c r="E306">
        <v>159.80000000000001</v>
      </c>
      <c r="F306">
        <v>-2.4</v>
      </c>
      <c r="G306">
        <v>311688</v>
      </c>
      <c r="H306">
        <v>121849</v>
      </c>
      <c r="I306">
        <v>34934</v>
      </c>
      <c r="J306">
        <v>1073098</v>
      </c>
      <c r="K306">
        <v>-112453</v>
      </c>
      <c r="L306">
        <v>1511888.3333000001</v>
      </c>
      <c r="M306">
        <v>1185551</v>
      </c>
      <c r="N306">
        <v>1569760</v>
      </c>
      <c r="O306">
        <v>-57871.666669999999</v>
      </c>
      <c r="P306">
        <v>0</v>
      </c>
      <c r="Q306">
        <v>0</v>
      </c>
      <c r="R306">
        <v>38042</v>
      </c>
      <c r="S306">
        <v>3029</v>
      </c>
      <c r="T306">
        <v>0</v>
      </c>
      <c r="U306">
        <v>8942</v>
      </c>
      <c r="V306">
        <v>43295</v>
      </c>
    </row>
    <row r="307" spans="1:22" x14ac:dyDescent="0.2">
      <c r="A307" t="s">
        <v>359</v>
      </c>
      <c r="B307">
        <v>6759</v>
      </c>
      <c r="C307">
        <v>0</v>
      </c>
      <c r="D307">
        <v>1</v>
      </c>
      <c r="E307">
        <v>628.70000000000005</v>
      </c>
      <c r="F307">
        <v>-58.3</v>
      </c>
      <c r="G307">
        <v>3808431</v>
      </c>
      <c r="H307">
        <v>517059</v>
      </c>
      <c r="I307">
        <v>-71431</v>
      </c>
      <c r="J307">
        <v>1982766</v>
      </c>
      <c r="K307">
        <v>81250</v>
      </c>
      <c r="L307">
        <v>6275273.3333000001</v>
      </c>
      <c r="M307">
        <v>1901516</v>
      </c>
      <c r="N307">
        <v>6256121</v>
      </c>
      <c r="O307">
        <v>19152.333332999999</v>
      </c>
      <c r="P307">
        <v>176208</v>
      </c>
      <c r="Q307">
        <v>0</v>
      </c>
      <c r="R307">
        <v>51875</v>
      </c>
      <c r="S307">
        <v>4130</v>
      </c>
      <c r="T307">
        <v>0</v>
      </c>
      <c r="U307">
        <v>35541</v>
      </c>
      <c r="V307">
        <v>18892</v>
      </c>
    </row>
    <row r="308" spans="1:22" x14ac:dyDescent="0.2">
      <c r="A308" t="s">
        <v>360</v>
      </c>
      <c r="B308">
        <v>6762</v>
      </c>
      <c r="C308">
        <v>0</v>
      </c>
      <c r="D308">
        <v>1</v>
      </c>
      <c r="E308">
        <v>702.7</v>
      </c>
      <c r="F308">
        <v>-14.7</v>
      </c>
      <c r="G308">
        <v>4039866</v>
      </c>
      <c r="H308">
        <v>570801</v>
      </c>
      <c r="I308">
        <v>214207</v>
      </c>
      <c r="J308">
        <v>1803751</v>
      </c>
      <c r="K308">
        <v>58290</v>
      </c>
      <c r="L308">
        <v>6266280.6666999999</v>
      </c>
      <c r="M308">
        <v>1745461</v>
      </c>
      <c r="N308">
        <v>5986905</v>
      </c>
      <c r="O308">
        <v>279375.66667000001</v>
      </c>
      <c r="P308">
        <v>0</v>
      </c>
      <c r="Q308">
        <v>0</v>
      </c>
      <c r="R308">
        <v>162542</v>
      </c>
      <c r="S308">
        <v>12941</v>
      </c>
      <c r="T308">
        <v>0</v>
      </c>
      <c r="U308">
        <v>36395</v>
      </c>
      <c r="V308">
        <v>14405</v>
      </c>
    </row>
    <row r="309" spans="1:22" x14ac:dyDescent="0.2">
      <c r="A309" t="s">
        <v>361</v>
      </c>
      <c r="B309">
        <v>6768</v>
      </c>
      <c r="C309">
        <v>0</v>
      </c>
      <c r="D309">
        <v>1</v>
      </c>
      <c r="E309">
        <v>1766.1</v>
      </c>
      <c r="F309">
        <v>-18.5</v>
      </c>
      <c r="G309">
        <v>11474439</v>
      </c>
      <c r="H309">
        <v>1336138</v>
      </c>
      <c r="I309">
        <v>741922</v>
      </c>
      <c r="J309">
        <v>4342366</v>
      </c>
      <c r="K309">
        <v>200433</v>
      </c>
      <c r="L309">
        <v>16905894.666999999</v>
      </c>
      <c r="M309">
        <v>4141933</v>
      </c>
      <c r="N309">
        <v>15921481</v>
      </c>
      <c r="O309">
        <v>984413.66666999995</v>
      </c>
      <c r="P309">
        <v>0</v>
      </c>
      <c r="Q309">
        <v>204312.34955000001</v>
      </c>
      <c r="R309">
        <v>332002</v>
      </c>
      <c r="S309">
        <v>26434</v>
      </c>
      <c r="T309">
        <v>204312.34955000001</v>
      </c>
      <c r="U309">
        <v>98493</v>
      </c>
      <c r="V309">
        <v>84954</v>
      </c>
    </row>
    <row r="310" spans="1:22" x14ac:dyDescent="0.2">
      <c r="A310" t="s">
        <v>362</v>
      </c>
      <c r="B310">
        <v>6795</v>
      </c>
      <c r="C310">
        <v>0</v>
      </c>
      <c r="D310">
        <v>1</v>
      </c>
      <c r="E310">
        <v>11089.6</v>
      </c>
      <c r="F310">
        <v>97.3</v>
      </c>
      <c r="G310">
        <v>72952509</v>
      </c>
      <c r="H310">
        <v>12111601</v>
      </c>
      <c r="I310">
        <v>9426118</v>
      </c>
      <c r="J310">
        <v>29367057</v>
      </c>
      <c r="K310">
        <v>1268256</v>
      </c>
      <c r="L310">
        <v>113737970.33</v>
      </c>
      <c r="M310">
        <v>28098801</v>
      </c>
      <c r="N310">
        <v>102475869</v>
      </c>
      <c r="O310">
        <v>11262101.333000001</v>
      </c>
      <c r="P310">
        <v>0</v>
      </c>
      <c r="Q310">
        <v>1295254.9256</v>
      </c>
      <c r="R310">
        <v>1753383</v>
      </c>
      <c r="S310">
        <v>139602</v>
      </c>
      <c r="T310">
        <v>1295254.9256</v>
      </c>
      <c r="U310">
        <v>631908</v>
      </c>
      <c r="V310">
        <v>1060186</v>
      </c>
    </row>
    <row r="311" spans="1:22" x14ac:dyDescent="0.2">
      <c r="A311" t="s">
        <v>363</v>
      </c>
      <c r="B311">
        <v>6822</v>
      </c>
      <c r="C311">
        <v>0</v>
      </c>
      <c r="D311">
        <v>1</v>
      </c>
      <c r="E311">
        <v>8708.7000000000007</v>
      </c>
      <c r="F311">
        <v>420.1</v>
      </c>
      <c r="G311">
        <v>42989298</v>
      </c>
      <c r="H311">
        <v>5773577</v>
      </c>
      <c r="I311">
        <v>5992697</v>
      </c>
      <c r="J311">
        <v>24996449</v>
      </c>
      <c r="K311">
        <v>1299747</v>
      </c>
      <c r="L311">
        <v>74564915.333000004</v>
      </c>
      <c r="M311">
        <v>23696702</v>
      </c>
      <c r="N311">
        <v>66845449</v>
      </c>
      <c r="O311">
        <v>7719466.3333000001</v>
      </c>
      <c r="P311">
        <v>0</v>
      </c>
      <c r="Q311">
        <v>0</v>
      </c>
      <c r="R311">
        <v>0</v>
      </c>
      <c r="S311">
        <v>0</v>
      </c>
      <c r="T311">
        <v>0</v>
      </c>
      <c r="U311">
        <v>433793</v>
      </c>
      <c r="V311">
        <v>805591</v>
      </c>
    </row>
    <row r="312" spans="1:22" x14ac:dyDescent="0.2">
      <c r="A312" t="s">
        <v>364</v>
      </c>
      <c r="B312">
        <v>6840</v>
      </c>
      <c r="C312">
        <v>0</v>
      </c>
      <c r="D312">
        <v>1</v>
      </c>
      <c r="E312">
        <v>2009</v>
      </c>
      <c r="F312">
        <v>24.7</v>
      </c>
      <c r="G312">
        <v>10693934</v>
      </c>
      <c r="H312">
        <v>1603502</v>
      </c>
      <c r="I312">
        <v>1008603</v>
      </c>
      <c r="J312">
        <v>5664456</v>
      </c>
      <c r="K312">
        <v>223617</v>
      </c>
      <c r="L312">
        <v>17830542.666999999</v>
      </c>
      <c r="M312">
        <v>5440839</v>
      </c>
      <c r="N312">
        <v>16537869</v>
      </c>
      <c r="O312">
        <v>1292673.6666999999</v>
      </c>
      <c r="P312">
        <v>0</v>
      </c>
      <c r="Q312">
        <v>0</v>
      </c>
      <c r="R312">
        <v>242085</v>
      </c>
      <c r="S312">
        <v>19275</v>
      </c>
      <c r="T312">
        <v>0</v>
      </c>
      <c r="U312">
        <v>104252</v>
      </c>
      <c r="V312">
        <v>110736</v>
      </c>
    </row>
    <row r="313" spans="1:22" x14ac:dyDescent="0.2">
      <c r="A313" t="s">
        <v>365</v>
      </c>
      <c r="B313">
        <v>6854</v>
      </c>
      <c r="C313">
        <v>0</v>
      </c>
      <c r="D313">
        <v>1</v>
      </c>
      <c r="E313">
        <v>515.70000000000005</v>
      </c>
      <c r="F313">
        <v>-19.2</v>
      </c>
      <c r="G313">
        <v>2740739</v>
      </c>
      <c r="H313">
        <v>450643</v>
      </c>
      <c r="I313">
        <v>103404</v>
      </c>
      <c r="J313">
        <v>1774443</v>
      </c>
      <c r="K313">
        <v>-10111</v>
      </c>
      <c r="L313">
        <v>4857106</v>
      </c>
      <c r="M313">
        <v>1784554</v>
      </c>
      <c r="N313">
        <v>4756863</v>
      </c>
      <c r="O313">
        <v>100243</v>
      </c>
      <c r="P313">
        <v>0</v>
      </c>
      <c r="Q313">
        <v>0</v>
      </c>
      <c r="R313">
        <v>124501</v>
      </c>
      <c r="S313">
        <v>9913</v>
      </c>
      <c r="T313">
        <v>0</v>
      </c>
      <c r="U313">
        <v>27243</v>
      </c>
      <c r="V313">
        <v>15782</v>
      </c>
    </row>
    <row r="314" spans="1:22" x14ac:dyDescent="0.2">
      <c r="A314" t="s">
        <v>366</v>
      </c>
      <c r="B314">
        <v>6867</v>
      </c>
      <c r="C314">
        <v>0</v>
      </c>
      <c r="D314">
        <v>1</v>
      </c>
      <c r="E314">
        <v>1516.3</v>
      </c>
      <c r="F314">
        <v>-33.1</v>
      </c>
      <c r="G314">
        <v>9000717</v>
      </c>
      <c r="H314">
        <v>1166919</v>
      </c>
      <c r="I314">
        <v>488600</v>
      </c>
      <c r="J314">
        <v>4303419</v>
      </c>
      <c r="K314">
        <v>123860</v>
      </c>
      <c r="L314">
        <v>14221593</v>
      </c>
      <c r="M314">
        <v>4179559</v>
      </c>
      <c r="N314">
        <v>13552573</v>
      </c>
      <c r="O314">
        <v>669020</v>
      </c>
      <c r="P314">
        <v>0</v>
      </c>
      <c r="Q314">
        <v>0</v>
      </c>
      <c r="R314">
        <v>363127</v>
      </c>
      <c r="S314">
        <v>28912</v>
      </c>
      <c r="T314">
        <v>0</v>
      </c>
      <c r="U314">
        <v>81769</v>
      </c>
      <c r="V314">
        <v>113665</v>
      </c>
    </row>
    <row r="315" spans="1:22" x14ac:dyDescent="0.2">
      <c r="A315" t="s">
        <v>367</v>
      </c>
      <c r="B315">
        <v>6921</v>
      </c>
      <c r="C315">
        <v>0</v>
      </c>
      <c r="D315">
        <v>1</v>
      </c>
      <c r="E315">
        <v>311.8</v>
      </c>
      <c r="F315">
        <v>-13.2</v>
      </c>
      <c r="G315">
        <v>1323996</v>
      </c>
      <c r="H315">
        <v>260347</v>
      </c>
      <c r="I315">
        <v>53935</v>
      </c>
      <c r="J315">
        <v>1449251</v>
      </c>
      <c r="K315">
        <v>35289</v>
      </c>
      <c r="L315">
        <v>2987650.3333000001</v>
      </c>
      <c r="M315">
        <v>1413962</v>
      </c>
      <c r="N315">
        <v>2890359</v>
      </c>
      <c r="O315">
        <v>97291.333333000002</v>
      </c>
      <c r="P315">
        <v>0</v>
      </c>
      <c r="Q315">
        <v>0</v>
      </c>
      <c r="R315">
        <v>62250</v>
      </c>
      <c r="S315">
        <v>4956</v>
      </c>
      <c r="T315">
        <v>0</v>
      </c>
      <c r="U315">
        <v>17319</v>
      </c>
      <c r="V315">
        <v>16306</v>
      </c>
    </row>
    <row r="316" spans="1:22" x14ac:dyDescent="0.2">
      <c r="A316" t="s">
        <v>368</v>
      </c>
      <c r="B316">
        <v>6930</v>
      </c>
      <c r="C316">
        <v>0</v>
      </c>
      <c r="D316">
        <v>1</v>
      </c>
      <c r="E316">
        <v>806.6</v>
      </c>
      <c r="F316">
        <v>-6.7</v>
      </c>
      <c r="G316">
        <v>3944458</v>
      </c>
      <c r="H316">
        <v>592679</v>
      </c>
      <c r="I316">
        <v>271092</v>
      </c>
      <c r="J316">
        <v>2899018</v>
      </c>
      <c r="K316">
        <v>85642</v>
      </c>
      <c r="L316">
        <v>7354898.3333000001</v>
      </c>
      <c r="M316">
        <v>2813376</v>
      </c>
      <c r="N316">
        <v>6948338</v>
      </c>
      <c r="O316">
        <v>406560.33332999999</v>
      </c>
      <c r="P316">
        <v>0</v>
      </c>
      <c r="Q316">
        <v>0</v>
      </c>
      <c r="R316">
        <v>179834</v>
      </c>
      <c r="S316">
        <v>14318</v>
      </c>
      <c r="T316">
        <v>0</v>
      </c>
      <c r="U316">
        <v>41765</v>
      </c>
      <c r="V316">
        <v>98577</v>
      </c>
    </row>
    <row r="317" spans="1:22" x14ac:dyDescent="0.2">
      <c r="A317" t="s">
        <v>369</v>
      </c>
      <c r="B317">
        <v>6937</v>
      </c>
      <c r="C317">
        <v>0</v>
      </c>
      <c r="D317">
        <v>1</v>
      </c>
      <c r="E317">
        <v>518.70000000000005</v>
      </c>
      <c r="F317">
        <v>37.6</v>
      </c>
      <c r="G317">
        <v>3050523</v>
      </c>
      <c r="H317">
        <v>494987</v>
      </c>
      <c r="I317">
        <v>462060</v>
      </c>
      <c r="J317">
        <v>1321143</v>
      </c>
      <c r="K317">
        <v>80281</v>
      </c>
      <c r="L317">
        <v>4766653.6666999999</v>
      </c>
      <c r="M317">
        <v>1240862</v>
      </c>
      <c r="N317">
        <v>4180957</v>
      </c>
      <c r="O317">
        <v>585696.66666999995</v>
      </c>
      <c r="P317">
        <v>0</v>
      </c>
      <c r="Q317">
        <v>1114.6499492</v>
      </c>
      <c r="R317">
        <v>183293</v>
      </c>
      <c r="S317">
        <v>14594</v>
      </c>
      <c r="T317">
        <v>1114.6499492</v>
      </c>
      <c r="U317">
        <v>26696</v>
      </c>
      <c r="V317">
        <v>83294</v>
      </c>
    </row>
    <row r="318" spans="1:22" x14ac:dyDescent="0.2">
      <c r="A318" t="s">
        <v>370</v>
      </c>
      <c r="B318">
        <v>6943</v>
      </c>
      <c r="C318">
        <v>0</v>
      </c>
      <c r="D318">
        <v>1</v>
      </c>
      <c r="E318">
        <v>277.89999999999998</v>
      </c>
      <c r="F318">
        <v>-1</v>
      </c>
      <c r="G318">
        <v>1310362</v>
      </c>
      <c r="H318">
        <v>218079</v>
      </c>
      <c r="I318">
        <v>115734</v>
      </c>
      <c r="J318">
        <v>1098035</v>
      </c>
      <c r="K318">
        <v>-19256</v>
      </c>
      <c r="L318">
        <v>2564962</v>
      </c>
      <c r="M318">
        <v>1117291</v>
      </c>
      <c r="N318">
        <v>2467009</v>
      </c>
      <c r="O318">
        <v>97953</v>
      </c>
      <c r="P318">
        <v>0</v>
      </c>
      <c r="Q318">
        <v>0</v>
      </c>
      <c r="R318">
        <v>65709</v>
      </c>
      <c r="S318">
        <v>5232</v>
      </c>
      <c r="T318">
        <v>0</v>
      </c>
      <c r="U318">
        <v>14504</v>
      </c>
      <c r="V318">
        <v>4195</v>
      </c>
    </row>
    <row r="319" spans="1:22" x14ac:dyDescent="0.2">
      <c r="A319" t="s">
        <v>371</v>
      </c>
      <c r="B319">
        <v>6264</v>
      </c>
      <c r="C319">
        <v>0</v>
      </c>
      <c r="D319">
        <v>1</v>
      </c>
      <c r="E319">
        <v>914.6</v>
      </c>
      <c r="F319">
        <v>-17.3</v>
      </c>
      <c r="G319">
        <v>4560818</v>
      </c>
      <c r="H319">
        <v>685657</v>
      </c>
      <c r="I319">
        <v>276196</v>
      </c>
      <c r="J319">
        <v>3266338</v>
      </c>
      <c r="K319">
        <v>109435</v>
      </c>
      <c r="L319">
        <v>8350078</v>
      </c>
      <c r="M319">
        <v>3156903</v>
      </c>
      <c r="N319">
        <v>7958160</v>
      </c>
      <c r="O319">
        <v>391918</v>
      </c>
      <c r="P319">
        <v>0</v>
      </c>
      <c r="Q319">
        <v>0</v>
      </c>
      <c r="R319">
        <v>186751</v>
      </c>
      <c r="S319">
        <v>14869</v>
      </c>
      <c r="T319">
        <v>0</v>
      </c>
      <c r="U319">
        <v>48224</v>
      </c>
      <c r="V319">
        <v>24016</v>
      </c>
    </row>
    <row r="320" spans="1:22" x14ac:dyDescent="0.2">
      <c r="A320" t="s">
        <v>372</v>
      </c>
      <c r="B320">
        <v>6950</v>
      </c>
      <c r="C320">
        <v>0</v>
      </c>
      <c r="D320">
        <v>1</v>
      </c>
      <c r="E320">
        <v>1540.2</v>
      </c>
      <c r="F320">
        <v>-5.2</v>
      </c>
      <c r="G320">
        <v>8190903</v>
      </c>
      <c r="H320">
        <v>1151152</v>
      </c>
      <c r="I320">
        <v>682324</v>
      </c>
      <c r="J320">
        <v>4535309</v>
      </c>
      <c r="K320">
        <v>166272</v>
      </c>
      <c r="L320">
        <v>13939398.666999999</v>
      </c>
      <c r="M320">
        <v>4369037</v>
      </c>
      <c r="N320">
        <v>13061600</v>
      </c>
      <c r="O320">
        <v>877798.66666999995</v>
      </c>
      <c r="P320">
        <v>0</v>
      </c>
      <c r="Q320">
        <v>0</v>
      </c>
      <c r="R320">
        <v>0</v>
      </c>
      <c r="S320">
        <v>0</v>
      </c>
      <c r="T320">
        <v>0</v>
      </c>
      <c r="U320">
        <v>80819</v>
      </c>
      <c r="V320">
        <v>62035</v>
      </c>
    </row>
    <row r="321" spans="1:22" x14ac:dyDescent="0.2">
      <c r="A321" t="s">
        <v>373</v>
      </c>
      <c r="B321">
        <v>6957</v>
      </c>
      <c r="C321">
        <v>0</v>
      </c>
      <c r="D321">
        <v>1</v>
      </c>
      <c r="E321">
        <v>9016.6</v>
      </c>
      <c r="F321">
        <v>-37.799999999999997</v>
      </c>
      <c r="G321">
        <v>40189141</v>
      </c>
      <c r="H321">
        <v>9350402</v>
      </c>
      <c r="I321">
        <v>5988350</v>
      </c>
      <c r="J321">
        <v>35137436</v>
      </c>
      <c r="K321">
        <v>1024395</v>
      </c>
      <c r="L321">
        <v>85239514.333000004</v>
      </c>
      <c r="M321">
        <v>34113041</v>
      </c>
      <c r="N321">
        <v>77290553</v>
      </c>
      <c r="O321">
        <v>7948961.3333000001</v>
      </c>
      <c r="P321">
        <v>0</v>
      </c>
      <c r="Q321">
        <v>0</v>
      </c>
      <c r="R321">
        <v>1058255</v>
      </c>
      <c r="S321">
        <v>84257</v>
      </c>
      <c r="T321">
        <v>0</v>
      </c>
      <c r="U321">
        <v>470067</v>
      </c>
      <c r="V321">
        <v>1620790</v>
      </c>
    </row>
    <row r="322" spans="1:22" x14ac:dyDescent="0.2">
      <c r="A322" t="s">
        <v>374</v>
      </c>
      <c r="B322">
        <v>5922</v>
      </c>
      <c r="C322">
        <v>0</v>
      </c>
      <c r="D322">
        <v>1</v>
      </c>
      <c r="E322">
        <v>662.7</v>
      </c>
      <c r="F322">
        <v>-17.399999999999999</v>
      </c>
      <c r="G322">
        <v>3155793</v>
      </c>
      <c r="H322">
        <v>546145</v>
      </c>
      <c r="I322">
        <v>171627</v>
      </c>
      <c r="J322">
        <v>2820789</v>
      </c>
      <c r="K322">
        <v>21843</v>
      </c>
      <c r="L322">
        <v>6411932.6666999999</v>
      </c>
      <c r="M322">
        <v>2798946</v>
      </c>
      <c r="N322">
        <v>6207145</v>
      </c>
      <c r="O322">
        <v>204787.66667000001</v>
      </c>
      <c r="P322">
        <v>0</v>
      </c>
      <c r="Q322">
        <v>0</v>
      </c>
      <c r="R322">
        <v>134876</v>
      </c>
      <c r="S322">
        <v>10739</v>
      </c>
      <c r="T322">
        <v>0</v>
      </c>
      <c r="U322">
        <v>36651</v>
      </c>
      <c r="V322">
        <v>24082</v>
      </c>
    </row>
    <row r="323" spans="1:22" x14ac:dyDescent="0.2">
      <c r="A323" t="s">
        <v>375</v>
      </c>
      <c r="B323">
        <v>819</v>
      </c>
      <c r="C323">
        <v>0</v>
      </c>
      <c r="D323">
        <v>1</v>
      </c>
      <c r="E323">
        <v>564.70000000000005</v>
      </c>
      <c r="F323">
        <v>-27.4</v>
      </c>
      <c r="G323">
        <v>2611008</v>
      </c>
      <c r="H323">
        <v>429514</v>
      </c>
      <c r="I323">
        <v>63508</v>
      </c>
      <c r="J323">
        <v>2135943</v>
      </c>
      <c r="K323">
        <v>22214</v>
      </c>
      <c r="L323">
        <v>5056804.6666999999</v>
      </c>
      <c r="M323">
        <v>2113729</v>
      </c>
      <c r="N323">
        <v>4950902</v>
      </c>
      <c r="O323">
        <v>105902.66667000001</v>
      </c>
      <c r="P323">
        <v>0</v>
      </c>
      <c r="Q323">
        <v>0</v>
      </c>
      <c r="R323">
        <v>162542</v>
      </c>
      <c r="S323">
        <v>12941</v>
      </c>
      <c r="T323">
        <v>0</v>
      </c>
      <c r="U323">
        <v>29518</v>
      </c>
      <c r="V323">
        <v>42882</v>
      </c>
    </row>
    <row r="324" spans="1:22" x14ac:dyDescent="0.2">
      <c r="A324" t="s">
        <v>376</v>
      </c>
      <c r="B324">
        <v>6969</v>
      </c>
      <c r="C324">
        <v>0</v>
      </c>
      <c r="D324">
        <v>1</v>
      </c>
      <c r="E324">
        <v>363.8</v>
      </c>
      <c r="F324">
        <v>-17.7</v>
      </c>
      <c r="G324">
        <v>1665861</v>
      </c>
      <c r="H324">
        <v>276191</v>
      </c>
      <c r="I324">
        <v>54065</v>
      </c>
      <c r="J324">
        <v>1808265</v>
      </c>
      <c r="K324">
        <v>-101031</v>
      </c>
      <c r="L324">
        <v>3693098</v>
      </c>
      <c r="M324">
        <v>1909296</v>
      </c>
      <c r="N324">
        <v>3737678</v>
      </c>
      <c r="O324">
        <v>-44580</v>
      </c>
      <c r="P324">
        <v>1650</v>
      </c>
      <c r="Q324">
        <v>0</v>
      </c>
      <c r="R324">
        <v>62250</v>
      </c>
      <c r="S324">
        <v>4956</v>
      </c>
      <c r="T324">
        <v>0</v>
      </c>
      <c r="U324">
        <v>20864</v>
      </c>
      <c r="V324">
        <v>5031</v>
      </c>
    </row>
    <row r="325" spans="1:22" x14ac:dyDescent="0.2">
      <c r="A325" t="s">
        <v>377</v>
      </c>
      <c r="B325">
        <v>6975</v>
      </c>
      <c r="C325">
        <v>0</v>
      </c>
      <c r="D325">
        <v>1</v>
      </c>
      <c r="E325">
        <v>1206.4000000000001</v>
      </c>
      <c r="F325">
        <v>2.5</v>
      </c>
      <c r="G325">
        <v>7512598</v>
      </c>
      <c r="H325">
        <v>921700</v>
      </c>
      <c r="I325">
        <v>557291</v>
      </c>
      <c r="J325">
        <v>2851515</v>
      </c>
      <c r="K325">
        <v>140105</v>
      </c>
      <c r="L325">
        <v>10994762.333000001</v>
      </c>
      <c r="M325">
        <v>2711410</v>
      </c>
      <c r="N325">
        <v>10279941</v>
      </c>
      <c r="O325">
        <v>714821.33333000005</v>
      </c>
      <c r="P325">
        <v>0</v>
      </c>
      <c r="Q325">
        <v>119659.02385</v>
      </c>
      <c r="R325">
        <v>325085</v>
      </c>
      <c r="S325">
        <v>25883</v>
      </c>
      <c r="T325">
        <v>119659.02385</v>
      </c>
      <c r="U325">
        <v>63735</v>
      </c>
      <c r="V325">
        <v>34034</v>
      </c>
    </row>
    <row r="326" spans="1:22" x14ac:dyDescent="0.2">
      <c r="A326" t="s">
        <v>378</v>
      </c>
      <c r="B326">
        <v>6983</v>
      </c>
      <c r="C326">
        <v>0</v>
      </c>
      <c r="D326">
        <v>1</v>
      </c>
      <c r="E326">
        <v>925.5</v>
      </c>
      <c r="F326">
        <v>37.5</v>
      </c>
      <c r="G326">
        <v>4436698</v>
      </c>
      <c r="H326">
        <v>656272</v>
      </c>
      <c r="I326">
        <v>601073</v>
      </c>
      <c r="J326">
        <v>3021716</v>
      </c>
      <c r="K326">
        <v>147480</v>
      </c>
      <c r="L326">
        <v>8036345.6666999999</v>
      </c>
      <c r="M326">
        <v>2874236</v>
      </c>
      <c r="N326">
        <v>7260223</v>
      </c>
      <c r="O326">
        <v>776122.66666999995</v>
      </c>
      <c r="P326">
        <v>0</v>
      </c>
      <c r="Q326">
        <v>0</v>
      </c>
      <c r="R326">
        <v>131417</v>
      </c>
      <c r="S326">
        <v>10463</v>
      </c>
      <c r="T326">
        <v>0</v>
      </c>
      <c r="U326">
        <v>46338</v>
      </c>
      <c r="V326">
        <v>53077</v>
      </c>
    </row>
    <row r="327" spans="1:22" x14ac:dyDescent="0.2">
      <c r="A327" t="s">
        <v>379</v>
      </c>
      <c r="B327">
        <v>6985</v>
      </c>
      <c r="C327">
        <v>0</v>
      </c>
      <c r="D327">
        <v>1</v>
      </c>
      <c r="E327">
        <v>913.6</v>
      </c>
      <c r="F327">
        <v>50.1</v>
      </c>
      <c r="G327">
        <v>5018258</v>
      </c>
      <c r="H327">
        <v>690490</v>
      </c>
      <c r="I327">
        <v>728066</v>
      </c>
      <c r="J327">
        <v>2336728</v>
      </c>
      <c r="K327">
        <v>144402</v>
      </c>
      <c r="L327">
        <v>8059391.6666999999</v>
      </c>
      <c r="M327">
        <v>2192326</v>
      </c>
      <c r="N327">
        <v>7181022</v>
      </c>
      <c r="O327">
        <v>878369.66666999995</v>
      </c>
      <c r="P327">
        <v>0</v>
      </c>
      <c r="Q327">
        <v>0</v>
      </c>
      <c r="R327">
        <v>0</v>
      </c>
      <c r="S327">
        <v>0</v>
      </c>
      <c r="T327">
        <v>0</v>
      </c>
      <c r="U327">
        <v>46920</v>
      </c>
      <c r="V327">
        <v>13916</v>
      </c>
    </row>
    <row r="328" spans="1:22" x14ac:dyDescent="0.2">
      <c r="A328" t="s">
        <v>380</v>
      </c>
      <c r="B328">
        <v>6987</v>
      </c>
      <c r="C328">
        <v>0</v>
      </c>
      <c r="D328">
        <v>1</v>
      </c>
      <c r="E328">
        <v>650.70000000000005</v>
      </c>
      <c r="F328">
        <v>-31.6</v>
      </c>
      <c r="G328">
        <v>3599170</v>
      </c>
      <c r="H328">
        <v>505151</v>
      </c>
      <c r="I328">
        <v>79810</v>
      </c>
      <c r="J328">
        <v>2057738</v>
      </c>
      <c r="K328">
        <v>53078</v>
      </c>
      <c r="L328">
        <v>6129917.6666999999</v>
      </c>
      <c r="M328">
        <v>2004660</v>
      </c>
      <c r="N328">
        <v>5983652</v>
      </c>
      <c r="O328">
        <v>146265.66667000001</v>
      </c>
      <c r="P328">
        <v>0</v>
      </c>
      <c r="Q328">
        <v>0</v>
      </c>
      <c r="R328">
        <v>58792</v>
      </c>
      <c r="S328">
        <v>4681</v>
      </c>
      <c r="T328">
        <v>0</v>
      </c>
      <c r="U328">
        <v>36093</v>
      </c>
      <c r="V328">
        <v>26651</v>
      </c>
    </row>
    <row r="329" spans="1:22" x14ac:dyDescent="0.2">
      <c r="A329" t="s">
        <v>381</v>
      </c>
      <c r="B329">
        <v>6990</v>
      </c>
      <c r="C329">
        <v>0</v>
      </c>
      <c r="D329">
        <v>1</v>
      </c>
      <c r="E329">
        <v>807.6</v>
      </c>
      <c r="F329">
        <v>52.5</v>
      </c>
      <c r="G329">
        <v>5309875</v>
      </c>
      <c r="H329">
        <v>642719</v>
      </c>
      <c r="I329">
        <v>811159</v>
      </c>
      <c r="J329">
        <v>2080375</v>
      </c>
      <c r="K329">
        <v>127708</v>
      </c>
      <c r="L329">
        <v>7883759.3333000001</v>
      </c>
      <c r="M329">
        <v>1952667</v>
      </c>
      <c r="N329">
        <v>6932344</v>
      </c>
      <c r="O329">
        <v>951415.33333000005</v>
      </c>
      <c r="P329">
        <v>0</v>
      </c>
      <c r="Q329">
        <v>112556.99408999999</v>
      </c>
      <c r="R329">
        <v>172918</v>
      </c>
      <c r="S329">
        <v>13768</v>
      </c>
      <c r="T329">
        <v>112556.99408999999</v>
      </c>
      <c r="U329">
        <v>44828</v>
      </c>
      <c r="V329">
        <v>23708</v>
      </c>
    </row>
    <row r="330" spans="1:22" x14ac:dyDescent="0.2">
      <c r="A330" t="s">
        <v>382</v>
      </c>
      <c r="B330">
        <v>6961</v>
      </c>
      <c r="C330">
        <v>0</v>
      </c>
      <c r="D330">
        <v>1</v>
      </c>
      <c r="E330">
        <v>2973.5</v>
      </c>
      <c r="F330">
        <v>23.9</v>
      </c>
      <c r="G330">
        <v>15825330</v>
      </c>
      <c r="H330">
        <v>3190966</v>
      </c>
      <c r="I330">
        <v>2423581</v>
      </c>
      <c r="J330">
        <v>10837456</v>
      </c>
      <c r="K330">
        <v>413844</v>
      </c>
      <c r="L330">
        <v>29118240.333000001</v>
      </c>
      <c r="M330">
        <v>10423612</v>
      </c>
      <c r="N330">
        <v>26164185</v>
      </c>
      <c r="O330">
        <v>2954055.3333000001</v>
      </c>
      <c r="P330">
        <v>0</v>
      </c>
      <c r="Q330">
        <v>0</v>
      </c>
      <c r="R330">
        <v>968338</v>
      </c>
      <c r="S330">
        <v>77098</v>
      </c>
      <c r="T330">
        <v>0</v>
      </c>
      <c r="U330">
        <v>159402</v>
      </c>
      <c r="V330">
        <v>232826</v>
      </c>
    </row>
    <row r="331" spans="1:22" x14ac:dyDescent="0.2">
      <c r="A331" t="s">
        <v>383</v>
      </c>
      <c r="B331">
        <v>6992</v>
      </c>
      <c r="C331">
        <v>0</v>
      </c>
      <c r="D331">
        <v>1</v>
      </c>
      <c r="E331">
        <v>531.70000000000005</v>
      </c>
      <c r="F331">
        <v>10.7</v>
      </c>
      <c r="G331">
        <v>2241895</v>
      </c>
      <c r="H331">
        <v>424410</v>
      </c>
      <c r="I331">
        <v>276362</v>
      </c>
      <c r="J331">
        <v>2454400</v>
      </c>
      <c r="K331">
        <v>42025</v>
      </c>
      <c r="L331">
        <v>5088998.6666999999</v>
      </c>
      <c r="M331">
        <v>2412375</v>
      </c>
      <c r="N331">
        <v>4744271</v>
      </c>
      <c r="O331">
        <v>344727.66667000001</v>
      </c>
      <c r="P331">
        <v>0</v>
      </c>
      <c r="Q331">
        <v>0</v>
      </c>
      <c r="R331">
        <v>62250</v>
      </c>
      <c r="S331">
        <v>4956</v>
      </c>
      <c r="T331">
        <v>0</v>
      </c>
      <c r="U331">
        <v>28800</v>
      </c>
      <c r="V331">
        <v>30544</v>
      </c>
    </row>
    <row r="332" spans="1:22" x14ac:dyDescent="0.2">
      <c r="A332" t="s">
        <v>384</v>
      </c>
      <c r="B332">
        <v>7002</v>
      </c>
      <c r="C332">
        <v>0</v>
      </c>
      <c r="D332">
        <v>1</v>
      </c>
      <c r="E332">
        <v>168.8</v>
      </c>
      <c r="F332">
        <v>-2.5</v>
      </c>
      <c r="G332">
        <v>702200</v>
      </c>
      <c r="H332">
        <v>156463</v>
      </c>
      <c r="I332">
        <v>36919</v>
      </c>
      <c r="J332">
        <v>803902</v>
      </c>
      <c r="K332">
        <v>-99257</v>
      </c>
      <c r="L332">
        <v>1628265.3333000001</v>
      </c>
      <c r="M332">
        <v>903159</v>
      </c>
      <c r="N332">
        <v>1687466</v>
      </c>
      <c r="O332">
        <v>-59200.666669999999</v>
      </c>
      <c r="P332">
        <v>0</v>
      </c>
      <c r="Q332">
        <v>0</v>
      </c>
      <c r="R332">
        <v>41500</v>
      </c>
      <c r="S332">
        <v>3304</v>
      </c>
      <c r="T332">
        <v>0</v>
      </c>
      <c r="U332">
        <v>9104</v>
      </c>
      <c r="V332">
        <v>7200</v>
      </c>
    </row>
    <row r="333" spans="1:22" x14ac:dyDescent="0.2">
      <c r="A333" t="s">
        <v>385</v>
      </c>
      <c r="B333">
        <v>7029</v>
      </c>
      <c r="C333">
        <v>0</v>
      </c>
      <c r="D333">
        <v>1</v>
      </c>
      <c r="E333">
        <v>1167.4000000000001</v>
      </c>
      <c r="F333">
        <v>23.8</v>
      </c>
      <c r="G333">
        <v>6350459</v>
      </c>
      <c r="H333">
        <v>858506</v>
      </c>
      <c r="I333">
        <v>661862</v>
      </c>
      <c r="J333">
        <v>3359677</v>
      </c>
      <c r="K333">
        <v>153635</v>
      </c>
      <c r="L333">
        <v>10405838</v>
      </c>
      <c r="M333">
        <v>3206042</v>
      </c>
      <c r="N333">
        <v>9561585</v>
      </c>
      <c r="O333">
        <v>844253</v>
      </c>
      <c r="P333">
        <v>0</v>
      </c>
      <c r="Q333">
        <v>0</v>
      </c>
      <c r="R333">
        <v>221334</v>
      </c>
      <c r="S333">
        <v>17622</v>
      </c>
      <c r="T333">
        <v>0</v>
      </c>
      <c r="U333">
        <v>59634</v>
      </c>
      <c r="V333">
        <v>58530</v>
      </c>
    </row>
    <row r="334" spans="1:22" x14ac:dyDescent="0.2">
      <c r="A334" t="s">
        <v>386</v>
      </c>
      <c r="B334">
        <v>7038</v>
      </c>
      <c r="C334">
        <v>0</v>
      </c>
      <c r="D334">
        <v>1</v>
      </c>
      <c r="E334">
        <v>747.6</v>
      </c>
      <c r="F334">
        <v>-14.4</v>
      </c>
      <c r="G334">
        <v>4143376</v>
      </c>
      <c r="H334">
        <v>571724</v>
      </c>
      <c r="I334">
        <v>234495</v>
      </c>
      <c r="J334">
        <v>2278716</v>
      </c>
      <c r="K334">
        <v>62695</v>
      </c>
      <c r="L334">
        <v>6870795.3333000001</v>
      </c>
      <c r="M334">
        <v>2216021</v>
      </c>
      <c r="N334">
        <v>6553517</v>
      </c>
      <c r="O334">
        <v>317278.33332999999</v>
      </c>
      <c r="P334">
        <v>0</v>
      </c>
      <c r="Q334">
        <v>0</v>
      </c>
      <c r="R334">
        <v>162542</v>
      </c>
      <c r="S334">
        <v>12941</v>
      </c>
      <c r="T334">
        <v>0</v>
      </c>
      <c r="U334">
        <v>39025</v>
      </c>
      <c r="V334">
        <v>39521</v>
      </c>
    </row>
    <row r="335" spans="1:22" x14ac:dyDescent="0.2">
      <c r="A335" t="s">
        <v>387</v>
      </c>
      <c r="B335">
        <v>7047</v>
      </c>
      <c r="C335">
        <v>0</v>
      </c>
      <c r="D335">
        <v>1</v>
      </c>
      <c r="E335">
        <v>362.8</v>
      </c>
      <c r="F335">
        <v>-14.9</v>
      </c>
      <c r="G335">
        <v>1957941</v>
      </c>
      <c r="H335">
        <v>285553</v>
      </c>
      <c r="I335">
        <v>60819</v>
      </c>
      <c r="J335">
        <v>1103508</v>
      </c>
      <c r="K335">
        <v>24207</v>
      </c>
      <c r="L335">
        <v>3302765</v>
      </c>
      <c r="M335">
        <v>1079301</v>
      </c>
      <c r="N335">
        <v>3212632</v>
      </c>
      <c r="O335">
        <v>90133</v>
      </c>
      <c r="P335">
        <v>0</v>
      </c>
      <c r="Q335">
        <v>0</v>
      </c>
      <c r="R335">
        <v>55334</v>
      </c>
      <c r="S335">
        <v>4406</v>
      </c>
      <c r="T335">
        <v>0</v>
      </c>
      <c r="U335">
        <v>18792</v>
      </c>
      <c r="V335">
        <v>11097</v>
      </c>
    </row>
    <row r="336" spans="1:22" x14ac:dyDescent="0.2">
      <c r="A336" t="s">
        <v>388</v>
      </c>
      <c r="B336">
        <v>7056</v>
      </c>
      <c r="C336">
        <v>0</v>
      </c>
      <c r="D336">
        <v>1</v>
      </c>
      <c r="E336">
        <v>1711.2</v>
      </c>
      <c r="F336">
        <v>-3.7</v>
      </c>
      <c r="G336">
        <v>10148097</v>
      </c>
      <c r="H336">
        <v>1805411</v>
      </c>
      <c r="I336">
        <v>1297551</v>
      </c>
      <c r="J336">
        <v>4390500</v>
      </c>
      <c r="K336">
        <v>211293</v>
      </c>
      <c r="L336">
        <v>16067315</v>
      </c>
      <c r="M336">
        <v>4179207</v>
      </c>
      <c r="N336">
        <v>14531457</v>
      </c>
      <c r="O336">
        <v>1535858</v>
      </c>
      <c r="P336">
        <v>0</v>
      </c>
      <c r="Q336">
        <v>55545.565959</v>
      </c>
      <c r="R336">
        <v>328543</v>
      </c>
      <c r="S336">
        <v>26158</v>
      </c>
      <c r="T336">
        <v>55545.565959</v>
      </c>
      <c r="U336">
        <v>89600</v>
      </c>
      <c r="V336">
        <v>51850</v>
      </c>
    </row>
    <row r="337" spans="1:22" x14ac:dyDescent="0.2">
      <c r="A337" t="s">
        <v>389</v>
      </c>
      <c r="B337">
        <v>7092</v>
      </c>
      <c r="C337">
        <v>0</v>
      </c>
      <c r="D337">
        <v>1</v>
      </c>
      <c r="E337">
        <v>450.8</v>
      </c>
      <c r="F337">
        <v>7</v>
      </c>
      <c r="G337">
        <v>2435077</v>
      </c>
      <c r="H337">
        <v>367655</v>
      </c>
      <c r="I337">
        <v>260351</v>
      </c>
      <c r="J337">
        <v>1303674</v>
      </c>
      <c r="K337">
        <v>57257</v>
      </c>
      <c r="L337">
        <v>4036332</v>
      </c>
      <c r="M337">
        <v>1246417</v>
      </c>
      <c r="N337">
        <v>3714025</v>
      </c>
      <c r="O337">
        <v>322307</v>
      </c>
      <c r="P337">
        <v>0</v>
      </c>
      <c r="Q337">
        <v>0</v>
      </c>
      <c r="R337">
        <v>79542</v>
      </c>
      <c r="S337">
        <v>6333</v>
      </c>
      <c r="T337">
        <v>0</v>
      </c>
      <c r="U337">
        <v>23695</v>
      </c>
      <c r="V337">
        <v>9468</v>
      </c>
    </row>
    <row r="338" spans="1:22" x14ac:dyDescent="0.2">
      <c r="A338" t="s">
        <v>390</v>
      </c>
      <c r="B338">
        <v>7098</v>
      </c>
      <c r="C338">
        <v>0</v>
      </c>
      <c r="D338">
        <v>1</v>
      </c>
      <c r="E338">
        <v>530.70000000000005</v>
      </c>
      <c r="F338">
        <v>-34.799999999999997</v>
      </c>
      <c r="G338">
        <v>2965004</v>
      </c>
      <c r="H338">
        <v>401917</v>
      </c>
      <c r="I338">
        <v>16435</v>
      </c>
      <c r="J338">
        <v>1579915</v>
      </c>
      <c r="K338">
        <v>38367</v>
      </c>
      <c r="L338">
        <v>4882370</v>
      </c>
      <c r="M338">
        <v>1541548</v>
      </c>
      <c r="N338">
        <v>4823094</v>
      </c>
      <c r="O338">
        <v>59276</v>
      </c>
      <c r="P338">
        <v>54809</v>
      </c>
      <c r="Q338">
        <v>0</v>
      </c>
      <c r="R338">
        <v>72625</v>
      </c>
      <c r="S338">
        <v>5782</v>
      </c>
      <c r="T338">
        <v>0</v>
      </c>
      <c r="U338">
        <v>28166</v>
      </c>
      <c r="V338">
        <v>8159</v>
      </c>
    </row>
    <row r="339" spans="1:22" x14ac:dyDescent="0.2">
      <c r="A339" t="s">
        <v>391</v>
      </c>
      <c r="B339">
        <v>7110</v>
      </c>
      <c r="C339">
        <v>0</v>
      </c>
      <c r="D339">
        <v>1</v>
      </c>
      <c r="E339">
        <v>925.5</v>
      </c>
      <c r="F339">
        <v>13.2</v>
      </c>
      <c r="G339">
        <v>5263566</v>
      </c>
      <c r="H339">
        <v>677416</v>
      </c>
      <c r="I339">
        <v>476204</v>
      </c>
      <c r="J339">
        <v>2382439</v>
      </c>
      <c r="K339">
        <v>102089</v>
      </c>
      <c r="L339">
        <v>8135625.6666999999</v>
      </c>
      <c r="M339">
        <v>2280350</v>
      </c>
      <c r="N339">
        <v>7545929</v>
      </c>
      <c r="O339">
        <v>589696.66666999995</v>
      </c>
      <c r="P339">
        <v>0</v>
      </c>
      <c r="Q339">
        <v>0</v>
      </c>
      <c r="R339">
        <v>210959</v>
      </c>
      <c r="S339">
        <v>16796</v>
      </c>
      <c r="T339">
        <v>0</v>
      </c>
      <c r="U339">
        <v>47463</v>
      </c>
      <c r="V339">
        <v>23164</v>
      </c>
    </row>
  </sheetData>
  <phoneticPr fontId="1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2562854</v>
      </c>
      <c r="H2">
        <v>390915</v>
      </c>
      <c r="I2">
        <v>78750</v>
      </c>
      <c r="J2">
        <v>2205655</v>
      </c>
      <c r="K2">
        <v>64879</v>
      </c>
      <c r="L2">
        <v>5091244</v>
      </c>
      <c r="M2">
        <v>2140776</v>
      </c>
      <c r="N2">
        <v>4922273</v>
      </c>
      <c r="O2">
        <v>168971</v>
      </c>
      <c r="P2">
        <v>0</v>
      </c>
      <c r="Q2">
        <v>0</v>
      </c>
      <c r="R2">
        <v>116469</v>
      </c>
      <c r="S2">
        <v>8247</v>
      </c>
      <c r="T2">
        <v>0</v>
      </c>
      <c r="U2">
        <v>29908</v>
      </c>
      <c r="V2">
        <v>48289</v>
      </c>
    </row>
    <row r="3" spans="1:22" x14ac:dyDescent="0.2">
      <c r="A3" t="s">
        <v>55</v>
      </c>
      <c r="B3">
        <v>9</v>
      </c>
      <c r="C3">
        <v>0</v>
      </c>
      <c r="D3">
        <v>1</v>
      </c>
      <c r="E3">
        <v>604.70000000000005</v>
      </c>
      <c r="F3">
        <v>8.5</v>
      </c>
      <c r="G3">
        <v>2654753</v>
      </c>
      <c r="H3">
        <v>467415</v>
      </c>
      <c r="I3">
        <v>311985</v>
      </c>
      <c r="J3">
        <v>2561838</v>
      </c>
      <c r="K3">
        <v>51097</v>
      </c>
      <c r="L3">
        <v>5615041</v>
      </c>
      <c r="M3">
        <v>2510741</v>
      </c>
      <c r="N3">
        <v>5244103</v>
      </c>
      <c r="O3">
        <v>370938</v>
      </c>
      <c r="P3">
        <v>0</v>
      </c>
      <c r="Q3">
        <v>0</v>
      </c>
      <c r="R3">
        <v>85639</v>
      </c>
      <c r="S3">
        <v>6064</v>
      </c>
      <c r="T3">
        <v>0</v>
      </c>
      <c r="U3">
        <v>32347</v>
      </c>
      <c r="V3">
        <v>16674</v>
      </c>
    </row>
    <row r="4" spans="1:22" x14ac:dyDescent="0.2">
      <c r="A4" t="s">
        <v>56</v>
      </c>
      <c r="B4">
        <v>18</v>
      </c>
      <c r="C4">
        <v>0</v>
      </c>
      <c r="D4">
        <v>1</v>
      </c>
      <c r="E4">
        <v>324.8</v>
      </c>
      <c r="F4">
        <v>-3.6</v>
      </c>
      <c r="G4">
        <v>1659786</v>
      </c>
      <c r="H4">
        <v>256862</v>
      </c>
      <c r="I4">
        <v>112835</v>
      </c>
      <c r="J4">
        <v>1226911</v>
      </c>
      <c r="K4">
        <v>-74713</v>
      </c>
      <c r="L4">
        <v>3124528.6666999999</v>
      </c>
      <c r="M4">
        <v>1301624</v>
      </c>
      <c r="N4">
        <v>3076447</v>
      </c>
      <c r="O4">
        <v>48081.666666999998</v>
      </c>
      <c r="P4">
        <v>0</v>
      </c>
      <c r="Q4">
        <v>0</v>
      </c>
      <c r="R4">
        <v>41107</v>
      </c>
      <c r="S4">
        <v>2911</v>
      </c>
      <c r="T4">
        <v>0</v>
      </c>
      <c r="U4">
        <v>18353</v>
      </c>
      <c r="V4">
        <v>22077</v>
      </c>
    </row>
    <row r="5" spans="1:22" x14ac:dyDescent="0.2">
      <c r="A5" t="s">
        <v>57</v>
      </c>
      <c r="B5">
        <v>27</v>
      </c>
      <c r="C5">
        <v>0</v>
      </c>
      <c r="D5">
        <v>1</v>
      </c>
      <c r="E5">
        <v>1517.3</v>
      </c>
      <c r="F5">
        <v>36.299999999999997</v>
      </c>
      <c r="G5">
        <v>8305966</v>
      </c>
      <c r="H5">
        <v>1132674</v>
      </c>
      <c r="I5">
        <v>787481</v>
      </c>
      <c r="J5">
        <v>3970343</v>
      </c>
      <c r="K5">
        <v>176014</v>
      </c>
      <c r="L5">
        <v>13484586.666999999</v>
      </c>
      <c r="M5">
        <v>3794329</v>
      </c>
      <c r="N5">
        <v>12481174</v>
      </c>
      <c r="O5">
        <v>1003412.6666999999</v>
      </c>
      <c r="P5">
        <v>0</v>
      </c>
      <c r="Q5">
        <v>0</v>
      </c>
      <c r="R5">
        <v>0</v>
      </c>
      <c r="S5">
        <v>0</v>
      </c>
      <c r="T5">
        <v>0</v>
      </c>
      <c r="U5">
        <v>78568</v>
      </c>
      <c r="V5">
        <v>75604</v>
      </c>
    </row>
    <row r="6" spans="1:22" x14ac:dyDescent="0.2">
      <c r="A6" t="s">
        <v>58</v>
      </c>
      <c r="B6">
        <v>63</v>
      </c>
      <c r="C6">
        <v>0</v>
      </c>
      <c r="D6">
        <v>1</v>
      </c>
      <c r="E6">
        <v>519.70000000000005</v>
      </c>
      <c r="F6">
        <v>-0.3</v>
      </c>
      <c r="G6">
        <v>2884481</v>
      </c>
      <c r="H6">
        <v>412787</v>
      </c>
      <c r="I6">
        <v>234843</v>
      </c>
      <c r="J6">
        <v>1637701</v>
      </c>
      <c r="K6">
        <v>62371</v>
      </c>
      <c r="L6">
        <v>4904382</v>
      </c>
      <c r="M6">
        <v>1575330</v>
      </c>
      <c r="N6">
        <v>4601931</v>
      </c>
      <c r="O6">
        <v>302451</v>
      </c>
      <c r="P6">
        <v>0</v>
      </c>
      <c r="Q6">
        <v>0</v>
      </c>
      <c r="R6">
        <v>41107</v>
      </c>
      <c r="S6">
        <v>2911</v>
      </c>
      <c r="T6">
        <v>0</v>
      </c>
      <c r="U6">
        <v>28122</v>
      </c>
      <c r="V6">
        <v>10520</v>
      </c>
    </row>
    <row r="7" spans="1:22" x14ac:dyDescent="0.2">
      <c r="A7" t="s">
        <v>59</v>
      </c>
      <c r="B7">
        <v>72</v>
      </c>
      <c r="C7">
        <v>0</v>
      </c>
      <c r="D7">
        <v>1</v>
      </c>
      <c r="E7">
        <v>192.9</v>
      </c>
      <c r="F7">
        <v>-9.1</v>
      </c>
      <c r="G7">
        <v>760242</v>
      </c>
      <c r="H7">
        <v>119885</v>
      </c>
      <c r="I7">
        <v>44062</v>
      </c>
      <c r="J7">
        <v>1010164</v>
      </c>
      <c r="K7">
        <v>4746</v>
      </c>
      <c r="L7">
        <v>1860105</v>
      </c>
      <c r="M7">
        <v>1005418</v>
      </c>
      <c r="N7">
        <v>1808274</v>
      </c>
      <c r="O7">
        <v>51831</v>
      </c>
      <c r="P7">
        <v>10348</v>
      </c>
      <c r="Q7">
        <v>0</v>
      </c>
      <c r="R7">
        <v>44532</v>
      </c>
      <c r="S7">
        <v>3153</v>
      </c>
      <c r="T7">
        <v>0</v>
      </c>
      <c r="U7">
        <v>11135</v>
      </c>
      <c r="V7">
        <v>14346</v>
      </c>
    </row>
    <row r="8" spans="1:22" x14ac:dyDescent="0.2">
      <c r="A8" t="s">
        <v>60</v>
      </c>
      <c r="B8">
        <v>81</v>
      </c>
      <c r="C8">
        <v>0</v>
      </c>
      <c r="D8">
        <v>1</v>
      </c>
      <c r="E8">
        <v>1168.4000000000001</v>
      </c>
      <c r="F8">
        <v>-14.2</v>
      </c>
      <c r="G8">
        <v>6881604</v>
      </c>
      <c r="H8">
        <v>847844</v>
      </c>
      <c r="I8">
        <v>321026</v>
      </c>
      <c r="J8">
        <v>2746193</v>
      </c>
      <c r="K8">
        <v>109767</v>
      </c>
      <c r="L8">
        <v>10325099.666999999</v>
      </c>
      <c r="M8">
        <v>2636426</v>
      </c>
      <c r="N8">
        <v>9871130</v>
      </c>
      <c r="O8">
        <v>453969.66667000001</v>
      </c>
      <c r="P8">
        <v>0</v>
      </c>
      <c r="Q8">
        <v>122194.88064</v>
      </c>
      <c r="R8">
        <v>195256</v>
      </c>
      <c r="S8">
        <v>13825</v>
      </c>
      <c r="T8">
        <v>122194.88064</v>
      </c>
      <c r="U8">
        <v>59662</v>
      </c>
      <c r="V8">
        <v>44715</v>
      </c>
    </row>
    <row r="9" spans="1:22" x14ac:dyDescent="0.2">
      <c r="A9" t="s">
        <v>61</v>
      </c>
      <c r="B9">
        <v>99</v>
      </c>
      <c r="C9">
        <v>0</v>
      </c>
      <c r="D9">
        <v>1</v>
      </c>
      <c r="E9">
        <v>528.70000000000005</v>
      </c>
      <c r="F9">
        <v>-15.8</v>
      </c>
      <c r="G9">
        <v>2604556</v>
      </c>
      <c r="H9">
        <v>391566</v>
      </c>
      <c r="I9">
        <v>83551</v>
      </c>
      <c r="J9">
        <v>1544793</v>
      </c>
      <c r="K9">
        <v>38292</v>
      </c>
      <c r="L9">
        <v>4546123</v>
      </c>
      <c r="M9">
        <v>1506501</v>
      </c>
      <c r="N9">
        <v>4422309</v>
      </c>
      <c r="O9">
        <v>123814</v>
      </c>
      <c r="P9">
        <v>0</v>
      </c>
      <c r="Q9">
        <v>0</v>
      </c>
      <c r="R9">
        <v>0</v>
      </c>
      <c r="S9">
        <v>0</v>
      </c>
      <c r="T9">
        <v>0</v>
      </c>
      <c r="U9">
        <v>27036</v>
      </c>
      <c r="V9">
        <v>5208</v>
      </c>
    </row>
    <row r="10" spans="1:22" x14ac:dyDescent="0.2">
      <c r="A10" t="s">
        <v>62</v>
      </c>
      <c r="B10">
        <v>108</v>
      </c>
      <c r="C10">
        <v>0</v>
      </c>
      <c r="D10">
        <v>1</v>
      </c>
      <c r="E10">
        <v>277.89999999999998</v>
      </c>
      <c r="F10">
        <v>17.2</v>
      </c>
      <c r="G10">
        <v>1496800</v>
      </c>
      <c r="H10">
        <v>222867</v>
      </c>
      <c r="I10">
        <v>251393</v>
      </c>
      <c r="J10">
        <v>1040929</v>
      </c>
      <c r="K10">
        <v>59596</v>
      </c>
      <c r="L10">
        <v>2678847.3333000001</v>
      </c>
      <c r="M10">
        <v>981333</v>
      </c>
      <c r="N10">
        <v>2360827</v>
      </c>
      <c r="O10">
        <v>318020.33332999999</v>
      </c>
      <c r="P10">
        <v>0</v>
      </c>
      <c r="Q10">
        <v>0</v>
      </c>
      <c r="R10">
        <v>95915</v>
      </c>
      <c r="S10">
        <v>6791</v>
      </c>
      <c r="T10">
        <v>0</v>
      </c>
      <c r="U10">
        <v>15470</v>
      </c>
      <c r="V10">
        <v>14166</v>
      </c>
    </row>
    <row r="11" spans="1:22" x14ac:dyDescent="0.2">
      <c r="A11" t="s">
        <v>63</v>
      </c>
      <c r="B11">
        <v>126</v>
      </c>
      <c r="C11">
        <v>0</v>
      </c>
      <c r="D11">
        <v>1</v>
      </c>
      <c r="E11">
        <v>1323.3</v>
      </c>
      <c r="F11">
        <v>-0.9</v>
      </c>
      <c r="G11">
        <v>7609717</v>
      </c>
      <c r="H11">
        <v>1003309</v>
      </c>
      <c r="I11">
        <v>869335</v>
      </c>
      <c r="J11">
        <v>5352289</v>
      </c>
      <c r="K11">
        <v>148452</v>
      </c>
      <c r="L11">
        <v>13745801.333000001</v>
      </c>
      <c r="M11">
        <v>5203837</v>
      </c>
      <c r="N11">
        <v>12661371</v>
      </c>
      <c r="O11">
        <v>1084430.3333000001</v>
      </c>
      <c r="P11">
        <v>0</v>
      </c>
      <c r="Q11">
        <v>0</v>
      </c>
      <c r="R11">
        <v>342555</v>
      </c>
      <c r="S11">
        <v>24255</v>
      </c>
      <c r="T11">
        <v>0</v>
      </c>
      <c r="U11">
        <v>80492</v>
      </c>
      <c r="V11">
        <v>123041</v>
      </c>
    </row>
    <row r="12" spans="1:22" x14ac:dyDescent="0.2">
      <c r="A12" t="s">
        <v>64</v>
      </c>
      <c r="B12">
        <v>135</v>
      </c>
      <c r="C12">
        <v>0</v>
      </c>
      <c r="D12">
        <v>1</v>
      </c>
      <c r="E12">
        <v>1157.4000000000001</v>
      </c>
      <c r="F12">
        <v>-19.5</v>
      </c>
      <c r="G12">
        <v>6001721</v>
      </c>
      <c r="H12">
        <v>845712</v>
      </c>
      <c r="I12">
        <v>308046</v>
      </c>
      <c r="J12">
        <v>3838843</v>
      </c>
      <c r="K12">
        <v>124132</v>
      </c>
      <c r="L12">
        <v>10507507.333000001</v>
      </c>
      <c r="M12">
        <v>3714711</v>
      </c>
      <c r="N12">
        <v>10052004</v>
      </c>
      <c r="O12">
        <v>455503.33332999999</v>
      </c>
      <c r="P12">
        <v>0</v>
      </c>
      <c r="Q12">
        <v>0</v>
      </c>
      <c r="R12">
        <v>226086</v>
      </c>
      <c r="S12">
        <v>16008</v>
      </c>
      <c r="T12">
        <v>0</v>
      </c>
      <c r="U12">
        <v>61491</v>
      </c>
      <c r="V12">
        <v>47317</v>
      </c>
    </row>
    <row r="13" spans="1:22" x14ac:dyDescent="0.2">
      <c r="A13" t="s">
        <v>65</v>
      </c>
      <c r="B13">
        <v>171</v>
      </c>
      <c r="C13">
        <v>0</v>
      </c>
      <c r="D13">
        <v>1</v>
      </c>
      <c r="E13">
        <v>531.70000000000005</v>
      </c>
      <c r="F13">
        <v>21.7</v>
      </c>
      <c r="G13">
        <v>2672443</v>
      </c>
      <c r="H13">
        <v>444623</v>
      </c>
      <c r="I13">
        <v>360253</v>
      </c>
      <c r="J13">
        <v>1916411</v>
      </c>
      <c r="K13">
        <v>87060</v>
      </c>
      <c r="L13">
        <v>4956554</v>
      </c>
      <c r="M13">
        <v>1829351</v>
      </c>
      <c r="N13">
        <v>4477746</v>
      </c>
      <c r="O13">
        <v>478808</v>
      </c>
      <c r="P13">
        <v>0</v>
      </c>
      <c r="Q13">
        <v>0</v>
      </c>
      <c r="R13">
        <v>137022</v>
      </c>
      <c r="S13">
        <v>9702</v>
      </c>
      <c r="T13">
        <v>0</v>
      </c>
      <c r="U13">
        <v>28303</v>
      </c>
      <c r="V13">
        <v>60099</v>
      </c>
    </row>
    <row r="14" spans="1:22" x14ac:dyDescent="0.2">
      <c r="A14" t="s">
        <v>66</v>
      </c>
      <c r="B14">
        <v>225</v>
      </c>
      <c r="C14">
        <v>0</v>
      </c>
      <c r="D14">
        <v>1</v>
      </c>
      <c r="E14">
        <v>4253.8999999999996</v>
      </c>
      <c r="F14">
        <v>7.3</v>
      </c>
      <c r="G14">
        <v>16693989</v>
      </c>
      <c r="H14">
        <v>3146102</v>
      </c>
      <c r="I14">
        <v>1152951</v>
      </c>
      <c r="J14">
        <v>18182549</v>
      </c>
      <c r="K14">
        <v>474049</v>
      </c>
      <c r="L14">
        <v>38014012.332999997</v>
      </c>
      <c r="M14">
        <v>17708500</v>
      </c>
      <c r="N14">
        <v>35979814</v>
      </c>
      <c r="O14">
        <v>2034198.3333000001</v>
      </c>
      <c r="P14">
        <v>0</v>
      </c>
      <c r="Q14">
        <v>0</v>
      </c>
      <c r="R14">
        <v>801579</v>
      </c>
      <c r="S14">
        <v>56757</v>
      </c>
      <c r="T14">
        <v>0</v>
      </c>
      <c r="U14">
        <v>215088</v>
      </c>
      <c r="V14">
        <v>792951</v>
      </c>
    </row>
    <row r="15" spans="1:22" x14ac:dyDescent="0.2">
      <c r="A15" t="s">
        <v>67</v>
      </c>
      <c r="B15">
        <v>234</v>
      </c>
      <c r="C15">
        <v>0</v>
      </c>
      <c r="D15">
        <v>1</v>
      </c>
      <c r="E15">
        <v>1214.4000000000001</v>
      </c>
      <c r="F15">
        <v>-32.6</v>
      </c>
      <c r="G15">
        <v>6880759</v>
      </c>
      <c r="H15">
        <v>939285</v>
      </c>
      <c r="I15">
        <v>246518</v>
      </c>
      <c r="J15">
        <v>3315349</v>
      </c>
      <c r="K15">
        <v>77080</v>
      </c>
      <c r="L15">
        <v>10951198.666999999</v>
      </c>
      <c r="M15">
        <v>3238269</v>
      </c>
      <c r="N15">
        <v>10604293</v>
      </c>
      <c r="O15">
        <v>346905.66667000001</v>
      </c>
      <c r="P15">
        <v>0</v>
      </c>
      <c r="Q15">
        <v>0</v>
      </c>
      <c r="R15">
        <v>232937</v>
      </c>
      <c r="S15">
        <v>-35536</v>
      </c>
      <c r="T15">
        <v>0</v>
      </c>
      <c r="U15">
        <v>63676</v>
      </c>
      <c r="V15">
        <v>48743</v>
      </c>
    </row>
    <row r="16" spans="1:22" x14ac:dyDescent="0.2">
      <c r="A16" t="s">
        <v>68</v>
      </c>
      <c r="B16">
        <v>243</v>
      </c>
      <c r="C16">
        <v>0</v>
      </c>
      <c r="D16">
        <v>1</v>
      </c>
      <c r="E16">
        <v>251.9</v>
      </c>
      <c r="F16">
        <v>-20.399999999999999</v>
      </c>
      <c r="G16">
        <v>1529981</v>
      </c>
      <c r="H16">
        <v>208652</v>
      </c>
      <c r="I16">
        <v>9772</v>
      </c>
      <c r="J16">
        <v>906652</v>
      </c>
      <c r="K16">
        <v>83288</v>
      </c>
      <c r="L16">
        <v>2594064.6666999999</v>
      </c>
      <c r="M16">
        <v>823364</v>
      </c>
      <c r="N16">
        <v>2499196</v>
      </c>
      <c r="O16">
        <v>94868.666666999998</v>
      </c>
      <c r="P16">
        <v>68600</v>
      </c>
      <c r="Q16">
        <v>0</v>
      </c>
      <c r="R16">
        <v>54809</v>
      </c>
      <c r="S16">
        <v>3881</v>
      </c>
      <c r="T16">
        <v>0</v>
      </c>
      <c r="U16">
        <v>14979</v>
      </c>
      <c r="V16">
        <v>3589</v>
      </c>
    </row>
    <row r="17" spans="1:22" x14ac:dyDescent="0.2">
      <c r="A17" t="s">
        <v>69</v>
      </c>
      <c r="B17">
        <v>261</v>
      </c>
      <c r="C17">
        <v>0</v>
      </c>
      <c r="D17">
        <v>1</v>
      </c>
      <c r="E17">
        <v>10175</v>
      </c>
      <c r="F17">
        <v>273.10000000000002</v>
      </c>
      <c r="G17">
        <v>54589472</v>
      </c>
      <c r="H17">
        <v>6833513</v>
      </c>
      <c r="I17">
        <v>5297342</v>
      </c>
      <c r="J17">
        <v>25775655</v>
      </c>
      <c r="K17">
        <v>1095229</v>
      </c>
      <c r="L17">
        <v>87252033.333000004</v>
      </c>
      <c r="M17">
        <v>24680426</v>
      </c>
      <c r="N17">
        <v>80497899</v>
      </c>
      <c r="O17">
        <v>6754134.3333000001</v>
      </c>
      <c r="P17">
        <v>0</v>
      </c>
      <c r="Q17">
        <v>0</v>
      </c>
      <c r="R17">
        <v>630301</v>
      </c>
      <c r="S17">
        <v>44629</v>
      </c>
      <c r="T17">
        <v>0</v>
      </c>
      <c r="U17">
        <v>511645</v>
      </c>
      <c r="V17">
        <v>683694</v>
      </c>
    </row>
    <row r="18" spans="1:22" x14ac:dyDescent="0.2">
      <c r="A18" t="s">
        <v>70</v>
      </c>
      <c r="B18">
        <v>279</v>
      </c>
      <c r="C18">
        <v>0</v>
      </c>
      <c r="D18">
        <v>1</v>
      </c>
      <c r="E18">
        <v>798.6</v>
      </c>
      <c r="F18">
        <v>-10.4</v>
      </c>
      <c r="G18">
        <v>4500496</v>
      </c>
      <c r="H18">
        <v>635758</v>
      </c>
      <c r="I18">
        <v>254260</v>
      </c>
      <c r="J18">
        <v>2454028</v>
      </c>
      <c r="K18">
        <v>21420</v>
      </c>
      <c r="L18">
        <v>7424890.6666999999</v>
      </c>
      <c r="M18">
        <v>2432608</v>
      </c>
      <c r="N18">
        <v>7137385</v>
      </c>
      <c r="O18">
        <v>287505.66667000001</v>
      </c>
      <c r="P18">
        <v>0</v>
      </c>
      <c r="Q18">
        <v>0</v>
      </c>
      <c r="R18">
        <v>188405</v>
      </c>
      <c r="S18">
        <v>13340</v>
      </c>
      <c r="T18">
        <v>0</v>
      </c>
      <c r="U18">
        <v>42626</v>
      </c>
      <c r="V18">
        <v>23014</v>
      </c>
    </row>
    <row r="19" spans="1:22" x14ac:dyDescent="0.2">
      <c r="A19" t="s">
        <v>71</v>
      </c>
      <c r="B19">
        <v>355</v>
      </c>
      <c r="C19">
        <v>0</v>
      </c>
      <c r="D19">
        <v>1</v>
      </c>
      <c r="E19">
        <v>288.89999999999998</v>
      </c>
      <c r="F19">
        <v>3.5</v>
      </c>
      <c r="G19">
        <v>828309</v>
      </c>
      <c r="H19">
        <v>220431</v>
      </c>
      <c r="I19">
        <v>110455</v>
      </c>
      <c r="J19">
        <v>1663102</v>
      </c>
      <c r="K19">
        <v>11113</v>
      </c>
      <c r="L19">
        <v>2706938.3333000001</v>
      </c>
      <c r="M19">
        <v>1651989</v>
      </c>
      <c r="N19">
        <v>2561817</v>
      </c>
      <c r="O19">
        <v>145121.33332999999</v>
      </c>
      <c r="P19">
        <v>0</v>
      </c>
      <c r="Q19">
        <v>0</v>
      </c>
      <c r="R19">
        <v>51383</v>
      </c>
      <c r="S19">
        <v>3638</v>
      </c>
      <c r="T19">
        <v>0</v>
      </c>
      <c r="U19">
        <v>15686</v>
      </c>
      <c r="V19">
        <v>46479</v>
      </c>
    </row>
    <row r="20" spans="1:22" x14ac:dyDescent="0.2">
      <c r="A20" t="s">
        <v>72</v>
      </c>
      <c r="B20">
        <v>387</v>
      </c>
      <c r="C20">
        <v>0</v>
      </c>
      <c r="D20">
        <v>1</v>
      </c>
      <c r="E20">
        <v>1454.3</v>
      </c>
      <c r="F20">
        <v>20.399999999999999</v>
      </c>
      <c r="G20">
        <v>8275297</v>
      </c>
      <c r="H20">
        <v>1129708</v>
      </c>
      <c r="I20">
        <v>661196</v>
      </c>
      <c r="J20">
        <v>4270301</v>
      </c>
      <c r="K20">
        <v>161007</v>
      </c>
      <c r="L20">
        <v>13390358.666999999</v>
      </c>
      <c r="M20">
        <v>4109294</v>
      </c>
      <c r="N20">
        <v>12520811</v>
      </c>
      <c r="O20">
        <v>869547.66666999995</v>
      </c>
      <c r="P20">
        <v>0</v>
      </c>
      <c r="Q20">
        <v>0</v>
      </c>
      <c r="R20">
        <v>376811</v>
      </c>
      <c r="S20">
        <v>26681</v>
      </c>
      <c r="T20">
        <v>0</v>
      </c>
      <c r="U20">
        <v>77395</v>
      </c>
      <c r="V20">
        <v>91864</v>
      </c>
    </row>
    <row r="21" spans="1:22" x14ac:dyDescent="0.2">
      <c r="A21" t="s">
        <v>73</v>
      </c>
      <c r="B21">
        <v>414</v>
      </c>
      <c r="C21">
        <v>0</v>
      </c>
      <c r="D21">
        <v>1</v>
      </c>
      <c r="E21">
        <v>516.70000000000005</v>
      </c>
      <c r="F21">
        <v>-8.6</v>
      </c>
      <c r="G21">
        <v>2585834</v>
      </c>
      <c r="H21">
        <v>394080</v>
      </c>
      <c r="I21">
        <v>134790</v>
      </c>
      <c r="J21">
        <v>1803552</v>
      </c>
      <c r="K21">
        <v>51798</v>
      </c>
      <c r="L21">
        <v>4672425.6666999999</v>
      </c>
      <c r="M21">
        <v>1751754</v>
      </c>
      <c r="N21">
        <v>4475638</v>
      </c>
      <c r="O21">
        <v>196787.66667000001</v>
      </c>
      <c r="P21">
        <v>0</v>
      </c>
      <c r="Q21">
        <v>0</v>
      </c>
      <c r="R21">
        <v>130171</v>
      </c>
      <c r="S21">
        <v>9217</v>
      </c>
      <c r="T21">
        <v>0</v>
      </c>
      <c r="U21">
        <v>27366</v>
      </c>
      <c r="V21">
        <v>19131</v>
      </c>
    </row>
    <row r="22" spans="1:22" x14ac:dyDescent="0.2">
      <c r="A22" t="s">
        <v>74</v>
      </c>
      <c r="B22">
        <v>423</v>
      </c>
      <c r="C22">
        <v>0</v>
      </c>
      <c r="D22">
        <v>1</v>
      </c>
      <c r="E22">
        <v>251.9</v>
      </c>
      <c r="F22">
        <v>9.5</v>
      </c>
      <c r="G22">
        <v>1053087</v>
      </c>
      <c r="H22">
        <v>199683</v>
      </c>
      <c r="I22">
        <v>185421</v>
      </c>
      <c r="J22">
        <v>1250201</v>
      </c>
      <c r="K22">
        <v>3265</v>
      </c>
      <c r="L22">
        <v>2461260</v>
      </c>
      <c r="M22">
        <v>1246936</v>
      </c>
      <c r="N22">
        <v>2262460</v>
      </c>
      <c r="O22">
        <v>198800</v>
      </c>
      <c r="P22">
        <v>0</v>
      </c>
      <c r="Q22">
        <v>0</v>
      </c>
      <c r="R22">
        <v>61660</v>
      </c>
      <c r="S22">
        <v>4366</v>
      </c>
      <c r="T22">
        <v>0</v>
      </c>
      <c r="U22">
        <v>14088</v>
      </c>
      <c r="V22">
        <v>19949</v>
      </c>
    </row>
    <row r="23" spans="1:22" x14ac:dyDescent="0.2">
      <c r="A23" t="s">
        <v>75</v>
      </c>
      <c r="B23">
        <v>540</v>
      </c>
      <c r="C23">
        <v>0</v>
      </c>
      <c r="D23">
        <v>1</v>
      </c>
      <c r="E23">
        <v>589.70000000000005</v>
      </c>
      <c r="F23">
        <v>11.2</v>
      </c>
      <c r="G23">
        <v>3093719</v>
      </c>
      <c r="H23">
        <v>447422</v>
      </c>
      <c r="I23">
        <v>327468</v>
      </c>
      <c r="J23">
        <v>2135382</v>
      </c>
      <c r="K23">
        <v>90952</v>
      </c>
      <c r="L23">
        <v>5599966.3333000001</v>
      </c>
      <c r="M23">
        <v>2044430</v>
      </c>
      <c r="N23">
        <v>5170577</v>
      </c>
      <c r="O23">
        <v>429389.33332999999</v>
      </c>
      <c r="P23">
        <v>0</v>
      </c>
      <c r="Q23">
        <v>0</v>
      </c>
      <c r="R23">
        <v>99341</v>
      </c>
      <c r="S23">
        <v>7034</v>
      </c>
      <c r="T23">
        <v>0</v>
      </c>
      <c r="U23">
        <v>31999</v>
      </c>
      <c r="V23">
        <v>22784</v>
      </c>
    </row>
    <row r="24" spans="1:22" x14ac:dyDescent="0.2">
      <c r="A24" t="s">
        <v>76</v>
      </c>
      <c r="B24">
        <v>472</v>
      </c>
      <c r="C24">
        <v>0</v>
      </c>
      <c r="D24">
        <v>1</v>
      </c>
      <c r="E24">
        <v>1625.2</v>
      </c>
      <c r="F24">
        <v>24.9</v>
      </c>
      <c r="G24">
        <v>10189135</v>
      </c>
      <c r="H24">
        <v>1111473</v>
      </c>
      <c r="I24">
        <v>755623</v>
      </c>
      <c r="J24">
        <v>2913366</v>
      </c>
      <c r="K24">
        <v>120642</v>
      </c>
      <c r="L24">
        <v>13831189.666999999</v>
      </c>
      <c r="M24">
        <v>2792724</v>
      </c>
      <c r="N24">
        <v>12923502</v>
      </c>
      <c r="O24">
        <v>907687.66666999995</v>
      </c>
      <c r="P24">
        <v>0</v>
      </c>
      <c r="Q24">
        <v>419545.7758</v>
      </c>
      <c r="R24">
        <v>445322</v>
      </c>
      <c r="S24">
        <v>31532</v>
      </c>
      <c r="T24">
        <v>419545.7758</v>
      </c>
      <c r="U24">
        <v>81435</v>
      </c>
      <c r="V24">
        <v>62538</v>
      </c>
    </row>
    <row r="25" spans="1:22" x14ac:dyDescent="0.2">
      <c r="A25" t="s">
        <v>77</v>
      </c>
      <c r="B25">
        <v>504</v>
      </c>
      <c r="C25">
        <v>0</v>
      </c>
      <c r="D25">
        <v>1</v>
      </c>
      <c r="E25">
        <v>663.7</v>
      </c>
      <c r="F25">
        <v>14.8</v>
      </c>
      <c r="G25">
        <v>3542338</v>
      </c>
      <c r="H25">
        <v>529428</v>
      </c>
      <c r="I25">
        <v>354375</v>
      </c>
      <c r="J25">
        <v>2099152</v>
      </c>
      <c r="K25">
        <v>85736</v>
      </c>
      <c r="L25">
        <v>6049034.6666999999</v>
      </c>
      <c r="M25">
        <v>2013416</v>
      </c>
      <c r="N25">
        <v>5586587</v>
      </c>
      <c r="O25">
        <v>462447.66667000001</v>
      </c>
      <c r="P25">
        <v>0</v>
      </c>
      <c r="Q25">
        <v>0</v>
      </c>
      <c r="R25">
        <v>164426</v>
      </c>
      <c r="S25">
        <v>11642</v>
      </c>
      <c r="T25">
        <v>0</v>
      </c>
      <c r="U25">
        <v>35755</v>
      </c>
      <c r="V25">
        <v>42543</v>
      </c>
    </row>
    <row r="26" spans="1:22" x14ac:dyDescent="0.2">
      <c r="A26" t="s">
        <v>78</v>
      </c>
      <c r="B26">
        <v>513</v>
      </c>
      <c r="C26">
        <v>0</v>
      </c>
      <c r="D26">
        <v>1</v>
      </c>
      <c r="E26">
        <v>362.8</v>
      </c>
      <c r="F26">
        <v>3.4</v>
      </c>
      <c r="G26">
        <v>2097841</v>
      </c>
      <c r="H26">
        <v>279878</v>
      </c>
      <c r="I26">
        <v>153377</v>
      </c>
      <c r="J26">
        <v>878647</v>
      </c>
      <c r="K26">
        <v>35341</v>
      </c>
      <c r="L26">
        <v>3179037.3333000001</v>
      </c>
      <c r="M26">
        <v>843306</v>
      </c>
      <c r="N26">
        <v>2988312</v>
      </c>
      <c r="O26">
        <v>190725.33332999999</v>
      </c>
      <c r="P26">
        <v>0</v>
      </c>
      <c r="Q26">
        <v>22333.801796</v>
      </c>
      <c r="R26">
        <v>82213</v>
      </c>
      <c r="S26">
        <v>5821</v>
      </c>
      <c r="T26">
        <v>22333.801796</v>
      </c>
      <c r="U26">
        <v>18355</v>
      </c>
      <c r="V26">
        <v>4884</v>
      </c>
    </row>
    <row r="27" spans="1:22" x14ac:dyDescent="0.2">
      <c r="A27" t="s">
        <v>79</v>
      </c>
      <c r="B27">
        <v>549</v>
      </c>
      <c r="C27">
        <v>0</v>
      </c>
      <c r="D27">
        <v>1</v>
      </c>
      <c r="E27">
        <v>448.77</v>
      </c>
      <c r="F27">
        <v>-23.43</v>
      </c>
      <c r="G27">
        <v>2385627</v>
      </c>
      <c r="H27">
        <v>357166</v>
      </c>
      <c r="I27">
        <v>70872</v>
      </c>
      <c r="J27">
        <v>1559634</v>
      </c>
      <c r="K27">
        <v>-17562</v>
      </c>
      <c r="L27">
        <v>4238178.6666999999</v>
      </c>
      <c r="M27">
        <v>1577196</v>
      </c>
      <c r="N27">
        <v>4180194</v>
      </c>
      <c r="O27">
        <v>57984.666666999998</v>
      </c>
      <c r="P27">
        <v>36507</v>
      </c>
      <c r="Q27">
        <v>0</v>
      </c>
      <c r="R27">
        <v>71937</v>
      </c>
      <c r="S27">
        <v>5094</v>
      </c>
      <c r="T27">
        <v>0</v>
      </c>
      <c r="U27">
        <v>24227</v>
      </c>
      <c r="V27">
        <v>7689</v>
      </c>
    </row>
    <row r="28" spans="1:22" x14ac:dyDescent="0.2">
      <c r="A28" t="s">
        <v>80</v>
      </c>
      <c r="B28">
        <v>576</v>
      </c>
      <c r="C28">
        <v>0</v>
      </c>
      <c r="D28">
        <v>1</v>
      </c>
      <c r="E28">
        <v>554.70000000000005</v>
      </c>
      <c r="F28">
        <v>-2.9</v>
      </c>
      <c r="G28">
        <v>3191485</v>
      </c>
      <c r="H28">
        <v>395964</v>
      </c>
      <c r="I28">
        <v>231154</v>
      </c>
      <c r="J28">
        <v>1389891</v>
      </c>
      <c r="K28">
        <v>31811</v>
      </c>
      <c r="L28">
        <v>4906207.6666999999</v>
      </c>
      <c r="M28">
        <v>1358080</v>
      </c>
      <c r="N28">
        <v>4635244</v>
      </c>
      <c r="O28">
        <v>270963.66667000001</v>
      </c>
      <c r="P28">
        <v>0</v>
      </c>
      <c r="Q28">
        <v>0</v>
      </c>
      <c r="R28">
        <v>89064</v>
      </c>
      <c r="S28">
        <v>6306</v>
      </c>
      <c r="T28">
        <v>0</v>
      </c>
      <c r="U28">
        <v>29436</v>
      </c>
      <c r="V28">
        <v>17932</v>
      </c>
    </row>
    <row r="29" spans="1:22" x14ac:dyDescent="0.2">
      <c r="A29" t="s">
        <v>81</v>
      </c>
      <c r="B29">
        <v>585</v>
      </c>
      <c r="C29">
        <v>0</v>
      </c>
      <c r="D29">
        <v>1</v>
      </c>
      <c r="E29">
        <v>578.70000000000005</v>
      </c>
      <c r="F29">
        <v>-1</v>
      </c>
      <c r="G29">
        <v>2859242</v>
      </c>
      <c r="H29">
        <v>438032</v>
      </c>
      <c r="I29">
        <v>196404</v>
      </c>
      <c r="J29">
        <v>2028163</v>
      </c>
      <c r="K29">
        <v>65912</v>
      </c>
      <c r="L29">
        <v>5212734.3333000001</v>
      </c>
      <c r="M29">
        <v>1962251</v>
      </c>
      <c r="N29">
        <v>4936754</v>
      </c>
      <c r="O29">
        <v>275980.33332999999</v>
      </c>
      <c r="P29">
        <v>0</v>
      </c>
      <c r="Q29">
        <v>0</v>
      </c>
      <c r="R29">
        <v>140448</v>
      </c>
      <c r="S29">
        <v>9945</v>
      </c>
      <c r="T29">
        <v>0</v>
      </c>
      <c r="U29">
        <v>29808</v>
      </c>
      <c r="V29">
        <v>27745</v>
      </c>
    </row>
    <row r="30" spans="1:22" x14ac:dyDescent="0.2">
      <c r="A30" t="s">
        <v>82</v>
      </c>
      <c r="B30">
        <v>594</v>
      </c>
      <c r="C30">
        <v>0</v>
      </c>
      <c r="D30">
        <v>1</v>
      </c>
      <c r="E30">
        <v>789.6</v>
      </c>
      <c r="F30">
        <v>-6.8</v>
      </c>
      <c r="G30">
        <v>4275054</v>
      </c>
      <c r="H30">
        <v>591181</v>
      </c>
      <c r="I30">
        <v>243391</v>
      </c>
      <c r="J30">
        <v>2475237</v>
      </c>
      <c r="K30">
        <v>71789</v>
      </c>
      <c r="L30">
        <v>7259271.3333000001</v>
      </c>
      <c r="M30">
        <v>2403448</v>
      </c>
      <c r="N30">
        <v>6924601</v>
      </c>
      <c r="O30">
        <v>334670.33332999999</v>
      </c>
      <c r="P30">
        <v>0</v>
      </c>
      <c r="Q30">
        <v>0</v>
      </c>
      <c r="R30">
        <v>123320</v>
      </c>
      <c r="S30">
        <v>8732</v>
      </c>
      <c r="T30">
        <v>0</v>
      </c>
      <c r="U30">
        <v>42313</v>
      </c>
      <c r="V30">
        <v>41119</v>
      </c>
    </row>
    <row r="31" spans="1:22" x14ac:dyDescent="0.2">
      <c r="A31" t="s">
        <v>83</v>
      </c>
      <c r="B31">
        <v>603</v>
      </c>
      <c r="C31">
        <v>0</v>
      </c>
      <c r="D31">
        <v>1</v>
      </c>
      <c r="E31">
        <v>191.4</v>
      </c>
      <c r="F31">
        <v>-2.9</v>
      </c>
      <c r="G31">
        <v>823797</v>
      </c>
      <c r="H31">
        <v>129623</v>
      </c>
      <c r="I31">
        <v>42721</v>
      </c>
      <c r="J31">
        <v>745295</v>
      </c>
      <c r="K31">
        <v>19089</v>
      </c>
      <c r="L31">
        <v>1667128.3333000001</v>
      </c>
      <c r="M31">
        <v>726206</v>
      </c>
      <c r="N31">
        <v>1604297</v>
      </c>
      <c r="O31">
        <v>62831.333333000002</v>
      </c>
      <c r="P31">
        <v>0</v>
      </c>
      <c r="Q31">
        <v>0</v>
      </c>
      <c r="R31">
        <v>34256</v>
      </c>
      <c r="S31">
        <v>2426</v>
      </c>
      <c r="T31">
        <v>0</v>
      </c>
      <c r="U31">
        <v>9836</v>
      </c>
      <c r="V31">
        <v>2669</v>
      </c>
    </row>
    <row r="32" spans="1:22" x14ac:dyDescent="0.2">
      <c r="A32" t="s">
        <v>84</v>
      </c>
      <c r="B32">
        <v>609</v>
      </c>
      <c r="C32">
        <v>0</v>
      </c>
      <c r="D32">
        <v>1</v>
      </c>
      <c r="E32">
        <v>1492.3</v>
      </c>
      <c r="F32">
        <v>-3.7</v>
      </c>
      <c r="G32">
        <v>7597472</v>
      </c>
      <c r="H32">
        <v>1562890</v>
      </c>
      <c r="I32">
        <v>1011088</v>
      </c>
      <c r="J32">
        <v>4785760</v>
      </c>
      <c r="K32">
        <v>155397</v>
      </c>
      <c r="L32">
        <v>13656341.333000001</v>
      </c>
      <c r="M32">
        <v>4630363</v>
      </c>
      <c r="N32">
        <v>12476013</v>
      </c>
      <c r="O32">
        <v>1180328.3333000001</v>
      </c>
      <c r="P32">
        <v>0</v>
      </c>
      <c r="Q32">
        <v>0</v>
      </c>
      <c r="R32">
        <v>322002</v>
      </c>
      <c r="S32">
        <v>22800</v>
      </c>
      <c r="T32">
        <v>0</v>
      </c>
      <c r="U32">
        <v>77461</v>
      </c>
      <c r="V32">
        <v>32221</v>
      </c>
    </row>
    <row r="33" spans="1:22" x14ac:dyDescent="0.2">
      <c r="A33" t="s">
        <v>85</v>
      </c>
      <c r="B33">
        <v>621</v>
      </c>
      <c r="C33">
        <v>0</v>
      </c>
      <c r="D33">
        <v>1</v>
      </c>
      <c r="E33">
        <v>3982</v>
      </c>
      <c r="F33">
        <v>-28.9</v>
      </c>
      <c r="G33">
        <v>20501557</v>
      </c>
      <c r="H33">
        <v>4165409</v>
      </c>
      <c r="I33">
        <v>2384380</v>
      </c>
      <c r="J33">
        <v>12634189</v>
      </c>
      <c r="K33">
        <v>302825</v>
      </c>
      <c r="L33">
        <v>36943425</v>
      </c>
      <c r="M33">
        <v>12331364</v>
      </c>
      <c r="N33">
        <v>33993019</v>
      </c>
      <c r="O33">
        <v>2950406</v>
      </c>
      <c r="P33">
        <v>0</v>
      </c>
      <c r="Q33">
        <v>0</v>
      </c>
      <c r="R33">
        <v>863239</v>
      </c>
      <c r="S33">
        <v>61123</v>
      </c>
      <c r="T33">
        <v>0</v>
      </c>
      <c r="U33">
        <v>204914</v>
      </c>
      <c r="V33">
        <v>505509</v>
      </c>
    </row>
    <row r="34" spans="1:22" x14ac:dyDescent="0.2">
      <c r="A34" t="s">
        <v>86</v>
      </c>
      <c r="B34">
        <v>720</v>
      </c>
      <c r="C34">
        <v>0</v>
      </c>
      <c r="D34">
        <v>1</v>
      </c>
      <c r="E34">
        <v>1675.2</v>
      </c>
      <c r="F34">
        <v>79.3</v>
      </c>
      <c r="G34">
        <v>10516035</v>
      </c>
      <c r="H34">
        <v>1172340</v>
      </c>
      <c r="I34">
        <v>1166597</v>
      </c>
      <c r="J34">
        <v>2820860</v>
      </c>
      <c r="K34">
        <v>141931</v>
      </c>
      <c r="L34">
        <v>14367846</v>
      </c>
      <c r="M34">
        <v>2678929</v>
      </c>
      <c r="N34">
        <v>13039206</v>
      </c>
      <c r="O34">
        <v>1328640</v>
      </c>
      <c r="P34">
        <v>0</v>
      </c>
      <c r="Q34">
        <v>508851.28327000001</v>
      </c>
      <c r="R34">
        <v>178129</v>
      </c>
      <c r="S34">
        <v>12613</v>
      </c>
      <c r="T34">
        <v>508851.28327000001</v>
      </c>
      <c r="U34">
        <v>84803</v>
      </c>
      <c r="V34">
        <v>36740</v>
      </c>
    </row>
    <row r="35" spans="1:22" x14ac:dyDescent="0.2">
      <c r="A35" t="s">
        <v>87</v>
      </c>
      <c r="B35">
        <v>729</v>
      </c>
      <c r="C35">
        <v>0</v>
      </c>
      <c r="D35">
        <v>1</v>
      </c>
      <c r="E35">
        <v>2090</v>
      </c>
      <c r="F35">
        <v>-52.8</v>
      </c>
      <c r="G35">
        <v>13133620</v>
      </c>
      <c r="H35">
        <v>1580291</v>
      </c>
      <c r="I35">
        <v>428971</v>
      </c>
      <c r="J35">
        <v>5303695</v>
      </c>
      <c r="K35">
        <v>192522</v>
      </c>
      <c r="L35">
        <v>19710298.666999999</v>
      </c>
      <c r="M35">
        <v>5111173</v>
      </c>
      <c r="N35">
        <v>19037336</v>
      </c>
      <c r="O35">
        <v>672962.66666999995</v>
      </c>
      <c r="P35">
        <v>0</v>
      </c>
      <c r="Q35">
        <v>247126.46496000001</v>
      </c>
      <c r="R35">
        <v>414492</v>
      </c>
      <c r="S35">
        <v>29349</v>
      </c>
      <c r="T35">
        <v>247126.46496000001</v>
      </c>
      <c r="U35">
        <v>113599</v>
      </c>
      <c r="V35">
        <v>107185</v>
      </c>
    </row>
    <row r="36" spans="1:22" x14ac:dyDescent="0.2">
      <c r="A36" t="s">
        <v>88</v>
      </c>
      <c r="B36">
        <v>747</v>
      </c>
      <c r="C36">
        <v>0</v>
      </c>
      <c r="D36">
        <v>1</v>
      </c>
      <c r="E36">
        <v>625.70000000000005</v>
      </c>
      <c r="F36">
        <v>17.2</v>
      </c>
      <c r="G36">
        <v>3300966</v>
      </c>
      <c r="H36">
        <v>467255</v>
      </c>
      <c r="I36">
        <v>343222</v>
      </c>
      <c r="J36">
        <v>1868350</v>
      </c>
      <c r="K36">
        <v>69411</v>
      </c>
      <c r="L36">
        <v>5656988</v>
      </c>
      <c r="M36">
        <v>1798939</v>
      </c>
      <c r="N36">
        <v>5233530</v>
      </c>
      <c r="O36">
        <v>423458</v>
      </c>
      <c r="P36">
        <v>0</v>
      </c>
      <c r="Q36">
        <v>0</v>
      </c>
      <c r="R36">
        <v>0</v>
      </c>
      <c r="S36">
        <v>0</v>
      </c>
      <c r="T36">
        <v>0</v>
      </c>
      <c r="U36">
        <v>32832</v>
      </c>
      <c r="V36">
        <v>20417</v>
      </c>
    </row>
    <row r="37" spans="1:22" x14ac:dyDescent="0.2">
      <c r="A37" t="s">
        <v>89</v>
      </c>
      <c r="B37">
        <v>1917</v>
      </c>
      <c r="C37">
        <v>0</v>
      </c>
      <c r="D37">
        <v>1</v>
      </c>
      <c r="E37">
        <v>422.8</v>
      </c>
      <c r="F37">
        <v>-9.9</v>
      </c>
      <c r="G37">
        <v>2205542</v>
      </c>
      <c r="H37">
        <v>354775</v>
      </c>
      <c r="I37">
        <v>108672</v>
      </c>
      <c r="J37">
        <v>1483155</v>
      </c>
      <c r="K37">
        <v>43376</v>
      </c>
      <c r="L37">
        <v>3963381</v>
      </c>
      <c r="M37">
        <v>1439779</v>
      </c>
      <c r="N37">
        <v>3806861</v>
      </c>
      <c r="O37">
        <v>156520</v>
      </c>
      <c r="P37">
        <v>0</v>
      </c>
      <c r="Q37">
        <v>0</v>
      </c>
      <c r="R37">
        <v>89064</v>
      </c>
      <c r="S37">
        <v>6306</v>
      </c>
      <c r="T37">
        <v>0</v>
      </c>
      <c r="U37">
        <v>23524</v>
      </c>
      <c r="V37">
        <v>8973</v>
      </c>
    </row>
    <row r="38" spans="1:22" x14ac:dyDescent="0.2">
      <c r="A38" t="s">
        <v>90</v>
      </c>
      <c r="B38">
        <v>846</v>
      </c>
      <c r="C38">
        <v>0</v>
      </c>
      <c r="D38">
        <v>1</v>
      </c>
      <c r="E38">
        <v>518.70000000000005</v>
      </c>
      <c r="F38">
        <v>-14.5</v>
      </c>
      <c r="G38">
        <v>2661805</v>
      </c>
      <c r="H38">
        <v>403884</v>
      </c>
      <c r="I38">
        <v>77416</v>
      </c>
      <c r="J38">
        <v>1709585</v>
      </c>
      <c r="K38">
        <v>58859</v>
      </c>
      <c r="L38">
        <v>4683447.3333000001</v>
      </c>
      <c r="M38">
        <v>1650726</v>
      </c>
      <c r="N38">
        <v>4540735</v>
      </c>
      <c r="O38">
        <v>142712.33332999999</v>
      </c>
      <c r="P38">
        <v>0</v>
      </c>
      <c r="Q38">
        <v>0</v>
      </c>
      <c r="R38">
        <v>106192</v>
      </c>
      <c r="S38">
        <v>7519</v>
      </c>
      <c r="T38">
        <v>0</v>
      </c>
      <c r="U38">
        <v>27531</v>
      </c>
      <c r="V38">
        <v>14365</v>
      </c>
    </row>
    <row r="39" spans="1:22" x14ac:dyDescent="0.2">
      <c r="A39" t="s">
        <v>91</v>
      </c>
      <c r="B39">
        <v>882</v>
      </c>
      <c r="C39">
        <v>0</v>
      </c>
      <c r="D39">
        <v>1</v>
      </c>
      <c r="E39">
        <v>4647.7</v>
      </c>
      <c r="F39">
        <v>11.2</v>
      </c>
      <c r="G39">
        <v>30854848</v>
      </c>
      <c r="H39">
        <v>4967102</v>
      </c>
      <c r="I39">
        <v>3395436</v>
      </c>
      <c r="J39">
        <v>9679999</v>
      </c>
      <c r="K39">
        <v>379121</v>
      </c>
      <c r="L39">
        <v>45122409.332999997</v>
      </c>
      <c r="M39">
        <v>9300878</v>
      </c>
      <c r="N39">
        <v>41206365</v>
      </c>
      <c r="O39">
        <v>3916044.3333000001</v>
      </c>
      <c r="P39">
        <v>0</v>
      </c>
      <c r="Q39">
        <v>1191704.0933000001</v>
      </c>
      <c r="R39">
        <v>681684</v>
      </c>
      <c r="S39">
        <v>48267</v>
      </c>
      <c r="T39">
        <v>1191704.0933000001</v>
      </c>
      <c r="U39">
        <v>255658</v>
      </c>
      <c r="V39">
        <v>302144</v>
      </c>
    </row>
    <row r="40" spans="1:22" x14ac:dyDescent="0.2">
      <c r="A40" t="s">
        <v>92</v>
      </c>
      <c r="B40">
        <v>916</v>
      </c>
      <c r="C40">
        <v>0</v>
      </c>
      <c r="D40">
        <v>1</v>
      </c>
      <c r="E40">
        <v>300.89999999999998</v>
      </c>
      <c r="F40">
        <v>36.5</v>
      </c>
      <c r="G40">
        <v>1777942</v>
      </c>
      <c r="H40">
        <v>255103</v>
      </c>
      <c r="I40">
        <v>403180</v>
      </c>
      <c r="J40">
        <v>1181262</v>
      </c>
      <c r="K40">
        <v>70173</v>
      </c>
      <c r="L40">
        <v>3176191.6666999999</v>
      </c>
      <c r="M40">
        <v>1111089</v>
      </c>
      <c r="N40">
        <v>2697926</v>
      </c>
      <c r="O40">
        <v>478265.66667000001</v>
      </c>
      <c r="P40">
        <v>0</v>
      </c>
      <c r="Q40">
        <v>0</v>
      </c>
      <c r="R40">
        <v>47958</v>
      </c>
      <c r="S40">
        <v>3396</v>
      </c>
      <c r="T40">
        <v>0</v>
      </c>
      <c r="U40">
        <v>18251</v>
      </c>
      <c r="V40">
        <v>9843</v>
      </c>
    </row>
    <row r="41" spans="1:22" x14ac:dyDescent="0.2">
      <c r="A41" t="s">
        <v>93</v>
      </c>
      <c r="B41">
        <v>914</v>
      </c>
      <c r="C41">
        <v>0</v>
      </c>
      <c r="D41">
        <v>1</v>
      </c>
      <c r="E41">
        <v>470.8</v>
      </c>
      <c r="F41">
        <v>25.9</v>
      </c>
      <c r="G41">
        <v>1781726</v>
      </c>
      <c r="H41">
        <v>371532</v>
      </c>
      <c r="I41">
        <v>316050</v>
      </c>
      <c r="J41">
        <v>2144682</v>
      </c>
      <c r="K41">
        <v>89652</v>
      </c>
      <c r="L41">
        <v>4236329</v>
      </c>
      <c r="M41">
        <v>2055030</v>
      </c>
      <c r="N41">
        <v>3812222</v>
      </c>
      <c r="O41">
        <v>424107</v>
      </c>
      <c r="P41">
        <v>0</v>
      </c>
      <c r="Q41">
        <v>0</v>
      </c>
      <c r="R41">
        <v>99341</v>
      </c>
      <c r="S41">
        <v>7034</v>
      </c>
      <c r="T41">
        <v>0</v>
      </c>
      <c r="U41">
        <v>24317</v>
      </c>
      <c r="V41">
        <v>37730</v>
      </c>
    </row>
    <row r="42" spans="1:22" x14ac:dyDescent="0.2">
      <c r="A42" t="s">
        <v>94</v>
      </c>
      <c r="B42">
        <v>918</v>
      </c>
      <c r="C42">
        <v>0</v>
      </c>
      <c r="D42">
        <v>1</v>
      </c>
      <c r="E42">
        <v>433.8</v>
      </c>
      <c r="F42">
        <v>-16.2</v>
      </c>
      <c r="G42">
        <v>2262199</v>
      </c>
      <c r="H42">
        <v>352847</v>
      </c>
      <c r="I42">
        <v>51585</v>
      </c>
      <c r="J42">
        <v>1338409</v>
      </c>
      <c r="K42">
        <v>2197</v>
      </c>
      <c r="L42">
        <v>3863862</v>
      </c>
      <c r="M42">
        <v>1336212</v>
      </c>
      <c r="N42">
        <v>3808141</v>
      </c>
      <c r="O42">
        <v>55721</v>
      </c>
      <c r="P42">
        <v>0</v>
      </c>
      <c r="Q42">
        <v>0</v>
      </c>
      <c r="R42">
        <v>95915</v>
      </c>
      <c r="S42">
        <v>6791</v>
      </c>
      <c r="T42">
        <v>0</v>
      </c>
      <c r="U42">
        <v>22668</v>
      </c>
      <c r="V42">
        <v>6322</v>
      </c>
    </row>
    <row r="43" spans="1:22" x14ac:dyDescent="0.2">
      <c r="A43" t="s">
        <v>95</v>
      </c>
      <c r="B43">
        <v>936</v>
      </c>
      <c r="C43">
        <v>0</v>
      </c>
      <c r="D43">
        <v>1</v>
      </c>
      <c r="E43">
        <v>892.6</v>
      </c>
      <c r="F43">
        <v>1.6</v>
      </c>
      <c r="G43">
        <v>4778413</v>
      </c>
      <c r="H43">
        <v>675727</v>
      </c>
      <c r="I43">
        <v>320247</v>
      </c>
      <c r="J43">
        <v>2661701</v>
      </c>
      <c r="K43">
        <v>72146</v>
      </c>
      <c r="L43">
        <v>7962322</v>
      </c>
      <c r="M43">
        <v>2589555</v>
      </c>
      <c r="N43">
        <v>7534602</v>
      </c>
      <c r="O43">
        <v>427720</v>
      </c>
      <c r="P43">
        <v>0</v>
      </c>
      <c r="Q43">
        <v>0</v>
      </c>
      <c r="R43">
        <v>236363</v>
      </c>
      <c r="S43">
        <v>16736</v>
      </c>
      <c r="T43">
        <v>0</v>
      </c>
      <c r="U43">
        <v>46501</v>
      </c>
      <c r="V43">
        <v>82844</v>
      </c>
    </row>
    <row r="44" spans="1:22" x14ac:dyDescent="0.2">
      <c r="A44" t="s">
        <v>96</v>
      </c>
      <c r="B44">
        <v>977</v>
      </c>
      <c r="C44">
        <v>0</v>
      </c>
      <c r="D44">
        <v>1</v>
      </c>
      <c r="E44">
        <v>600.70000000000005</v>
      </c>
      <c r="F44">
        <v>-0.3</v>
      </c>
      <c r="G44">
        <v>3640362</v>
      </c>
      <c r="H44">
        <v>464271</v>
      </c>
      <c r="I44">
        <v>230189</v>
      </c>
      <c r="J44">
        <v>1486597</v>
      </c>
      <c r="K44">
        <v>66231</v>
      </c>
      <c r="L44">
        <v>5462592</v>
      </c>
      <c r="M44">
        <v>1420366</v>
      </c>
      <c r="N44">
        <v>5162870</v>
      </c>
      <c r="O44">
        <v>299722</v>
      </c>
      <c r="P44">
        <v>0</v>
      </c>
      <c r="Q44">
        <v>48037.690736999997</v>
      </c>
      <c r="R44">
        <v>137022</v>
      </c>
      <c r="S44">
        <v>9702</v>
      </c>
      <c r="T44">
        <v>48037.690736999997</v>
      </c>
      <c r="U44">
        <v>31591</v>
      </c>
      <c r="V44">
        <v>8384</v>
      </c>
    </row>
    <row r="45" spans="1:22" x14ac:dyDescent="0.2">
      <c r="A45" t="s">
        <v>97</v>
      </c>
      <c r="B45">
        <v>981</v>
      </c>
      <c r="C45">
        <v>0</v>
      </c>
      <c r="D45">
        <v>1</v>
      </c>
      <c r="E45">
        <v>1852.1</v>
      </c>
      <c r="F45">
        <v>7.1</v>
      </c>
      <c r="G45">
        <v>11942013</v>
      </c>
      <c r="H45">
        <v>1320873</v>
      </c>
      <c r="I45">
        <v>764569</v>
      </c>
      <c r="J45">
        <v>3295716</v>
      </c>
      <c r="K45">
        <v>145391</v>
      </c>
      <c r="L45">
        <v>16240626</v>
      </c>
      <c r="M45">
        <v>3150325</v>
      </c>
      <c r="N45">
        <v>15308134</v>
      </c>
      <c r="O45">
        <v>932492</v>
      </c>
      <c r="P45">
        <v>0</v>
      </c>
      <c r="Q45">
        <v>548679.49273000006</v>
      </c>
      <c r="R45">
        <v>359683</v>
      </c>
      <c r="S45">
        <v>25468</v>
      </c>
      <c r="T45">
        <v>548679.49273000006</v>
      </c>
      <c r="U45">
        <v>95604</v>
      </c>
      <c r="V45">
        <v>41707</v>
      </c>
    </row>
    <row r="46" spans="1:22" x14ac:dyDescent="0.2">
      <c r="A46" t="s">
        <v>98</v>
      </c>
      <c r="B46">
        <v>999</v>
      </c>
      <c r="C46">
        <v>0</v>
      </c>
      <c r="D46">
        <v>1</v>
      </c>
      <c r="E46">
        <v>1699.2</v>
      </c>
      <c r="F46">
        <v>23.8</v>
      </c>
      <c r="G46">
        <v>7544473</v>
      </c>
      <c r="H46">
        <v>1218123</v>
      </c>
      <c r="I46">
        <v>701045</v>
      </c>
      <c r="J46">
        <v>7121916</v>
      </c>
      <c r="K46">
        <v>234463</v>
      </c>
      <c r="L46">
        <v>15544051.666999999</v>
      </c>
      <c r="M46">
        <v>6887453</v>
      </c>
      <c r="N46">
        <v>14475231</v>
      </c>
      <c r="O46">
        <v>1068820.6666999999</v>
      </c>
      <c r="P46">
        <v>0</v>
      </c>
      <c r="Q46">
        <v>0</v>
      </c>
      <c r="R46">
        <v>596046</v>
      </c>
      <c r="S46">
        <v>42204</v>
      </c>
      <c r="T46">
        <v>0</v>
      </c>
      <c r="U46">
        <v>89931</v>
      </c>
      <c r="V46">
        <v>255586</v>
      </c>
    </row>
    <row r="47" spans="1:22" x14ac:dyDescent="0.2">
      <c r="A47" t="s">
        <v>99</v>
      </c>
      <c r="B47">
        <v>1044</v>
      </c>
      <c r="C47">
        <v>0</v>
      </c>
      <c r="D47">
        <v>1</v>
      </c>
      <c r="E47">
        <v>4919.6000000000004</v>
      </c>
      <c r="F47">
        <v>60.5</v>
      </c>
      <c r="G47">
        <v>25297856</v>
      </c>
      <c r="H47">
        <v>3668105</v>
      </c>
      <c r="I47">
        <v>2091805</v>
      </c>
      <c r="J47">
        <v>14979355</v>
      </c>
      <c r="K47">
        <v>528178</v>
      </c>
      <c r="L47">
        <v>43986303.667000003</v>
      </c>
      <c r="M47">
        <v>14451177</v>
      </c>
      <c r="N47">
        <v>41172736</v>
      </c>
      <c r="O47">
        <v>2813567.6666999999</v>
      </c>
      <c r="P47">
        <v>0</v>
      </c>
      <c r="Q47">
        <v>0</v>
      </c>
      <c r="R47">
        <v>332278</v>
      </c>
      <c r="S47">
        <v>-56046</v>
      </c>
      <c r="T47">
        <v>0</v>
      </c>
      <c r="U47">
        <v>256789</v>
      </c>
      <c r="V47">
        <v>373266</v>
      </c>
    </row>
    <row r="48" spans="1:22" x14ac:dyDescent="0.2">
      <c r="A48" t="s">
        <v>100</v>
      </c>
      <c r="B48">
        <v>1053</v>
      </c>
      <c r="C48">
        <v>0</v>
      </c>
      <c r="D48">
        <v>1</v>
      </c>
      <c r="E48">
        <v>16972.7</v>
      </c>
      <c r="F48">
        <v>108</v>
      </c>
      <c r="G48">
        <v>95105937</v>
      </c>
      <c r="H48">
        <v>18061136</v>
      </c>
      <c r="I48">
        <v>12269373</v>
      </c>
      <c r="J48">
        <v>51217962</v>
      </c>
      <c r="K48">
        <v>1691310</v>
      </c>
      <c r="L48">
        <v>164361647.33000001</v>
      </c>
      <c r="M48">
        <v>49526652</v>
      </c>
      <c r="N48">
        <v>149591588</v>
      </c>
      <c r="O48">
        <v>14770059.333000001</v>
      </c>
      <c r="P48">
        <v>0</v>
      </c>
      <c r="Q48">
        <v>0</v>
      </c>
      <c r="R48">
        <v>1633987</v>
      </c>
      <c r="S48">
        <v>118757</v>
      </c>
      <c r="T48">
        <v>0</v>
      </c>
      <c r="U48">
        <v>915040</v>
      </c>
      <c r="V48">
        <v>1610599</v>
      </c>
    </row>
    <row r="49" spans="1:22" x14ac:dyDescent="0.2">
      <c r="A49" t="s">
        <v>101</v>
      </c>
      <c r="B49">
        <v>1062</v>
      </c>
      <c r="C49">
        <v>0</v>
      </c>
      <c r="D49">
        <v>1</v>
      </c>
      <c r="E49">
        <v>1335.3</v>
      </c>
      <c r="F49">
        <v>16.899999999999999</v>
      </c>
      <c r="G49">
        <v>7989815</v>
      </c>
      <c r="H49">
        <v>977586</v>
      </c>
      <c r="I49">
        <v>570555</v>
      </c>
      <c r="J49">
        <v>2514416</v>
      </c>
      <c r="K49">
        <v>105911</v>
      </c>
      <c r="L49">
        <v>11220679.666999999</v>
      </c>
      <c r="M49">
        <v>2408505</v>
      </c>
      <c r="N49">
        <v>10525833</v>
      </c>
      <c r="O49">
        <v>694846.66666999995</v>
      </c>
      <c r="P49">
        <v>0</v>
      </c>
      <c r="Q49">
        <v>228542.75656000001</v>
      </c>
      <c r="R49">
        <v>298023</v>
      </c>
      <c r="S49">
        <v>21102</v>
      </c>
      <c r="T49">
        <v>228542.75656000001</v>
      </c>
      <c r="U49">
        <v>66647</v>
      </c>
      <c r="V49">
        <v>36886</v>
      </c>
    </row>
    <row r="50" spans="1:22" x14ac:dyDescent="0.2">
      <c r="A50" t="s">
        <v>102</v>
      </c>
      <c r="B50">
        <v>1071</v>
      </c>
      <c r="C50">
        <v>0</v>
      </c>
      <c r="D50">
        <v>1</v>
      </c>
      <c r="E50">
        <v>1349.3</v>
      </c>
      <c r="F50">
        <v>-20.7</v>
      </c>
      <c r="G50">
        <v>8764796</v>
      </c>
      <c r="H50">
        <v>1010209</v>
      </c>
      <c r="I50">
        <v>375166</v>
      </c>
      <c r="J50">
        <v>2812339</v>
      </c>
      <c r="K50">
        <v>88366</v>
      </c>
      <c r="L50">
        <v>12365110</v>
      </c>
      <c r="M50">
        <v>2723973</v>
      </c>
      <c r="N50">
        <v>11864470</v>
      </c>
      <c r="O50">
        <v>500640</v>
      </c>
      <c r="P50">
        <v>0</v>
      </c>
      <c r="Q50">
        <v>336628.85165999999</v>
      </c>
      <c r="R50">
        <v>304874</v>
      </c>
      <c r="S50">
        <v>21587</v>
      </c>
      <c r="T50">
        <v>336628.85165999999</v>
      </c>
      <c r="U50">
        <v>70960</v>
      </c>
      <c r="V50">
        <v>82640</v>
      </c>
    </row>
    <row r="51" spans="1:22" x14ac:dyDescent="0.2">
      <c r="A51" t="s">
        <v>103</v>
      </c>
      <c r="B51">
        <v>1080</v>
      </c>
      <c r="C51">
        <v>0</v>
      </c>
      <c r="D51">
        <v>1</v>
      </c>
      <c r="E51">
        <v>458.8</v>
      </c>
      <c r="F51">
        <v>-8.3000000000000007</v>
      </c>
      <c r="G51">
        <v>2548214</v>
      </c>
      <c r="H51">
        <v>345353</v>
      </c>
      <c r="I51">
        <v>133820</v>
      </c>
      <c r="J51">
        <v>1438579</v>
      </c>
      <c r="K51">
        <v>29214</v>
      </c>
      <c r="L51">
        <v>4257280</v>
      </c>
      <c r="M51">
        <v>1409365</v>
      </c>
      <c r="N51">
        <v>4086196</v>
      </c>
      <c r="O51">
        <v>171084</v>
      </c>
      <c r="P51">
        <v>0</v>
      </c>
      <c r="Q51">
        <v>0</v>
      </c>
      <c r="R51">
        <v>92490</v>
      </c>
      <c r="S51">
        <v>6549</v>
      </c>
      <c r="T51">
        <v>0</v>
      </c>
      <c r="U51">
        <v>25186</v>
      </c>
      <c r="V51">
        <v>17624</v>
      </c>
    </row>
    <row r="52" spans="1:22" x14ac:dyDescent="0.2">
      <c r="A52" t="s">
        <v>104</v>
      </c>
      <c r="B52">
        <v>1089</v>
      </c>
      <c r="C52">
        <v>0</v>
      </c>
      <c r="D52">
        <v>1</v>
      </c>
      <c r="E52">
        <v>491.8</v>
      </c>
      <c r="F52">
        <v>12.5</v>
      </c>
      <c r="G52">
        <v>2873834</v>
      </c>
      <c r="H52">
        <v>385720</v>
      </c>
      <c r="I52">
        <v>303249</v>
      </c>
      <c r="J52">
        <v>1269262</v>
      </c>
      <c r="K52">
        <v>62664</v>
      </c>
      <c r="L52">
        <v>4451892</v>
      </c>
      <c r="M52">
        <v>1206598</v>
      </c>
      <c r="N52">
        <v>4080303</v>
      </c>
      <c r="O52">
        <v>371589</v>
      </c>
      <c r="P52">
        <v>0</v>
      </c>
      <c r="Q52">
        <v>0</v>
      </c>
      <c r="R52">
        <v>89064</v>
      </c>
      <c r="S52">
        <v>6306</v>
      </c>
      <c r="T52">
        <v>0</v>
      </c>
      <c r="U52">
        <v>26053</v>
      </c>
      <c r="V52">
        <v>12140</v>
      </c>
    </row>
    <row r="53" spans="1:22" x14ac:dyDescent="0.2">
      <c r="A53" t="s">
        <v>105</v>
      </c>
      <c r="B53">
        <v>1082</v>
      </c>
      <c r="C53">
        <v>0</v>
      </c>
      <c r="D53">
        <v>1</v>
      </c>
      <c r="E53">
        <v>1459.3</v>
      </c>
      <c r="F53">
        <v>-18.3</v>
      </c>
      <c r="G53">
        <v>7944668</v>
      </c>
      <c r="H53">
        <v>1092202</v>
      </c>
      <c r="I53">
        <v>412984</v>
      </c>
      <c r="J53">
        <v>4175962</v>
      </c>
      <c r="K53">
        <v>121916</v>
      </c>
      <c r="L53">
        <v>12969381</v>
      </c>
      <c r="M53">
        <v>4054046</v>
      </c>
      <c r="N53">
        <v>12397950</v>
      </c>
      <c r="O53">
        <v>571431</v>
      </c>
      <c r="P53">
        <v>0</v>
      </c>
      <c r="Q53">
        <v>0</v>
      </c>
      <c r="R53">
        <v>318576</v>
      </c>
      <c r="S53">
        <v>22557</v>
      </c>
      <c r="T53">
        <v>0</v>
      </c>
      <c r="U53">
        <v>75926</v>
      </c>
      <c r="V53">
        <v>75125</v>
      </c>
    </row>
    <row r="54" spans="1:22" x14ac:dyDescent="0.2">
      <c r="A54" t="s">
        <v>106</v>
      </c>
      <c r="B54">
        <v>1093</v>
      </c>
      <c r="C54">
        <v>0</v>
      </c>
      <c r="D54">
        <v>1</v>
      </c>
      <c r="E54">
        <v>702.7</v>
      </c>
      <c r="F54">
        <v>20.3</v>
      </c>
      <c r="G54">
        <v>4653416</v>
      </c>
      <c r="H54">
        <v>548904</v>
      </c>
      <c r="I54">
        <v>450478</v>
      </c>
      <c r="J54">
        <v>1296979</v>
      </c>
      <c r="K54">
        <v>59682</v>
      </c>
      <c r="L54">
        <v>6399561.6666999999</v>
      </c>
      <c r="M54">
        <v>1237297</v>
      </c>
      <c r="N54">
        <v>5882110</v>
      </c>
      <c r="O54">
        <v>517451.66667000001</v>
      </c>
      <c r="P54">
        <v>0</v>
      </c>
      <c r="Q54">
        <v>195123.98235999999</v>
      </c>
      <c r="R54">
        <v>116469</v>
      </c>
      <c r="S54">
        <v>8247</v>
      </c>
      <c r="T54">
        <v>195123.98235999999</v>
      </c>
      <c r="U54">
        <v>37786</v>
      </c>
      <c r="V54">
        <v>16732</v>
      </c>
    </row>
    <row r="55" spans="1:22" x14ac:dyDescent="0.2">
      <c r="A55" t="s">
        <v>107</v>
      </c>
      <c r="B55">
        <v>1079</v>
      </c>
      <c r="C55">
        <v>0</v>
      </c>
      <c r="D55">
        <v>1</v>
      </c>
      <c r="E55">
        <v>806.6</v>
      </c>
      <c r="F55">
        <v>3.8</v>
      </c>
      <c r="G55">
        <v>4261500</v>
      </c>
      <c r="H55">
        <v>630798</v>
      </c>
      <c r="I55">
        <v>320243</v>
      </c>
      <c r="J55">
        <v>2149797</v>
      </c>
      <c r="K55">
        <v>30916</v>
      </c>
      <c r="L55">
        <v>7076163</v>
      </c>
      <c r="M55">
        <v>2118881</v>
      </c>
      <c r="N55">
        <v>6709253</v>
      </c>
      <c r="O55">
        <v>366910</v>
      </c>
      <c r="P55">
        <v>0</v>
      </c>
      <c r="Q55">
        <v>0</v>
      </c>
      <c r="R55">
        <v>0</v>
      </c>
      <c r="S55">
        <v>0</v>
      </c>
      <c r="T55">
        <v>0</v>
      </c>
      <c r="U55">
        <v>41293</v>
      </c>
      <c r="V55">
        <v>34068</v>
      </c>
    </row>
    <row r="56" spans="1:22" x14ac:dyDescent="0.2">
      <c r="A56" t="s">
        <v>108</v>
      </c>
      <c r="B56">
        <v>1095</v>
      </c>
      <c r="C56">
        <v>0</v>
      </c>
      <c r="D56">
        <v>1</v>
      </c>
      <c r="E56">
        <v>724.6</v>
      </c>
      <c r="F56">
        <v>35.799999999999997</v>
      </c>
      <c r="G56">
        <v>3719379</v>
      </c>
      <c r="H56">
        <v>522558</v>
      </c>
      <c r="I56">
        <v>479490</v>
      </c>
      <c r="J56">
        <v>2319829</v>
      </c>
      <c r="K56">
        <v>123119</v>
      </c>
      <c r="L56">
        <v>6397064.6666999999</v>
      </c>
      <c r="M56">
        <v>2196710</v>
      </c>
      <c r="N56">
        <v>5780474</v>
      </c>
      <c r="O56">
        <v>616590.66666999995</v>
      </c>
      <c r="P56">
        <v>0</v>
      </c>
      <c r="Q56">
        <v>0</v>
      </c>
      <c r="R56">
        <v>191831</v>
      </c>
      <c r="S56">
        <v>13583</v>
      </c>
      <c r="T56">
        <v>0</v>
      </c>
      <c r="U56">
        <v>36734</v>
      </c>
      <c r="V56">
        <v>27130</v>
      </c>
    </row>
    <row r="57" spans="1:22" x14ac:dyDescent="0.2">
      <c r="A57" t="s">
        <v>109</v>
      </c>
      <c r="B57">
        <v>4772</v>
      </c>
      <c r="C57">
        <v>0</v>
      </c>
      <c r="D57">
        <v>1</v>
      </c>
      <c r="E57">
        <v>810.6</v>
      </c>
      <c r="F57">
        <v>-33</v>
      </c>
      <c r="G57">
        <v>4031314</v>
      </c>
      <c r="H57">
        <v>635435</v>
      </c>
      <c r="I57">
        <v>77633</v>
      </c>
      <c r="J57">
        <v>2870437</v>
      </c>
      <c r="K57">
        <v>61707</v>
      </c>
      <c r="L57">
        <v>7435450.3333000001</v>
      </c>
      <c r="M57">
        <v>2808730</v>
      </c>
      <c r="N57">
        <v>7281559</v>
      </c>
      <c r="O57">
        <v>153891.33332999999</v>
      </c>
      <c r="P57">
        <v>7088</v>
      </c>
      <c r="Q57">
        <v>0</v>
      </c>
      <c r="R57">
        <v>147299</v>
      </c>
      <c r="S57">
        <v>10430</v>
      </c>
      <c r="T57">
        <v>0</v>
      </c>
      <c r="U57">
        <v>43408</v>
      </c>
      <c r="V57">
        <v>45563</v>
      </c>
    </row>
    <row r="58" spans="1:22" x14ac:dyDescent="0.2">
      <c r="A58" t="s">
        <v>110</v>
      </c>
      <c r="B58">
        <v>1107</v>
      </c>
      <c r="C58">
        <v>0</v>
      </c>
      <c r="D58">
        <v>1</v>
      </c>
      <c r="E58">
        <v>1312.4</v>
      </c>
      <c r="F58">
        <v>-31.2</v>
      </c>
      <c r="G58">
        <v>8144722</v>
      </c>
      <c r="H58">
        <v>973420</v>
      </c>
      <c r="I58">
        <v>272424</v>
      </c>
      <c r="J58">
        <v>2927612</v>
      </c>
      <c r="K58">
        <v>99112</v>
      </c>
      <c r="L58">
        <v>11883244</v>
      </c>
      <c r="M58">
        <v>2828500</v>
      </c>
      <c r="N58">
        <v>11486428</v>
      </c>
      <c r="O58">
        <v>396816</v>
      </c>
      <c r="P58">
        <v>0</v>
      </c>
      <c r="Q58">
        <v>187607.92637</v>
      </c>
      <c r="R58">
        <v>215810</v>
      </c>
      <c r="S58">
        <v>15281</v>
      </c>
      <c r="T58">
        <v>187607.92637</v>
      </c>
      <c r="U58">
        <v>69658</v>
      </c>
      <c r="V58">
        <v>53300</v>
      </c>
    </row>
    <row r="59" spans="1:22" x14ac:dyDescent="0.2">
      <c r="A59" t="s">
        <v>111</v>
      </c>
      <c r="B59">
        <v>1116</v>
      </c>
      <c r="C59">
        <v>0</v>
      </c>
      <c r="D59">
        <v>1</v>
      </c>
      <c r="E59">
        <v>1546.2</v>
      </c>
      <c r="F59">
        <v>-43.1</v>
      </c>
      <c r="G59">
        <v>8463012</v>
      </c>
      <c r="H59">
        <v>1170696</v>
      </c>
      <c r="I59">
        <v>277848</v>
      </c>
      <c r="J59">
        <v>4714899</v>
      </c>
      <c r="K59">
        <v>108598</v>
      </c>
      <c r="L59">
        <v>14361669.333000001</v>
      </c>
      <c r="M59">
        <v>4606301</v>
      </c>
      <c r="N59">
        <v>13927858</v>
      </c>
      <c r="O59">
        <v>433811.33332999999</v>
      </c>
      <c r="P59">
        <v>0</v>
      </c>
      <c r="Q59">
        <v>0</v>
      </c>
      <c r="R59">
        <v>92490</v>
      </c>
      <c r="S59">
        <v>6549</v>
      </c>
      <c r="T59">
        <v>0</v>
      </c>
      <c r="U59">
        <v>82447</v>
      </c>
      <c r="V59">
        <v>105552</v>
      </c>
    </row>
    <row r="60" spans="1:22" x14ac:dyDescent="0.2">
      <c r="A60" t="s">
        <v>112</v>
      </c>
      <c r="B60">
        <v>1134</v>
      </c>
      <c r="C60">
        <v>0</v>
      </c>
      <c r="D60">
        <v>1</v>
      </c>
      <c r="E60">
        <v>301.89999999999998</v>
      </c>
      <c r="F60">
        <v>8.3000000000000007</v>
      </c>
      <c r="G60">
        <v>1396987</v>
      </c>
      <c r="H60">
        <v>248671</v>
      </c>
      <c r="I60">
        <v>153481</v>
      </c>
      <c r="J60">
        <v>1166935</v>
      </c>
      <c r="K60">
        <v>37549</v>
      </c>
      <c r="L60">
        <v>2760903.3333000001</v>
      </c>
      <c r="M60">
        <v>1129386</v>
      </c>
      <c r="N60">
        <v>2566410</v>
      </c>
      <c r="O60">
        <v>194493.33332999999</v>
      </c>
      <c r="P60">
        <v>0</v>
      </c>
      <c r="Q60">
        <v>0</v>
      </c>
      <c r="R60">
        <v>58234</v>
      </c>
      <c r="S60">
        <v>4123</v>
      </c>
      <c r="T60">
        <v>0</v>
      </c>
      <c r="U60">
        <v>16317</v>
      </c>
      <c r="V60">
        <v>6544</v>
      </c>
    </row>
    <row r="61" spans="1:22" x14ac:dyDescent="0.2">
      <c r="A61" t="s">
        <v>113</v>
      </c>
      <c r="B61">
        <v>1152</v>
      </c>
      <c r="C61">
        <v>0</v>
      </c>
      <c r="D61">
        <v>1</v>
      </c>
      <c r="E61">
        <v>991.5</v>
      </c>
      <c r="F61">
        <v>16.399999999999999</v>
      </c>
      <c r="G61">
        <v>5814692</v>
      </c>
      <c r="H61">
        <v>758758</v>
      </c>
      <c r="I61">
        <v>474334</v>
      </c>
      <c r="J61">
        <v>2614575</v>
      </c>
      <c r="K61">
        <v>95490</v>
      </c>
      <c r="L61">
        <v>9126103.6666999999</v>
      </c>
      <c r="M61">
        <v>2519085</v>
      </c>
      <c r="N61">
        <v>8515278</v>
      </c>
      <c r="O61">
        <v>610825.66666999995</v>
      </c>
      <c r="P61">
        <v>0</v>
      </c>
      <c r="Q61">
        <v>0</v>
      </c>
      <c r="R61">
        <v>140448</v>
      </c>
      <c r="S61">
        <v>9945</v>
      </c>
      <c r="T61">
        <v>0</v>
      </c>
      <c r="U61">
        <v>53395</v>
      </c>
      <c r="V61">
        <v>78527</v>
      </c>
    </row>
    <row r="62" spans="1:22" x14ac:dyDescent="0.2">
      <c r="A62" t="s">
        <v>114</v>
      </c>
      <c r="B62">
        <v>1197</v>
      </c>
      <c r="C62">
        <v>0</v>
      </c>
      <c r="D62">
        <v>1</v>
      </c>
      <c r="E62">
        <v>927.5</v>
      </c>
      <c r="F62">
        <v>-11.2</v>
      </c>
      <c r="G62">
        <v>4815052</v>
      </c>
      <c r="H62">
        <v>655581</v>
      </c>
      <c r="I62">
        <v>254838</v>
      </c>
      <c r="J62">
        <v>2541909</v>
      </c>
      <c r="K62">
        <v>75639</v>
      </c>
      <c r="L62">
        <v>8061108.6666999999</v>
      </c>
      <c r="M62">
        <v>2466270</v>
      </c>
      <c r="N62">
        <v>7705158</v>
      </c>
      <c r="O62">
        <v>355950.66667000001</v>
      </c>
      <c r="P62">
        <v>0</v>
      </c>
      <c r="Q62">
        <v>0</v>
      </c>
      <c r="R62">
        <v>0</v>
      </c>
      <c r="S62">
        <v>0</v>
      </c>
      <c r="T62">
        <v>0</v>
      </c>
      <c r="U62">
        <v>47406</v>
      </c>
      <c r="V62">
        <v>48567</v>
      </c>
    </row>
    <row r="63" spans="1:22" x14ac:dyDescent="0.2">
      <c r="A63" t="s">
        <v>115</v>
      </c>
      <c r="B63">
        <v>1206</v>
      </c>
      <c r="C63">
        <v>0</v>
      </c>
      <c r="D63">
        <v>1</v>
      </c>
      <c r="E63">
        <v>954.5</v>
      </c>
      <c r="F63">
        <v>9.6</v>
      </c>
      <c r="G63">
        <v>5602405</v>
      </c>
      <c r="H63">
        <v>730866</v>
      </c>
      <c r="I63">
        <v>651476</v>
      </c>
      <c r="J63">
        <v>3615455</v>
      </c>
      <c r="K63">
        <v>147879</v>
      </c>
      <c r="L63">
        <v>9795160</v>
      </c>
      <c r="M63">
        <v>3467576</v>
      </c>
      <c r="N63">
        <v>8974456</v>
      </c>
      <c r="O63">
        <v>820704</v>
      </c>
      <c r="P63">
        <v>0</v>
      </c>
      <c r="Q63">
        <v>0</v>
      </c>
      <c r="R63">
        <v>191831</v>
      </c>
      <c r="S63">
        <v>-13962</v>
      </c>
      <c r="T63">
        <v>0</v>
      </c>
      <c r="U63">
        <v>57326</v>
      </c>
      <c r="V63">
        <v>38265</v>
      </c>
    </row>
    <row r="64" spans="1:22" x14ac:dyDescent="0.2">
      <c r="A64" t="s">
        <v>116</v>
      </c>
      <c r="B64">
        <v>1211</v>
      </c>
      <c r="C64">
        <v>0</v>
      </c>
      <c r="D64">
        <v>1</v>
      </c>
      <c r="E64">
        <v>1476.3</v>
      </c>
      <c r="F64">
        <v>28.2</v>
      </c>
      <c r="G64">
        <v>9421714</v>
      </c>
      <c r="H64">
        <v>1105748</v>
      </c>
      <c r="I64">
        <v>786184</v>
      </c>
      <c r="J64">
        <v>2991590</v>
      </c>
      <c r="K64">
        <v>119648</v>
      </c>
      <c r="L64">
        <v>13398313.666999999</v>
      </c>
      <c r="M64">
        <v>2871942</v>
      </c>
      <c r="N64">
        <v>12446484</v>
      </c>
      <c r="O64">
        <v>951829.66666999995</v>
      </c>
      <c r="P64">
        <v>0</v>
      </c>
      <c r="Q64">
        <v>278176.40386999998</v>
      </c>
      <c r="R64">
        <v>212384</v>
      </c>
      <c r="S64">
        <v>15038</v>
      </c>
      <c r="T64">
        <v>278176.40386999998</v>
      </c>
      <c r="U64">
        <v>80164</v>
      </c>
      <c r="V64">
        <v>91646</v>
      </c>
    </row>
    <row r="65" spans="1:22" x14ac:dyDescent="0.2">
      <c r="A65" t="s">
        <v>117</v>
      </c>
      <c r="B65">
        <v>1215</v>
      </c>
      <c r="C65">
        <v>0</v>
      </c>
      <c r="D65">
        <v>1</v>
      </c>
      <c r="E65">
        <v>325.8</v>
      </c>
      <c r="F65">
        <v>-15</v>
      </c>
      <c r="G65">
        <v>1848747</v>
      </c>
      <c r="H65">
        <v>279867</v>
      </c>
      <c r="I65">
        <v>26144</v>
      </c>
      <c r="J65">
        <v>946042</v>
      </c>
      <c r="K65">
        <v>28766</v>
      </c>
      <c r="L65">
        <v>3044658.3333000001</v>
      </c>
      <c r="M65">
        <v>917276</v>
      </c>
      <c r="N65">
        <v>2985762</v>
      </c>
      <c r="O65">
        <v>58896.333333000002</v>
      </c>
      <c r="P65">
        <v>13581</v>
      </c>
      <c r="Q65">
        <v>0</v>
      </c>
      <c r="R65">
        <v>37681</v>
      </c>
      <c r="S65">
        <v>2668</v>
      </c>
      <c r="T65">
        <v>0</v>
      </c>
      <c r="U65">
        <v>17339</v>
      </c>
      <c r="V65">
        <v>7683</v>
      </c>
    </row>
    <row r="66" spans="1:22" x14ac:dyDescent="0.2">
      <c r="A66" t="s">
        <v>118</v>
      </c>
      <c r="B66">
        <v>1218</v>
      </c>
      <c r="C66">
        <v>0</v>
      </c>
      <c r="D66">
        <v>1</v>
      </c>
      <c r="E66">
        <v>362.8</v>
      </c>
      <c r="F66">
        <v>-8.1999999999999993</v>
      </c>
      <c r="G66">
        <v>1351216</v>
      </c>
      <c r="H66">
        <v>292393</v>
      </c>
      <c r="I66">
        <v>65521</v>
      </c>
      <c r="J66">
        <v>1687936</v>
      </c>
      <c r="K66">
        <v>41199</v>
      </c>
      <c r="L66">
        <v>3292037.6666999999</v>
      </c>
      <c r="M66">
        <v>1646737</v>
      </c>
      <c r="N66">
        <v>3179238</v>
      </c>
      <c r="O66">
        <v>112799.66667000001</v>
      </c>
      <c r="P66">
        <v>0</v>
      </c>
      <c r="Q66">
        <v>0</v>
      </c>
      <c r="R66">
        <v>51383</v>
      </c>
      <c r="S66">
        <v>3638</v>
      </c>
      <c r="T66">
        <v>0</v>
      </c>
      <c r="U66">
        <v>18721</v>
      </c>
      <c r="V66">
        <v>11876</v>
      </c>
    </row>
    <row r="67" spans="1:22" x14ac:dyDescent="0.2">
      <c r="A67" t="s">
        <v>119</v>
      </c>
      <c r="B67">
        <v>2763</v>
      </c>
      <c r="C67">
        <v>0</v>
      </c>
      <c r="D67">
        <v>1</v>
      </c>
      <c r="E67">
        <v>624.70000000000005</v>
      </c>
      <c r="F67">
        <v>3.6</v>
      </c>
      <c r="G67">
        <v>2880208</v>
      </c>
      <c r="H67">
        <v>463785</v>
      </c>
      <c r="I67">
        <v>239908</v>
      </c>
      <c r="J67">
        <v>2361650</v>
      </c>
      <c r="K67">
        <v>78287</v>
      </c>
      <c r="L67">
        <v>5645502</v>
      </c>
      <c r="M67">
        <v>2283363</v>
      </c>
      <c r="N67">
        <v>5315190</v>
      </c>
      <c r="O67">
        <v>330312</v>
      </c>
      <c r="P67">
        <v>0</v>
      </c>
      <c r="Q67">
        <v>0</v>
      </c>
      <c r="R67">
        <v>85639</v>
      </c>
      <c r="S67">
        <v>6064</v>
      </c>
      <c r="T67">
        <v>0</v>
      </c>
      <c r="U67">
        <v>32447</v>
      </c>
      <c r="V67">
        <v>25498</v>
      </c>
    </row>
    <row r="68" spans="1:22" x14ac:dyDescent="0.2">
      <c r="A68" t="s">
        <v>120</v>
      </c>
      <c r="B68">
        <v>1221</v>
      </c>
      <c r="C68">
        <v>0</v>
      </c>
      <c r="D68">
        <v>1</v>
      </c>
      <c r="E68">
        <v>1895.1</v>
      </c>
      <c r="F68">
        <v>97.5</v>
      </c>
      <c r="G68">
        <v>10038210</v>
      </c>
      <c r="H68">
        <v>1388487</v>
      </c>
      <c r="I68">
        <v>1278426</v>
      </c>
      <c r="J68">
        <v>5348232</v>
      </c>
      <c r="K68">
        <v>253554</v>
      </c>
      <c r="L68">
        <v>16730631</v>
      </c>
      <c r="M68">
        <v>5094678</v>
      </c>
      <c r="N68">
        <v>15124432</v>
      </c>
      <c r="O68">
        <v>1606199</v>
      </c>
      <c r="P68">
        <v>0</v>
      </c>
      <c r="Q68">
        <v>0</v>
      </c>
      <c r="R68">
        <v>188405</v>
      </c>
      <c r="S68">
        <v>13340</v>
      </c>
      <c r="T68">
        <v>0</v>
      </c>
      <c r="U68">
        <v>99356</v>
      </c>
      <c r="V68">
        <v>144107</v>
      </c>
    </row>
    <row r="69" spans="1:22" x14ac:dyDescent="0.2">
      <c r="A69" t="s">
        <v>121</v>
      </c>
      <c r="B69">
        <v>1233</v>
      </c>
      <c r="C69">
        <v>0</v>
      </c>
      <c r="D69">
        <v>1</v>
      </c>
      <c r="E69">
        <v>1195.4000000000001</v>
      </c>
      <c r="F69">
        <v>-41.3</v>
      </c>
      <c r="G69">
        <v>5330595</v>
      </c>
      <c r="H69">
        <v>868557</v>
      </c>
      <c r="I69">
        <v>161604</v>
      </c>
      <c r="J69">
        <v>4804510</v>
      </c>
      <c r="K69">
        <v>79953</v>
      </c>
      <c r="L69">
        <v>10857334</v>
      </c>
      <c r="M69">
        <v>4724557</v>
      </c>
      <c r="N69">
        <v>10561912</v>
      </c>
      <c r="O69">
        <v>295422</v>
      </c>
      <c r="P69">
        <v>0</v>
      </c>
      <c r="Q69">
        <v>0</v>
      </c>
      <c r="R69">
        <v>226086</v>
      </c>
      <c r="S69">
        <v>16008</v>
      </c>
      <c r="T69">
        <v>0</v>
      </c>
      <c r="U69">
        <v>63668</v>
      </c>
      <c r="V69">
        <v>79758</v>
      </c>
    </row>
    <row r="70" spans="1:22" x14ac:dyDescent="0.2">
      <c r="A70" t="s">
        <v>122</v>
      </c>
      <c r="B70">
        <v>1278</v>
      </c>
      <c r="C70">
        <v>0</v>
      </c>
      <c r="D70">
        <v>1</v>
      </c>
      <c r="E70">
        <v>3822.1</v>
      </c>
      <c r="F70">
        <v>-37.4</v>
      </c>
      <c r="G70">
        <v>24532208</v>
      </c>
      <c r="H70">
        <v>2893642</v>
      </c>
      <c r="I70">
        <v>611287</v>
      </c>
      <c r="J70">
        <v>9673723</v>
      </c>
      <c r="K70">
        <v>266503</v>
      </c>
      <c r="L70">
        <v>36690205</v>
      </c>
      <c r="M70">
        <v>9407220</v>
      </c>
      <c r="N70">
        <v>35021357</v>
      </c>
      <c r="O70">
        <v>1668848</v>
      </c>
      <c r="P70">
        <v>0</v>
      </c>
      <c r="Q70">
        <v>432670.47590000002</v>
      </c>
      <c r="R70">
        <v>839260</v>
      </c>
      <c r="S70">
        <v>59425</v>
      </c>
      <c r="T70">
        <v>432670.47590000002</v>
      </c>
      <c r="U70">
        <v>212532</v>
      </c>
      <c r="V70">
        <v>429892</v>
      </c>
    </row>
    <row r="71" spans="1:22" x14ac:dyDescent="0.2">
      <c r="A71" t="s">
        <v>123</v>
      </c>
      <c r="B71">
        <v>1332</v>
      </c>
      <c r="C71">
        <v>0</v>
      </c>
      <c r="D71">
        <v>1</v>
      </c>
      <c r="E71">
        <v>743.6</v>
      </c>
      <c r="F71">
        <v>1</v>
      </c>
      <c r="G71">
        <v>4242151</v>
      </c>
      <c r="H71">
        <v>540600</v>
      </c>
      <c r="I71">
        <v>261271</v>
      </c>
      <c r="J71">
        <v>1819188</v>
      </c>
      <c r="K71">
        <v>70444</v>
      </c>
      <c r="L71">
        <v>6471654.6666999999</v>
      </c>
      <c r="M71">
        <v>1748744</v>
      </c>
      <c r="N71">
        <v>6132171</v>
      </c>
      <c r="O71">
        <v>339483.66667000001</v>
      </c>
      <c r="P71">
        <v>0</v>
      </c>
      <c r="Q71">
        <v>39982.231548999996</v>
      </c>
      <c r="R71">
        <v>143873</v>
      </c>
      <c r="S71">
        <v>10187</v>
      </c>
      <c r="T71">
        <v>39982.231548999996</v>
      </c>
      <c r="U71">
        <v>37476</v>
      </c>
      <c r="V71">
        <v>13589</v>
      </c>
    </row>
    <row r="72" spans="1:22" x14ac:dyDescent="0.2">
      <c r="A72" t="s">
        <v>124</v>
      </c>
      <c r="B72">
        <v>1337</v>
      </c>
      <c r="C72">
        <v>0</v>
      </c>
      <c r="D72">
        <v>1</v>
      </c>
      <c r="E72">
        <v>4791.6000000000004</v>
      </c>
      <c r="F72">
        <v>106.3</v>
      </c>
      <c r="G72">
        <v>23817580</v>
      </c>
      <c r="H72">
        <v>3445999</v>
      </c>
      <c r="I72">
        <v>2185832</v>
      </c>
      <c r="J72">
        <v>15489980</v>
      </c>
      <c r="K72">
        <v>566857</v>
      </c>
      <c r="L72">
        <v>42538847.667000003</v>
      </c>
      <c r="M72">
        <v>14923123</v>
      </c>
      <c r="N72">
        <v>39494086</v>
      </c>
      <c r="O72">
        <v>3044761.6666999999</v>
      </c>
      <c r="P72">
        <v>0</v>
      </c>
      <c r="Q72">
        <v>0</v>
      </c>
      <c r="R72">
        <v>897494</v>
      </c>
      <c r="S72">
        <v>63548</v>
      </c>
      <c r="T72">
        <v>0</v>
      </c>
      <c r="U72">
        <v>245383</v>
      </c>
      <c r="V72">
        <v>682783</v>
      </c>
    </row>
    <row r="73" spans="1:22" x14ac:dyDescent="0.2">
      <c r="A73" t="s">
        <v>125</v>
      </c>
      <c r="B73">
        <v>1350</v>
      </c>
      <c r="C73">
        <v>0</v>
      </c>
      <c r="D73">
        <v>1</v>
      </c>
      <c r="E73">
        <v>492.8</v>
      </c>
      <c r="F73">
        <v>5</v>
      </c>
      <c r="G73">
        <v>2697195</v>
      </c>
      <c r="H73">
        <v>370304</v>
      </c>
      <c r="I73">
        <v>211732</v>
      </c>
      <c r="J73">
        <v>1328832</v>
      </c>
      <c r="K73">
        <v>51037</v>
      </c>
      <c r="L73">
        <v>4320250.6666999999</v>
      </c>
      <c r="M73">
        <v>1277795</v>
      </c>
      <c r="N73">
        <v>4055005</v>
      </c>
      <c r="O73">
        <v>265245.66667000001</v>
      </c>
      <c r="P73">
        <v>0</v>
      </c>
      <c r="Q73">
        <v>0</v>
      </c>
      <c r="R73">
        <v>82213</v>
      </c>
      <c r="S73">
        <v>5821</v>
      </c>
      <c r="T73">
        <v>0</v>
      </c>
      <c r="U73">
        <v>25427</v>
      </c>
      <c r="V73">
        <v>6133</v>
      </c>
    </row>
    <row r="74" spans="1:22" x14ac:dyDescent="0.2">
      <c r="A74" t="s">
        <v>126</v>
      </c>
      <c r="B74">
        <v>1359</v>
      </c>
      <c r="C74">
        <v>0</v>
      </c>
      <c r="D74">
        <v>1</v>
      </c>
      <c r="E74">
        <v>516.70000000000005</v>
      </c>
      <c r="F74">
        <v>-11.3</v>
      </c>
      <c r="G74">
        <v>2248379</v>
      </c>
      <c r="H74">
        <v>571876</v>
      </c>
      <c r="I74">
        <v>253867</v>
      </c>
      <c r="J74">
        <v>1849856</v>
      </c>
      <c r="K74">
        <v>43842</v>
      </c>
      <c r="L74">
        <v>4626141</v>
      </c>
      <c r="M74">
        <v>1806014</v>
      </c>
      <c r="N74">
        <v>4309923</v>
      </c>
      <c r="O74">
        <v>316218</v>
      </c>
      <c r="P74">
        <v>0</v>
      </c>
      <c r="Q74">
        <v>0</v>
      </c>
      <c r="R74">
        <v>82213</v>
      </c>
      <c r="S74">
        <v>5821</v>
      </c>
      <c r="T74">
        <v>0</v>
      </c>
      <c r="U74">
        <v>25772</v>
      </c>
      <c r="V74">
        <v>38243</v>
      </c>
    </row>
    <row r="75" spans="1:22" x14ac:dyDescent="0.2">
      <c r="A75" t="s">
        <v>127</v>
      </c>
      <c r="B75">
        <v>1368</v>
      </c>
      <c r="C75">
        <v>0</v>
      </c>
      <c r="D75">
        <v>1</v>
      </c>
      <c r="E75">
        <v>762.6</v>
      </c>
      <c r="F75">
        <v>-53</v>
      </c>
      <c r="G75">
        <v>4672428</v>
      </c>
      <c r="H75">
        <v>618328</v>
      </c>
      <c r="I75">
        <v>-14032</v>
      </c>
      <c r="J75">
        <v>2293054</v>
      </c>
      <c r="K75">
        <v>174096</v>
      </c>
      <c r="L75">
        <v>7464856.3333000001</v>
      </c>
      <c r="M75">
        <v>2118958</v>
      </c>
      <c r="N75">
        <v>7292767</v>
      </c>
      <c r="O75">
        <v>172089.33332999999</v>
      </c>
      <c r="P75">
        <v>146813</v>
      </c>
      <c r="Q75">
        <v>0</v>
      </c>
      <c r="R75">
        <v>143873</v>
      </c>
      <c r="S75">
        <v>10187</v>
      </c>
      <c r="T75">
        <v>0</v>
      </c>
      <c r="U75">
        <v>43246</v>
      </c>
      <c r="V75">
        <v>24919</v>
      </c>
    </row>
    <row r="76" spans="1:22" x14ac:dyDescent="0.2">
      <c r="A76" t="s">
        <v>128</v>
      </c>
      <c r="B76">
        <v>1413</v>
      </c>
      <c r="C76">
        <v>0</v>
      </c>
      <c r="D76">
        <v>1</v>
      </c>
      <c r="E76">
        <v>384.8</v>
      </c>
      <c r="F76">
        <v>-16.3</v>
      </c>
      <c r="G76">
        <v>1774307</v>
      </c>
      <c r="H76">
        <v>318324</v>
      </c>
      <c r="I76">
        <v>6142</v>
      </c>
      <c r="J76">
        <v>1578632</v>
      </c>
      <c r="K76">
        <v>54106</v>
      </c>
      <c r="L76">
        <v>3593616.6666999999</v>
      </c>
      <c r="M76">
        <v>1524526</v>
      </c>
      <c r="N76">
        <v>3515336</v>
      </c>
      <c r="O76">
        <v>78280.666666999998</v>
      </c>
      <c r="P76">
        <v>9919</v>
      </c>
      <c r="Q76">
        <v>0</v>
      </c>
      <c r="R76">
        <v>113043</v>
      </c>
      <c r="S76">
        <v>8004</v>
      </c>
      <c r="T76">
        <v>0</v>
      </c>
      <c r="U76">
        <v>20334</v>
      </c>
      <c r="V76">
        <v>35397</v>
      </c>
    </row>
    <row r="77" spans="1:22" x14ac:dyDescent="0.2">
      <c r="A77" t="s">
        <v>129</v>
      </c>
      <c r="B77">
        <v>1431</v>
      </c>
      <c r="C77">
        <v>0</v>
      </c>
      <c r="D77">
        <v>1</v>
      </c>
      <c r="E77">
        <v>421.8</v>
      </c>
      <c r="F77">
        <v>3.9</v>
      </c>
      <c r="G77">
        <v>2084784</v>
      </c>
      <c r="H77">
        <v>354973</v>
      </c>
      <c r="I77">
        <v>209134</v>
      </c>
      <c r="J77">
        <v>1592686</v>
      </c>
      <c r="K77">
        <v>41998</v>
      </c>
      <c r="L77">
        <v>3965900.6666999999</v>
      </c>
      <c r="M77">
        <v>1550688</v>
      </c>
      <c r="N77">
        <v>3707149</v>
      </c>
      <c r="O77">
        <v>258751.66667000001</v>
      </c>
      <c r="P77">
        <v>0</v>
      </c>
      <c r="Q77">
        <v>0</v>
      </c>
      <c r="R77">
        <v>82213</v>
      </c>
      <c r="S77">
        <v>5821</v>
      </c>
      <c r="T77">
        <v>0</v>
      </c>
      <c r="U77">
        <v>22502</v>
      </c>
      <c r="V77">
        <v>15671</v>
      </c>
    </row>
    <row r="78" spans="1:22" x14ac:dyDescent="0.2">
      <c r="A78" t="s">
        <v>130</v>
      </c>
      <c r="B78">
        <v>1449</v>
      </c>
      <c r="C78">
        <v>0</v>
      </c>
      <c r="D78">
        <v>1</v>
      </c>
      <c r="E78">
        <v>107.5</v>
      </c>
      <c r="F78">
        <v>-1.6</v>
      </c>
      <c r="G78">
        <v>366336</v>
      </c>
      <c r="H78">
        <v>124401</v>
      </c>
      <c r="I78">
        <v>51997</v>
      </c>
      <c r="J78">
        <v>704908</v>
      </c>
      <c r="K78">
        <v>6945</v>
      </c>
      <c r="L78">
        <v>1200976</v>
      </c>
      <c r="M78">
        <v>697963</v>
      </c>
      <c r="N78">
        <v>1139666</v>
      </c>
      <c r="O78">
        <v>61310</v>
      </c>
      <c r="P78">
        <v>0</v>
      </c>
      <c r="Q78">
        <v>0</v>
      </c>
      <c r="R78">
        <v>0</v>
      </c>
      <c r="S78">
        <v>0</v>
      </c>
      <c r="T78">
        <v>0</v>
      </c>
      <c r="U78">
        <v>6737</v>
      </c>
      <c r="V78">
        <v>5331</v>
      </c>
    </row>
    <row r="79" spans="1:22" x14ac:dyDescent="0.2">
      <c r="A79" t="s">
        <v>131</v>
      </c>
      <c r="B79">
        <v>1476</v>
      </c>
      <c r="C79">
        <v>0</v>
      </c>
      <c r="D79">
        <v>1</v>
      </c>
      <c r="E79">
        <v>9049.6</v>
      </c>
      <c r="F79">
        <v>53.7</v>
      </c>
      <c r="G79">
        <v>58015534</v>
      </c>
      <c r="H79">
        <v>9624569</v>
      </c>
      <c r="I79">
        <v>6799577</v>
      </c>
      <c r="J79">
        <v>22403474</v>
      </c>
      <c r="K79">
        <v>780485</v>
      </c>
      <c r="L79">
        <v>89573581.333000004</v>
      </c>
      <c r="M79">
        <v>21622989</v>
      </c>
      <c r="N79">
        <v>81520047</v>
      </c>
      <c r="O79">
        <v>8053534.3333000001</v>
      </c>
      <c r="P79">
        <v>0</v>
      </c>
      <c r="Q79">
        <v>1210264.3684</v>
      </c>
      <c r="R79">
        <v>1397624</v>
      </c>
      <c r="S79">
        <v>95899</v>
      </c>
      <c r="T79">
        <v>1210264.3684</v>
      </c>
      <c r="U79">
        <v>503874</v>
      </c>
      <c r="V79">
        <v>927628</v>
      </c>
    </row>
    <row r="80" spans="1:22" x14ac:dyDescent="0.2">
      <c r="A80" t="s">
        <v>132</v>
      </c>
      <c r="B80">
        <v>1503</v>
      </c>
      <c r="C80">
        <v>0</v>
      </c>
      <c r="D80">
        <v>1</v>
      </c>
      <c r="E80">
        <v>1432.3</v>
      </c>
      <c r="F80">
        <v>6.8</v>
      </c>
      <c r="G80">
        <v>8896442</v>
      </c>
      <c r="H80">
        <v>1099259</v>
      </c>
      <c r="I80">
        <v>677610</v>
      </c>
      <c r="J80">
        <v>3421147</v>
      </c>
      <c r="K80">
        <v>143649</v>
      </c>
      <c r="L80">
        <v>13108311.333000001</v>
      </c>
      <c r="M80">
        <v>3277498</v>
      </c>
      <c r="N80">
        <v>12249244</v>
      </c>
      <c r="O80">
        <v>859067.33333000005</v>
      </c>
      <c r="P80">
        <v>0</v>
      </c>
      <c r="Q80">
        <v>115891.47913000001</v>
      </c>
      <c r="R80">
        <v>390513</v>
      </c>
      <c r="S80">
        <v>27651</v>
      </c>
      <c r="T80">
        <v>115891.47913000001</v>
      </c>
      <c r="U80">
        <v>77155</v>
      </c>
      <c r="V80">
        <v>81976</v>
      </c>
    </row>
    <row r="81" spans="1:22" x14ac:dyDescent="0.2">
      <c r="A81" t="s">
        <v>133</v>
      </c>
      <c r="B81">
        <v>1576</v>
      </c>
      <c r="C81">
        <v>0</v>
      </c>
      <c r="D81">
        <v>1</v>
      </c>
      <c r="E81">
        <v>2324.9</v>
      </c>
      <c r="F81">
        <v>77.8</v>
      </c>
      <c r="G81">
        <v>12265322</v>
      </c>
      <c r="H81">
        <v>1630991</v>
      </c>
      <c r="I81">
        <v>1246034</v>
      </c>
      <c r="J81">
        <v>6604098</v>
      </c>
      <c r="K81">
        <v>275632</v>
      </c>
      <c r="L81">
        <v>20295914</v>
      </c>
      <c r="M81">
        <v>6328466</v>
      </c>
      <c r="N81">
        <v>18623420</v>
      </c>
      <c r="O81">
        <v>1672494</v>
      </c>
      <c r="P81">
        <v>0</v>
      </c>
      <c r="Q81">
        <v>0</v>
      </c>
      <c r="R81">
        <v>489854</v>
      </c>
      <c r="S81">
        <v>34685</v>
      </c>
      <c r="T81">
        <v>0</v>
      </c>
      <c r="U81">
        <v>116463</v>
      </c>
      <c r="V81">
        <v>285357</v>
      </c>
    </row>
    <row r="82" spans="1:22" x14ac:dyDescent="0.2">
      <c r="A82" t="s">
        <v>134</v>
      </c>
      <c r="B82">
        <v>1602</v>
      </c>
      <c r="C82">
        <v>0</v>
      </c>
      <c r="D82">
        <v>1</v>
      </c>
      <c r="E82">
        <v>504.8</v>
      </c>
      <c r="F82">
        <v>19.600000000000001</v>
      </c>
      <c r="G82">
        <v>2827805</v>
      </c>
      <c r="H82">
        <v>384441</v>
      </c>
      <c r="I82">
        <v>317497</v>
      </c>
      <c r="J82">
        <v>1267766</v>
      </c>
      <c r="K82">
        <v>63492</v>
      </c>
      <c r="L82">
        <v>4388424.3333000001</v>
      </c>
      <c r="M82">
        <v>1204274</v>
      </c>
      <c r="N82">
        <v>4003791</v>
      </c>
      <c r="O82">
        <v>384633.33332999999</v>
      </c>
      <c r="P82">
        <v>0</v>
      </c>
      <c r="Q82">
        <v>14051.784181999999</v>
      </c>
      <c r="R82">
        <v>99341</v>
      </c>
      <c r="S82">
        <v>7034</v>
      </c>
      <c r="T82">
        <v>14051.784181999999</v>
      </c>
      <c r="U82">
        <v>25224</v>
      </c>
      <c r="V82">
        <v>7753</v>
      </c>
    </row>
    <row r="83" spans="1:22" x14ac:dyDescent="0.2">
      <c r="A83" t="s">
        <v>135</v>
      </c>
      <c r="B83">
        <v>1611</v>
      </c>
      <c r="C83">
        <v>0</v>
      </c>
      <c r="D83">
        <v>1</v>
      </c>
      <c r="E83">
        <v>15911.2</v>
      </c>
      <c r="F83">
        <v>-69.900000000000006</v>
      </c>
      <c r="G83">
        <v>92970682</v>
      </c>
      <c r="H83">
        <v>17081498</v>
      </c>
      <c r="I83">
        <v>10733371</v>
      </c>
      <c r="J83">
        <v>44947406</v>
      </c>
      <c r="K83">
        <v>951519</v>
      </c>
      <c r="L83">
        <v>153685690</v>
      </c>
      <c r="M83">
        <v>43995887</v>
      </c>
      <c r="N83">
        <v>141130682</v>
      </c>
      <c r="O83">
        <v>12555008</v>
      </c>
      <c r="P83">
        <v>0</v>
      </c>
      <c r="Q83">
        <v>0</v>
      </c>
      <c r="R83">
        <v>2973377</v>
      </c>
      <c r="S83">
        <v>213594</v>
      </c>
      <c r="T83">
        <v>0</v>
      </c>
      <c r="U83">
        <v>854201</v>
      </c>
      <c r="V83">
        <v>1659481</v>
      </c>
    </row>
    <row r="84" spans="1:22" x14ac:dyDescent="0.2">
      <c r="A84" t="s">
        <v>136</v>
      </c>
      <c r="B84">
        <v>1619</v>
      </c>
      <c r="C84">
        <v>0</v>
      </c>
      <c r="D84">
        <v>1</v>
      </c>
      <c r="E84">
        <v>1203.4000000000001</v>
      </c>
      <c r="F84">
        <v>21.4</v>
      </c>
      <c r="G84">
        <v>6544807</v>
      </c>
      <c r="H84">
        <v>894501</v>
      </c>
      <c r="I84">
        <v>580283</v>
      </c>
      <c r="J84">
        <v>3237136</v>
      </c>
      <c r="K84">
        <v>143804</v>
      </c>
      <c r="L84">
        <v>10542451.666999999</v>
      </c>
      <c r="M84">
        <v>3093332</v>
      </c>
      <c r="N84">
        <v>9800583</v>
      </c>
      <c r="O84">
        <v>741868.66666999995</v>
      </c>
      <c r="P84">
        <v>0</v>
      </c>
      <c r="Q84">
        <v>0</v>
      </c>
      <c r="R84">
        <v>167852</v>
      </c>
      <c r="S84">
        <v>11885</v>
      </c>
      <c r="T84">
        <v>0</v>
      </c>
      <c r="U84">
        <v>60271</v>
      </c>
      <c r="V84">
        <v>33860</v>
      </c>
    </row>
    <row r="85" spans="1:22" x14ac:dyDescent="0.2">
      <c r="A85" t="s">
        <v>137</v>
      </c>
      <c r="B85">
        <v>1638</v>
      </c>
      <c r="C85">
        <v>0</v>
      </c>
      <c r="D85">
        <v>1</v>
      </c>
      <c r="E85">
        <v>1350.3</v>
      </c>
      <c r="F85">
        <v>-43.3</v>
      </c>
      <c r="G85">
        <v>6414807</v>
      </c>
      <c r="H85">
        <v>1019721</v>
      </c>
      <c r="I85">
        <v>158419</v>
      </c>
      <c r="J85">
        <v>4842273</v>
      </c>
      <c r="K85">
        <v>93530</v>
      </c>
      <c r="L85">
        <v>12064410.333000001</v>
      </c>
      <c r="M85">
        <v>4748743</v>
      </c>
      <c r="N85">
        <v>11749939</v>
      </c>
      <c r="O85">
        <v>314471.33332999999</v>
      </c>
      <c r="P85">
        <v>0</v>
      </c>
      <c r="Q85">
        <v>0</v>
      </c>
      <c r="R85">
        <v>339129</v>
      </c>
      <c r="S85">
        <v>24012</v>
      </c>
      <c r="T85">
        <v>0</v>
      </c>
      <c r="U85">
        <v>68759</v>
      </c>
      <c r="V85">
        <v>126738</v>
      </c>
    </row>
    <row r="86" spans="1:22" x14ac:dyDescent="0.2">
      <c r="A86" t="s">
        <v>138</v>
      </c>
      <c r="B86">
        <v>1675</v>
      </c>
      <c r="C86">
        <v>0</v>
      </c>
      <c r="D86">
        <v>1</v>
      </c>
      <c r="E86">
        <v>192.9</v>
      </c>
      <c r="F86">
        <v>-19.100000000000001</v>
      </c>
      <c r="G86">
        <v>1048141</v>
      </c>
      <c r="H86">
        <v>196362</v>
      </c>
      <c r="I86">
        <v>16529</v>
      </c>
      <c r="J86">
        <v>699792</v>
      </c>
      <c r="K86">
        <v>87189</v>
      </c>
      <c r="L86">
        <v>1895363.6666999999</v>
      </c>
      <c r="M86">
        <v>612603</v>
      </c>
      <c r="N86">
        <v>1790452</v>
      </c>
      <c r="O86">
        <v>104911.66667000001</v>
      </c>
      <c r="P86">
        <v>77458</v>
      </c>
      <c r="Q86">
        <v>0</v>
      </c>
      <c r="R86">
        <v>51383</v>
      </c>
      <c r="S86">
        <v>3638</v>
      </c>
      <c r="T86">
        <v>0</v>
      </c>
      <c r="U86">
        <v>10254</v>
      </c>
      <c r="V86">
        <v>2452</v>
      </c>
    </row>
    <row r="87" spans="1:22" x14ac:dyDescent="0.2">
      <c r="A87" t="s">
        <v>139</v>
      </c>
      <c r="B87">
        <v>1701</v>
      </c>
      <c r="C87">
        <v>0</v>
      </c>
      <c r="D87">
        <v>1</v>
      </c>
      <c r="E87">
        <v>2060</v>
      </c>
      <c r="F87">
        <v>13</v>
      </c>
      <c r="G87">
        <v>14275452</v>
      </c>
      <c r="H87">
        <v>1493599</v>
      </c>
      <c r="I87">
        <v>1011700</v>
      </c>
      <c r="J87">
        <v>3709967</v>
      </c>
      <c r="K87">
        <v>143134</v>
      </c>
      <c r="L87">
        <v>19263418.333000001</v>
      </c>
      <c r="M87">
        <v>3566833</v>
      </c>
      <c r="N87">
        <v>18048363</v>
      </c>
      <c r="O87">
        <v>1215055.3333000001</v>
      </c>
      <c r="P87">
        <v>0</v>
      </c>
      <c r="Q87">
        <v>649332.64735999994</v>
      </c>
      <c r="R87">
        <v>332278</v>
      </c>
      <c r="S87">
        <v>23527</v>
      </c>
      <c r="T87">
        <v>649332.64735999994</v>
      </c>
      <c r="U87">
        <v>115940</v>
      </c>
      <c r="V87">
        <v>116678</v>
      </c>
    </row>
    <row r="88" spans="1:22" x14ac:dyDescent="0.2">
      <c r="A88" t="s">
        <v>140</v>
      </c>
      <c r="B88">
        <v>1719</v>
      </c>
      <c r="C88">
        <v>0</v>
      </c>
      <c r="D88">
        <v>1</v>
      </c>
      <c r="E88">
        <v>685.7</v>
      </c>
      <c r="F88">
        <v>-13.4</v>
      </c>
      <c r="G88">
        <v>3758861</v>
      </c>
      <c r="H88">
        <v>504241</v>
      </c>
      <c r="I88">
        <v>159232</v>
      </c>
      <c r="J88">
        <v>1843756</v>
      </c>
      <c r="K88">
        <v>62324</v>
      </c>
      <c r="L88">
        <v>5998246.6666999999</v>
      </c>
      <c r="M88">
        <v>1781432</v>
      </c>
      <c r="N88">
        <v>5769111</v>
      </c>
      <c r="O88">
        <v>229135.66667000001</v>
      </c>
      <c r="P88">
        <v>0</v>
      </c>
      <c r="Q88">
        <v>0</v>
      </c>
      <c r="R88">
        <v>123320</v>
      </c>
      <c r="S88">
        <v>8732</v>
      </c>
      <c r="T88">
        <v>0</v>
      </c>
      <c r="U88">
        <v>35378</v>
      </c>
      <c r="V88">
        <v>14709</v>
      </c>
    </row>
    <row r="89" spans="1:22" x14ac:dyDescent="0.2">
      <c r="A89" t="s">
        <v>141</v>
      </c>
      <c r="B89">
        <v>1737</v>
      </c>
      <c r="C89">
        <v>0</v>
      </c>
      <c r="D89">
        <v>1</v>
      </c>
      <c r="E89">
        <v>32686.9</v>
      </c>
      <c r="F89">
        <v>273.7</v>
      </c>
      <c r="G89">
        <v>226457639</v>
      </c>
      <c r="H89">
        <v>26221889</v>
      </c>
      <c r="I89">
        <v>15659453</v>
      </c>
      <c r="J89">
        <v>76437645</v>
      </c>
      <c r="K89">
        <v>2742965</v>
      </c>
      <c r="L89">
        <v>327437692</v>
      </c>
      <c r="M89">
        <v>73694680</v>
      </c>
      <c r="N89">
        <v>307413712</v>
      </c>
      <c r="O89">
        <v>20023980</v>
      </c>
      <c r="P89">
        <v>0</v>
      </c>
      <c r="Q89">
        <v>8514696.4431999996</v>
      </c>
      <c r="R89">
        <v>4631344</v>
      </c>
      <c r="S89">
        <v>327928</v>
      </c>
      <c r="T89">
        <v>8514696.4431999996</v>
      </c>
      <c r="U89">
        <v>1879655</v>
      </c>
      <c r="V89">
        <v>2951863</v>
      </c>
    </row>
    <row r="90" spans="1:22" x14ac:dyDescent="0.2">
      <c r="A90" t="s">
        <v>142</v>
      </c>
      <c r="B90">
        <v>1782</v>
      </c>
      <c r="C90">
        <v>0</v>
      </c>
      <c r="D90">
        <v>1</v>
      </c>
      <c r="E90">
        <v>99.58</v>
      </c>
      <c r="F90">
        <v>-1.42</v>
      </c>
      <c r="G90">
        <v>571086</v>
      </c>
      <c r="H90">
        <v>107087</v>
      </c>
      <c r="I90">
        <v>46841</v>
      </c>
      <c r="J90">
        <v>327983</v>
      </c>
      <c r="K90">
        <v>-41573</v>
      </c>
      <c r="L90">
        <v>1007931.3333000001</v>
      </c>
      <c r="M90">
        <v>369556</v>
      </c>
      <c r="N90">
        <v>1002114</v>
      </c>
      <c r="O90">
        <v>5817.3333333</v>
      </c>
      <c r="P90">
        <v>0</v>
      </c>
      <c r="Q90">
        <v>0</v>
      </c>
      <c r="R90">
        <v>0</v>
      </c>
      <c r="S90">
        <v>0</v>
      </c>
      <c r="T90">
        <v>0</v>
      </c>
      <c r="U90">
        <v>5678</v>
      </c>
      <c r="V90">
        <v>1775</v>
      </c>
    </row>
    <row r="91" spans="1:22" x14ac:dyDescent="0.2">
      <c r="A91" t="s">
        <v>143</v>
      </c>
      <c r="B91">
        <v>1791</v>
      </c>
      <c r="C91">
        <v>0</v>
      </c>
      <c r="D91">
        <v>1</v>
      </c>
      <c r="E91">
        <v>902.6</v>
      </c>
      <c r="F91">
        <v>22.1</v>
      </c>
      <c r="G91">
        <v>5186435</v>
      </c>
      <c r="H91">
        <v>693814</v>
      </c>
      <c r="I91">
        <v>494954</v>
      </c>
      <c r="J91">
        <v>2410908</v>
      </c>
      <c r="K91">
        <v>109854</v>
      </c>
      <c r="L91">
        <v>8147879.6666999999</v>
      </c>
      <c r="M91">
        <v>2301054</v>
      </c>
      <c r="N91">
        <v>7530227</v>
      </c>
      <c r="O91">
        <v>617652.66666999995</v>
      </c>
      <c r="P91">
        <v>0</v>
      </c>
      <c r="Q91">
        <v>0</v>
      </c>
      <c r="R91">
        <v>167852</v>
      </c>
      <c r="S91">
        <v>11885</v>
      </c>
      <c r="T91">
        <v>0</v>
      </c>
      <c r="U91">
        <v>47826</v>
      </c>
      <c r="V91">
        <v>24575</v>
      </c>
    </row>
    <row r="92" spans="1:22" x14ac:dyDescent="0.2">
      <c r="A92" t="s">
        <v>144</v>
      </c>
      <c r="B92">
        <v>1863</v>
      </c>
      <c r="C92">
        <v>0</v>
      </c>
      <c r="D92">
        <v>1</v>
      </c>
      <c r="E92">
        <v>10608.8</v>
      </c>
      <c r="F92">
        <v>30.2</v>
      </c>
      <c r="G92">
        <v>62239460</v>
      </c>
      <c r="H92">
        <v>11692250</v>
      </c>
      <c r="I92">
        <v>7487687</v>
      </c>
      <c r="J92">
        <v>32679409</v>
      </c>
      <c r="K92">
        <v>1025311</v>
      </c>
      <c r="L92">
        <v>105168840.67</v>
      </c>
      <c r="M92">
        <v>31654098</v>
      </c>
      <c r="N92">
        <v>96132560</v>
      </c>
      <c r="O92">
        <v>9036280.6666999999</v>
      </c>
      <c r="P92">
        <v>0</v>
      </c>
      <c r="Q92">
        <v>0</v>
      </c>
      <c r="R92">
        <v>2528056</v>
      </c>
      <c r="S92">
        <v>182063</v>
      </c>
      <c r="T92">
        <v>0</v>
      </c>
      <c r="U92">
        <v>582957</v>
      </c>
      <c r="V92">
        <v>1085778</v>
      </c>
    </row>
    <row r="93" spans="1:22" x14ac:dyDescent="0.2">
      <c r="A93" t="s">
        <v>145</v>
      </c>
      <c r="B93">
        <v>1908</v>
      </c>
      <c r="C93">
        <v>0</v>
      </c>
      <c r="D93">
        <v>1</v>
      </c>
      <c r="E93">
        <v>446.8</v>
      </c>
      <c r="F93">
        <v>-17.2</v>
      </c>
      <c r="G93">
        <v>2449560</v>
      </c>
      <c r="H93">
        <v>350725</v>
      </c>
      <c r="I93">
        <v>38009</v>
      </c>
      <c r="J93">
        <v>1298282</v>
      </c>
      <c r="K93">
        <v>37200</v>
      </c>
      <c r="L93">
        <v>4043214.3333000001</v>
      </c>
      <c r="M93">
        <v>1261082</v>
      </c>
      <c r="N93">
        <v>3962124</v>
      </c>
      <c r="O93">
        <v>81090.333333000002</v>
      </c>
      <c r="P93">
        <v>0</v>
      </c>
      <c r="Q93">
        <v>0</v>
      </c>
      <c r="R93">
        <v>65085</v>
      </c>
      <c r="S93">
        <v>4608</v>
      </c>
      <c r="T93">
        <v>0</v>
      </c>
      <c r="U93">
        <v>23934</v>
      </c>
      <c r="V93">
        <v>9732</v>
      </c>
    </row>
    <row r="94" spans="1:22" x14ac:dyDescent="0.2">
      <c r="A94" t="s">
        <v>146</v>
      </c>
      <c r="B94">
        <v>1926</v>
      </c>
      <c r="C94">
        <v>0</v>
      </c>
      <c r="D94">
        <v>1</v>
      </c>
      <c r="E94">
        <v>599.70000000000005</v>
      </c>
      <c r="F94">
        <v>34.1</v>
      </c>
      <c r="G94">
        <v>2982819</v>
      </c>
      <c r="H94">
        <v>509985</v>
      </c>
      <c r="I94">
        <v>447625</v>
      </c>
      <c r="J94">
        <v>1891934</v>
      </c>
      <c r="K94">
        <v>74390</v>
      </c>
      <c r="L94">
        <v>5352513.6666999999</v>
      </c>
      <c r="M94">
        <v>1817544</v>
      </c>
      <c r="N94">
        <v>4809723</v>
      </c>
      <c r="O94">
        <v>542790.66666999995</v>
      </c>
      <c r="P94">
        <v>0</v>
      </c>
      <c r="Q94">
        <v>0</v>
      </c>
      <c r="R94">
        <v>71937</v>
      </c>
      <c r="S94">
        <v>5094</v>
      </c>
      <c r="T94">
        <v>0</v>
      </c>
      <c r="U94">
        <v>30620</v>
      </c>
      <c r="V94">
        <v>39713</v>
      </c>
    </row>
    <row r="95" spans="1:22" x14ac:dyDescent="0.2">
      <c r="A95" t="s">
        <v>147</v>
      </c>
      <c r="B95">
        <v>1944</v>
      </c>
      <c r="C95">
        <v>0</v>
      </c>
      <c r="D95">
        <v>1</v>
      </c>
      <c r="E95">
        <v>844.6</v>
      </c>
      <c r="F95">
        <v>11.3</v>
      </c>
      <c r="G95">
        <v>5126323</v>
      </c>
      <c r="H95">
        <v>650684</v>
      </c>
      <c r="I95">
        <v>425917</v>
      </c>
      <c r="J95">
        <v>2656273</v>
      </c>
      <c r="K95">
        <v>107136</v>
      </c>
      <c r="L95">
        <v>8280740.6666999999</v>
      </c>
      <c r="M95">
        <v>2549137</v>
      </c>
      <c r="N95">
        <v>7723605</v>
      </c>
      <c r="O95">
        <v>557135.66666999995</v>
      </c>
      <c r="P95">
        <v>0</v>
      </c>
      <c r="Q95">
        <v>0</v>
      </c>
      <c r="R95">
        <v>198682</v>
      </c>
      <c r="S95">
        <v>14068</v>
      </c>
      <c r="T95">
        <v>0</v>
      </c>
      <c r="U95">
        <v>47070</v>
      </c>
      <c r="V95">
        <v>46143</v>
      </c>
    </row>
    <row r="96" spans="1:22" x14ac:dyDescent="0.2">
      <c r="A96" t="s">
        <v>148</v>
      </c>
      <c r="B96">
        <v>1953</v>
      </c>
      <c r="C96">
        <v>0</v>
      </c>
      <c r="D96">
        <v>1</v>
      </c>
      <c r="E96">
        <v>660.7</v>
      </c>
      <c r="F96">
        <v>16</v>
      </c>
      <c r="G96">
        <v>3648900</v>
      </c>
      <c r="H96">
        <v>724116</v>
      </c>
      <c r="I96">
        <v>574191</v>
      </c>
      <c r="J96">
        <v>1758424</v>
      </c>
      <c r="K96">
        <v>81544</v>
      </c>
      <c r="L96">
        <v>6114384</v>
      </c>
      <c r="M96">
        <v>1676880</v>
      </c>
      <c r="N96">
        <v>5450871</v>
      </c>
      <c r="O96">
        <v>663513</v>
      </c>
      <c r="P96">
        <v>0</v>
      </c>
      <c r="Q96">
        <v>0</v>
      </c>
      <c r="R96">
        <v>30830</v>
      </c>
      <c r="S96">
        <v>2183</v>
      </c>
      <c r="T96">
        <v>0</v>
      </c>
      <c r="U96">
        <v>34250</v>
      </c>
      <c r="V96">
        <v>13774</v>
      </c>
    </row>
    <row r="97" spans="1:22" x14ac:dyDescent="0.2">
      <c r="A97" t="s">
        <v>149</v>
      </c>
      <c r="B97">
        <v>1963</v>
      </c>
      <c r="C97">
        <v>0</v>
      </c>
      <c r="D97">
        <v>1</v>
      </c>
      <c r="E97">
        <v>564.70000000000005</v>
      </c>
      <c r="F97">
        <v>4.4000000000000004</v>
      </c>
      <c r="G97">
        <v>3294371</v>
      </c>
      <c r="H97">
        <v>460290</v>
      </c>
      <c r="I97">
        <v>246349</v>
      </c>
      <c r="J97">
        <v>1746560</v>
      </c>
      <c r="K97">
        <v>72622</v>
      </c>
      <c r="L97">
        <v>5411437.6666999999</v>
      </c>
      <c r="M97">
        <v>1673938</v>
      </c>
      <c r="N97">
        <v>5086562</v>
      </c>
      <c r="O97">
        <v>324875.66667000001</v>
      </c>
      <c r="P97">
        <v>0</v>
      </c>
      <c r="Q97">
        <v>0</v>
      </c>
      <c r="R97">
        <v>102767</v>
      </c>
      <c r="S97">
        <v>7277</v>
      </c>
      <c r="T97">
        <v>0</v>
      </c>
      <c r="U97">
        <v>31454</v>
      </c>
      <c r="V97">
        <v>12984</v>
      </c>
    </row>
    <row r="98" spans="1:22" x14ac:dyDescent="0.2">
      <c r="A98" t="s">
        <v>150</v>
      </c>
      <c r="B98">
        <v>3582</v>
      </c>
      <c r="C98">
        <v>0</v>
      </c>
      <c r="D98">
        <v>1</v>
      </c>
      <c r="E98">
        <v>575.70000000000005</v>
      </c>
      <c r="F98">
        <v>-33.6</v>
      </c>
      <c r="G98">
        <v>3009948</v>
      </c>
      <c r="H98">
        <v>662431</v>
      </c>
      <c r="I98">
        <v>165212</v>
      </c>
      <c r="J98">
        <v>2086000</v>
      </c>
      <c r="K98">
        <v>-63199</v>
      </c>
      <c r="L98">
        <v>5603738.6666999999</v>
      </c>
      <c r="M98">
        <v>2149199</v>
      </c>
      <c r="N98">
        <v>5493052</v>
      </c>
      <c r="O98">
        <v>110686.66667000001</v>
      </c>
      <c r="P98">
        <v>72947</v>
      </c>
      <c r="Q98">
        <v>0</v>
      </c>
      <c r="R98">
        <v>174703</v>
      </c>
      <c r="S98">
        <v>12370</v>
      </c>
      <c r="T98">
        <v>0</v>
      </c>
      <c r="U98">
        <v>30109</v>
      </c>
      <c r="V98">
        <v>20063</v>
      </c>
    </row>
    <row r="99" spans="1:22" x14ac:dyDescent="0.2">
      <c r="A99" t="s">
        <v>151</v>
      </c>
      <c r="B99">
        <v>3978</v>
      </c>
      <c r="C99">
        <v>0</v>
      </c>
      <c r="D99">
        <v>1</v>
      </c>
      <c r="E99">
        <v>551.70000000000005</v>
      </c>
      <c r="F99">
        <v>6.6</v>
      </c>
      <c r="G99">
        <v>2288376</v>
      </c>
      <c r="H99">
        <v>442899</v>
      </c>
      <c r="I99">
        <v>244444</v>
      </c>
      <c r="J99">
        <v>2377162</v>
      </c>
      <c r="K99">
        <v>79737</v>
      </c>
      <c r="L99">
        <v>5039172.3333000001</v>
      </c>
      <c r="M99">
        <v>2297425</v>
      </c>
      <c r="N99">
        <v>4709269</v>
      </c>
      <c r="O99">
        <v>329903.33332999999</v>
      </c>
      <c r="P99">
        <v>0</v>
      </c>
      <c r="Q99">
        <v>0</v>
      </c>
      <c r="R99">
        <v>78788</v>
      </c>
      <c r="S99">
        <v>5579</v>
      </c>
      <c r="T99">
        <v>0</v>
      </c>
      <c r="U99">
        <v>29118</v>
      </c>
      <c r="V99">
        <v>9523</v>
      </c>
    </row>
    <row r="100" spans="1:22" x14ac:dyDescent="0.2">
      <c r="A100" t="s">
        <v>152</v>
      </c>
      <c r="B100">
        <v>6741</v>
      </c>
      <c r="C100">
        <v>0</v>
      </c>
      <c r="D100">
        <v>1</v>
      </c>
      <c r="E100">
        <v>902.6</v>
      </c>
      <c r="F100">
        <v>-22.6</v>
      </c>
      <c r="G100">
        <v>4510415</v>
      </c>
      <c r="H100">
        <v>712915</v>
      </c>
      <c r="I100">
        <v>187198</v>
      </c>
      <c r="J100">
        <v>3235121</v>
      </c>
      <c r="K100">
        <v>83090</v>
      </c>
      <c r="L100">
        <v>8299543.3333000001</v>
      </c>
      <c r="M100">
        <v>3152031</v>
      </c>
      <c r="N100">
        <v>8014139</v>
      </c>
      <c r="O100">
        <v>285404.33332999999</v>
      </c>
      <c r="P100">
        <v>0</v>
      </c>
      <c r="Q100">
        <v>0</v>
      </c>
      <c r="R100">
        <v>188405</v>
      </c>
      <c r="S100">
        <v>13340</v>
      </c>
      <c r="T100">
        <v>0</v>
      </c>
      <c r="U100">
        <v>47363</v>
      </c>
      <c r="V100">
        <v>29497</v>
      </c>
    </row>
    <row r="101" spans="1:22" x14ac:dyDescent="0.2">
      <c r="A101" t="s">
        <v>153</v>
      </c>
      <c r="B101">
        <v>1970</v>
      </c>
      <c r="C101">
        <v>0</v>
      </c>
      <c r="D101">
        <v>1</v>
      </c>
      <c r="E101">
        <v>530.70000000000005</v>
      </c>
      <c r="F101">
        <v>14.9</v>
      </c>
      <c r="G101">
        <v>2961797</v>
      </c>
      <c r="H101">
        <v>577218</v>
      </c>
      <c r="I101">
        <v>493086</v>
      </c>
      <c r="J101">
        <v>1523682</v>
      </c>
      <c r="K101">
        <v>77869</v>
      </c>
      <c r="L101">
        <v>4963075.3333000001</v>
      </c>
      <c r="M101">
        <v>1445813</v>
      </c>
      <c r="N101">
        <v>4387890</v>
      </c>
      <c r="O101">
        <v>575185.33333000005</v>
      </c>
      <c r="P101">
        <v>0</v>
      </c>
      <c r="Q101">
        <v>0</v>
      </c>
      <c r="R101">
        <v>109618</v>
      </c>
      <c r="S101">
        <v>7762</v>
      </c>
      <c r="T101">
        <v>0</v>
      </c>
      <c r="U101">
        <v>27338</v>
      </c>
      <c r="V101">
        <v>9996</v>
      </c>
    </row>
    <row r="102" spans="1:22" x14ac:dyDescent="0.2">
      <c r="A102" t="s">
        <v>154</v>
      </c>
      <c r="B102">
        <v>1972</v>
      </c>
      <c r="C102">
        <v>0</v>
      </c>
      <c r="D102">
        <v>1</v>
      </c>
      <c r="E102">
        <v>361.8</v>
      </c>
      <c r="F102">
        <v>-2.2000000000000002</v>
      </c>
      <c r="G102">
        <v>1596010</v>
      </c>
      <c r="H102">
        <v>297830</v>
      </c>
      <c r="I102">
        <v>157516</v>
      </c>
      <c r="J102">
        <v>1535597</v>
      </c>
      <c r="K102">
        <v>43705</v>
      </c>
      <c r="L102">
        <v>3391227.6666999999</v>
      </c>
      <c r="M102">
        <v>1491892</v>
      </c>
      <c r="N102">
        <v>3192541</v>
      </c>
      <c r="O102">
        <v>198686.66667000001</v>
      </c>
      <c r="P102">
        <v>0</v>
      </c>
      <c r="Q102">
        <v>0</v>
      </c>
      <c r="R102">
        <v>54809</v>
      </c>
      <c r="S102">
        <v>3881</v>
      </c>
      <c r="T102">
        <v>0</v>
      </c>
      <c r="U102">
        <v>19637</v>
      </c>
      <c r="V102">
        <v>16600</v>
      </c>
    </row>
    <row r="103" spans="1:22" x14ac:dyDescent="0.2">
      <c r="A103" t="s">
        <v>155</v>
      </c>
      <c r="B103">
        <v>1965</v>
      </c>
      <c r="C103">
        <v>0</v>
      </c>
      <c r="D103">
        <v>1</v>
      </c>
      <c r="E103">
        <v>652.70000000000005</v>
      </c>
      <c r="F103">
        <v>-2.2999999999999998</v>
      </c>
      <c r="G103">
        <v>3755216</v>
      </c>
      <c r="H103">
        <v>486994</v>
      </c>
      <c r="I103">
        <v>234845</v>
      </c>
      <c r="J103">
        <v>1823122</v>
      </c>
      <c r="K103">
        <v>84346</v>
      </c>
      <c r="L103">
        <v>5979458.3333000001</v>
      </c>
      <c r="M103">
        <v>1738776</v>
      </c>
      <c r="N103">
        <v>5652149</v>
      </c>
      <c r="O103">
        <v>327309.33332999999</v>
      </c>
      <c r="P103">
        <v>0</v>
      </c>
      <c r="Q103">
        <v>0</v>
      </c>
      <c r="R103">
        <v>102767</v>
      </c>
      <c r="S103">
        <v>7277</v>
      </c>
      <c r="T103">
        <v>0</v>
      </c>
      <c r="U103">
        <v>35833</v>
      </c>
      <c r="V103">
        <v>16893</v>
      </c>
    </row>
    <row r="104" spans="1:22" x14ac:dyDescent="0.2">
      <c r="A104" t="s">
        <v>156</v>
      </c>
      <c r="B104">
        <v>657</v>
      </c>
      <c r="C104">
        <v>0</v>
      </c>
      <c r="D104">
        <v>1</v>
      </c>
      <c r="E104">
        <v>878.6</v>
      </c>
      <c r="F104">
        <v>21.5</v>
      </c>
      <c r="G104">
        <v>3909227</v>
      </c>
      <c r="H104">
        <v>671967</v>
      </c>
      <c r="I104">
        <v>386380</v>
      </c>
      <c r="J104">
        <v>3566154</v>
      </c>
      <c r="K104">
        <v>139954</v>
      </c>
      <c r="L104">
        <v>8046156</v>
      </c>
      <c r="M104">
        <v>3426200</v>
      </c>
      <c r="N104">
        <v>7455471</v>
      </c>
      <c r="O104">
        <v>590685</v>
      </c>
      <c r="P104">
        <v>0</v>
      </c>
      <c r="Q104">
        <v>0</v>
      </c>
      <c r="R104">
        <v>226086</v>
      </c>
      <c r="S104">
        <v>16008</v>
      </c>
      <c r="T104">
        <v>0</v>
      </c>
      <c r="U104">
        <v>46161</v>
      </c>
      <c r="V104">
        <v>124894</v>
      </c>
    </row>
    <row r="105" spans="1:22" x14ac:dyDescent="0.2">
      <c r="A105" t="s">
        <v>157</v>
      </c>
      <c r="B105">
        <v>1989</v>
      </c>
      <c r="C105">
        <v>0</v>
      </c>
      <c r="D105">
        <v>1</v>
      </c>
      <c r="E105">
        <v>419.8</v>
      </c>
      <c r="F105">
        <v>5.8</v>
      </c>
      <c r="G105">
        <v>2135327</v>
      </c>
      <c r="H105">
        <v>341985</v>
      </c>
      <c r="I105">
        <v>193914</v>
      </c>
      <c r="J105">
        <v>1206504</v>
      </c>
      <c r="K105">
        <v>15001</v>
      </c>
      <c r="L105">
        <v>3607311.3333000001</v>
      </c>
      <c r="M105">
        <v>1191503</v>
      </c>
      <c r="N105">
        <v>3390919</v>
      </c>
      <c r="O105">
        <v>216392.33332999999</v>
      </c>
      <c r="P105">
        <v>0</v>
      </c>
      <c r="Q105">
        <v>0</v>
      </c>
      <c r="R105">
        <v>92490</v>
      </c>
      <c r="S105">
        <v>6549</v>
      </c>
      <c r="T105">
        <v>0</v>
      </c>
      <c r="U105">
        <v>21194</v>
      </c>
      <c r="V105">
        <v>15985</v>
      </c>
    </row>
    <row r="106" spans="1:22" x14ac:dyDescent="0.2">
      <c r="A106" t="s">
        <v>158</v>
      </c>
      <c r="B106">
        <v>2007</v>
      </c>
      <c r="C106">
        <v>0</v>
      </c>
      <c r="D106">
        <v>1</v>
      </c>
      <c r="E106">
        <v>651.70000000000005</v>
      </c>
      <c r="F106">
        <v>20.7</v>
      </c>
      <c r="G106">
        <v>4236488</v>
      </c>
      <c r="H106">
        <v>519448</v>
      </c>
      <c r="I106">
        <v>416543</v>
      </c>
      <c r="J106">
        <v>1911680</v>
      </c>
      <c r="K106">
        <v>90707</v>
      </c>
      <c r="L106">
        <v>6527705.3333000001</v>
      </c>
      <c r="M106">
        <v>1820973</v>
      </c>
      <c r="N106">
        <v>6009095</v>
      </c>
      <c r="O106">
        <v>518610.33332999999</v>
      </c>
      <c r="P106">
        <v>0</v>
      </c>
      <c r="Q106">
        <v>11972.375674999999</v>
      </c>
      <c r="R106">
        <v>164426</v>
      </c>
      <c r="S106">
        <v>11642</v>
      </c>
      <c r="T106">
        <v>11972.375674999999</v>
      </c>
      <c r="U106">
        <v>37810</v>
      </c>
      <c r="V106">
        <v>24515</v>
      </c>
    </row>
    <row r="107" spans="1:22" x14ac:dyDescent="0.2">
      <c r="A107" t="s">
        <v>159</v>
      </c>
      <c r="B107">
        <v>2088</v>
      </c>
      <c r="C107">
        <v>0</v>
      </c>
      <c r="D107">
        <v>1</v>
      </c>
      <c r="E107">
        <v>653.70000000000005</v>
      </c>
      <c r="F107">
        <v>-15.1</v>
      </c>
      <c r="G107">
        <v>3079359</v>
      </c>
      <c r="H107">
        <v>493535</v>
      </c>
      <c r="I107">
        <v>131246</v>
      </c>
      <c r="J107">
        <v>2717645</v>
      </c>
      <c r="K107">
        <v>62512</v>
      </c>
      <c r="L107">
        <v>6193785.3333000001</v>
      </c>
      <c r="M107">
        <v>2655133</v>
      </c>
      <c r="N107">
        <v>5968755</v>
      </c>
      <c r="O107">
        <v>225030.33332999999</v>
      </c>
      <c r="P107">
        <v>0</v>
      </c>
      <c r="Q107">
        <v>0</v>
      </c>
      <c r="R107">
        <v>157575</v>
      </c>
      <c r="S107">
        <v>8096</v>
      </c>
      <c r="T107">
        <v>0</v>
      </c>
      <c r="U107">
        <v>35477</v>
      </c>
      <c r="V107">
        <v>60821</v>
      </c>
    </row>
    <row r="108" spans="1:22" x14ac:dyDescent="0.2">
      <c r="A108" t="s">
        <v>160</v>
      </c>
      <c r="B108">
        <v>2097</v>
      </c>
      <c r="C108">
        <v>0</v>
      </c>
      <c r="D108">
        <v>1</v>
      </c>
      <c r="E108">
        <v>458.8</v>
      </c>
      <c r="F108">
        <v>0</v>
      </c>
      <c r="G108">
        <v>2410104</v>
      </c>
      <c r="H108">
        <v>392167</v>
      </c>
      <c r="I108">
        <v>196574</v>
      </c>
      <c r="J108">
        <v>1661346</v>
      </c>
      <c r="K108">
        <v>53376</v>
      </c>
      <c r="L108">
        <v>4372892.6666999999</v>
      </c>
      <c r="M108">
        <v>1607970</v>
      </c>
      <c r="N108">
        <v>4119830</v>
      </c>
      <c r="O108">
        <v>253062.66667000001</v>
      </c>
      <c r="P108">
        <v>0</v>
      </c>
      <c r="Q108">
        <v>0</v>
      </c>
      <c r="R108">
        <v>99341</v>
      </c>
      <c r="S108">
        <v>7034</v>
      </c>
      <c r="T108">
        <v>0</v>
      </c>
      <c r="U108">
        <v>24559</v>
      </c>
      <c r="V108">
        <v>8617</v>
      </c>
    </row>
    <row r="109" spans="1:22" x14ac:dyDescent="0.2">
      <c r="A109" t="s">
        <v>161</v>
      </c>
      <c r="B109">
        <v>2113</v>
      </c>
      <c r="C109">
        <v>0</v>
      </c>
      <c r="D109">
        <v>1</v>
      </c>
      <c r="E109">
        <v>192.9</v>
      </c>
      <c r="F109">
        <v>-43.9</v>
      </c>
      <c r="G109">
        <v>1111362</v>
      </c>
      <c r="H109">
        <v>193647</v>
      </c>
      <c r="I109">
        <v>-141794</v>
      </c>
      <c r="J109">
        <v>987844</v>
      </c>
      <c r="K109">
        <v>218924</v>
      </c>
      <c r="L109">
        <v>2249438</v>
      </c>
      <c r="M109">
        <v>768920</v>
      </c>
      <c r="N109">
        <v>2169338</v>
      </c>
      <c r="O109">
        <v>80100</v>
      </c>
      <c r="P109">
        <v>233200</v>
      </c>
      <c r="Q109">
        <v>0</v>
      </c>
      <c r="R109">
        <v>47958</v>
      </c>
      <c r="S109">
        <v>3396</v>
      </c>
      <c r="T109">
        <v>0</v>
      </c>
      <c r="U109">
        <v>11468</v>
      </c>
      <c r="V109">
        <v>4543</v>
      </c>
    </row>
    <row r="110" spans="1:22" x14ac:dyDescent="0.2">
      <c r="A110" t="s">
        <v>162</v>
      </c>
      <c r="B110">
        <v>2124</v>
      </c>
      <c r="C110">
        <v>0</v>
      </c>
      <c r="D110">
        <v>1</v>
      </c>
      <c r="E110">
        <v>1381.3</v>
      </c>
      <c r="F110">
        <v>4.5</v>
      </c>
      <c r="G110">
        <v>8133606</v>
      </c>
      <c r="H110">
        <v>1053591</v>
      </c>
      <c r="I110">
        <v>520753</v>
      </c>
      <c r="J110">
        <v>3609520</v>
      </c>
      <c r="K110">
        <v>146762</v>
      </c>
      <c r="L110">
        <v>12625558.333000001</v>
      </c>
      <c r="M110">
        <v>3462758</v>
      </c>
      <c r="N110">
        <v>11917825</v>
      </c>
      <c r="O110">
        <v>707733.33333000005</v>
      </c>
      <c r="P110">
        <v>0</v>
      </c>
      <c r="Q110">
        <v>38708.914555000003</v>
      </c>
      <c r="R110">
        <v>250065</v>
      </c>
      <c r="S110">
        <v>17706</v>
      </c>
      <c r="T110">
        <v>38708.914555000003</v>
      </c>
      <c r="U110">
        <v>72806</v>
      </c>
      <c r="V110">
        <v>78906</v>
      </c>
    </row>
    <row r="111" spans="1:22" x14ac:dyDescent="0.2">
      <c r="A111" t="s">
        <v>163</v>
      </c>
      <c r="B111">
        <v>2151</v>
      </c>
      <c r="C111">
        <v>0</v>
      </c>
      <c r="D111">
        <v>1</v>
      </c>
      <c r="E111">
        <v>409.8</v>
      </c>
      <c r="F111">
        <v>-26.5</v>
      </c>
      <c r="G111">
        <v>2425184</v>
      </c>
      <c r="H111">
        <v>346582</v>
      </c>
      <c r="I111">
        <v>27961</v>
      </c>
      <c r="J111">
        <v>1598985</v>
      </c>
      <c r="K111">
        <v>168081</v>
      </c>
      <c r="L111">
        <v>4319276.3333000001</v>
      </c>
      <c r="M111">
        <v>1430904</v>
      </c>
      <c r="N111">
        <v>4118539</v>
      </c>
      <c r="O111">
        <v>200737.33332999999</v>
      </c>
      <c r="P111">
        <v>68750</v>
      </c>
      <c r="Q111">
        <v>0</v>
      </c>
      <c r="R111">
        <v>61660</v>
      </c>
      <c r="S111">
        <v>4366</v>
      </c>
      <c r="T111">
        <v>0</v>
      </c>
      <c r="U111">
        <v>24622</v>
      </c>
      <c r="V111">
        <v>10185</v>
      </c>
    </row>
    <row r="112" spans="1:22" x14ac:dyDescent="0.2">
      <c r="A112" t="s">
        <v>164</v>
      </c>
      <c r="B112">
        <v>2169</v>
      </c>
      <c r="C112">
        <v>0</v>
      </c>
      <c r="D112">
        <v>1</v>
      </c>
      <c r="E112">
        <v>1641.2</v>
      </c>
      <c r="F112">
        <v>-19</v>
      </c>
      <c r="G112">
        <v>8435730</v>
      </c>
      <c r="H112">
        <v>1248046</v>
      </c>
      <c r="I112">
        <v>494195</v>
      </c>
      <c r="J112">
        <v>5389701</v>
      </c>
      <c r="K112">
        <v>153535</v>
      </c>
      <c r="L112">
        <v>15079708</v>
      </c>
      <c r="M112">
        <v>5236166</v>
      </c>
      <c r="N112">
        <v>14375158</v>
      </c>
      <c r="O112">
        <v>704550</v>
      </c>
      <c r="P112">
        <v>0</v>
      </c>
      <c r="Q112">
        <v>0</v>
      </c>
      <c r="R112">
        <v>109618</v>
      </c>
      <c r="S112">
        <v>7762</v>
      </c>
      <c r="T112">
        <v>0</v>
      </c>
      <c r="U112">
        <v>89407</v>
      </c>
      <c r="V112">
        <v>115849</v>
      </c>
    </row>
    <row r="113" spans="1:22" x14ac:dyDescent="0.2">
      <c r="A113" t="s">
        <v>165</v>
      </c>
      <c r="B113">
        <v>2205</v>
      </c>
      <c r="C113">
        <v>0</v>
      </c>
      <c r="D113">
        <v>1</v>
      </c>
      <c r="E113">
        <v>194.3</v>
      </c>
      <c r="F113">
        <v>-2.9</v>
      </c>
      <c r="G113">
        <v>815432</v>
      </c>
      <c r="H113">
        <v>158838</v>
      </c>
      <c r="I113">
        <v>101636</v>
      </c>
      <c r="J113">
        <v>958597</v>
      </c>
      <c r="K113">
        <v>-31878</v>
      </c>
      <c r="L113">
        <v>1904060.6666999999</v>
      </c>
      <c r="M113">
        <v>990475</v>
      </c>
      <c r="N113">
        <v>1833059</v>
      </c>
      <c r="O113">
        <v>71001.666666999998</v>
      </c>
      <c r="P113">
        <v>0</v>
      </c>
      <c r="Q113">
        <v>0</v>
      </c>
      <c r="R113">
        <v>30830</v>
      </c>
      <c r="S113">
        <v>-22301</v>
      </c>
      <c r="T113">
        <v>0</v>
      </c>
      <c r="U113">
        <v>11073</v>
      </c>
      <c r="V113">
        <v>2024</v>
      </c>
    </row>
    <row r="114" spans="1:22" x14ac:dyDescent="0.2">
      <c r="A114" t="s">
        <v>166</v>
      </c>
      <c r="B114">
        <v>2295</v>
      </c>
      <c r="C114">
        <v>0</v>
      </c>
      <c r="D114">
        <v>1</v>
      </c>
      <c r="E114">
        <v>1093.5</v>
      </c>
      <c r="F114">
        <v>-11.9</v>
      </c>
      <c r="G114">
        <v>6611981</v>
      </c>
      <c r="H114">
        <v>873194</v>
      </c>
      <c r="I114">
        <v>373935</v>
      </c>
      <c r="J114">
        <v>3580367</v>
      </c>
      <c r="K114">
        <v>57471</v>
      </c>
      <c r="L114">
        <v>10955680.666999999</v>
      </c>
      <c r="M114">
        <v>3522896</v>
      </c>
      <c r="N114">
        <v>10470918</v>
      </c>
      <c r="O114">
        <v>484762.66667000001</v>
      </c>
      <c r="P114">
        <v>0</v>
      </c>
      <c r="Q114">
        <v>0</v>
      </c>
      <c r="R114">
        <v>212384</v>
      </c>
      <c r="S114">
        <v>15038</v>
      </c>
      <c r="T114">
        <v>0</v>
      </c>
      <c r="U114">
        <v>63503</v>
      </c>
      <c r="V114">
        <v>102523</v>
      </c>
    </row>
    <row r="115" spans="1:22" x14ac:dyDescent="0.2">
      <c r="A115" t="s">
        <v>167</v>
      </c>
      <c r="B115">
        <v>2313</v>
      </c>
      <c r="C115">
        <v>0</v>
      </c>
      <c r="D115">
        <v>1</v>
      </c>
      <c r="E115">
        <v>3731.2</v>
      </c>
      <c r="F115">
        <v>1.3</v>
      </c>
      <c r="G115">
        <v>22749543</v>
      </c>
      <c r="H115">
        <v>2894841</v>
      </c>
      <c r="I115">
        <v>1411194</v>
      </c>
      <c r="J115">
        <v>10139104</v>
      </c>
      <c r="K115">
        <v>375918</v>
      </c>
      <c r="L115">
        <v>35383334.332999997</v>
      </c>
      <c r="M115">
        <v>9763186</v>
      </c>
      <c r="N115">
        <v>33418611</v>
      </c>
      <c r="O115">
        <v>1964723.3333000001</v>
      </c>
      <c r="P115">
        <v>0</v>
      </c>
      <c r="Q115">
        <v>193214.57123999999</v>
      </c>
      <c r="R115">
        <v>733068</v>
      </c>
      <c r="S115">
        <v>51906</v>
      </c>
      <c r="T115">
        <v>193214.57123999999</v>
      </c>
      <c r="U115">
        <v>202000</v>
      </c>
      <c r="V115">
        <v>332914</v>
      </c>
    </row>
    <row r="116" spans="1:22" x14ac:dyDescent="0.2">
      <c r="A116" t="s">
        <v>168</v>
      </c>
      <c r="B116">
        <v>2322</v>
      </c>
      <c r="C116">
        <v>0</v>
      </c>
      <c r="D116">
        <v>1</v>
      </c>
      <c r="E116">
        <v>2225.9</v>
      </c>
      <c r="F116">
        <v>-0.4</v>
      </c>
      <c r="G116">
        <v>12414597</v>
      </c>
      <c r="H116">
        <v>1595113</v>
      </c>
      <c r="I116">
        <v>804949</v>
      </c>
      <c r="J116">
        <v>5982986</v>
      </c>
      <c r="K116">
        <v>210295</v>
      </c>
      <c r="L116">
        <v>20126201.333000001</v>
      </c>
      <c r="M116">
        <v>5772691</v>
      </c>
      <c r="N116">
        <v>19045372</v>
      </c>
      <c r="O116">
        <v>1080829.3333000001</v>
      </c>
      <c r="P116">
        <v>0</v>
      </c>
      <c r="Q116">
        <v>0</v>
      </c>
      <c r="R116">
        <v>0</v>
      </c>
      <c r="S116">
        <v>0</v>
      </c>
      <c r="T116">
        <v>0</v>
      </c>
      <c r="U116">
        <v>116908</v>
      </c>
      <c r="V116">
        <v>133505</v>
      </c>
    </row>
    <row r="117" spans="1:22" x14ac:dyDescent="0.2">
      <c r="A117" t="s">
        <v>169</v>
      </c>
      <c r="B117">
        <v>2369</v>
      </c>
      <c r="C117">
        <v>0</v>
      </c>
      <c r="D117">
        <v>1</v>
      </c>
      <c r="E117">
        <v>445.8</v>
      </c>
      <c r="F117">
        <v>-3.2</v>
      </c>
      <c r="G117">
        <v>2481496</v>
      </c>
      <c r="H117">
        <v>331977</v>
      </c>
      <c r="I117">
        <v>196358</v>
      </c>
      <c r="J117">
        <v>1433798</v>
      </c>
      <c r="K117">
        <v>52559</v>
      </c>
      <c r="L117">
        <v>4147381.3333000001</v>
      </c>
      <c r="M117">
        <v>1381239</v>
      </c>
      <c r="N117">
        <v>3894872</v>
      </c>
      <c r="O117">
        <v>252509.33332999999</v>
      </c>
      <c r="P117">
        <v>0</v>
      </c>
      <c r="Q117">
        <v>0</v>
      </c>
      <c r="R117">
        <v>106192</v>
      </c>
      <c r="S117">
        <v>7519</v>
      </c>
      <c r="T117">
        <v>0</v>
      </c>
      <c r="U117">
        <v>24579</v>
      </c>
      <c r="V117">
        <v>6302</v>
      </c>
    </row>
    <row r="118" spans="1:22" x14ac:dyDescent="0.2">
      <c r="A118" t="s">
        <v>170</v>
      </c>
      <c r="B118">
        <v>2682</v>
      </c>
      <c r="C118">
        <v>0</v>
      </c>
      <c r="D118">
        <v>1</v>
      </c>
      <c r="E118">
        <v>300.89999999999998</v>
      </c>
      <c r="F118">
        <v>-15.1</v>
      </c>
      <c r="G118">
        <v>1619108</v>
      </c>
      <c r="H118">
        <v>266972</v>
      </c>
      <c r="I118">
        <v>36723</v>
      </c>
      <c r="J118">
        <v>1137561</v>
      </c>
      <c r="K118">
        <v>41174</v>
      </c>
      <c r="L118">
        <v>2921987.3333000001</v>
      </c>
      <c r="M118">
        <v>1096387</v>
      </c>
      <c r="N118">
        <v>2836896</v>
      </c>
      <c r="O118">
        <v>85091.333333000002</v>
      </c>
      <c r="P118">
        <v>20557</v>
      </c>
      <c r="Q118">
        <v>0</v>
      </c>
      <c r="R118">
        <v>116469</v>
      </c>
      <c r="S118">
        <v>8247</v>
      </c>
      <c r="T118">
        <v>0</v>
      </c>
      <c r="U118">
        <v>16511</v>
      </c>
      <c r="V118">
        <v>14815</v>
      </c>
    </row>
    <row r="119" spans="1:22" x14ac:dyDescent="0.2">
      <c r="A119" t="s">
        <v>171</v>
      </c>
      <c r="B119">
        <v>2376</v>
      </c>
      <c r="C119">
        <v>0</v>
      </c>
      <c r="D119">
        <v>1</v>
      </c>
      <c r="E119">
        <v>492.8</v>
      </c>
      <c r="F119">
        <v>28.4</v>
      </c>
      <c r="G119">
        <v>2331437</v>
      </c>
      <c r="H119">
        <v>390565</v>
      </c>
      <c r="I119">
        <v>401870</v>
      </c>
      <c r="J119">
        <v>1820209</v>
      </c>
      <c r="K119">
        <v>93030</v>
      </c>
      <c r="L119">
        <v>4490265</v>
      </c>
      <c r="M119">
        <v>1727179</v>
      </c>
      <c r="N119">
        <v>3975214</v>
      </c>
      <c r="O119">
        <v>515051</v>
      </c>
      <c r="P119">
        <v>0</v>
      </c>
      <c r="Q119">
        <v>0</v>
      </c>
      <c r="R119">
        <v>82213</v>
      </c>
      <c r="S119">
        <v>5821</v>
      </c>
      <c r="T119">
        <v>0</v>
      </c>
      <c r="U119">
        <v>26118</v>
      </c>
      <c r="V119">
        <v>30267</v>
      </c>
    </row>
    <row r="120" spans="1:22" x14ac:dyDescent="0.2">
      <c r="A120" t="s">
        <v>172</v>
      </c>
      <c r="B120">
        <v>2403</v>
      </c>
      <c r="C120">
        <v>0</v>
      </c>
      <c r="D120">
        <v>1</v>
      </c>
      <c r="E120">
        <v>780.6</v>
      </c>
      <c r="F120">
        <v>-20.100000000000001</v>
      </c>
      <c r="G120">
        <v>4787925</v>
      </c>
      <c r="H120">
        <v>616403</v>
      </c>
      <c r="I120">
        <v>262243</v>
      </c>
      <c r="J120">
        <v>2120648</v>
      </c>
      <c r="K120">
        <v>65272</v>
      </c>
      <c r="L120">
        <v>7411216</v>
      </c>
      <c r="M120">
        <v>2055376</v>
      </c>
      <c r="N120">
        <v>7062443</v>
      </c>
      <c r="O120">
        <v>348773</v>
      </c>
      <c r="P120">
        <v>0</v>
      </c>
      <c r="Q120">
        <v>0</v>
      </c>
      <c r="R120">
        <v>157575</v>
      </c>
      <c r="S120">
        <v>11157</v>
      </c>
      <c r="T120">
        <v>0</v>
      </c>
      <c r="U120">
        <v>44121</v>
      </c>
      <c r="V120">
        <v>43815</v>
      </c>
    </row>
    <row r="121" spans="1:22" x14ac:dyDescent="0.2">
      <c r="A121" t="s">
        <v>173</v>
      </c>
      <c r="B121">
        <v>2457</v>
      </c>
      <c r="C121">
        <v>0</v>
      </c>
      <c r="D121">
        <v>1</v>
      </c>
      <c r="E121">
        <v>431.8</v>
      </c>
      <c r="F121">
        <v>-10.3</v>
      </c>
      <c r="G121">
        <v>1915192</v>
      </c>
      <c r="H121">
        <v>333547</v>
      </c>
      <c r="I121">
        <v>79214</v>
      </c>
      <c r="J121">
        <v>1721641</v>
      </c>
      <c r="K121">
        <v>37394</v>
      </c>
      <c r="L121">
        <v>3878759</v>
      </c>
      <c r="M121">
        <v>1684247</v>
      </c>
      <c r="N121">
        <v>3759168</v>
      </c>
      <c r="O121">
        <v>119591</v>
      </c>
      <c r="P121">
        <v>0</v>
      </c>
      <c r="Q121">
        <v>0</v>
      </c>
      <c r="R121">
        <v>99341</v>
      </c>
      <c r="S121">
        <v>7034</v>
      </c>
      <c r="T121">
        <v>0</v>
      </c>
      <c r="U121">
        <v>22102</v>
      </c>
      <c r="V121">
        <v>7720</v>
      </c>
    </row>
    <row r="122" spans="1:22" x14ac:dyDescent="0.2">
      <c r="A122" t="s">
        <v>174</v>
      </c>
      <c r="B122">
        <v>2466</v>
      </c>
      <c r="C122">
        <v>0</v>
      </c>
      <c r="D122">
        <v>1</v>
      </c>
      <c r="E122">
        <v>1347.3</v>
      </c>
      <c r="F122">
        <v>26.1</v>
      </c>
      <c r="G122">
        <v>6774871</v>
      </c>
      <c r="H122">
        <v>1361772</v>
      </c>
      <c r="I122">
        <v>1055042</v>
      </c>
      <c r="J122">
        <v>3661434</v>
      </c>
      <c r="K122">
        <v>151871</v>
      </c>
      <c r="L122">
        <v>11683392.333000001</v>
      </c>
      <c r="M122">
        <v>3509563</v>
      </c>
      <c r="N122">
        <v>10456355</v>
      </c>
      <c r="O122">
        <v>1227037.3333000001</v>
      </c>
      <c r="P122">
        <v>0</v>
      </c>
      <c r="Q122">
        <v>0</v>
      </c>
      <c r="R122">
        <v>154150</v>
      </c>
      <c r="S122">
        <v>10915</v>
      </c>
      <c r="T122">
        <v>0</v>
      </c>
      <c r="U122">
        <v>66467</v>
      </c>
      <c r="V122">
        <v>39465</v>
      </c>
    </row>
    <row r="123" spans="1:22" x14ac:dyDescent="0.2">
      <c r="A123" t="s">
        <v>175</v>
      </c>
      <c r="B123">
        <v>2493</v>
      </c>
      <c r="C123">
        <v>0</v>
      </c>
      <c r="D123">
        <v>1</v>
      </c>
      <c r="E123">
        <v>110.3</v>
      </c>
      <c r="F123">
        <v>-1.7</v>
      </c>
      <c r="G123">
        <v>437477</v>
      </c>
      <c r="H123">
        <v>90644</v>
      </c>
      <c r="I123">
        <v>49337</v>
      </c>
      <c r="J123">
        <v>670685</v>
      </c>
      <c r="K123">
        <v>-65366</v>
      </c>
      <c r="L123">
        <v>1187880</v>
      </c>
      <c r="M123">
        <v>736051</v>
      </c>
      <c r="N123">
        <v>1199571</v>
      </c>
      <c r="O123">
        <v>-11691</v>
      </c>
      <c r="P123">
        <v>0</v>
      </c>
      <c r="Q123">
        <v>0</v>
      </c>
      <c r="R123">
        <v>20553</v>
      </c>
      <c r="S123">
        <v>1455</v>
      </c>
      <c r="T123">
        <v>0</v>
      </c>
      <c r="U123">
        <v>6910</v>
      </c>
      <c r="V123">
        <v>9627</v>
      </c>
    </row>
    <row r="124" spans="1:22" x14ac:dyDescent="0.2">
      <c r="A124" t="s">
        <v>176</v>
      </c>
      <c r="B124">
        <v>2502</v>
      </c>
      <c r="C124">
        <v>0</v>
      </c>
      <c r="D124">
        <v>1</v>
      </c>
      <c r="E124">
        <v>590.70000000000005</v>
      </c>
      <c r="F124">
        <v>-10.8</v>
      </c>
      <c r="G124">
        <v>2818345</v>
      </c>
      <c r="H124">
        <v>468261</v>
      </c>
      <c r="I124">
        <v>137821</v>
      </c>
      <c r="J124">
        <v>2176635</v>
      </c>
      <c r="K124">
        <v>55149</v>
      </c>
      <c r="L124">
        <v>5481779.6666999999</v>
      </c>
      <c r="M124">
        <v>2121486</v>
      </c>
      <c r="N124">
        <v>5279962</v>
      </c>
      <c r="O124">
        <v>201817.66667000001</v>
      </c>
      <c r="P124">
        <v>0</v>
      </c>
      <c r="Q124">
        <v>0</v>
      </c>
      <c r="R124">
        <v>0</v>
      </c>
      <c r="S124">
        <v>0</v>
      </c>
      <c r="T124">
        <v>0</v>
      </c>
      <c r="U124">
        <v>31193</v>
      </c>
      <c r="V124">
        <v>18539</v>
      </c>
    </row>
    <row r="125" spans="1:22" x14ac:dyDescent="0.2">
      <c r="A125" t="s">
        <v>177</v>
      </c>
      <c r="B125">
        <v>2511</v>
      </c>
      <c r="C125">
        <v>0</v>
      </c>
      <c r="D125">
        <v>1</v>
      </c>
      <c r="E125">
        <v>1931.1</v>
      </c>
      <c r="F125">
        <v>-29.4</v>
      </c>
      <c r="G125">
        <v>10626242</v>
      </c>
      <c r="H125">
        <v>1384324</v>
      </c>
      <c r="I125">
        <v>504335</v>
      </c>
      <c r="J125">
        <v>5368976</v>
      </c>
      <c r="K125">
        <v>130355</v>
      </c>
      <c r="L125">
        <v>17226921</v>
      </c>
      <c r="M125">
        <v>5238621</v>
      </c>
      <c r="N125">
        <v>16564747</v>
      </c>
      <c r="O125">
        <v>662174</v>
      </c>
      <c r="P125">
        <v>0</v>
      </c>
      <c r="Q125">
        <v>0</v>
      </c>
      <c r="R125">
        <v>205533</v>
      </c>
      <c r="S125">
        <v>14553</v>
      </c>
      <c r="T125">
        <v>0</v>
      </c>
      <c r="U125">
        <v>99874</v>
      </c>
      <c r="V125">
        <v>52912</v>
      </c>
    </row>
    <row r="126" spans="1:22" x14ac:dyDescent="0.2">
      <c r="A126" t="s">
        <v>178</v>
      </c>
      <c r="B126">
        <v>2520</v>
      </c>
      <c r="C126">
        <v>0</v>
      </c>
      <c r="D126">
        <v>1</v>
      </c>
      <c r="E126">
        <v>277.89999999999998</v>
      </c>
      <c r="F126">
        <v>-15.4</v>
      </c>
      <c r="G126">
        <v>1274105</v>
      </c>
      <c r="H126">
        <v>221836</v>
      </c>
      <c r="I126">
        <v>21708</v>
      </c>
      <c r="J126">
        <v>1159999</v>
      </c>
      <c r="K126">
        <v>31675</v>
      </c>
      <c r="L126">
        <v>2599550.6666999999</v>
      </c>
      <c r="M126">
        <v>1128324</v>
      </c>
      <c r="N126">
        <v>2536592</v>
      </c>
      <c r="O126">
        <v>62958.666666999998</v>
      </c>
      <c r="P126">
        <v>28391</v>
      </c>
      <c r="Q126">
        <v>0</v>
      </c>
      <c r="R126">
        <v>75362</v>
      </c>
      <c r="S126">
        <v>5336</v>
      </c>
      <c r="T126">
        <v>0</v>
      </c>
      <c r="U126">
        <v>15071</v>
      </c>
      <c r="V126">
        <v>18973</v>
      </c>
    </row>
    <row r="127" spans="1:22" x14ac:dyDescent="0.2">
      <c r="A127" t="s">
        <v>179</v>
      </c>
      <c r="B127">
        <v>2556</v>
      </c>
      <c r="C127">
        <v>0</v>
      </c>
      <c r="D127">
        <v>1</v>
      </c>
      <c r="E127">
        <v>326.8</v>
      </c>
      <c r="F127">
        <v>-27.2</v>
      </c>
      <c r="G127">
        <v>1307313</v>
      </c>
      <c r="H127">
        <v>263457</v>
      </c>
      <c r="I127">
        <v>-9377</v>
      </c>
      <c r="J127">
        <v>1636396</v>
      </c>
      <c r="K127">
        <v>120151</v>
      </c>
      <c r="L127">
        <v>3120917.3333000001</v>
      </c>
      <c r="M127">
        <v>1516245</v>
      </c>
      <c r="N127">
        <v>3005165</v>
      </c>
      <c r="O127">
        <v>115752.33332999999</v>
      </c>
      <c r="P127">
        <v>92230</v>
      </c>
      <c r="Q127">
        <v>0</v>
      </c>
      <c r="R127">
        <v>95915</v>
      </c>
      <c r="S127">
        <v>6791</v>
      </c>
      <c r="T127">
        <v>0</v>
      </c>
      <c r="U127">
        <v>17624</v>
      </c>
      <c r="V127">
        <v>9666</v>
      </c>
    </row>
    <row r="128" spans="1:22" x14ac:dyDescent="0.2">
      <c r="A128" t="s">
        <v>180</v>
      </c>
      <c r="B128">
        <v>3195</v>
      </c>
      <c r="C128">
        <v>0</v>
      </c>
      <c r="D128">
        <v>1</v>
      </c>
      <c r="E128">
        <v>1266.4000000000001</v>
      </c>
      <c r="F128">
        <v>-37.1</v>
      </c>
      <c r="G128">
        <v>7458606</v>
      </c>
      <c r="H128">
        <v>1380660</v>
      </c>
      <c r="I128">
        <v>787363</v>
      </c>
      <c r="J128">
        <v>4231857</v>
      </c>
      <c r="K128">
        <v>129128</v>
      </c>
      <c r="L128">
        <v>12912917</v>
      </c>
      <c r="M128">
        <v>4102729</v>
      </c>
      <c r="N128">
        <v>11965882</v>
      </c>
      <c r="O128">
        <v>947035</v>
      </c>
      <c r="P128">
        <v>0</v>
      </c>
      <c r="Q128">
        <v>0</v>
      </c>
      <c r="R128">
        <v>226086</v>
      </c>
      <c r="S128">
        <v>16008</v>
      </c>
      <c r="T128">
        <v>0</v>
      </c>
      <c r="U128">
        <v>71752</v>
      </c>
      <c r="V128">
        <v>67880</v>
      </c>
    </row>
    <row r="129" spans="1:22" x14ac:dyDescent="0.2">
      <c r="A129" t="s">
        <v>181</v>
      </c>
      <c r="B129">
        <v>2709</v>
      </c>
      <c r="C129">
        <v>0</v>
      </c>
      <c r="D129">
        <v>1</v>
      </c>
      <c r="E129">
        <v>1608.2</v>
      </c>
      <c r="F129">
        <v>-17.600000000000001</v>
      </c>
      <c r="G129">
        <v>8583169</v>
      </c>
      <c r="H129">
        <v>1198199</v>
      </c>
      <c r="I129">
        <v>472322</v>
      </c>
      <c r="J129">
        <v>5180810</v>
      </c>
      <c r="K129">
        <v>122073</v>
      </c>
      <c r="L129">
        <v>14784946.333000001</v>
      </c>
      <c r="M129">
        <v>5058737</v>
      </c>
      <c r="N129">
        <v>14125069</v>
      </c>
      <c r="O129">
        <v>659877.33333000005</v>
      </c>
      <c r="P129">
        <v>0</v>
      </c>
      <c r="Q129">
        <v>0</v>
      </c>
      <c r="R129">
        <v>311725</v>
      </c>
      <c r="S129">
        <v>22072</v>
      </c>
      <c r="T129">
        <v>0</v>
      </c>
      <c r="U129">
        <v>84658</v>
      </c>
      <c r="V129">
        <v>134493</v>
      </c>
    </row>
    <row r="130" spans="1:22" x14ac:dyDescent="0.2">
      <c r="A130" t="s">
        <v>182</v>
      </c>
      <c r="B130">
        <v>2718</v>
      </c>
      <c r="C130">
        <v>0</v>
      </c>
      <c r="D130">
        <v>1</v>
      </c>
      <c r="E130">
        <v>545.70000000000005</v>
      </c>
      <c r="F130">
        <v>-28.1</v>
      </c>
      <c r="G130">
        <v>2683767</v>
      </c>
      <c r="H130">
        <v>393415</v>
      </c>
      <c r="I130">
        <v>42782</v>
      </c>
      <c r="J130">
        <v>2105247</v>
      </c>
      <c r="K130">
        <v>66572</v>
      </c>
      <c r="L130">
        <v>5095742.3333000001</v>
      </c>
      <c r="M130">
        <v>2038675</v>
      </c>
      <c r="N130">
        <v>4981713</v>
      </c>
      <c r="O130">
        <v>114029.33332999999</v>
      </c>
      <c r="P130">
        <v>44080</v>
      </c>
      <c r="Q130">
        <v>0</v>
      </c>
      <c r="R130">
        <v>95915</v>
      </c>
      <c r="S130">
        <v>6791</v>
      </c>
      <c r="T130">
        <v>0</v>
      </c>
      <c r="U130">
        <v>29473</v>
      </c>
      <c r="V130">
        <v>9228</v>
      </c>
    </row>
    <row r="131" spans="1:22" x14ac:dyDescent="0.2">
      <c r="A131" t="s">
        <v>183</v>
      </c>
      <c r="B131">
        <v>2727</v>
      </c>
      <c r="C131">
        <v>0</v>
      </c>
      <c r="D131">
        <v>1</v>
      </c>
      <c r="E131">
        <v>659.7</v>
      </c>
      <c r="F131">
        <v>35</v>
      </c>
      <c r="G131">
        <v>3504555</v>
      </c>
      <c r="H131">
        <v>529675</v>
      </c>
      <c r="I131">
        <v>494903</v>
      </c>
      <c r="J131">
        <v>1962788</v>
      </c>
      <c r="K131">
        <v>105416</v>
      </c>
      <c r="L131">
        <v>6023681</v>
      </c>
      <c r="M131">
        <v>1857372</v>
      </c>
      <c r="N131">
        <v>5409973</v>
      </c>
      <c r="O131">
        <v>613708</v>
      </c>
      <c r="P131">
        <v>0</v>
      </c>
      <c r="Q131">
        <v>0</v>
      </c>
      <c r="R131">
        <v>0</v>
      </c>
      <c r="S131">
        <v>0</v>
      </c>
      <c r="T131">
        <v>0</v>
      </c>
      <c r="U131">
        <v>34575</v>
      </c>
      <c r="V131">
        <v>26663</v>
      </c>
    </row>
    <row r="132" spans="1:22" x14ac:dyDescent="0.2">
      <c r="A132" t="s">
        <v>184</v>
      </c>
      <c r="B132">
        <v>2754</v>
      </c>
      <c r="C132">
        <v>0</v>
      </c>
      <c r="D132">
        <v>1</v>
      </c>
      <c r="E132">
        <v>434.8</v>
      </c>
      <c r="F132">
        <v>-31</v>
      </c>
      <c r="G132">
        <v>2488641</v>
      </c>
      <c r="H132">
        <v>341364</v>
      </c>
      <c r="I132">
        <v>5147</v>
      </c>
      <c r="J132">
        <v>1426147</v>
      </c>
      <c r="K132">
        <v>115275</v>
      </c>
      <c r="L132">
        <v>4158009</v>
      </c>
      <c r="M132">
        <v>1310872</v>
      </c>
      <c r="N132">
        <v>4032867</v>
      </c>
      <c r="O132">
        <v>125142</v>
      </c>
      <c r="P132">
        <v>89588</v>
      </c>
      <c r="Q132">
        <v>0</v>
      </c>
      <c r="R132">
        <v>109618</v>
      </c>
      <c r="S132">
        <v>7762</v>
      </c>
      <c r="T132">
        <v>0</v>
      </c>
      <c r="U132">
        <v>23918</v>
      </c>
      <c r="V132">
        <v>11475</v>
      </c>
    </row>
    <row r="133" spans="1:22" x14ac:dyDescent="0.2">
      <c r="A133" t="s">
        <v>185</v>
      </c>
      <c r="B133">
        <v>2766</v>
      </c>
      <c r="C133">
        <v>0</v>
      </c>
      <c r="D133">
        <v>1</v>
      </c>
      <c r="E133">
        <v>337.8</v>
      </c>
      <c r="F133">
        <v>12.9</v>
      </c>
      <c r="G133">
        <v>1664568</v>
      </c>
      <c r="H133">
        <v>256493</v>
      </c>
      <c r="I133">
        <v>241114</v>
      </c>
      <c r="J133">
        <v>1255070</v>
      </c>
      <c r="K133">
        <v>52355</v>
      </c>
      <c r="L133">
        <v>3110136</v>
      </c>
      <c r="M133">
        <v>1202715</v>
      </c>
      <c r="N133">
        <v>2809451</v>
      </c>
      <c r="O133">
        <v>300685</v>
      </c>
      <c r="P133">
        <v>0</v>
      </c>
      <c r="Q133">
        <v>0</v>
      </c>
      <c r="R133">
        <v>82213</v>
      </c>
      <c r="S133">
        <v>5821</v>
      </c>
      <c r="T133">
        <v>0</v>
      </c>
      <c r="U133">
        <v>18167</v>
      </c>
      <c r="V133">
        <v>16218</v>
      </c>
    </row>
    <row r="134" spans="1:22" x14ac:dyDescent="0.2">
      <c r="A134" t="s">
        <v>186</v>
      </c>
      <c r="B134">
        <v>2772</v>
      </c>
      <c r="C134">
        <v>0</v>
      </c>
      <c r="D134">
        <v>1</v>
      </c>
      <c r="E134">
        <v>241.9</v>
      </c>
      <c r="F134">
        <v>-5.4</v>
      </c>
      <c r="G134">
        <v>1307572</v>
      </c>
      <c r="H134">
        <v>183273</v>
      </c>
      <c r="I134">
        <v>89910</v>
      </c>
      <c r="J134">
        <v>961592</v>
      </c>
      <c r="K134">
        <v>-1860</v>
      </c>
      <c r="L134">
        <v>2423885.3333000001</v>
      </c>
      <c r="M134">
        <v>963452</v>
      </c>
      <c r="N134">
        <v>2326124</v>
      </c>
      <c r="O134">
        <v>97761.333333000002</v>
      </c>
      <c r="P134">
        <v>0</v>
      </c>
      <c r="Q134">
        <v>0</v>
      </c>
      <c r="R134">
        <v>47958</v>
      </c>
      <c r="S134">
        <v>3396</v>
      </c>
      <c r="T134">
        <v>0</v>
      </c>
      <c r="U134">
        <v>14271</v>
      </c>
      <c r="V134">
        <v>19406</v>
      </c>
    </row>
    <row r="135" spans="1:22" x14ac:dyDescent="0.2">
      <c r="A135" t="s">
        <v>187</v>
      </c>
      <c r="B135">
        <v>2781</v>
      </c>
      <c r="C135">
        <v>0</v>
      </c>
      <c r="D135">
        <v>1</v>
      </c>
      <c r="E135">
        <v>1232.4000000000001</v>
      </c>
      <c r="F135">
        <v>15.1</v>
      </c>
      <c r="G135">
        <v>7705035</v>
      </c>
      <c r="H135">
        <v>976496</v>
      </c>
      <c r="I135">
        <v>649311</v>
      </c>
      <c r="J135">
        <v>3430927</v>
      </c>
      <c r="K135">
        <v>143920</v>
      </c>
      <c r="L135">
        <v>12014374.333000001</v>
      </c>
      <c r="M135">
        <v>3287007</v>
      </c>
      <c r="N135">
        <v>11186239</v>
      </c>
      <c r="O135">
        <v>828135.33333000005</v>
      </c>
      <c r="P135">
        <v>0</v>
      </c>
      <c r="Q135">
        <v>20956.438344999999</v>
      </c>
      <c r="R135">
        <v>164426</v>
      </c>
      <c r="S135">
        <v>11642</v>
      </c>
      <c r="T135">
        <v>20956.438344999999</v>
      </c>
      <c r="U135">
        <v>70447</v>
      </c>
      <c r="V135">
        <v>66342</v>
      </c>
    </row>
    <row r="136" spans="1:22" x14ac:dyDescent="0.2">
      <c r="A136" t="s">
        <v>188</v>
      </c>
      <c r="B136">
        <v>2826</v>
      </c>
      <c r="C136">
        <v>0</v>
      </c>
      <c r="D136">
        <v>1</v>
      </c>
      <c r="E136">
        <v>1390.3</v>
      </c>
      <c r="F136">
        <v>-34.5</v>
      </c>
      <c r="G136">
        <v>7468741</v>
      </c>
      <c r="H136">
        <v>1041213</v>
      </c>
      <c r="I136">
        <v>289632</v>
      </c>
      <c r="J136">
        <v>4524427</v>
      </c>
      <c r="K136">
        <v>108059</v>
      </c>
      <c r="L136">
        <v>12924987</v>
      </c>
      <c r="M136">
        <v>4416368</v>
      </c>
      <c r="N136">
        <v>12491037</v>
      </c>
      <c r="O136">
        <v>433950</v>
      </c>
      <c r="P136">
        <v>0</v>
      </c>
      <c r="Q136">
        <v>0</v>
      </c>
      <c r="R136">
        <v>181554</v>
      </c>
      <c r="S136">
        <v>12855</v>
      </c>
      <c r="T136">
        <v>0</v>
      </c>
      <c r="U136">
        <v>74036</v>
      </c>
      <c r="V136">
        <v>72160</v>
      </c>
    </row>
    <row r="137" spans="1:22" x14ac:dyDescent="0.2">
      <c r="A137" t="s">
        <v>189</v>
      </c>
      <c r="B137">
        <v>2834</v>
      </c>
      <c r="C137">
        <v>0</v>
      </c>
      <c r="D137">
        <v>1</v>
      </c>
      <c r="E137">
        <v>335.8</v>
      </c>
      <c r="F137">
        <v>-12.7</v>
      </c>
      <c r="G137">
        <v>1970560</v>
      </c>
      <c r="H137">
        <v>244355</v>
      </c>
      <c r="I137">
        <v>63757</v>
      </c>
      <c r="J137">
        <v>914064</v>
      </c>
      <c r="K137">
        <v>13073</v>
      </c>
      <c r="L137">
        <v>3085202.6666999999</v>
      </c>
      <c r="M137">
        <v>900991</v>
      </c>
      <c r="N137">
        <v>3004988</v>
      </c>
      <c r="O137">
        <v>80214.666666999998</v>
      </c>
      <c r="P137">
        <v>0</v>
      </c>
      <c r="Q137">
        <v>0</v>
      </c>
      <c r="R137">
        <v>51383</v>
      </c>
      <c r="S137">
        <v>3638</v>
      </c>
      <c r="T137">
        <v>0</v>
      </c>
      <c r="U137">
        <v>18349</v>
      </c>
      <c r="V137">
        <v>7607</v>
      </c>
    </row>
    <row r="138" spans="1:22" x14ac:dyDescent="0.2">
      <c r="A138" t="s">
        <v>190</v>
      </c>
      <c r="B138">
        <v>2846</v>
      </c>
      <c r="C138">
        <v>0</v>
      </c>
      <c r="D138">
        <v>1</v>
      </c>
      <c r="E138">
        <v>336.8</v>
      </c>
      <c r="F138">
        <v>8.8000000000000007</v>
      </c>
      <c r="G138">
        <v>1193200</v>
      </c>
      <c r="H138">
        <v>264890</v>
      </c>
      <c r="I138">
        <v>159029</v>
      </c>
      <c r="J138">
        <v>1546117</v>
      </c>
      <c r="K138">
        <v>54392</v>
      </c>
      <c r="L138">
        <v>2982870</v>
      </c>
      <c r="M138">
        <v>1491725</v>
      </c>
      <c r="N138">
        <v>2741500</v>
      </c>
      <c r="O138">
        <v>241370</v>
      </c>
      <c r="P138">
        <v>0</v>
      </c>
      <c r="Q138">
        <v>0</v>
      </c>
      <c r="R138">
        <v>75362</v>
      </c>
      <c r="S138">
        <v>5336</v>
      </c>
      <c r="T138">
        <v>0</v>
      </c>
      <c r="U138">
        <v>17126</v>
      </c>
      <c r="V138">
        <v>54025</v>
      </c>
    </row>
    <row r="139" spans="1:22" x14ac:dyDescent="0.2">
      <c r="A139" t="s">
        <v>191</v>
      </c>
      <c r="B139">
        <v>2862</v>
      </c>
      <c r="C139">
        <v>0</v>
      </c>
      <c r="D139">
        <v>1</v>
      </c>
      <c r="E139">
        <v>607.70000000000005</v>
      </c>
      <c r="F139">
        <v>-11.8</v>
      </c>
      <c r="G139">
        <v>3030768</v>
      </c>
      <c r="H139">
        <v>472313</v>
      </c>
      <c r="I139">
        <v>149461</v>
      </c>
      <c r="J139">
        <v>2429432</v>
      </c>
      <c r="K139">
        <v>61317</v>
      </c>
      <c r="L139">
        <v>5868878.6666999999</v>
      </c>
      <c r="M139">
        <v>2368115</v>
      </c>
      <c r="N139">
        <v>5641651</v>
      </c>
      <c r="O139">
        <v>227227.66667000001</v>
      </c>
      <c r="P139">
        <v>0</v>
      </c>
      <c r="Q139">
        <v>0</v>
      </c>
      <c r="R139">
        <v>95915</v>
      </c>
      <c r="S139">
        <v>6791</v>
      </c>
      <c r="T139">
        <v>0</v>
      </c>
      <c r="U139">
        <v>33595</v>
      </c>
      <c r="V139">
        <v>32281</v>
      </c>
    </row>
    <row r="140" spans="1:22" x14ac:dyDescent="0.2">
      <c r="A140" t="s">
        <v>192</v>
      </c>
      <c r="B140">
        <v>2977</v>
      </c>
      <c r="C140">
        <v>0</v>
      </c>
      <c r="D140">
        <v>1</v>
      </c>
      <c r="E140">
        <v>651.70000000000005</v>
      </c>
      <c r="F140">
        <v>2.2000000000000002</v>
      </c>
      <c r="G140">
        <v>3514955</v>
      </c>
      <c r="H140">
        <v>507578</v>
      </c>
      <c r="I140">
        <v>283056</v>
      </c>
      <c r="J140">
        <v>2066246</v>
      </c>
      <c r="K140">
        <v>71361</v>
      </c>
      <c r="L140">
        <v>5996403.3333000001</v>
      </c>
      <c r="M140">
        <v>1994885</v>
      </c>
      <c r="N140">
        <v>5619904</v>
      </c>
      <c r="O140">
        <v>376499.33332999999</v>
      </c>
      <c r="P140">
        <v>0</v>
      </c>
      <c r="Q140">
        <v>0</v>
      </c>
      <c r="R140">
        <v>133596</v>
      </c>
      <c r="S140">
        <v>9459</v>
      </c>
      <c r="T140">
        <v>0</v>
      </c>
      <c r="U140">
        <v>35194</v>
      </c>
      <c r="V140">
        <v>41220</v>
      </c>
    </row>
    <row r="141" spans="1:22" x14ac:dyDescent="0.2">
      <c r="A141" t="s">
        <v>193</v>
      </c>
      <c r="B141">
        <v>2988</v>
      </c>
      <c r="C141">
        <v>0</v>
      </c>
      <c r="D141">
        <v>1</v>
      </c>
      <c r="E141">
        <v>529.70000000000005</v>
      </c>
      <c r="F141">
        <v>-16.899999999999999</v>
      </c>
      <c r="G141">
        <v>2623162</v>
      </c>
      <c r="H141">
        <v>411066</v>
      </c>
      <c r="I141">
        <v>65252</v>
      </c>
      <c r="J141">
        <v>1715298</v>
      </c>
      <c r="K141">
        <v>43458</v>
      </c>
      <c r="L141">
        <v>4668661</v>
      </c>
      <c r="M141">
        <v>1671840</v>
      </c>
      <c r="N141">
        <v>4550222</v>
      </c>
      <c r="O141">
        <v>118439</v>
      </c>
      <c r="P141">
        <v>0</v>
      </c>
      <c r="Q141">
        <v>0</v>
      </c>
      <c r="R141">
        <v>95915</v>
      </c>
      <c r="S141">
        <v>6791</v>
      </c>
      <c r="T141">
        <v>0</v>
      </c>
      <c r="U141">
        <v>26868</v>
      </c>
      <c r="V141">
        <v>15050</v>
      </c>
    </row>
    <row r="142" spans="1:22" x14ac:dyDescent="0.2">
      <c r="A142" t="s">
        <v>194</v>
      </c>
      <c r="B142">
        <v>3029</v>
      </c>
      <c r="C142">
        <v>0</v>
      </c>
      <c r="D142">
        <v>1</v>
      </c>
      <c r="E142">
        <v>1287.4000000000001</v>
      </c>
      <c r="F142">
        <v>-9.6999999999999993</v>
      </c>
      <c r="G142">
        <v>6589006</v>
      </c>
      <c r="H142">
        <v>982702</v>
      </c>
      <c r="I142">
        <v>404457</v>
      </c>
      <c r="J142">
        <v>4560459</v>
      </c>
      <c r="K142">
        <v>130821</v>
      </c>
      <c r="L142">
        <v>11892175.666999999</v>
      </c>
      <c r="M142">
        <v>4429638</v>
      </c>
      <c r="N142">
        <v>11326891</v>
      </c>
      <c r="O142">
        <v>565284.66666999995</v>
      </c>
      <c r="P142">
        <v>0</v>
      </c>
      <c r="Q142">
        <v>0</v>
      </c>
      <c r="R142">
        <v>301448</v>
      </c>
      <c r="S142">
        <v>21344</v>
      </c>
      <c r="T142">
        <v>0</v>
      </c>
      <c r="U142">
        <v>67162</v>
      </c>
      <c r="V142">
        <v>61457</v>
      </c>
    </row>
    <row r="143" spans="1:22" x14ac:dyDescent="0.2">
      <c r="A143" t="s">
        <v>195</v>
      </c>
      <c r="B143">
        <v>3033</v>
      </c>
      <c r="C143">
        <v>0</v>
      </c>
      <c r="D143">
        <v>1</v>
      </c>
      <c r="E143">
        <v>456.8</v>
      </c>
      <c r="F143">
        <v>20</v>
      </c>
      <c r="G143">
        <v>2090670</v>
      </c>
      <c r="H143">
        <v>330298</v>
      </c>
      <c r="I143">
        <v>291691</v>
      </c>
      <c r="J143">
        <v>1898494</v>
      </c>
      <c r="K143">
        <v>88446</v>
      </c>
      <c r="L143">
        <v>4236779.6666999999</v>
      </c>
      <c r="M143">
        <v>1810048</v>
      </c>
      <c r="N143">
        <v>3848812</v>
      </c>
      <c r="O143">
        <v>387967.66667000001</v>
      </c>
      <c r="P143">
        <v>0</v>
      </c>
      <c r="Q143">
        <v>0</v>
      </c>
      <c r="R143">
        <v>99341</v>
      </c>
      <c r="S143">
        <v>7034</v>
      </c>
      <c r="T143">
        <v>0</v>
      </c>
      <c r="U143">
        <v>24060</v>
      </c>
      <c r="V143">
        <v>16659</v>
      </c>
    </row>
    <row r="144" spans="1:22" x14ac:dyDescent="0.2">
      <c r="A144" t="s">
        <v>196</v>
      </c>
      <c r="B144">
        <v>3042</v>
      </c>
      <c r="C144">
        <v>0</v>
      </c>
      <c r="D144">
        <v>1</v>
      </c>
      <c r="E144">
        <v>676.7</v>
      </c>
      <c r="F144">
        <v>6.7</v>
      </c>
      <c r="G144">
        <v>3751409</v>
      </c>
      <c r="H144">
        <v>757584</v>
      </c>
      <c r="I144">
        <v>523251</v>
      </c>
      <c r="J144">
        <v>1994294</v>
      </c>
      <c r="K144">
        <v>57848</v>
      </c>
      <c r="L144">
        <v>6540714.3333000001</v>
      </c>
      <c r="M144">
        <v>1936446</v>
      </c>
      <c r="N144">
        <v>5940093</v>
      </c>
      <c r="O144">
        <v>600621.33333000005</v>
      </c>
      <c r="P144">
        <v>0</v>
      </c>
      <c r="Q144">
        <v>0</v>
      </c>
      <c r="R144">
        <v>0</v>
      </c>
      <c r="S144">
        <v>0</v>
      </c>
      <c r="T144">
        <v>0</v>
      </c>
      <c r="U144">
        <v>35931</v>
      </c>
      <c r="V144">
        <v>37427</v>
      </c>
    </row>
    <row r="145" spans="1:22" x14ac:dyDescent="0.2">
      <c r="A145" t="s">
        <v>197</v>
      </c>
      <c r="B145">
        <v>3060</v>
      </c>
      <c r="C145">
        <v>0</v>
      </c>
      <c r="D145">
        <v>1</v>
      </c>
      <c r="E145">
        <v>1213.4000000000001</v>
      </c>
      <c r="F145">
        <v>23.9</v>
      </c>
      <c r="G145">
        <v>6571009</v>
      </c>
      <c r="H145">
        <v>1324343</v>
      </c>
      <c r="I145">
        <v>1059993</v>
      </c>
      <c r="J145">
        <v>3683590</v>
      </c>
      <c r="K145">
        <v>158914</v>
      </c>
      <c r="L145">
        <v>11431945.333000001</v>
      </c>
      <c r="M145">
        <v>3524676</v>
      </c>
      <c r="N145">
        <v>10175113</v>
      </c>
      <c r="O145">
        <v>1256832.3333000001</v>
      </c>
      <c r="P145">
        <v>0</v>
      </c>
      <c r="Q145">
        <v>0</v>
      </c>
      <c r="R145">
        <v>219235</v>
      </c>
      <c r="S145">
        <v>15523</v>
      </c>
      <c r="T145">
        <v>0</v>
      </c>
      <c r="U145">
        <v>64047</v>
      </c>
      <c r="V145">
        <v>72238</v>
      </c>
    </row>
    <row r="146" spans="1:22" x14ac:dyDescent="0.2">
      <c r="A146" t="s">
        <v>198</v>
      </c>
      <c r="B146">
        <v>3168</v>
      </c>
      <c r="C146">
        <v>0</v>
      </c>
      <c r="D146">
        <v>1</v>
      </c>
      <c r="E146">
        <v>677.7</v>
      </c>
      <c r="F146">
        <v>-29.1</v>
      </c>
      <c r="G146">
        <v>2972689</v>
      </c>
      <c r="H146">
        <v>542463</v>
      </c>
      <c r="I146">
        <v>44088</v>
      </c>
      <c r="J146">
        <v>2793544</v>
      </c>
      <c r="K146">
        <v>43492</v>
      </c>
      <c r="L146">
        <v>6188385.3333000001</v>
      </c>
      <c r="M146">
        <v>2750052</v>
      </c>
      <c r="N146">
        <v>6088816</v>
      </c>
      <c r="O146">
        <v>99569.333333000002</v>
      </c>
      <c r="P146">
        <v>18390</v>
      </c>
      <c r="Q146">
        <v>0</v>
      </c>
      <c r="R146">
        <v>143873</v>
      </c>
      <c r="S146">
        <v>10187</v>
      </c>
      <c r="T146">
        <v>0</v>
      </c>
      <c r="U146">
        <v>35455</v>
      </c>
      <c r="V146">
        <v>23562</v>
      </c>
    </row>
    <row r="147" spans="1:22" x14ac:dyDescent="0.2">
      <c r="A147" t="s">
        <v>199</v>
      </c>
      <c r="B147">
        <v>3105</v>
      </c>
      <c r="C147">
        <v>0</v>
      </c>
      <c r="D147">
        <v>1</v>
      </c>
      <c r="E147">
        <v>1397.3</v>
      </c>
      <c r="F147">
        <v>6.1</v>
      </c>
      <c r="G147">
        <v>8383678</v>
      </c>
      <c r="H147">
        <v>1104456</v>
      </c>
      <c r="I147">
        <v>588037</v>
      </c>
      <c r="J147">
        <v>4182542</v>
      </c>
      <c r="K147">
        <v>148485</v>
      </c>
      <c r="L147">
        <v>13382953</v>
      </c>
      <c r="M147">
        <v>4034057</v>
      </c>
      <c r="N147">
        <v>12602648</v>
      </c>
      <c r="O147">
        <v>780305</v>
      </c>
      <c r="P147">
        <v>0</v>
      </c>
      <c r="Q147">
        <v>0</v>
      </c>
      <c r="R147">
        <v>373385</v>
      </c>
      <c r="S147">
        <v>26438</v>
      </c>
      <c r="T147">
        <v>0</v>
      </c>
      <c r="U147">
        <v>77119</v>
      </c>
      <c r="V147">
        <v>85662</v>
      </c>
    </row>
    <row r="148" spans="1:22" x14ac:dyDescent="0.2">
      <c r="A148" t="s">
        <v>200</v>
      </c>
      <c r="B148">
        <v>3114</v>
      </c>
      <c r="C148">
        <v>0</v>
      </c>
      <c r="D148">
        <v>1</v>
      </c>
      <c r="E148">
        <v>3408.3</v>
      </c>
      <c r="F148">
        <v>5.5</v>
      </c>
      <c r="G148">
        <v>19556818</v>
      </c>
      <c r="H148">
        <v>2342988</v>
      </c>
      <c r="I148">
        <v>1251678</v>
      </c>
      <c r="J148">
        <v>8461180</v>
      </c>
      <c r="K148">
        <v>346732</v>
      </c>
      <c r="L148">
        <v>30094107.666999999</v>
      </c>
      <c r="M148">
        <v>8114448</v>
      </c>
      <c r="N148">
        <v>28414556</v>
      </c>
      <c r="O148">
        <v>1679551.6666999999</v>
      </c>
      <c r="P148">
        <v>0</v>
      </c>
      <c r="Q148">
        <v>248662.16644999999</v>
      </c>
      <c r="R148">
        <v>421343</v>
      </c>
      <c r="S148">
        <v>29834</v>
      </c>
      <c r="T148">
        <v>248662.16644999999</v>
      </c>
      <c r="U148">
        <v>173760</v>
      </c>
      <c r="V148">
        <v>154465</v>
      </c>
    </row>
    <row r="149" spans="1:22" x14ac:dyDescent="0.2">
      <c r="A149" t="s">
        <v>201</v>
      </c>
      <c r="B149">
        <v>3119</v>
      </c>
      <c r="C149">
        <v>0</v>
      </c>
      <c r="D149">
        <v>1</v>
      </c>
      <c r="E149">
        <v>879.6</v>
      </c>
      <c r="F149">
        <v>-6.8</v>
      </c>
      <c r="G149">
        <v>4988127</v>
      </c>
      <c r="H149">
        <v>643332</v>
      </c>
      <c r="I149">
        <v>256519</v>
      </c>
      <c r="J149">
        <v>2005333</v>
      </c>
      <c r="K149">
        <v>86945</v>
      </c>
      <c r="L149">
        <v>7514243.6666999999</v>
      </c>
      <c r="M149">
        <v>1918388</v>
      </c>
      <c r="N149">
        <v>7165967</v>
      </c>
      <c r="O149">
        <v>348276.66667000001</v>
      </c>
      <c r="P149">
        <v>0</v>
      </c>
      <c r="Q149">
        <v>29059.319301</v>
      </c>
      <c r="R149">
        <v>133596</v>
      </c>
      <c r="S149">
        <v>9459</v>
      </c>
      <c r="T149">
        <v>29059.319301</v>
      </c>
      <c r="U149">
        <v>44776</v>
      </c>
      <c r="V149">
        <v>11048</v>
      </c>
    </row>
    <row r="150" spans="1:22" x14ac:dyDescent="0.2">
      <c r="A150" t="s">
        <v>202</v>
      </c>
      <c r="B150">
        <v>3141</v>
      </c>
      <c r="C150">
        <v>0</v>
      </c>
      <c r="D150">
        <v>1</v>
      </c>
      <c r="E150">
        <v>13467.4</v>
      </c>
      <c r="F150">
        <v>307.5</v>
      </c>
      <c r="G150">
        <v>66146130</v>
      </c>
      <c r="H150">
        <v>9784632</v>
      </c>
      <c r="I150">
        <v>6384314</v>
      </c>
      <c r="J150">
        <v>46273159</v>
      </c>
      <c r="K150">
        <v>1714207</v>
      </c>
      <c r="L150">
        <v>122511933</v>
      </c>
      <c r="M150">
        <v>44558952</v>
      </c>
      <c r="N150">
        <v>113633667</v>
      </c>
      <c r="O150">
        <v>8878266</v>
      </c>
      <c r="P150">
        <v>0</v>
      </c>
      <c r="Q150">
        <v>0</v>
      </c>
      <c r="R150">
        <v>1178389</v>
      </c>
      <c r="S150">
        <v>83437</v>
      </c>
      <c r="T150">
        <v>0</v>
      </c>
      <c r="U150">
        <v>703856</v>
      </c>
      <c r="V150">
        <v>1486401</v>
      </c>
    </row>
    <row r="151" spans="1:22" x14ac:dyDescent="0.2">
      <c r="A151" t="s">
        <v>203</v>
      </c>
      <c r="B151">
        <v>3150</v>
      </c>
      <c r="C151">
        <v>0</v>
      </c>
      <c r="D151">
        <v>1</v>
      </c>
      <c r="E151">
        <v>1111.5</v>
      </c>
      <c r="F151">
        <v>24</v>
      </c>
      <c r="G151">
        <v>6767984</v>
      </c>
      <c r="H151">
        <v>861404</v>
      </c>
      <c r="I151">
        <v>630859</v>
      </c>
      <c r="J151">
        <v>2826003</v>
      </c>
      <c r="K151">
        <v>131247</v>
      </c>
      <c r="L151">
        <v>10460678.666999999</v>
      </c>
      <c r="M151">
        <v>2694756</v>
      </c>
      <c r="N151">
        <v>9677753</v>
      </c>
      <c r="O151">
        <v>782925.66666999995</v>
      </c>
      <c r="P151">
        <v>0</v>
      </c>
      <c r="Q151">
        <v>118622.96371</v>
      </c>
      <c r="R151">
        <v>37681</v>
      </c>
      <c r="S151">
        <v>2668</v>
      </c>
      <c r="T151">
        <v>118622.96371</v>
      </c>
      <c r="U151">
        <v>60095</v>
      </c>
      <c r="V151">
        <v>42969</v>
      </c>
    </row>
    <row r="152" spans="1:22" x14ac:dyDescent="0.2">
      <c r="A152" t="s">
        <v>204</v>
      </c>
      <c r="B152">
        <v>3154</v>
      </c>
      <c r="C152">
        <v>0</v>
      </c>
      <c r="D152">
        <v>1</v>
      </c>
      <c r="E152">
        <v>516.70000000000005</v>
      </c>
      <c r="F152">
        <v>-40.9</v>
      </c>
      <c r="G152">
        <v>2976049</v>
      </c>
      <c r="H152">
        <v>370935</v>
      </c>
      <c r="I152">
        <v>-73608</v>
      </c>
      <c r="J152">
        <v>1474290</v>
      </c>
      <c r="K152">
        <v>174147</v>
      </c>
      <c r="L152">
        <v>4740458.3333000001</v>
      </c>
      <c r="M152">
        <v>1300143</v>
      </c>
      <c r="N152">
        <v>4630736</v>
      </c>
      <c r="O152">
        <v>109722.33332999999</v>
      </c>
      <c r="P152">
        <v>131556</v>
      </c>
      <c r="Q152">
        <v>0</v>
      </c>
      <c r="R152">
        <v>99341</v>
      </c>
      <c r="S152">
        <v>7034</v>
      </c>
      <c r="T152">
        <v>0</v>
      </c>
      <c r="U152">
        <v>27440</v>
      </c>
      <c r="V152">
        <v>18525</v>
      </c>
    </row>
    <row r="153" spans="1:22" x14ac:dyDescent="0.2">
      <c r="A153" t="s">
        <v>205</v>
      </c>
      <c r="B153">
        <v>3186</v>
      </c>
      <c r="C153">
        <v>0</v>
      </c>
      <c r="D153">
        <v>1</v>
      </c>
      <c r="E153">
        <v>371.8</v>
      </c>
      <c r="F153">
        <v>-3</v>
      </c>
      <c r="G153">
        <v>1975165</v>
      </c>
      <c r="H153">
        <v>265444</v>
      </c>
      <c r="I153">
        <v>105173</v>
      </c>
      <c r="J153">
        <v>1111057</v>
      </c>
      <c r="K153">
        <v>38679</v>
      </c>
      <c r="L153">
        <v>3248822</v>
      </c>
      <c r="M153">
        <v>1072378</v>
      </c>
      <c r="N153">
        <v>3099490</v>
      </c>
      <c r="O153">
        <v>149332</v>
      </c>
      <c r="P153">
        <v>0</v>
      </c>
      <c r="Q153">
        <v>0</v>
      </c>
      <c r="R153">
        <v>113043</v>
      </c>
      <c r="S153">
        <v>8004</v>
      </c>
      <c r="T153">
        <v>0</v>
      </c>
      <c r="U153">
        <v>19024</v>
      </c>
      <c r="V153">
        <v>10199</v>
      </c>
    </row>
    <row r="154" spans="1:22" x14ac:dyDescent="0.2">
      <c r="A154" t="s">
        <v>206</v>
      </c>
      <c r="B154">
        <v>3204</v>
      </c>
      <c r="C154">
        <v>0</v>
      </c>
      <c r="D154">
        <v>1</v>
      </c>
      <c r="E154">
        <v>868.6</v>
      </c>
      <c r="F154">
        <v>-13</v>
      </c>
      <c r="G154">
        <v>4758456</v>
      </c>
      <c r="H154">
        <v>604919</v>
      </c>
      <c r="I154">
        <v>252890</v>
      </c>
      <c r="J154">
        <v>2466819</v>
      </c>
      <c r="K154">
        <v>73413</v>
      </c>
      <c r="L154">
        <v>7852861</v>
      </c>
      <c r="M154">
        <v>2393406</v>
      </c>
      <c r="N154">
        <v>7514515</v>
      </c>
      <c r="O154">
        <v>338346</v>
      </c>
      <c r="P154">
        <v>0</v>
      </c>
      <c r="Q154">
        <v>0</v>
      </c>
      <c r="R154">
        <v>0</v>
      </c>
      <c r="S154">
        <v>0</v>
      </c>
      <c r="T154">
        <v>0</v>
      </c>
      <c r="U154">
        <v>46570</v>
      </c>
      <c r="V154">
        <v>22667</v>
      </c>
    </row>
    <row r="155" spans="1:22" x14ac:dyDescent="0.2">
      <c r="A155" t="s">
        <v>207</v>
      </c>
      <c r="B155">
        <v>3231</v>
      </c>
      <c r="C155">
        <v>0</v>
      </c>
      <c r="D155">
        <v>1</v>
      </c>
      <c r="E155">
        <v>6474.8</v>
      </c>
      <c r="F155">
        <v>65.8</v>
      </c>
      <c r="G155">
        <v>33553086</v>
      </c>
      <c r="H155">
        <v>6521430</v>
      </c>
      <c r="I155">
        <v>4627805</v>
      </c>
      <c r="J155">
        <v>17908053</v>
      </c>
      <c r="K155">
        <v>610367</v>
      </c>
      <c r="L155">
        <v>57649270.667000003</v>
      </c>
      <c r="M155">
        <v>17297686</v>
      </c>
      <c r="N155">
        <v>52134748</v>
      </c>
      <c r="O155">
        <v>5514522.6666999999</v>
      </c>
      <c r="P155">
        <v>0</v>
      </c>
      <c r="Q155">
        <v>0</v>
      </c>
      <c r="R155">
        <v>856388</v>
      </c>
      <c r="S155">
        <v>60638</v>
      </c>
      <c r="T155">
        <v>0</v>
      </c>
      <c r="U155">
        <v>325109</v>
      </c>
      <c r="V155">
        <v>523090</v>
      </c>
    </row>
    <row r="156" spans="1:22" x14ac:dyDescent="0.2">
      <c r="A156" t="s">
        <v>208</v>
      </c>
      <c r="B156">
        <v>3312</v>
      </c>
      <c r="C156">
        <v>0</v>
      </c>
      <c r="D156">
        <v>1</v>
      </c>
      <c r="E156">
        <v>1966</v>
      </c>
      <c r="F156">
        <v>-3.4</v>
      </c>
      <c r="G156">
        <v>13031059</v>
      </c>
      <c r="H156">
        <v>1461892</v>
      </c>
      <c r="I156">
        <v>765128</v>
      </c>
      <c r="J156">
        <v>4275811</v>
      </c>
      <c r="K156">
        <v>139373</v>
      </c>
      <c r="L156">
        <v>18634213.333000001</v>
      </c>
      <c r="M156">
        <v>4136438</v>
      </c>
      <c r="N156">
        <v>17655086</v>
      </c>
      <c r="O156">
        <v>979127.33333000005</v>
      </c>
      <c r="P156">
        <v>0</v>
      </c>
      <c r="Q156">
        <v>504487.56465999997</v>
      </c>
      <c r="R156">
        <v>287746</v>
      </c>
      <c r="S156">
        <v>20374</v>
      </c>
      <c r="T156">
        <v>504487.56465999997</v>
      </c>
      <c r="U156">
        <v>108087</v>
      </c>
      <c r="V156">
        <v>153197</v>
      </c>
    </row>
    <row r="157" spans="1:22" x14ac:dyDescent="0.2">
      <c r="A157" t="s">
        <v>209</v>
      </c>
      <c r="B157">
        <v>3330</v>
      </c>
      <c r="C157">
        <v>0</v>
      </c>
      <c r="D157">
        <v>1</v>
      </c>
      <c r="E157">
        <v>372.8</v>
      </c>
      <c r="F157">
        <v>27</v>
      </c>
      <c r="G157">
        <v>1838398</v>
      </c>
      <c r="H157">
        <v>289989</v>
      </c>
      <c r="I157">
        <v>338694</v>
      </c>
      <c r="J157">
        <v>1354514</v>
      </c>
      <c r="K157">
        <v>79580</v>
      </c>
      <c r="L157">
        <v>3409253</v>
      </c>
      <c r="M157">
        <v>1274934</v>
      </c>
      <c r="N157">
        <v>2987549</v>
      </c>
      <c r="O157">
        <v>421704</v>
      </c>
      <c r="P157">
        <v>0</v>
      </c>
      <c r="Q157">
        <v>0</v>
      </c>
      <c r="R157">
        <v>82213</v>
      </c>
      <c r="S157">
        <v>5821</v>
      </c>
      <c r="T157">
        <v>0</v>
      </c>
      <c r="U157">
        <v>19782</v>
      </c>
      <c r="V157">
        <v>8565</v>
      </c>
    </row>
    <row r="158" spans="1:22" x14ac:dyDescent="0.2">
      <c r="A158" t="s">
        <v>210</v>
      </c>
      <c r="B158">
        <v>3348</v>
      </c>
      <c r="C158">
        <v>0</v>
      </c>
      <c r="D158">
        <v>1</v>
      </c>
      <c r="E158">
        <v>468.8</v>
      </c>
      <c r="F158">
        <v>12.8</v>
      </c>
      <c r="G158">
        <v>2423037</v>
      </c>
      <c r="H158">
        <v>376748</v>
      </c>
      <c r="I158">
        <v>252596</v>
      </c>
      <c r="J158">
        <v>1557181</v>
      </c>
      <c r="K158">
        <v>66324</v>
      </c>
      <c r="L158">
        <v>4371204.3333000001</v>
      </c>
      <c r="M158">
        <v>1490857</v>
      </c>
      <c r="N158">
        <v>4044722</v>
      </c>
      <c r="O158">
        <v>326482.33332999999</v>
      </c>
      <c r="P158">
        <v>0</v>
      </c>
      <c r="Q158">
        <v>0</v>
      </c>
      <c r="R158">
        <v>0</v>
      </c>
      <c r="S158">
        <v>0</v>
      </c>
      <c r="T158">
        <v>0</v>
      </c>
      <c r="U158">
        <v>25024</v>
      </c>
      <c r="V158">
        <v>14238</v>
      </c>
    </row>
    <row r="159" spans="1:22" x14ac:dyDescent="0.2">
      <c r="A159" t="s">
        <v>211</v>
      </c>
      <c r="B159">
        <v>3375</v>
      </c>
      <c r="C159">
        <v>0</v>
      </c>
      <c r="D159">
        <v>1</v>
      </c>
      <c r="E159">
        <v>1770.1</v>
      </c>
      <c r="F159">
        <v>-27.1</v>
      </c>
      <c r="G159">
        <v>10839401</v>
      </c>
      <c r="H159">
        <v>1309384</v>
      </c>
      <c r="I159">
        <v>476960</v>
      </c>
      <c r="J159">
        <v>4080049</v>
      </c>
      <c r="K159">
        <v>148047</v>
      </c>
      <c r="L159">
        <v>16052367.666999999</v>
      </c>
      <c r="M159">
        <v>3932002</v>
      </c>
      <c r="N159">
        <v>15377840</v>
      </c>
      <c r="O159">
        <v>674527.66666999995</v>
      </c>
      <c r="P159">
        <v>0</v>
      </c>
      <c r="Q159">
        <v>235387.08562</v>
      </c>
      <c r="R159">
        <v>270618</v>
      </c>
      <c r="S159">
        <v>19161</v>
      </c>
      <c r="T159">
        <v>235387.08562</v>
      </c>
      <c r="U159">
        <v>93792</v>
      </c>
      <c r="V159">
        <v>94152</v>
      </c>
    </row>
    <row r="160" spans="1:22" x14ac:dyDescent="0.2">
      <c r="A160" t="s">
        <v>212</v>
      </c>
      <c r="B160">
        <v>3420</v>
      </c>
      <c r="C160">
        <v>0</v>
      </c>
      <c r="D160">
        <v>1</v>
      </c>
      <c r="E160">
        <v>627.70000000000005</v>
      </c>
      <c r="F160">
        <v>17.899999999999999</v>
      </c>
      <c r="G160">
        <v>3178009</v>
      </c>
      <c r="H160">
        <v>498793</v>
      </c>
      <c r="I160">
        <v>332907</v>
      </c>
      <c r="J160">
        <v>1997000</v>
      </c>
      <c r="K160">
        <v>78923</v>
      </c>
      <c r="L160">
        <v>5599547</v>
      </c>
      <c r="M160">
        <v>1918077</v>
      </c>
      <c r="N160">
        <v>5168160</v>
      </c>
      <c r="O160">
        <v>431387</v>
      </c>
      <c r="P160">
        <v>0</v>
      </c>
      <c r="Q160">
        <v>0</v>
      </c>
      <c r="R160">
        <v>113043</v>
      </c>
      <c r="S160">
        <v>8004</v>
      </c>
      <c r="T160">
        <v>0</v>
      </c>
      <c r="U160">
        <v>32937</v>
      </c>
      <c r="V160">
        <v>38788</v>
      </c>
    </row>
    <row r="161" spans="1:22" x14ac:dyDescent="0.2">
      <c r="A161" t="s">
        <v>213</v>
      </c>
      <c r="B161">
        <v>3465</v>
      </c>
      <c r="C161">
        <v>0</v>
      </c>
      <c r="D161">
        <v>1</v>
      </c>
      <c r="E161">
        <v>313.8</v>
      </c>
      <c r="F161">
        <v>-8.8000000000000007</v>
      </c>
      <c r="G161">
        <v>1961284</v>
      </c>
      <c r="H161">
        <v>262705</v>
      </c>
      <c r="I161">
        <v>67605</v>
      </c>
      <c r="J161">
        <v>780538</v>
      </c>
      <c r="K161">
        <v>25613</v>
      </c>
      <c r="L161">
        <v>2965974.3333000001</v>
      </c>
      <c r="M161">
        <v>754925</v>
      </c>
      <c r="N161">
        <v>2862746</v>
      </c>
      <c r="O161">
        <v>103228.33332999999</v>
      </c>
      <c r="P161">
        <v>0</v>
      </c>
      <c r="Q161">
        <v>24437.703398000001</v>
      </c>
      <c r="R161">
        <v>58234</v>
      </c>
      <c r="S161">
        <v>4123</v>
      </c>
      <c r="T161">
        <v>24437.703398000001</v>
      </c>
      <c r="U161">
        <v>17354</v>
      </c>
      <c r="V161">
        <v>19681</v>
      </c>
    </row>
    <row r="162" spans="1:22" x14ac:dyDescent="0.2">
      <c r="A162" t="s">
        <v>214</v>
      </c>
      <c r="B162">
        <v>3537</v>
      </c>
      <c r="C162">
        <v>0</v>
      </c>
      <c r="D162">
        <v>1</v>
      </c>
      <c r="E162">
        <v>325.8</v>
      </c>
      <c r="F162">
        <v>12.7</v>
      </c>
      <c r="G162">
        <v>1525256</v>
      </c>
      <c r="H162">
        <v>267299</v>
      </c>
      <c r="I162">
        <v>203395</v>
      </c>
      <c r="J162">
        <v>1257431</v>
      </c>
      <c r="K162">
        <v>42005</v>
      </c>
      <c r="L162">
        <v>2978553.3333000001</v>
      </c>
      <c r="M162">
        <v>1215426</v>
      </c>
      <c r="N162">
        <v>2726095</v>
      </c>
      <c r="O162">
        <v>252458.33332999999</v>
      </c>
      <c r="P162">
        <v>0</v>
      </c>
      <c r="Q162">
        <v>0</v>
      </c>
      <c r="R162">
        <v>85639</v>
      </c>
      <c r="S162">
        <v>6064</v>
      </c>
      <c r="T162">
        <v>0</v>
      </c>
      <c r="U162">
        <v>17163</v>
      </c>
      <c r="V162">
        <v>14206</v>
      </c>
    </row>
    <row r="163" spans="1:22" x14ac:dyDescent="0.2">
      <c r="A163" t="s">
        <v>215</v>
      </c>
      <c r="B163">
        <v>3555</v>
      </c>
      <c r="C163">
        <v>0</v>
      </c>
      <c r="D163">
        <v>1</v>
      </c>
      <c r="E163">
        <v>626.70000000000005</v>
      </c>
      <c r="F163">
        <v>19.7</v>
      </c>
      <c r="G163">
        <v>3237219</v>
      </c>
      <c r="H163">
        <v>452386</v>
      </c>
      <c r="I163">
        <v>352569</v>
      </c>
      <c r="J163">
        <v>1842887</v>
      </c>
      <c r="K163">
        <v>86301</v>
      </c>
      <c r="L163">
        <v>5468534.6666999999</v>
      </c>
      <c r="M163">
        <v>1756586</v>
      </c>
      <c r="N163">
        <v>5015149</v>
      </c>
      <c r="O163">
        <v>453385.66667000001</v>
      </c>
      <c r="P163">
        <v>0</v>
      </c>
      <c r="Q163">
        <v>0</v>
      </c>
      <c r="R163">
        <v>82213</v>
      </c>
      <c r="S163">
        <v>5821</v>
      </c>
      <c r="T163">
        <v>0</v>
      </c>
      <c r="U163">
        <v>31703</v>
      </c>
      <c r="V163">
        <v>18256</v>
      </c>
    </row>
    <row r="164" spans="1:22" x14ac:dyDescent="0.2">
      <c r="A164" t="s">
        <v>216</v>
      </c>
      <c r="B164">
        <v>3600</v>
      </c>
      <c r="C164">
        <v>0</v>
      </c>
      <c r="D164">
        <v>1</v>
      </c>
      <c r="E164">
        <v>2054</v>
      </c>
      <c r="F164">
        <v>-33.6</v>
      </c>
      <c r="G164">
        <v>10988483</v>
      </c>
      <c r="H164">
        <v>2139631</v>
      </c>
      <c r="I164">
        <v>1221224</v>
      </c>
      <c r="J164">
        <v>5995299</v>
      </c>
      <c r="K164">
        <v>167572</v>
      </c>
      <c r="L164">
        <v>19112802.666999999</v>
      </c>
      <c r="M164">
        <v>5827727</v>
      </c>
      <c r="N164">
        <v>17668515</v>
      </c>
      <c r="O164">
        <v>1444287.6666999999</v>
      </c>
      <c r="P164">
        <v>0</v>
      </c>
      <c r="Q164">
        <v>0</v>
      </c>
      <c r="R164">
        <v>123320</v>
      </c>
      <c r="S164">
        <v>8732</v>
      </c>
      <c r="T164">
        <v>0</v>
      </c>
      <c r="U164">
        <v>108953</v>
      </c>
      <c r="V164">
        <v>112710</v>
      </c>
    </row>
    <row r="165" spans="1:22" x14ac:dyDescent="0.2">
      <c r="A165" t="s">
        <v>217</v>
      </c>
      <c r="B165">
        <v>3609</v>
      </c>
      <c r="C165">
        <v>0</v>
      </c>
      <c r="D165">
        <v>1</v>
      </c>
      <c r="E165">
        <v>467.13</v>
      </c>
      <c r="F165">
        <v>14.73</v>
      </c>
      <c r="G165">
        <v>2512658</v>
      </c>
      <c r="H165">
        <v>388066</v>
      </c>
      <c r="I165">
        <v>268973</v>
      </c>
      <c r="J165">
        <v>1149225</v>
      </c>
      <c r="K165">
        <v>45223</v>
      </c>
      <c r="L165">
        <v>3990997.6666999999</v>
      </c>
      <c r="M165">
        <v>1104002</v>
      </c>
      <c r="N165">
        <v>3667582</v>
      </c>
      <c r="O165">
        <v>323415.66667000001</v>
      </c>
      <c r="P165">
        <v>0</v>
      </c>
      <c r="Q165">
        <v>0</v>
      </c>
      <c r="R165">
        <v>75362</v>
      </c>
      <c r="S165">
        <v>5336</v>
      </c>
      <c r="T165">
        <v>0</v>
      </c>
      <c r="U165">
        <v>23468</v>
      </c>
      <c r="V165">
        <v>16411</v>
      </c>
    </row>
    <row r="166" spans="1:22" x14ac:dyDescent="0.2">
      <c r="A166" t="s">
        <v>218</v>
      </c>
      <c r="B166">
        <v>3645</v>
      </c>
      <c r="C166">
        <v>0</v>
      </c>
      <c r="D166">
        <v>1</v>
      </c>
      <c r="E166">
        <v>2545.6999999999998</v>
      </c>
      <c r="F166">
        <v>-4</v>
      </c>
      <c r="G166">
        <v>11955074</v>
      </c>
      <c r="H166">
        <v>1895562</v>
      </c>
      <c r="I166">
        <v>856544</v>
      </c>
      <c r="J166">
        <v>8671588</v>
      </c>
      <c r="K166">
        <v>290073</v>
      </c>
      <c r="L166">
        <v>22551428.666999999</v>
      </c>
      <c r="M166">
        <v>8381515</v>
      </c>
      <c r="N166">
        <v>21371005</v>
      </c>
      <c r="O166">
        <v>1180423.6666999999</v>
      </c>
      <c r="P166">
        <v>0</v>
      </c>
      <c r="Q166">
        <v>0</v>
      </c>
      <c r="R166">
        <v>215810</v>
      </c>
      <c r="S166">
        <v>15281</v>
      </c>
      <c r="T166">
        <v>0</v>
      </c>
      <c r="U166">
        <v>131948</v>
      </c>
      <c r="V166">
        <v>245015</v>
      </c>
    </row>
    <row r="167" spans="1:22" x14ac:dyDescent="0.2">
      <c r="A167" t="s">
        <v>219</v>
      </c>
      <c r="B167">
        <v>3715</v>
      </c>
      <c r="C167">
        <v>0</v>
      </c>
      <c r="D167">
        <v>1</v>
      </c>
      <c r="E167">
        <v>7041.5</v>
      </c>
      <c r="F167">
        <v>98.5</v>
      </c>
      <c r="G167">
        <v>38029135</v>
      </c>
      <c r="H167">
        <v>7154882</v>
      </c>
      <c r="I167">
        <v>5291773</v>
      </c>
      <c r="J167">
        <v>18212213</v>
      </c>
      <c r="K167">
        <v>655226</v>
      </c>
      <c r="L167">
        <v>63366159.332999997</v>
      </c>
      <c r="M167">
        <v>17556987</v>
      </c>
      <c r="N167">
        <v>57114545</v>
      </c>
      <c r="O167">
        <v>6251614.3333000001</v>
      </c>
      <c r="P167">
        <v>0</v>
      </c>
      <c r="Q167">
        <v>0</v>
      </c>
      <c r="R167">
        <v>616599</v>
      </c>
      <c r="S167">
        <v>43659</v>
      </c>
      <c r="T167">
        <v>0</v>
      </c>
      <c r="U167">
        <v>359381</v>
      </c>
      <c r="V167">
        <v>586528</v>
      </c>
    </row>
    <row r="168" spans="1:22" x14ac:dyDescent="0.2">
      <c r="A168" t="s">
        <v>220</v>
      </c>
      <c r="B168">
        <v>3744</v>
      </c>
      <c r="C168">
        <v>0</v>
      </c>
      <c r="D168">
        <v>1</v>
      </c>
      <c r="E168">
        <v>686.7</v>
      </c>
      <c r="F168">
        <v>-12.8</v>
      </c>
      <c r="G168">
        <v>4025366</v>
      </c>
      <c r="H168">
        <v>469330</v>
      </c>
      <c r="I168">
        <v>165965</v>
      </c>
      <c r="J168">
        <v>1439073</v>
      </c>
      <c r="K168">
        <v>61003</v>
      </c>
      <c r="L168">
        <v>5768997.6666999999</v>
      </c>
      <c r="M168">
        <v>1378070</v>
      </c>
      <c r="N168">
        <v>5535892</v>
      </c>
      <c r="O168">
        <v>233105.66667000001</v>
      </c>
      <c r="P168">
        <v>0</v>
      </c>
      <c r="Q168">
        <v>75139.239212999993</v>
      </c>
      <c r="R168">
        <v>178129</v>
      </c>
      <c r="S168">
        <v>12613</v>
      </c>
      <c r="T168">
        <v>75139.239212999993</v>
      </c>
      <c r="U168">
        <v>34297</v>
      </c>
      <c r="V168">
        <v>13358</v>
      </c>
    </row>
    <row r="169" spans="1:22" x14ac:dyDescent="0.2">
      <c r="A169" t="s">
        <v>221</v>
      </c>
      <c r="B169">
        <v>3798</v>
      </c>
      <c r="C169">
        <v>0</v>
      </c>
      <c r="D169">
        <v>1</v>
      </c>
      <c r="E169">
        <v>533.70000000000005</v>
      </c>
      <c r="F169">
        <v>-20.2</v>
      </c>
      <c r="G169">
        <v>2945952</v>
      </c>
      <c r="H169">
        <v>398776</v>
      </c>
      <c r="I169">
        <v>83902</v>
      </c>
      <c r="J169">
        <v>1486815</v>
      </c>
      <c r="K169">
        <v>30182</v>
      </c>
      <c r="L169">
        <v>4717925.6666999999</v>
      </c>
      <c r="M169">
        <v>1456633</v>
      </c>
      <c r="N169">
        <v>4598746</v>
      </c>
      <c r="O169">
        <v>119179.66667000001</v>
      </c>
      <c r="P169">
        <v>0</v>
      </c>
      <c r="Q169">
        <v>0</v>
      </c>
      <c r="R169">
        <v>123320</v>
      </c>
      <c r="S169">
        <v>8732</v>
      </c>
      <c r="T169">
        <v>0</v>
      </c>
      <c r="U169">
        <v>27776</v>
      </c>
      <c r="V169">
        <v>9703</v>
      </c>
    </row>
    <row r="170" spans="1:22" x14ac:dyDescent="0.2">
      <c r="A170" t="s">
        <v>222</v>
      </c>
      <c r="B170">
        <v>3816</v>
      </c>
      <c r="C170">
        <v>0</v>
      </c>
      <c r="D170">
        <v>1</v>
      </c>
      <c r="E170">
        <v>409.8</v>
      </c>
      <c r="F170">
        <v>5.3</v>
      </c>
      <c r="G170">
        <v>2126498</v>
      </c>
      <c r="H170">
        <v>337658</v>
      </c>
      <c r="I170">
        <v>171936</v>
      </c>
      <c r="J170">
        <v>1177146</v>
      </c>
      <c r="K170">
        <v>-11683</v>
      </c>
      <c r="L170">
        <v>3576652.6666999999</v>
      </c>
      <c r="M170">
        <v>1188829</v>
      </c>
      <c r="N170">
        <v>3409749</v>
      </c>
      <c r="O170">
        <v>166903.66667000001</v>
      </c>
      <c r="P170">
        <v>0</v>
      </c>
      <c r="Q170">
        <v>0</v>
      </c>
      <c r="R170">
        <v>78788</v>
      </c>
      <c r="S170">
        <v>5579</v>
      </c>
      <c r="T170">
        <v>0</v>
      </c>
      <c r="U170">
        <v>20980</v>
      </c>
      <c r="V170">
        <v>14139</v>
      </c>
    </row>
    <row r="171" spans="1:22" x14ac:dyDescent="0.2">
      <c r="A171" t="s">
        <v>223</v>
      </c>
      <c r="B171">
        <v>3841</v>
      </c>
      <c r="C171">
        <v>0</v>
      </c>
      <c r="D171">
        <v>1</v>
      </c>
      <c r="E171">
        <v>769.6</v>
      </c>
      <c r="F171">
        <v>-1.3</v>
      </c>
      <c r="G171">
        <v>4052008</v>
      </c>
      <c r="H171">
        <v>613515</v>
      </c>
      <c r="I171">
        <v>236101</v>
      </c>
      <c r="J171">
        <v>2346491</v>
      </c>
      <c r="K171">
        <v>95715</v>
      </c>
      <c r="L171">
        <v>6918455.3333000001</v>
      </c>
      <c r="M171">
        <v>2250776</v>
      </c>
      <c r="N171">
        <v>6564922</v>
      </c>
      <c r="O171">
        <v>353533.33332999999</v>
      </c>
      <c r="P171">
        <v>0</v>
      </c>
      <c r="Q171">
        <v>0</v>
      </c>
      <c r="R171">
        <v>137022</v>
      </c>
      <c r="S171">
        <v>9702</v>
      </c>
      <c r="T171">
        <v>0</v>
      </c>
      <c r="U171">
        <v>40135</v>
      </c>
      <c r="V171">
        <v>43463</v>
      </c>
    </row>
    <row r="172" spans="1:22" x14ac:dyDescent="0.2">
      <c r="A172" t="s">
        <v>224</v>
      </c>
      <c r="B172">
        <v>3897</v>
      </c>
      <c r="C172">
        <v>0</v>
      </c>
      <c r="D172">
        <v>1</v>
      </c>
      <c r="E172">
        <v>74.900000000000006</v>
      </c>
      <c r="F172">
        <v>-1.1000000000000001</v>
      </c>
      <c r="G172">
        <v>189690</v>
      </c>
      <c r="H172">
        <v>58285</v>
      </c>
      <c r="I172">
        <v>24373</v>
      </c>
      <c r="J172">
        <v>536107</v>
      </c>
      <c r="K172">
        <v>23681</v>
      </c>
      <c r="L172">
        <v>758895.66666999995</v>
      </c>
      <c r="M172">
        <v>512426</v>
      </c>
      <c r="N172">
        <v>707947</v>
      </c>
      <c r="O172">
        <v>50948.666666999998</v>
      </c>
      <c r="P172">
        <v>0</v>
      </c>
      <c r="Q172">
        <v>0</v>
      </c>
      <c r="R172">
        <v>30830</v>
      </c>
      <c r="S172">
        <v>2183</v>
      </c>
      <c r="T172">
        <v>0</v>
      </c>
      <c r="U172">
        <v>4429</v>
      </c>
      <c r="V172">
        <v>5644</v>
      </c>
    </row>
    <row r="173" spans="1:22" x14ac:dyDescent="0.2">
      <c r="A173" t="s">
        <v>225</v>
      </c>
      <c r="B173">
        <v>3906</v>
      </c>
      <c r="C173">
        <v>0</v>
      </c>
      <c r="D173">
        <v>1</v>
      </c>
      <c r="E173">
        <v>443.8</v>
      </c>
      <c r="F173">
        <v>11</v>
      </c>
      <c r="G173">
        <v>2166751</v>
      </c>
      <c r="H173">
        <v>326459</v>
      </c>
      <c r="I173">
        <v>225114</v>
      </c>
      <c r="J173">
        <v>1497861</v>
      </c>
      <c r="K173">
        <v>63213</v>
      </c>
      <c r="L173">
        <v>3886630</v>
      </c>
      <c r="M173">
        <v>1434648</v>
      </c>
      <c r="N173">
        <v>3591305</v>
      </c>
      <c r="O173">
        <v>295325</v>
      </c>
      <c r="P173">
        <v>0</v>
      </c>
      <c r="Q173">
        <v>0</v>
      </c>
      <c r="R173">
        <v>119894</v>
      </c>
      <c r="S173">
        <v>8489</v>
      </c>
      <c r="T173">
        <v>0</v>
      </c>
      <c r="U173">
        <v>22587</v>
      </c>
      <c r="V173">
        <v>15453</v>
      </c>
    </row>
    <row r="174" spans="1:22" x14ac:dyDescent="0.2">
      <c r="A174" t="s">
        <v>226</v>
      </c>
      <c r="B174">
        <v>4419</v>
      </c>
      <c r="C174">
        <v>0</v>
      </c>
      <c r="D174">
        <v>1</v>
      </c>
      <c r="E174">
        <v>798.6</v>
      </c>
      <c r="F174">
        <v>4.4000000000000004</v>
      </c>
      <c r="G174">
        <v>4389535</v>
      </c>
      <c r="H174">
        <v>618394</v>
      </c>
      <c r="I174">
        <v>334374</v>
      </c>
      <c r="J174">
        <v>2342926</v>
      </c>
      <c r="K174">
        <v>80026</v>
      </c>
      <c r="L174">
        <v>7236348.6666999999</v>
      </c>
      <c r="M174">
        <v>2262900</v>
      </c>
      <c r="N174">
        <v>6806226</v>
      </c>
      <c r="O174">
        <v>430122.66667000001</v>
      </c>
      <c r="P174">
        <v>0</v>
      </c>
      <c r="Q174">
        <v>0</v>
      </c>
      <c r="R174">
        <v>147299</v>
      </c>
      <c r="S174">
        <v>10430</v>
      </c>
      <c r="T174">
        <v>0</v>
      </c>
      <c r="U174">
        <v>41402</v>
      </c>
      <c r="V174">
        <v>32793</v>
      </c>
    </row>
    <row r="175" spans="1:22" x14ac:dyDescent="0.2">
      <c r="A175" t="s">
        <v>227</v>
      </c>
      <c r="B175">
        <v>4149</v>
      </c>
      <c r="C175">
        <v>0</v>
      </c>
      <c r="D175">
        <v>1</v>
      </c>
      <c r="E175">
        <v>1337.3</v>
      </c>
      <c r="F175">
        <v>-40</v>
      </c>
      <c r="G175">
        <v>6813627</v>
      </c>
      <c r="H175">
        <v>986375</v>
      </c>
      <c r="I175">
        <v>238567</v>
      </c>
      <c r="J175">
        <v>4566503</v>
      </c>
      <c r="K175">
        <v>98579</v>
      </c>
      <c r="L175">
        <v>12205500.666999999</v>
      </c>
      <c r="M175">
        <v>4467924</v>
      </c>
      <c r="N175">
        <v>11828041</v>
      </c>
      <c r="O175">
        <v>377459.66667000001</v>
      </c>
      <c r="P175">
        <v>0</v>
      </c>
      <c r="Q175">
        <v>0</v>
      </c>
      <c r="R175">
        <v>232937</v>
      </c>
      <c r="S175">
        <v>16493</v>
      </c>
      <c r="T175">
        <v>0</v>
      </c>
      <c r="U175">
        <v>70368</v>
      </c>
      <c r="V175">
        <v>71933</v>
      </c>
    </row>
    <row r="176" spans="1:22" x14ac:dyDescent="0.2">
      <c r="A176" t="s">
        <v>228</v>
      </c>
      <c r="B176">
        <v>3942</v>
      </c>
      <c r="C176">
        <v>0</v>
      </c>
      <c r="D176">
        <v>1</v>
      </c>
      <c r="E176">
        <v>675.7</v>
      </c>
      <c r="F176">
        <v>25.1</v>
      </c>
      <c r="G176">
        <v>4023301</v>
      </c>
      <c r="H176">
        <v>491117</v>
      </c>
      <c r="I176">
        <v>426213</v>
      </c>
      <c r="J176">
        <v>1188639</v>
      </c>
      <c r="K176">
        <v>20530</v>
      </c>
      <c r="L176">
        <v>5694215.6666999999</v>
      </c>
      <c r="M176">
        <v>1168109</v>
      </c>
      <c r="N176">
        <v>5243756</v>
      </c>
      <c r="O176">
        <v>450459.66667000001</v>
      </c>
      <c r="P176">
        <v>0</v>
      </c>
      <c r="Q176">
        <v>160114.57214999999</v>
      </c>
      <c r="R176">
        <v>17128</v>
      </c>
      <c r="S176">
        <v>1213</v>
      </c>
      <c r="T176">
        <v>160114.57214999999</v>
      </c>
      <c r="U176">
        <v>33742</v>
      </c>
      <c r="V176">
        <v>8287</v>
      </c>
    </row>
    <row r="177" spans="1:22" x14ac:dyDescent="0.2">
      <c r="A177" t="s">
        <v>229</v>
      </c>
      <c r="B177">
        <v>4023</v>
      </c>
      <c r="C177">
        <v>0</v>
      </c>
      <c r="D177">
        <v>1</v>
      </c>
      <c r="E177">
        <v>652.70000000000005</v>
      </c>
      <c r="F177">
        <v>-18.3</v>
      </c>
      <c r="G177">
        <v>2729503</v>
      </c>
      <c r="H177">
        <v>500254</v>
      </c>
      <c r="I177">
        <v>95386</v>
      </c>
      <c r="J177">
        <v>2675921</v>
      </c>
      <c r="K177">
        <v>65540</v>
      </c>
      <c r="L177">
        <v>5836114.3333000001</v>
      </c>
      <c r="M177">
        <v>2610381</v>
      </c>
      <c r="N177">
        <v>5654380</v>
      </c>
      <c r="O177">
        <v>181734.33332999999</v>
      </c>
      <c r="P177">
        <v>0</v>
      </c>
      <c r="Q177">
        <v>0</v>
      </c>
      <c r="R177">
        <v>106192</v>
      </c>
      <c r="S177">
        <v>7519</v>
      </c>
      <c r="T177">
        <v>0</v>
      </c>
      <c r="U177">
        <v>33014</v>
      </c>
      <c r="V177">
        <v>36628</v>
      </c>
    </row>
    <row r="178" spans="1:22" x14ac:dyDescent="0.2">
      <c r="A178" t="s">
        <v>230</v>
      </c>
      <c r="B178">
        <v>4033</v>
      </c>
      <c r="C178">
        <v>0</v>
      </c>
      <c r="D178">
        <v>1</v>
      </c>
      <c r="E178">
        <v>638.70000000000005</v>
      </c>
      <c r="F178">
        <v>-34.4</v>
      </c>
      <c r="G178">
        <v>3017692</v>
      </c>
      <c r="H178">
        <v>478273</v>
      </c>
      <c r="I178">
        <v>-68293</v>
      </c>
      <c r="J178">
        <v>2668131</v>
      </c>
      <c r="K178">
        <v>171205</v>
      </c>
      <c r="L178">
        <v>6070310.6666999999</v>
      </c>
      <c r="M178">
        <v>2496926</v>
      </c>
      <c r="N178">
        <v>5956470</v>
      </c>
      <c r="O178">
        <v>113840.66667000001</v>
      </c>
      <c r="P178">
        <v>63134</v>
      </c>
      <c r="Q178">
        <v>0</v>
      </c>
      <c r="R178">
        <v>113043</v>
      </c>
      <c r="S178">
        <v>8004</v>
      </c>
      <c r="T178">
        <v>0</v>
      </c>
      <c r="U178">
        <v>34891</v>
      </c>
      <c r="V178">
        <v>19258</v>
      </c>
    </row>
    <row r="179" spans="1:22" x14ac:dyDescent="0.2">
      <c r="A179" t="s">
        <v>231</v>
      </c>
      <c r="B179">
        <v>4041</v>
      </c>
      <c r="C179">
        <v>0</v>
      </c>
      <c r="D179">
        <v>1</v>
      </c>
      <c r="E179">
        <v>1351.3</v>
      </c>
      <c r="F179">
        <v>-1.3</v>
      </c>
      <c r="G179">
        <v>8306161</v>
      </c>
      <c r="H179">
        <v>1062730</v>
      </c>
      <c r="I179">
        <v>523945</v>
      </c>
      <c r="J179">
        <v>3592392</v>
      </c>
      <c r="K179">
        <v>125232</v>
      </c>
      <c r="L179">
        <v>12774998.666999999</v>
      </c>
      <c r="M179">
        <v>3467160</v>
      </c>
      <c r="N179">
        <v>12079840</v>
      </c>
      <c r="O179">
        <v>695158.66666999995</v>
      </c>
      <c r="P179">
        <v>0</v>
      </c>
      <c r="Q179">
        <v>9637.9658933999999</v>
      </c>
      <c r="R179">
        <v>277470</v>
      </c>
      <c r="S179">
        <v>19647</v>
      </c>
      <c r="T179">
        <v>9637.9658933999999</v>
      </c>
      <c r="U179">
        <v>75296</v>
      </c>
      <c r="V179">
        <v>91186</v>
      </c>
    </row>
    <row r="180" spans="1:22" x14ac:dyDescent="0.2">
      <c r="A180" t="s">
        <v>232</v>
      </c>
      <c r="B180">
        <v>4043</v>
      </c>
      <c r="C180">
        <v>0</v>
      </c>
      <c r="D180">
        <v>1</v>
      </c>
      <c r="E180">
        <v>685.7</v>
      </c>
      <c r="F180">
        <v>-5.4</v>
      </c>
      <c r="G180">
        <v>3356727</v>
      </c>
      <c r="H180">
        <v>517131</v>
      </c>
      <c r="I180">
        <v>216991</v>
      </c>
      <c r="J180">
        <v>2400696</v>
      </c>
      <c r="K180">
        <v>15648</v>
      </c>
      <c r="L180">
        <v>6132893.3333000001</v>
      </c>
      <c r="M180">
        <v>2385048</v>
      </c>
      <c r="N180">
        <v>5893481</v>
      </c>
      <c r="O180">
        <v>239412.33332999999</v>
      </c>
      <c r="P180">
        <v>0</v>
      </c>
      <c r="Q180">
        <v>0</v>
      </c>
      <c r="R180">
        <v>157575</v>
      </c>
      <c r="S180">
        <v>11157</v>
      </c>
      <c r="T180">
        <v>0</v>
      </c>
      <c r="U180">
        <v>35506</v>
      </c>
      <c r="V180">
        <v>15914</v>
      </c>
    </row>
    <row r="181" spans="1:22" x14ac:dyDescent="0.2">
      <c r="A181" t="s">
        <v>233</v>
      </c>
      <c r="B181">
        <v>4068</v>
      </c>
      <c r="C181">
        <v>0</v>
      </c>
      <c r="D181">
        <v>1</v>
      </c>
      <c r="E181">
        <v>421.8</v>
      </c>
      <c r="F181">
        <v>-11.4</v>
      </c>
      <c r="G181">
        <v>1398789</v>
      </c>
      <c r="H181">
        <v>323391</v>
      </c>
      <c r="I181">
        <v>52795</v>
      </c>
      <c r="J181">
        <v>2117077</v>
      </c>
      <c r="K181">
        <v>16406</v>
      </c>
      <c r="L181">
        <v>3762827.6666999999</v>
      </c>
      <c r="M181">
        <v>2100671</v>
      </c>
      <c r="N181">
        <v>3681941</v>
      </c>
      <c r="O181">
        <v>80886.666666999998</v>
      </c>
      <c r="P181">
        <v>0</v>
      </c>
      <c r="Q181">
        <v>0</v>
      </c>
      <c r="R181">
        <v>92490</v>
      </c>
      <c r="S181">
        <v>6549</v>
      </c>
      <c r="T181">
        <v>0</v>
      </c>
      <c r="U181">
        <v>21691</v>
      </c>
      <c r="V181">
        <v>16061</v>
      </c>
    </row>
    <row r="182" spans="1:22" x14ac:dyDescent="0.2">
      <c r="A182" t="s">
        <v>234</v>
      </c>
      <c r="B182">
        <v>4086</v>
      </c>
      <c r="C182">
        <v>0</v>
      </c>
      <c r="D182">
        <v>1</v>
      </c>
      <c r="E182">
        <v>1880.1</v>
      </c>
      <c r="F182">
        <v>16.100000000000001</v>
      </c>
      <c r="G182">
        <v>11074743</v>
      </c>
      <c r="H182">
        <v>1455648</v>
      </c>
      <c r="I182">
        <v>793722</v>
      </c>
      <c r="J182">
        <v>4487490</v>
      </c>
      <c r="K182">
        <v>171585</v>
      </c>
      <c r="L182">
        <v>16839712.666999999</v>
      </c>
      <c r="M182">
        <v>4315905</v>
      </c>
      <c r="N182">
        <v>15806704</v>
      </c>
      <c r="O182">
        <v>1033008.6666999999</v>
      </c>
      <c r="P182">
        <v>0</v>
      </c>
      <c r="Q182">
        <v>113584.68266999999</v>
      </c>
      <c r="R182">
        <v>311725</v>
      </c>
      <c r="S182">
        <v>22072</v>
      </c>
      <c r="T182">
        <v>113584.68266999999</v>
      </c>
      <c r="U182">
        <v>97994</v>
      </c>
      <c r="V182">
        <v>133557</v>
      </c>
    </row>
    <row r="183" spans="1:22" x14ac:dyDescent="0.2">
      <c r="A183" t="s">
        <v>235</v>
      </c>
      <c r="B183">
        <v>4104</v>
      </c>
      <c r="C183">
        <v>0</v>
      </c>
      <c r="D183">
        <v>1</v>
      </c>
      <c r="E183">
        <v>5456.3</v>
      </c>
      <c r="F183">
        <v>67.8</v>
      </c>
      <c r="G183">
        <v>37296747</v>
      </c>
      <c r="H183">
        <v>5885403</v>
      </c>
      <c r="I183">
        <v>4495387</v>
      </c>
      <c r="J183">
        <v>11283821</v>
      </c>
      <c r="K183">
        <v>465675</v>
      </c>
      <c r="L183">
        <v>54063919</v>
      </c>
      <c r="M183">
        <v>10818146</v>
      </c>
      <c r="N183">
        <v>48939732</v>
      </c>
      <c r="O183">
        <v>5124187</v>
      </c>
      <c r="P183">
        <v>0</v>
      </c>
      <c r="Q183">
        <v>1760130.1163999999</v>
      </c>
      <c r="R183">
        <v>753621</v>
      </c>
      <c r="S183">
        <v>53361</v>
      </c>
      <c r="T183">
        <v>1760130.1163999999</v>
      </c>
      <c r="U183">
        <v>300446</v>
      </c>
      <c r="V183">
        <v>351569</v>
      </c>
    </row>
    <row r="184" spans="1:22" x14ac:dyDescent="0.2">
      <c r="A184" t="s">
        <v>236</v>
      </c>
      <c r="B184">
        <v>4122</v>
      </c>
      <c r="C184">
        <v>0</v>
      </c>
      <c r="D184">
        <v>1</v>
      </c>
      <c r="E184">
        <v>531.70000000000005</v>
      </c>
      <c r="F184">
        <v>1.2</v>
      </c>
      <c r="G184">
        <v>2920219</v>
      </c>
      <c r="H184">
        <v>383264</v>
      </c>
      <c r="I184">
        <v>197534</v>
      </c>
      <c r="J184">
        <v>1426662</v>
      </c>
      <c r="K184">
        <v>53592</v>
      </c>
      <c r="L184">
        <v>4669194</v>
      </c>
      <c r="M184">
        <v>1373070</v>
      </c>
      <c r="N184">
        <v>4413816</v>
      </c>
      <c r="O184">
        <v>255378</v>
      </c>
      <c r="P184">
        <v>0</v>
      </c>
      <c r="Q184">
        <v>0</v>
      </c>
      <c r="R184">
        <v>68511</v>
      </c>
      <c r="S184">
        <v>4851</v>
      </c>
      <c r="T184">
        <v>0</v>
      </c>
      <c r="U184">
        <v>27272</v>
      </c>
      <c r="V184">
        <v>7560</v>
      </c>
    </row>
    <row r="185" spans="1:22" x14ac:dyDescent="0.2">
      <c r="A185" t="s">
        <v>237</v>
      </c>
      <c r="B185">
        <v>4131</v>
      </c>
      <c r="C185">
        <v>0</v>
      </c>
      <c r="D185">
        <v>1</v>
      </c>
      <c r="E185">
        <v>3661.2</v>
      </c>
      <c r="F185">
        <v>-63.5</v>
      </c>
      <c r="G185">
        <v>20351860</v>
      </c>
      <c r="H185">
        <v>2762988</v>
      </c>
      <c r="I185">
        <v>918691</v>
      </c>
      <c r="J185">
        <v>11834101</v>
      </c>
      <c r="K185">
        <v>213797</v>
      </c>
      <c r="L185">
        <v>34937147</v>
      </c>
      <c r="M185">
        <v>11620304</v>
      </c>
      <c r="N185">
        <v>33567041</v>
      </c>
      <c r="O185">
        <v>1370106</v>
      </c>
      <c r="P185">
        <v>0</v>
      </c>
      <c r="Q185">
        <v>0</v>
      </c>
      <c r="R185">
        <v>489854</v>
      </c>
      <c r="S185">
        <v>34685</v>
      </c>
      <c r="T185">
        <v>0</v>
      </c>
      <c r="U185">
        <v>199218</v>
      </c>
      <c r="V185">
        <v>478052</v>
      </c>
    </row>
    <row r="186" spans="1:22" x14ac:dyDescent="0.2">
      <c r="A186" t="s">
        <v>238</v>
      </c>
      <c r="B186">
        <v>4203</v>
      </c>
      <c r="C186">
        <v>0</v>
      </c>
      <c r="D186">
        <v>1</v>
      </c>
      <c r="E186">
        <v>758.6</v>
      </c>
      <c r="F186">
        <v>21.6</v>
      </c>
      <c r="G186">
        <v>3794252</v>
      </c>
      <c r="H186">
        <v>560140</v>
      </c>
      <c r="I186">
        <v>436968</v>
      </c>
      <c r="J186">
        <v>2466498</v>
      </c>
      <c r="K186">
        <v>85815</v>
      </c>
      <c r="L186">
        <v>6845851.6666999999</v>
      </c>
      <c r="M186">
        <v>2380683</v>
      </c>
      <c r="N186">
        <v>6311065</v>
      </c>
      <c r="O186">
        <v>534786.66666999995</v>
      </c>
      <c r="P186">
        <v>0</v>
      </c>
      <c r="Q186">
        <v>0</v>
      </c>
      <c r="R186">
        <v>0</v>
      </c>
      <c r="S186">
        <v>0</v>
      </c>
      <c r="T186">
        <v>0</v>
      </c>
      <c r="U186">
        <v>39945</v>
      </c>
      <c r="V186">
        <v>24962</v>
      </c>
    </row>
    <row r="187" spans="1:22" x14ac:dyDescent="0.2">
      <c r="A187" t="s">
        <v>239</v>
      </c>
      <c r="B187">
        <v>4212</v>
      </c>
      <c r="C187">
        <v>0</v>
      </c>
      <c r="D187">
        <v>1</v>
      </c>
      <c r="E187">
        <v>337.8</v>
      </c>
      <c r="F187">
        <v>23.8</v>
      </c>
      <c r="G187">
        <v>2138520</v>
      </c>
      <c r="H187">
        <v>286195</v>
      </c>
      <c r="I187">
        <v>307040</v>
      </c>
      <c r="J187">
        <v>722078</v>
      </c>
      <c r="K187">
        <v>30362</v>
      </c>
      <c r="L187">
        <v>3057407.3333000001</v>
      </c>
      <c r="M187">
        <v>691716</v>
      </c>
      <c r="N187">
        <v>2717942</v>
      </c>
      <c r="O187">
        <v>339465.33332999999</v>
      </c>
      <c r="P187">
        <v>0</v>
      </c>
      <c r="Q187">
        <v>68185.733034999997</v>
      </c>
      <c r="R187">
        <v>92490</v>
      </c>
      <c r="S187">
        <v>6549</v>
      </c>
      <c r="T187">
        <v>68185.733034999997</v>
      </c>
      <c r="U187">
        <v>17537</v>
      </c>
      <c r="V187">
        <v>3104</v>
      </c>
    </row>
    <row r="188" spans="1:22" x14ac:dyDescent="0.2">
      <c r="A188" t="s">
        <v>240</v>
      </c>
      <c r="B188">
        <v>4271</v>
      </c>
      <c r="C188">
        <v>0</v>
      </c>
      <c r="D188">
        <v>1</v>
      </c>
      <c r="E188">
        <v>1268.4000000000001</v>
      </c>
      <c r="F188">
        <v>22.4</v>
      </c>
      <c r="G188">
        <v>6924799</v>
      </c>
      <c r="H188">
        <v>961522</v>
      </c>
      <c r="I188">
        <v>625958</v>
      </c>
      <c r="J188">
        <v>3708179</v>
      </c>
      <c r="K188">
        <v>151372</v>
      </c>
      <c r="L188">
        <v>11371468.333000001</v>
      </c>
      <c r="M188">
        <v>3556807</v>
      </c>
      <c r="N188">
        <v>10572316</v>
      </c>
      <c r="O188">
        <v>799152.33333000005</v>
      </c>
      <c r="P188">
        <v>0</v>
      </c>
      <c r="Q188">
        <v>0</v>
      </c>
      <c r="R188">
        <v>267193</v>
      </c>
      <c r="S188">
        <v>18919</v>
      </c>
      <c r="T188">
        <v>0</v>
      </c>
      <c r="U188">
        <v>66473</v>
      </c>
      <c r="V188">
        <v>44161</v>
      </c>
    </row>
    <row r="189" spans="1:22" x14ac:dyDescent="0.2">
      <c r="A189" t="s">
        <v>241</v>
      </c>
      <c r="B189">
        <v>4269</v>
      </c>
      <c r="C189">
        <v>0</v>
      </c>
      <c r="D189">
        <v>1</v>
      </c>
      <c r="E189">
        <v>544.70000000000005</v>
      </c>
      <c r="F189">
        <v>-9.3000000000000007</v>
      </c>
      <c r="G189">
        <v>2722440</v>
      </c>
      <c r="H189">
        <v>427277</v>
      </c>
      <c r="I189">
        <v>150881</v>
      </c>
      <c r="J189">
        <v>1960223</v>
      </c>
      <c r="K189">
        <v>51881</v>
      </c>
      <c r="L189">
        <v>5015299.3333000001</v>
      </c>
      <c r="M189">
        <v>1908342</v>
      </c>
      <c r="N189">
        <v>4809458</v>
      </c>
      <c r="O189">
        <v>205841.33332999999</v>
      </c>
      <c r="P189">
        <v>0</v>
      </c>
      <c r="Q189">
        <v>0</v>
      </c>
      <c r="R189">
        <v>102767</v>
      </c>
      <c r="S189">
        <v>7277</v>
      </c>
      <c r="T189">
        <v>0</v>
      </c>
      <c r="U189">
        <v>29073</v>
      </c>
      <c r="V189">
        <v>8126</v>
      </c>
    </row>
    <row r="190" spans="1:22" x14ac:dyDescent="0.2">
      <c r="A190" t="s">
        <v>242</v>
      </c>
      <c r="B190">
        <v>4356</v>
      </c>
      <c r="C190">
        <v>0</v>
      </c>
      <c r="D190">
        <v>1</v>
      </c>
      <c r="E190">
        <v>832.6</v>
      </c>
      <c r="F190">
        <v>-26.6</v>
      </c>
      <c r="G190">
        <v>4580486</v>
      </c>
      <c r="H190">
        <v>590860</v>
      </c>
      <c r="I190">
        <v>134688</v>
      </c>
      <c r="J190">
        <v>2419076</v>
      </c>
      <c r="K190">
        <v>55381</v>
      </c>
      <c r="L190">
        <v>7415892</v>
      </c>
      <c r="M190">
        <v>2363695</v>
      </c>
      <c r="N190">
        <v>7211219</v>
      </c>
      <c r="O190">
        <v>204673</v>
      </c>
      <c r="P190">
        <v>0</v>
      </c>
      <c r="Q190">
        <v>0</v>
      </c>
      <c r="R190">
        <v>202107</v>
      </c>
      <c r="S190">
        <v>14310</v>
      </c>
      <c r="T190">
        <v>0</v>
      </c>
      <c r="U190">
        <v>43628</v>
      </c>
      <c r="V190">
        <v>27577</v>
      </c>
    </row>
    <row r="191" spans="1:22" x14ac:dyDescent="0.2">
      <c r="A191" t="s">
        <v>243</v>
      </c>
      <c r="B191">
        <v>4437</v>
      </c>
      <c r="C191">
        <v>0</v>
      </c>
      <c r="D191">
        <v>1</v>
      </c>
      <c r="E191">
        <v>540.70000000000005</v>
      </c>
      <c r="F191">
        <v>-10.199999999999999</v>
      </c>
      <c r="G191">
        <v>2307670</v>
      </c>
      <c r="H191">
        <v>386531</v>
      </c>
      <c r="I191">
        <v>105266</v>
      </c>
      <c r="J191">
        <v>2176999</v>
      </c>
      <c r="K191">
        <v>63882</v>
      </c>
      <c r="L191">
        <v>4798170</v>
      </c>
      <c r="M191">
        <v>2113117</v>
      </c>
      <c r="N191">
        <v>4620558</v>
      </c>
      <c r="O191">
        <v>177612</v>
      </c>
      <c r="P191">
        <v>0</v>
      </c>
      <c r="Q191">
        <v>0</v>
      </c>
      <c r="R191">
        <v>89064</v>
      </c>
      <c r="S191">
        <v>6306</v>
      </c>
      <c r="T191">
        <v>0</v>
      </c>
      <c r="U191">
        <v>27603</v>
      </c>
      <c r="V191">
        <v>16034</v>
      </c>
    </row>
    <row r="192" spans="1:22" x14ac:dyDescent="0.2">
      <c r="A192" t="s">
        <v>244</v>
      </c>
      <c r="B192">
        <v>4446</v>
      </c>
      <c r="C192">
        <v>0</v>
      </c>
      <c r="D192">
        <v>1</v>
      </c>
      <c r="E192">
        <v>1025.5</v>
      </c>
      <c r="F192">
        <v>4.9000000000000004</v>
      </c>
      <c r="G192">
        <v>5818590</v>
      </c>
      <c r="H192">
        <v>754465</v>
      </c>
      <c r="I192">
        <v>425097</v>
      </c>
      <c r="J192">
        <v>3103579</v>
      </c>
      <c r="K192">
        <v>109627</v>
      </c>
      <c r="L192">
        <v>9534043.3333000001</v>
      </c>
      <c r="M192">
        <v>2993952</v>
      </c>
      <c r="N192">
        <v>8975802</v>
      </c>
      <c r="O192">
        <v>558241.33333000005</v>
      </c>
      <c r="P192">
        <v>0</v>
      </c>
      <c r="Q192">
        <v>0</v>
      </c>
      <c r="R192">
        <v>191831</v>
      </c>
      <c r="S192">
        <v>13583</v>
      </c>
      <c r="T192">
        <v>0</v>
      </c>
      <c r="U192">
        <v>55519</v>
      </c>
      <c r="V192">
        <v>49240</v>
      </c>
    </row>
    <row r="193" spans="1:22" x14ac:dyDescent="0.2">
      <c r="A193" t="s">
        <v>245</v>
      </c>
      <c r="B193">
        <v>4491</v>
      </c>
      <c r="C193">
        <v>0</v>
      </c>
      <c r="D193">
        <v>1</v>
      </c>
      <c r="E193">
        <v>348.8</v>
      </c>
      <c r="F193">
        <v>-4.0999999999999996</v>
      </c>
      <c r="G193">
        <v>2075601</v>
      </c>
      <c r="H193">
        <v>299876</v>
      </c>
      <c r="I193">
        <v>127514</v>
      </c>
      <c r="J193">
        <v>989738</v>
      </c>
      <c r="K193">
        <v>40159</v>
      </c>
      <c r="L193">
        <v>3307796</v>
      </c>
      <c r="M193">
        <v>949579</v>
      </c>
      <c r="N193">
        <v>3134626</v>
      </c>
      <c r="O193">
        <v>173170</v>
      </c>
      <c r="P193">
        <v>0</v>
      </c>
      <c r="Q193">
        <v>0</v>
      </c>
      <c r="R193">
        <v>68511</v>
      </c>
      <c r="S193">
        <v>4851</v>
      </c>
      <c r="T193">
        <v>0</v>
      </c>
      <c r="U193">
        <v>18925</v>
      </c>
      <c r="V193">
        <v>11092</v>
      </c>
    </row>
    <row r="194" spans="1:22" x14ac:dyDescent="0.2">
      <c r="A194" t="s">
        <v>246</v>
      </c>
      <c r="B194">
        <v>4505</v>
      </c>
      <c r="C194">
        <v>0</v>
      </c>
      <c r="D194">
        <v>1</v>
      </c>
      <c r="E194">
        <v>239.9</v>
      </c>
      <c r="F194">
        <v>-9.1999999999999993</v>
      </c>
      <c r="G194">
        <v>1418818</v>
      </c>
      <c r="H194">
        <v>180775</v>
      </c>
      <c r="I194">
        <v>50021</v>
      </c>
      <c r="J194">
        <v>735625</v>
      </c>
      <c r="K194">
        <v>17085</v>
      </c>
      <c r="L194">
        <v>2273871</v>
      </c>
      <c r="M194">
        <v>718540</v>
      </c>
      <c r="N194">
        <v>2205504</v>
      </c>
      <c r="O194">
        <v>68367</v>
      </c>
      <c r="P194">
        <v>0</v>
      </c>
      <c r="Q194">
        <v>0</v>
      </c>
      <c r="R194">
        <v>65085</v>
      </c>
      <c r="S194">
        <v>4608</v>
      </c>
      <c r="T194">
        <v>0</v>
      </c>
      <c r="U194">
        <v>13219</v>
      </c>
      <c r="V194">
        <v>3738</v>
      </c>
    </row>
    <row r="195" spans="1:22" x14ac:dyDescent="0.2">
      <c r="A195" t="s">
        <v>247</v>
      </c>
      <c r="B195">
        <v>4509</v>
      </c>
      <c r="C195">
        <v>0</v>
      </c>
      <c r="D195">
        <v>1</v>
      </c>
      <c r="E195">
        <v>203.9</v>
      </c>
      <c r="F195">
        <v>-17.100000000000001</v>
      </c>
      <c r="G195">
        <v>1223012</v>
      </c>
      <c r="H195">
        <v>164708</v>
      </c>
      <c r="I195">
        <v>-17542</v>
      </c>
      <c r="J195">
        <v>595973</v>
      </c>
      <c r="K195">
        <v>63989</v>
      </c>
      <c r="L195">
        <v>1920927.3333000001</v>
      </c>
      <c r="M195">
        <v>531984</v>
      </c>
      <c r="N195">
        <v>1871577</v>
      </c>
      <c r="O195">
        <v>49350.333333000002</v>
      </c>
      <c r="P195">
        <v>58087</v>
      </c>
      <c r="Q195">
        <v>0</v>
      </c>
      <c r="R195">
        <v>68511</v>
      </c>
      <c r="S195">
        <v>4851</v>
      </c>
      <c r="T195">
        <v>0</v>
      </c>
      <c r="U195">
        <v>11078</v>
      </c>
      <c r="V195">
        <v>5745</v>
      </c>
    </row>
    <row r="196" spans="1:22" x14ac:dyDescent="0.2">
      <c r="A196" t="s">
        <v>248</v>
      </c>
      <c r="B196">
        <v>4518</v>
      </c>
      <c r="C196">
        <v>0</v>
      </c>
      <c r="D196">
        <v>1</v>
      </c>
      <c r="E196">
        <v>239.9</v>
      </c>
      <c r="F196">
        <v>8</v>
      </c>
      <c r="G196">
        <v>1447485</v>
      </c>
      <c r="H196">
        <v>196699</v>
      </c>
      <c r="I196">
        <v>178281</v>
      </c>
      <c r="J196">
        <v>606066</v>
      </c>
      <c r="K196">
        <v>30964</v>
      </c>
      <c r="L196">
        <v>2207437</v>
      </c>
      <c r="M196">
        <v>575102</v>
      </c>
      <c r="N196">
        <v>1997642</v>
      </c>
      <c r="O196">
        <v>209795</v>
      </c>
      <c r="P196">
        <v>0</v>
      </c>
      <c r="Q196">
        <v>7209.1951571</v>
      </c>
      <c r="R196">
        <v>44532</v>
      </c>
      <c r="S196">
        <v>3153</v>
      </c>
      <c r="T196">
        <v>7209.1951571</v>
      </c>
      <c r="U196">
        <v>12956</v>
      </c>
      <c r="V196">
        <v>1719</v>
      </c>
    </row>
    <row r="197" spans="1:22" x14ac:dyDescent="0.2">
      <c r="A197" t="s">
        <v>249</v>
      </c>
      <c r="B197">
        <v>4527</v>
      </c>
      <c r="C197">
        <v>0</v>
      </c>
      <c r="D197">
        <v>1</v>
      </c>
      <c r="E197">
        <v>647.41999999999996</v>
      </c>
      <c r="F197">
        <v>18.02</v>
      </c>
      <c r="G197">
        <v>3541670</v>
      </c>
      <c r="H197">
        <v>551259</v>
      </c>
      <c r="I197">
        <v>403147</v>
      </c>
      <c r="J197">
        <v>2165786</v>
      </c>
      <c r="K197">
        <v>71625</v>
      </c>
      <c r="L197">
        <v>6173679.3333000001</v>
      </c>
      <c r="M197">
        <v>2094161</v>
      </c>
      <c r="N197">
        <v>5690040</v>
      </c>
      <c r="O197">
        <v>483639.33332999999</v>
      </c>
      <c r="P197">
        <v>0</v>
      </c>
      <c r="Q197">
        <v>0</v>
      </c>
      <c r="R197">
        <v>102767</v>
      </c>
      <c r="S197">
        <v>7277</v>
      </c>
      <c r="T197">
        <v>0</v>
      </c>
      <c r="U197">
        <v>35598</v>
      </c>
      <c r="V197">
        <v>17731</v>
      </c>
    </row>
    <row r="198" spans="1:22" x14ac:dyDescent="0.2">
      <c r="A198" t="s">
        <v>250</v>
      </c>
      <c r="B198">
        <v>4536</v>
      </c>
      <c r="C198">
        <v>0</v>
      </c>
      <c r="D198">
        <v>1</v>
      </c>
      <c r="E198">
        <v>1950</v>
      </c>
      <c r="F198">
        <v>-14.9</v>
      </c>
      <c r="G198">
        <v>11300397</v>
      </c>
      <c r="H198">
        <v>2087794</v>
      </c>
      <c r="I198">
        <v>1201026</v>
      </c>
      <c r="J198">
        <v>4733787</v>
      </c>
      <c r="K198">
        <v>140544</v>
      </c>
      <c r="L198">
        <v>18015085</v>
      </c>
      <c r="M198">
        <v>4593243</v>
      </c>
      <c r="N198">
        <v>16586932</v>
      </c>
      <c r="O198">
        <v>1428153</v>
      </c>
      <c r="P198">
        <v>0</v>
      </c>
      <c r="Q198">
        <v>8963.3741434999993</v>
      </c>
      <c r="R198">
        <v>274044</v>
      </c>
      <c r="S198">
        <v>19404</v>
      </c>
      <c r="T198">
        <v>8963.3741434999993</v>
      </c>
      <c r="U198">
        <v>103832</v>
      </c>
      <c r="V198">
        <v>167151</v>
      </c>
    </row>
    <row r="199" spans="1:22" x14ac:dyDescent="0.2">
      <c r="A199" t="s">
        <v>251</v>
      </c>
      <c r="B199">
        <v>4554</v>
      </c>
      <c r="C199">
        <v>0</v>
      </c>
      <c r="D199">
        <v>1</v>
      </c>
      <c r="E199">
        <v>1095.5</v>
      </c>
      <c r="F199">
        <v>0.4</v>
      </c>
      <c r="G199">
        <v>6076791</v>
      </c>
      <c r="H199">
        <v>824390</v>
      </c>
      <c r="I199">
        <v>390550</v>
      </c>
      <c r="J199">
        <v>2834605</v>
      </c>
      <c r="K199">
        <v>98181</v>
      </c>
      <c r="L199">
        <v>9593996</v>
      </c>
      <c r="M199">
        <v>2736424</v>
      </c>
      <c r="N199">
        <v>9086083</v>
      </c>
      <c r="O199">
        <v>507913</v>
      </c>
      <c r="P199">
        <v>0</v>
      </c>
      <c r="Q199">
        <v>0</v>
      </c>
      <c r="R199">
        <v>181554</v>
      </c>
      <c r="S199">
        <v>12855</v>
      </c>
      <c r="T199">
        <v>0</v>
      </c>
      <c r="U199">
        <v>55607</v>
      </c>
      <c r="V199">
        <v>39764</v>
      </c>
    </row>
    <row r="200" spans="1:22" x14ac:dyDescent="0.2">
      <c r="A200" t="s">
        <v>252</v>
      </c>
      <c r="B200">
        <v>4572</v>
      </c>
      <c r="C200">
        <v>0</v>
      </c>
      <c r="D200">
        <v>1</v>
      </c>
      <c r="E200">
        <v>264.89999999999998</v>
      </c>
      <c r="F200">
        <v>-5.7</v>
      </c>
      <c r="G200">
        <v>1731983</v>
      </c>
      <c r="H200">
        <v>230544</v>
      </c>
      <c r="I200">
        <v>82701</v>
      </c>
      <c r="J200">
        <v>634556</v>
      </c>
      <c r="K200">
        <v>14756</v>
      </c>
      <c r="L200">
        <v>2530235</v>
      </c>
      <c r="M200">
        <v>619800</v>
      </c>
      <c r="N200">
        <v>2432584</v>
      </c>
      <c r="O200">
        <v>97651</v>
      </c>
      <c r="P200">
        <v>0</v>
      </c>
      <c r="Q200">
        <v>38766.544449000001</v>
      </c>
      <c r="R200">
        <v>68511</v>
      </c>
      <c r="S200">
        <v>4851</v>
      </c>
      <c r="T200">
        <v>38766.544449000001</v>
      </c>
      <c r="U200">
        <v>14704</v>
      </c>
      <c r="V200">
        <v>1663</v>
      </c>
    </row>
    <row r="201" spans="1:22" x14ac:dyDescent="0.2">
      <c r="A201" t="s">
        <v>253</v>
      </c>
      <c r="B201">
        <v>4581</v>
      </c>
      <c r="C201">
        <v>0</v>
      </c>
      <c r="D201">
        <v>1</v>
      </c>
      <c r="E201">
        <v>5370.4</v>
      </c>
      <c r="F201">
        <v>26</v>
      </c>
      <c r="G201">
        <v>32942634</v>
      </c>
      <c r="H201">
        <v>5686408</v>
      </c>
      <c r="I201">
        <v>3912038</v>
      </c>
      <c r="J201">
        <v>12632067</v>
      </c>
      <c r="K201">
        <v>472047</v>
      </c>
      <c r="L201">
        <v>50669974.667000003</v>
      </c>
      <c r="M201">
        <v>12160020</v>
      </c>
      <c r="N201">
        <v>46046602</v>
      </c>
      <c r="O201">
        <v>4623372.6666999999</v>
      </c>
      <c r="P201">
        <v>0</v>
      </c>
      <c r="Q201">
        <v>562222.97088000004</v>
      </c>
      <c r="R201">
        <v>1058495</v>
      </c>
      <c r="S201">
        <v>84130</v>
      </c>
      <c r="T201">
        <v>562222.97088000004</v>
      </c>
      <c r="U201">
        <v>286851</v>
      </c>
      <c r="V201">
        <v>467361</v>
      </c>
    </row>
    <row r="202" spans="1:22" x14ac:dyDescent="0.2">
      <c r="A202" t="s">
        <v>254</v>
      </c>
      <c r="B202">
        <v>4599</v>
      </c>
      <c r="C202">
        <v>0</v>
      </c>
      <c r="D202">
        <v>1</v>
      </c>
      <c r="E202">
        <v>649.70000000000005</v>
      </c>
      <c r="F202">
        <v>3.3</v>
      </c>
      <c r="G202">
        <v>3352709</v>
      </c>
      <c r="H202">
        <v>473807</v>
      </c>
      <c r="I202">
        <v>261290</v>
      </c>
      <c r="J202">
        <v>2060364</v>
      </c>
      <c r="K202">
        <v>80046</v>
      </c>
      <c r="L202">
        <v>5822032.6666999999</v>
      </c>
      <c r="M202">
        <v>1980318</v>
      </c>
      <c r="N202">
        <v>5473506</v>
      </c>
      <c r="O202">
        <v>348526.66667000001</v>
      </c>
      <c r="P202">
        <v>0</v>
      </c>
      <c r="Q202">
        <v>0</v>
      </c>
      <c r="R202">
        <v>78788</v>
      </c>
      <c r="S202">
        <v>5579</v>
      </c>
      <c r="T202">
        <v>0</v>
      </c>
      <c r="U202">
        <v>33496</v>
      </c>
      <c r="V202">
        <v>13941</v>
      </c>
    </row>
    <row r="203" spans="1:22" x14ac:dyDescent="0.2">
      <c r="A203" t="s">
        <v>255</v>
      </c>
      <c r="B203">
        <v>4617</v>
      </c>
      <c r="C203">
        <v>0</v>
      </c>
      <c r="D203">
        <v>1</v>
      </c>
      <c r="E203">
        <v>1607.2</v>
      </c>
      <c r="F203">
        <v>59.4</v>
      </c>
      <c r="G203">
        <v>9479267</v>
      </c>
      <c r="H203">
        <v>1204801</v>
      </c>
      <c r="I203">
        <v>1000386</v>
      </c>
      <c r="J203">
        <v>3876131</v>
      </c>
      <c r="K203">
        <v>189553</v>
      </c>
      <c r="L203">
        <v>14314657</v>
      </c>
      <c r="M203">
        <v>3686578</v>
      </c>
      <c r="N203">
        <v>13093835</v>
      </c>
      <c r="O203">
        <v>1220822</v>
      </c>
      <c r="P203">
        <v>0</v>
      </c>
      <c r="Q203">
        <v>158675.08731999999</v>
      </c>
      <c r="R203">
        <v>308300</v>
      </c>
      <c r="S203">
        <v>21830</v>
      </c>
      <c r="T203">
        <v>158675.08731999999</v>
      </c>
      <c r="U203">
        <v>82095</v>
      </c>
      <c r="V203">
        <v>62758</v>
      </c>
    </row>
    <row r="204" spans="1:22" x14ac:dyDescent="0.2">
      <c r="A204" t="s">
        <v>256</v>
      </c>
      <c r="B204">
        <v>4662</v>
      </c>
      <c r="C204">
        <v>0</v>
      </c>
      <c r="D204">
        <v>1</v>
      </c>
      <c r="E204">
        <v>943.5</v>
      </c>
      <c r="F204">
        <v>-38.6</v>
      </c>
      <c r="G204">
        <v>4483187</v>
      </c>
      <c r="H204">
        <v>694464</v>
      </c>
      <c r="I204">
        <v>4121</v>
      </c>
      <c r="J204">
        <v>3657643</v>
      </c>
      <c r="K204">
        <v>143921</v>
      </c>
      <c r="L204">
        <v>8708852.3333000001</v>
      </c>
      <c r="M204">
        <v>3513722</v>
      </c>
      <c r="N204">
        <v>8519327</v>
      </c>
      <c r="O204">
        <v>189525.33332999999</v>
      </c>
      <c r="P204">
        <v>8215</v>
      </c>
      <c r="Q204">
        <v>0</v>
      </c>
      <c r="R204">
        <v>188405</v>
      </c>
      <c r="S204">
        <v>13340</v>
      </c>
      <c r="T204">
        <v>0</v>
      </c>
      <c r="U204">
        <v>49935</v>
      </c>
      <c r="V204">
        <v>61963</v>
      </c>
    </row>
    <row r="205" spans="1:22" x14ac:dyDescent="0.2">
      <c r="A205" t="s">
        <v>257</v>
      </c>
      <c r="B205">
        <v>4689</v>
      </c>
      <c r="C205">
        <v>0</v>
      </c>
      <c r="D205">
        <v>1</v>
      </c>
      <c r="E205">
        <v>517.70000000000005</v>
      </c>
      <c r="F205">
        <v>-8</v>
      </c>
      <c r="G205">
        <v>3259175</v>
      </c>
      <c r="H205">
        <v>397797</v>
      </c>
      <c r="I205">
        <v>157799</v>
      </c>
      <c r="J205">
        <v>1141094</v>
      </c>
      <c r="K205">
        <v>45156</v>
      </c>
      <c r="L205">
        <v>4808293.6666999999</v>
      </c>
      <c r="M205">
        <v>1095938</v>
      </c>
      <c r="N205">
        <v>4600329</v>
      </c>
      <c r="O205">
        <v>207964.66667000001</v>
      </c>
      <c r="P205">
        <v>0</v>
      </c>
      <c r="Q205">
        <v>105078.19938999999</v>
      </c>
      <c r="R205">
        <v>0</v>
      </c>
      <c r="S205">
        <v>0</v>
      </c>
      <c r="T205">
        <v>105078.19938999999</v>
      </c>
      <c r="U205">
        <v>28087</v>
      </c>
      <c r="V205">
        <v>10228</v>
      </c>
    </row>
    <row r="206" spans="1:22" x14ac:dyDescent="0.2">
      <c r="A206" t="s">
        <v>258</v>
      </c>
      <c r="B206">
        <v>4644</v>
      </c>
      <c r="C206">
        <v>0</v>
      </c>
      <c r="D206">
        <v>1</v>
      </c>
      <c r="E206">
        <v>519.70000000000005</v>
      </c>
      <c r="F206">
        <v>39</v>
      </c>
      <c r="G206">
        <v>2466196</v>
      </c>
      <c r="H206">
        <v>396746</v>
      </c>
      <c r="I206">
        <v>450277</v>
      </c>
      <c r="J206">
        <v>1878145</v>
      </c>
      <c r="K206">
        <v>103458</v>
      </c>
      <c r="L206">
        <v>4707231.3333000001</v>
      </c>
      <c r="M206">
        <v>1774687</v>
      </c>
      <c r="N206">
        <v>4127802</v>
      </c>
      <c r="O206">
        <v>579429.33333000005</v>
      </c>
      <c r="P206">
        <v>0</v>
      </c>
      <c r="Q206">
        <v>0</v>
      </c>
      <c r="R206">
        <v>82213</v>
      </c>
      <c r="S206">
        <v>5821</v>
      </c>
      <c r="T206">
        <v>0</v>
      </c>
      <c r="U206">
        <v>27295</v>
      </c>
      <c r="V206">
        <v>48357</v>
      </c>
    </row>
    <row r="207" spans="1:22" x14ac:dyDescent="0.2">
      <c r="A207" t="s">
        <v>259</v>
      </c>
      <c r="B207">
        <v>4725</v>
      </c>
      <c r="C207">
        <v>0</v>
      </c>
      <c r="D207">
        <v>1</v>
      </c>
      <c r="E207">
        <v>2990.5</v>
      </c>
      <c r="F207">
        <v>-12.2</v>
      </c>
      <c r="G207">
        <v>17735658</v>
      </c>
      <c r="H207">
        <v>2188861</v>
      </c>
      <c r="I207">
        <v>1041471</v>
      </c>
      <c r="J207">
        <v>7326206</v>
      </c>
      <c r="K207">
        <v>301408</v>
      </c>
      <c r="L207">
        <v>27124428.333000001</v>
      </c>
      <c r="M207">
        <v>7024798</v>
      </c>
      <c r="N207">
        <v>25702223</v>
      </c>
      <c r="O207">
        <v>1422205.3333000001</v>
      </c>
      <c r="P207">
        <v>0</v>
      </c>
      <c r="Q207">
        <v>207190.85334</v>
      </c>
      <c r="R207">
        <v>291172</v>
      </c>
      <c r="S207">
        <v>20617</v>
      </c>
      <c r="T207">
        <v>207190.85334</v>
      </c>
      <c r="U207">
        <v>158889</v>
      </c>
      <c r="V207">
        <v>164875</v>
      </c>
    </row>
    <row r="208" spans="1:22" x14ac:dyDescent="0.2">
      <c r="A208" t="s">
        <v>260</v>
      </c>
      <c r="B208">
        <v>2673</v>
      </c>
      <c r="C208">
        <v>0</v>
      </c>
      <c r="D208">
        <v>1</v>
      </c>
      <c r="E208">
        <v>674.7</v>
      </c>
      <c r="F208">
        <v>-2.6</v>
      </c>
      <c r="G208">
        <v>3455143</v>
      </c>
      <c r="H208">
        <v>533939</v>
      </c>
      <c r="I208">
        <v>224544</v>
      </c>
      <c r="J208">
        <v>2186382</v>
      </c>
      <c r="K208">
        <v>73426</v>
      </c>
      <c r="L208">
        <v>6084877.6666999999</v>
      </c>
      <c r="M208">
        <v>2112956</v>
      </c>
      <c r="N208">
        <v>5776386</v>
      </c>
      <c r="O208">
        <v>308491.66667000001</v>
      </c>
      <c r="P208">
        <v>0</v>
      </c>
      <c r="Q208">
        <v>0</v>
      </c>
      <c r="R208">
        <v>113043</v>
      </c>
      <c r="S208">
        <v>8004</v>
      </c>
      <c r="T208">
        <v>0</v>
      </c>
      <c r="U208">
        <v>35130</v>
      </c>
      <c r="V208">
        <v>22457</v>
      </c>
    </row>
    <row r="209" spans="1:22" x14ac:dyDescent="0.2">
      <c r="A209" t="s">
        <v>261</v>
      </c>
      <c r="B209">
        <v>153</v>
      </c>
      <c r="C209">
        <v>0</v>
      </c>
      <c r="D209">
        <v>1</v>
      </c>
      <c r="E209">
        <v>628.70000000000005</v>
      </c>
      <c r="F209">
        <v>-5.4</v>
      </c>
      <c r="G209">
        <v>3538175</v>
      </c>
      <c r="H209">
        <v>528757</v>
      </c>
      <c r="I209">
        <v>169295</v>
      </c>
      <c r="J209">
        <v>2104486</v>
      </c>
      <c r="K209">
        <v>88546</v>
      </c>
      <c r="L209">
        <v>6014157</v>
      </c>
      <c r="M209">
        <v>2015940</v>
      </c>
      <c r="N209">
        <v>5747679</v>
      </c>
      <c r="O209">
        <v>266478</v>
      </c>
      <c r="P209">
        <v>0</v>
      </c>
      <c r="Q209">
        <v>0</v>
      </c>
      <c r="R209">
        <v>174703</v>
      </c>
      <c r="S209">
        <v>12370</v>
      </c>
      <c r="T209">
        <v>0</v>
      </c>
      <c r="U209">
        <v>34315</v>
      </c>
      <c r="V209">
        <v>17442</v>
      </c>
    </row>
    <row r="210" spans="1:22" x14ac:dyDescent="0.2">
      <c r="A210" t="s">
        <v>262</v>
      </c>
      <c r="B210">
        <v>3691</v>
      </c>
      <c r="C210">
        <v>0</v>
      </c>
      <c r="D210">
        <v>1</v>
      </c>
      <c r="E210">
        <v>845.6</v>
      </c>
      <c r="F210">
        <v>-14.2</v>
      </c>
      <c r="G210">
        <v>4614173</v>
      </c>
      <c r="H210">
        <v>618380</v>
      </c>
      <c r="I210">
        <v>226678</v>
      </c>
      <c r="J210">
        <v>2707841</v>
      </c>
      <c r="K210">
        <v>80375</v>
      </c>
      <c r="L210">
        <v>7824312.3333000001</v>
      </c>
      <c r="M210">
        <v>2627466</v>
      </c>
      <c r="N210">
        <v>7505806</v>
      </c>
      <c r="O210">
        <v>318506.33332999999</v>
      </c>
      <c r="P210">
        <v>0</v>
      </c>
      <c r="Q210">
        <v>0</v>
      </c>
      <c r="R210">
        <v>140448</v>
      </c>
      <c r="S210">
        <v>9945</v>
      </c>
      <c r="T210">
        <v>0</v>
      </c>
      <c r="U210">
        <v>45975</v>
      </c>
      <c r="V210">
        <v>24366</v>
      </c>
    </row>
    <row r="211" spans="1:22" x14ac:dyDescent="0.2">
      <c r="A211" t="s">
        <v>263</v>
      </c>
      <c r="B211">
        <v>4774</v>
      </c>
      <c r="C211">
        <v>0</v>
      </c>
      <c r="D211">
        <v>1</v>
      </c>
      <c r="E211">
        <v>846.6</v>
      </c>
      <c r="F211">
        <v>13.6</v>
      </c>
      <c r="G211">
        <v>4848721</v>
      </c>
      <c r="H211">
        <v>634180</v>
      </c>
      <c r="I211">
        <v>421288</v>
      </c>
      <c r="J211">
        <v>2622055</v>
      </c>
      <c r="K211">
        <v>104816</v>
      </c>
      <c r="L211">
        <v>7978426</v>
      </c>
      <c r="M211">
        <v>2517239</v>
      </c>
      <c r="N211">
        <v>7432459</v>
      </c>
      <c r="O211">
        <v>545967</v>
      </c>
      <c r="P211">
        <v>0</v>
      </c>
      <c r="Q211">
        <v>0</v>
      </c>
      <c r="R211">
        <v>167852</v>
      </c>
      <c r="S211">
        <v>11885</v>
      </c>
      <c r="T211">
        <v>0</v>
      </c>
      <c r="U211">
        <v>45221</v>
      </c>
      <c r="V211">
        <v>41322</v>
      </c>
    </row>
    <row r="212" spans="1:22" x14ac:dyDescent="0.2">
      <c r="A212" t="s">
        <v>264</v>
      </c>
      <c r="B212">
        <v>873</v>
      </c>
      <c r="C212">
        <v>0</v>
      </c>
      <c r="D212">
        <v>1</v>
      </c>
      <c r="E212">
        <v>445.8</v>
      </c>
      <c r="F212">
        <v>-16.8</v>
      </c>
      <c r="G212">
        <v>1824401</v>
      </c>
      <c r="H212">
        <v>352739</v>
      </c>
      <c r="I212">
        <v>52432</v>
      </c>
      <c r="J212">
        <v>2149757</v>
      </c>
      <c r="K212">
        <v>48384</v>
      </c>
      <c r="L212">
        <v>4225091</v>
      </c>
      <c r="M212">
        <v>2101373</v>
      </c>
      <c r="N212">
        <v>4115757</v>
      </c>
      <c r="O212">
        <v>109334</v>
      </c>
      <c r="P212">
        <v>0</v>
      </c>
      <c r="Q212">
        <v>0</v>
      </c>
      <c r="R212">
        <v>119894</v>
      </c>
      <c r="S212">
        <v>8489</v>
      </c>
      <c r="T212">
        <v>0</v>
      </c>
      <c r="U212">
        <v>24115</v>
      </c>
      <c r="V212">
        <v>18088</v>
      </c>
    </row>
    <row r="213" spans="1:22" x14ac:dyDescent="0.2">
      <c r="A213" t="s">
        <v>265</v>
      </c>
      <c r="B213">
        <v>4778</v>
      </c>
      <c r="C213">
        <v>0</v>
      </c>
      <c r="D213">
        <v>1</v>
      </c>
      <c r="E213">
        <v>301.89999999999998</v>
      </c>
      <c r="F213">
        <v>14.1</v>
      </c>
      <c r="G213">
        <v>1133796</v>
      </c>
      <c r="H213">
        <v>230104</v>
      </c>
      <c r="I213">
        <v>218547</v>
      </c>
      <c r="J213">
        <v>1694910</v>
      </c>
      <c r="K213">
        <v>34426</v>
      </c>
      <c r="L213">
        <v>3001190</v>
      </c>
      <c r="M213">
        <v>1660484</v>
      </c>
      <c r="N213">
        <v>2736712</v>
      </c>
      <c r="O213">
        <v>264478</v>
      </c>
      <c r="P213">
        <v>0</v>
      </c>
      <c r="Q213">
        <v>0</v>
      </c>
      <c r="R213">
        <v>78788</v>
      </c>
      <c r="S213">
        <v>5579</v>
      </c>
      <c r="T213">
        <v>0</v>
      </c>
      <c r="U213">
        <v>17294</v>
      </c>
      <c r="V213">
        <v>21168</v>
      </c>
    </row>
    <row r="214" spans="1:22" x14ac:dyDescent="0.2">
      <c r="A214" t="s">
        <v>266</v>
      </c>
      <c r="B214">
        <v>4777</v>
      </c>
      <c r="C214">
        <v>0</v>
      </c>
      <c r="D214">
        <v>1</v>
      </c>
      <c r="E214">
        <v>698.7</v>
      </c>
      <c r="F214">
        <v>0.5</v>
      </c>
      <c r="G214">
        <v>3793852</v>
      </c>
      <c r="H214">
        <v>501720</v>
      </c>
      <c r="I214">
        <v>274953</v>
      </c>
      <c r="J214">
        <v>1860830</v>
      </c>
      <c r="K214">
        <v>62916</v>
      </c>
      <c r="L214">
        <v>6030173.3333000001</v>
      </c>
      <c r="M214">
        <v>1797914</v>
      </c>
      <c r="N214">
        <v>5689835</v>
      </c>
      <c r="O214">
        <v>340338.33332999999</v>
      </c>
      <c r="P214">
        <v>0</v>
      </c>
      <c r="Q214">
        <v>0</v>
      </c>
      <c r="R214">
        <v>133596</v>
      </c>
      <c r="S214">
        <v>9459</v>
      </c>
      <c r="T214">
        <v>0</v>
      </c>
      <c r="U214">
        <v>35660</v>
      </c>
      <c r="V214">
        <v>7367</v>
      </c>
    </row>
    <row r="215" spans="1:22" x14ac:dyDescent="0.2">
      <c r="A215" t="s">
        <v>267</v>
      </c>
      <c r="B215">
        <v>4776</v>
      </c>
      <c r="C215">
        <v>0</v>
      </c>
      <c r="D215">
        <v>1</v>
      </c>
      <c r="E215">
        <v>492.8</v>
      </c>
      <c r="F215">
        <v>0.2</v>
      </c>
      <c r="G215">
        <v>2357308</v>
      </c>
      <c r="H215">
        <v>385865</v>
      </c>
      <c r="I215">
        <v>160991</v>
      </c>
      <c r="J215">
        <v>1889482</v>
      </c>
      <c r="K215">
        <v>-128427</v>
      </c>
      <c r="L215">
        <v>4549542.3333000001</v>
      </c>
      <c r="M215">
        <v>2017909</v>
      </c>
      <c r="N215">
        <v>4510627</v>
      </c>
      <c r="O215">
        <v>38915.333333000002</v>
      </c>
      <c r="P215">
        <v>0</v>
      </c>
      <c r="Q215">
        <v>0</v>
      </c>
      <c r="R215">
        <v>95915</v>
      </c>
      <c r="S215">
        <v>6791</v>
      </c>
      <c r="T215">
        <v>0</v>
      </c>
      <c r="U215">
        <v>25791</v>
      </c>
      <c r="V215">
        <v>12802</v>
      </c>
    </row>
    <row r="216" spans="1:22" x14ac:dyDescent="0.2">
      <c r="A216" t="s">
        <v>268</v>
      </c>
      <c r="B216">
        <v>4779</v>
      </c>
      <c r="C216">
        <v>0</v>
      </c>
      <c r="D216">
        <v>1</v>
      </c>
      <c r="E216">
        <v>1431.3</v>
      </c>
      <c r="F216">
        <v>15.7</v>
      </c>
      <c r="G216">
        <v>8393327</v>
      </c>
      <c r="H216">
        <v>1429872</v>
      </c>
      <c r="I216">
        <v>1069728</v>
      </c>
      <c r="J216">
        <v>2796067</v>
      </c>
      <c r="K216">
        <v>122764</v>
      </c>
      <c r="L216">
        <v>12323195.666999999</v>
      </c>
      <c r="M216">
        <v>2673303</v>
      </c>
      <c r="N216">
        <v>11116934</v>
      </c>
      <c r="O216">
        <v>1206261.6666999999</v>
      </c>
      <c r="P216">
        <v>0</v>
      </c>
      <c r="Q216">
        <v>194899.70272999999</v>
      </c>
      <c r="R216">
        <v>322002</v>
      </c>
      <c r="S216">
        <v>22800</v>
      </c>
      <c r="T216">
        <v>194899.70272999999</v>
      </c>
      <c r="U216">
        <v>70924</v>
      </c>
      <c r="V216">
        <v>25932</v>
      </c>
    </row>
    <row r="217" spans="1:22" x14ac:dyDescent="0.2">
      <c r="A217" t="s">
        <v>269</v>
      </c>
      <c r="B217">
        <v>4784</v>
      </c>
      <c r="C217">
        <v>0</v>
      </c>
      <c r="D217">
        <v>1</v>
      </c>
      <c r="E217">
        <v>2960.5</v>
      </c>
      <c r="F217">
        <v>11.6</v>
      </c>
      <c r="G217">
        <v>15780885</v>
      </c>
      <c r="H217">
        <v>2144084</v>
      </c>
      <c r="I217">
        <v>1114019</v>
      </c>
      <c r="J217">
        <v>8846111</v>
      </c>
      <c r="K217">
        <v>297159</v>
      </c>
      <c r="L217">
        <v>26434562</v>
      </c>
      <c r="M217">
        <v>8548952</v>
      </c>
      <c r="N217">
        <v>24900236</v>
      </c>
      <c r="O217">
        <v>1534326</v>
      </c>
      <c r="P217">
        <v>0</v>
      </c>
      <c r="Q217">
        <v>0</v>
      </c>
      <c r="R217">
        <v>575492</v>
      </c>
      <c r="S217">
        <v>40748</v>
      </c>
      <c r="T217">
        <v>0</v>
      </c>
      <c r="U217">
        <v>152120</v>
      </c>
      <c r="V217">
        <v>238974</v>
      </c>
    </row>
    <row r="218" spans="1:22" x14ac:dyDescent="0.2">
      <c r="A218" t="s">
        <v>270</v>
      </c>
      <c r="B218">
        <v>4785</v>
      </c>
      <c r="C218">
        <v>0</v>
      </c>
      <c r="D218">
        <v>1</v>
      </c>
      <c r="E218">
        <v>470.8</v>
      </c>
      <c r="F218">
        <v>-21.1</v>
      </c>
      <c r="G218">
        <v>2220308</v>
      </c>
      <c r="H218">
        <v>385300</v>
      </c>
      <c r="I218">
        <v>6274</v>
      </c>
      <c r="J218">
        <v>1685057</v>
      </c>
      <c r="K218">
        <v>-60526</v>
      </c>
      <c r="L218">
        <v>4308896.6666999999</v>
      </c>
      <c r="M218">
        <v>1745583</v>
      </c>
      <c r="N218">
        <v>4354806</v>
      </c>
      <c r="O218">
        <v>-45909.333330000001</v>
      </c>
      <c r="P218">
        <v>15922</v>
      </c>
      <c r="Q218">
        <v>0</v>
      </c>
      <c r="R218">
        <v>0</v>
      </c>
      <c r="S218">
        <v>0</v>
      </c>
      <c r="T218">
        <v>0</v>
      </c>
      <c r="U218">
        <v>24519</v>
      </c>
      <c r="V218">
        <v>18232</v>
      </c>
    </row>
    <row r="219" spans="1:22" x14ac:dyDescent="0.2">
      <c r="A219" t="s">
        <v>271</v>
      </c>
      <c r="B219">
        <v>333</v>
      </c>
      <c r="C219">
        <v>0</v>
      </c>
      <c r="D219">
        <v>1</v>
      </c>
      <c r="E219">
        <v>424.8</v>
      </c>
      <c r="F219">
        <v>-10.199999999999999</v>
      </c>
      <c r="G219">
        <v>1945381</v>
      </c>
      <c r="H219">
        <v>370044</v>
      </c>
      <c r="I219">
        <v>75814</v>
      </c>
      <c r="J219">
        <v>2182587</v>
      </c>
      <c r="K219">
        <v>181570</v>
      </c>
      <c r="L219">
        <v>4397710</v>
      </c>
      <c r="M219">
        <v>2001017</v>
      </c>
      <c r="N219">
        <v>4131999</v>
      </c>
      <c r="O219">
        <v>265711</v>
      </c>
      <c r="P219">
        <v>0</v>
      </c>
      <c r="Q219">
        <v>0</v>
      </c>
      <c r="R219">
        <v>116469</v>
      </c>
      <c r="S219">
        <v>8247</v>
      </c>
      <c r="T219">
        <v>0</v>
      </c>
      <c r="U219">
        <v>25032</v>
      </c>
      <c r="V219">
        <v>16167</v>
      </c>
    </row>
    <row r="220" spans="1:22" x14ac:dyDescent="0.2">
      <c r="A220" t="s">
        <v>272</v>
      </c>
      <c r="B220">
        <v>4787</v>
      </c>
      <c r="C220">
        <v>0</v>
      </c>
      <c r="D220">
        <v>1</v>
      </c>
      <c r="E220">
        <v>303.89999999999998</v>
      </c>
      <c r="F220">
        <v>11.3</v>
      </c>
      <c r="G220">
        <v>1473725</v>
      </c>
      <c r="H220">
        <v>212388</v>
      </c>
      <c r="I220">
        <v>185047</v>
      </c>
      <c r="J220">
        <v>1122270</v>
      </c>
      <c r="K220">
        <v>50922</v>
      </c>
      <c r="L220">
        <v>2780322</v>
      </c>
      <c r="M220">
        <v>1071348</v>
      </c>
      <c r="N220">
        <v>2543041</v>
      </c>
      <c r="O220">
        <v>237281</v>
      </c>
      <c r="P220">
        <v>0</v>
      </c>
      <c r="Q220">
        <v>0</v>
      </c>
      <c r="R220">
        <v>30830</v>
      </c>
      <c r="S220">
        <v>2183</v>
      </c>
      <c r="T220">
        <v>0</v>
      </c>
      <c r="U220">
        <v>16193</v>
      </c>
      <c r="V220">
        <v>2769</v>
      </c>
    </row>
    <row r="221" spans="1:22" x14ac:dyDescent="0.2">
      <c r="A221" t="s">
        <v>273</v>
      </c>
      <c r="B221">
        <v>4773</v>
      </c>
      <c r="C221">
        <v>0</v>
      </c>
      <c r="D221">
        <v>1</v>
      </c>
      <c r="E221">
        <v>541.70000000000005</v>
      </c>
      <c r="F221">
        <v>-2.4</v>
      </c>
      <c r="G221">
        <v>2848117</v>
      </c>
      <c r="H221">
        <v>435204</v>
      </c>
      <c r="I221">
        <v>185084</v>
      </c>
      <c r="J221">
        <v>1764211</v>
      </c>
      <c r="K221">
        <v>59466</v>
      </c>
      <c r="L221">
        <v>4923046</v>
      </c>
      <c r="M221">
        <v>1704745</v>
      </c>
      <c r="N221">
        <v>4676123</v>
      </c>
      <c r="O221">
        <v>246923</v>
      </c>
      <c r="P221">
        <v>0</v>
      </c>
      <c r="Q221">
        <v>0</v>
      </c>
      <c r="R221">
        <v>130171</v>
      </c>
      <c r="S221">
        <v>9217</v>
      </c>
      <c r="T221">
        <v>0</v>
      </c>
      <c r="U221">
        <v>27925</v>
      </c>
      <c r="V221">
        <v>5685</v>
      </c>
    </row>
    <row r="222" spans="1:22" x14ac:dyDescent="0.2">
      <c r="A222" t="s">
        <v>274</v>
      </c>
      <c r="B222">
        <v>4775</v>
      </c>
      <c r="C222">
        <v>0</v>
      </c>
      <c r="D222">
        <v>1</v>
      </c>
      <c r="E222">
        <v>192.9</v>
      </c>
      <c r="F222">
        <v>-19.100000000000001</v>
      </c>
      <c r="G222">
        <v>513323</v>
      </c>
      <c r="H222">
        <v>170612</v>
      </c>
      <c r="I222">
        <v>-43889</v>
      </c>
      <c r="J222">
        <v>1388222</v>
      </c>
      <c r="K222">
        <v>26919</v>
      </c>
      <c r="L222">
        <v>2068007.3333000001</v>
      </c>
      <c r="M222">
        <v>1361303</v>
      </c>
      <c r="N222">
        <v>2061338</v>
      </c>
      <c r="O222">
        <v>6669.3333333</v>
      </c>
      <c r="P222">
        <v>77352</v>
      </c>
      <c r="Q222">
        <v>0</v>
      </c>
      <c r="R222">
        <v>51383</v>
      </c>
      <c r="S222">
        <v>3638</v>
      </c>
      <c r="T222">
        <v>0</v>
      </c>
      <c r="U222">
        <v>11511</v>
      </c>
      <c r="V222">
        <v>47233</v>
      </c>
    </row>
    <row r="223" spans="1:22" x14ac:dyDescent="0.2">
      <c r="A223" t="s">
        <v>275</v>
      </c>
      <c r="B223">
        <v>4788</v>
      </c>
      <c r="C223">
        <v>0</v>
      </c>
      <c r="D223">
        <v>1</v>
      </c>
      <c r="E223">
        <v>529.70000000000005</v>
      </c>
      <c r="F223">
        <v>10.4</v>
      </c>
      <c r="G223">
        <v>2559420</v>
      </c>
      <c r="H223">
        <v>391554</v>
      </c>
      <c r="I223">
        <v>237604</v>
      </c>
      <c r="J223">
        <v>1887982</v>
      </c>
      <c r="K223">
        <v>66199</v>
      </c>
      <c r="L223">
        <v>4745196</v>
      </c>
      <c r="M223">
        <v>1821783</v>
      </c>
      <c r="N223">
        <v>4420206</v>
      </c>
      <c r="O223">
        <v>324990</v>
      </c>
      <c r="P223">
        <v>0</v>
      </c>
      <c r="Q223">
        <v>0</v>
      </c>
      <c r="R223">
        <v>137022</v>
      </c>
      <c r="S223">
        <v>9702</v>
      </c>
      <c r="T223">
        <v>0</v>
      </c>
      <c r="U223">
        <v>27280</v>
      </c>
      <c r="V223">
        <v>43262</v>
      </c>
    </row>
    <row r="224" spans="1:22" x14ac:dyDescent="0.2">
      <c r="A224" t="s">
        <v>276</v>
      </c>
      <c r="B224">
        <v>4797</v>
      </c>
      <c r="C224">
        <v>0</v>
      </c>
      <c r="D224">
        <v>1</v>
      </c>
      <c r="E224">
        <v>2555.6999999999998</v>
      </c>
      <c r="F224">
        <v>39.1</v>
      </c>
      <c r="G224">
        <v>16427860</v>
      </c>
      <c r="H224">
        <v>2702026</v>
      </c>
      <c r="I224">
        <v>2085262</v>
      </c>
      <c r="J224">
        <v>4951848</v>
      </c>
      <c r="K224">
        <v>232720</v>
      </c>
      <c r="L224">
        <v>23664587.333000001</v>
      </c>
      <c r="M224">
        <v>4719128</v>
      </c>
      <c r="N224">
        <v>21332642</v>
      </c>
      <c r="O224">
        <v>2331945.3333000001</v>
      </c>
      <c r="P224">
        <v>0</v>
      </c>
      <c r="Q224">
        <v>718828.17250999995</v>
      </c>
      <c r="R224">
        <v>438470</v>
      </c>
      <c r="S224">
        <v>31046</v>
      </c>
      <c r="T224">
        <v>718828.17250999995</v>
      </c>
      <c r="U224">
        <v>132687</v>
      </c>
      <c r="V224">
        <v>21323</v>
      </c>
    </row>
    <row r="225" spans="1:22" x14ac:dyDescent="0.2">
      <c r="A225" t="s">
        <v>277</v>
      </c>
      <c r="B225">
        <v>4860</v>
      </c>
      <c r="C225">
        <v>0</v>
      </c>
      <c r="D225">
        <v>1</v>
      </c>
      <c r="E225">
        <v>326.8</v>
      </c>
      <c r="F225">
        <v>-6.6</v>
      </c>
      <c r="G225">
        <v>1571860</v>
      </c>
      <c r="H225">
        <v>254774</v>
      </c>
      <c r="I225">
        <v>134351</v>
      </c>
      <c r="J225">
        <v>1227533</v>
      </c>
      <c r="K225">
        <v>42119</v>
      </c>
      <c r="L225">
        <v>2991094.6666999999</v>
      </c>
      <c r="M225">
        <v>1185414</v>
      </c>
      <c r="N225">
        <v>2809879</v>
      </c>
      <c r="O225">
        <v>181215.66667000001</v>
      </c>
      <c r="P225">
        <v>0</v>
      </c>
      <c r="Q225">
        <v>0</v>
      </c>
      <c r="R225">
        <v>71937</v>
      </c>
      <c r="S225">
        <v>5094</v>
      </c>
      <c r="T225">
        <v>0</v>
      </c>
      <c r="U225">
        <v>17349</v>
      </c>
      <c r="V225">
        <v>8865</v>
      </c>
    </row>
    <row r="226" spans="1:22" x14ac:dyDescent="0.2">
      <c r="A226" t="s">
        <v>278</v>
      </c>
      <c r="B226">
        <v>4869</v>
      </c>
      <c r="C226">
        <v>0</v>
      </c>
      <c r="D226">
        <v>1</v>
      </c>
      <c r="E226">
        <v>1303.4000000000001</v>
      </c>
      <c r="F226">
        <v>30.6</v>
      </c>
      <c r="G226">
        <v>8572339</v>
      </c>
      <c r="H226">
        <v>1412704</v>
      </c>
      <c r="I226">
        <v>1158970</v>
      </c>
      <c r="J226">
        <v>3142917</v>
      </c>
      <c r="K226">
        <v>157416</v>
      </c>
      <c r="L226">
        <v>13003322.333000001</v>
      </c>
      <c r="M226">
        <v>2985501</v>
      </c>
      <c r="N226">
        <v>11657909</v>
      </c>
      <c r="O226">
        <v>1345413.3333000001</v>
      </c>
      <c r="P226">
        <v>0</v>
      </c>
      <c r="Q226">
        <v>217102.79475999999</v>
      </c>
      <c r="R226">
        <v>184980</v>
      </c>
      <c r="S226">
        <v>13098</v>
      </c>
      <c r="T226">
        <v>217102.79475999999</v>
      </c>
      <c r="U226">
        <v>72945</v>
      </c>
      <c r="V226">
        <v>60342</v>
      </c>
    </row>
    <row r="227" spans="1:22" x14ac:dyDescent="0.2">
      <c r="A227" t="s">
        <v>279</v>
      </c>
      <c r="B227">
        <v>4878</v>
      </c>
      <c r="C227">
        <v>0</v>
      </c>
      <c r="D227">
        <v>1</v>
      </c>
      <c r="E227">
        <v>589.70000000000005</v>
      </c>
      <c r="F227">
        <v>-28.4</v>
      </c>
      <c r="G227">
        <v>2935866</v>
      </c>
      <c r="H227">
        <v>447101</v>
      </c>
      <c r="I227">
        <v>37351</v>
      </c>
      <c r="J227">
        <v>2027658</v>
      </c>
      <c r="K227">
        <v>62131</v>
      </c>
      <c r="L227">
        <v>5325890</v>
      </c>
      <c r="M227">
        <v>1965527</v>
      </c>
      <c r="N227">
        <v>5219774</v>
      </c>
      <c r="O227">
        <v>106116</v>
      </c>
      <c r="P227">
        <v>32618</v>
      </c>
      <c r="Q227">
        <v>0</v>
      </c>
      <c r="R227">
        <v>99341</v>
      </c>
      <c r="S227">
        <v>7034</v>
      </c>
      <c r="T227">
        <v>0</v>
      </c>
      <c r="U227">
        <v>30854</v>
      </c>
      <c r="V227">
        <v>14606</v>
      </c>
    </row>
    <row r="228" spans="1:22" x14ac:dyDescent="0.2">
      <c r="A228" t="s">
        <v>280</v>
      </c>
      <c r="B228">
        <v>4890</v>
      </c>
      <c r="C228">
        <v>0</v>
      </c>
      <c r="D228">
        <v>1</v>
      </c>
      <c r="E228">
        <v>931.5</v>
      </c>
      <c r="F228">
        <v>11.9</v>
      </c>
      <c r="G228">
        <v>553334</v>
      </c>
      <c r="H228">
        <v>707498</v>
      </c>
      <c r="I228">
        <v>254941</v>
      </c>
      <c r="J228">
        <v>7273536</v>
      </c>
      <c r="K228">
        <v>218503</v>
      </c>
      <c r="L228">
        <v>8469003.6666999999</v>
      </c>
      <c r="M228">
        <v>7055033</v>
      </c>
      <c r="N228">
        <v>7922951</v>
      </c>
      <c r="O228">
        <v>546052.66666999995</v>
      </c>
      <c r="P228">
        <v>0</v>
      </c>
      <c r="Q228">
        <v>0</v>
      </c>
      <c r="R228">
        <v>208959</v>
      </c>
      <c r="S228">
        <v>14796</v>
      </c>
      <c r="T228">
        <v>0</v>
      </c>
      <c r="U228">
        <v>48874</v>
      </c>
      <c r="V228">
        <v>143595</v>
      </c>
    </row>
    <row r="229" spans="1:22" x14ac:dyDescent="0.2">
      <c r="A229" t="s">
        <v>281</v>
      </c>
      <c r="B229">
        <v>4905</v>
      </c>
      <c r="C229">
        <v>0</v>
      </c>
      <c r="D229">
        <v>1</v>
      </c>
      <c r="E229">
        <v>253.9</v>
      </c>
      <c r="F229">
        <v>18.5</v>
      </c>
      <c r="G229">
        <v>1454950</v>
      </c>
      <c r="H229">
        <v>226139</v>
      </c>
      <c r="I229">
        <v>242495</v>
      </c>
      <c r="J229">
        <v>793511</v>
      </c>
      <c r="K229">
        <v>48641</v>
      </c>
      <c r="L229">
        <v>2445015.6666999999</v>
      </c>
      <c r="M229">
        <v>744870</v>
      </c>
      <c r="N229">
        <v>2151831</v>
      </c>
      <c r="O229">
        <v>293184.66667000001</v>
      </c>
      <c r="P229">
        <v>0</v>
      </c>
      <c r="Q229">
        <v>0</v>
      </c>
      <c r="R229">
        <v>34256</v>
      </c>
      <c r="S229">
        <v>2426</v>
      </c>
      <c r="T229">
        <v>0</v>
      </c>
      <c r="U229">
        <v>14184</v>
      </c>
      <c r="V229">
        <v>4672</v>
      </c>
    </row>
    <row r="230" spans="1:22" x14ac:dyDescent="0.2">
      <c r="A230" t="s">
        <v>282</v>
      </c>
      <c r="B230">
        <v>4978</v>
      </c>
      <c r="C230">
        <v>0</v>
      </c>
      <c r="D230">
        <v>1</v>
      </c>
      <c r="E230">
        <v>196.2</v>
      </c>
      <c r="F230">
        <v>-2.9</v>
      </c>
      <c r="G230">
        <v>779476</v>
      </c>
      <c r="H230">
        <v>176276</v>
      </c>
      <c r="I230">
        <v>67290</v>
      </c>
      <c r="J230">
        <v>962000</v>
      </c>
      <c r="K230">
        <v>26625</v>
      </c>
      <c r="L230">
        <v>1919910</v>
      </c>
      <c r="M230">
        <v>935375</v>
      </c>
      <c r="N230">
        <v>1825850</v>
      </c>
      <c r="O230">
        <v>94060</v>
      </c>
      <c r="P230">
        <v>0</v>
      </c>
      <c r="Q230">
        <v>0</v>
      </c>
      <c r="R230">
        <v>0</v>
      </c>
      <c r="S230">
        <v>0</v>
      </c>
      <c r="T230">
        <v>0</v>
      </c>
      <c r="U230">
        <v>11119</v>
      </c>
      <c r="V230">
        <v>2158</v>
      </c>
    </row>
    <row r="231" spans="1:22" x14ac:dyDescent="0.2">
      <c r="A231" t="s">
        <v>283</v>
      </c>
      <c r="B231">
        <v>4995</v>
      </c>
      <c r="C231">
        <v>0</v>
      </c>
      <c r="D231">
        <v>1</v>
      </c>
      <c r="E231">
        <v>927.5</v>
      </c>
      <c r="F231">
        <v>-10.6</v>
      </c>
      <c r="G231">
        <v>4825033</v>
      </c>
      <c r="H231">
        <v>695514</v>
      </c>
      <c r="I231">
        <v>254629</v>
      </c>
      <c r="J231">
        <v>2826315</v>
      </c>
      <c r="K231">
        <v>81360</v>
      </c>
      <c r="L231">
        <v>8236841.3333000001</v>
      </c>
      <c r="M231">
        <v>2744955</v>
      </c>
      <c r="N231">
        <v>7887718</v>
      </c>
      <c r="O231">
        <v>349123.33332999999</v>
      </c>
      <c r="P231">
        <v>0</v>
      </c>
      <c r="Q231">
        <v>0</v>
      </c>
      <c r="R231">
        <v>137022</v>
      </c>
      <c r="S231">
        <v>9702</v>
      </c>
      <c r="T231">
        <v>0</v>
      </c>
      <c r="U231">
        <v>47718</v>
      </c>
      <c r="V231">
        <v>27001</v>
      </c>
    </row>
    <row r="232" spans="1:22" x14ac:dyDescent="0.2">
      <c r="A232" t="s">
        <v>284</v>
      </c>
      <c r="B232">
        <v>5013</v>
      </c>
      <c r="C232">
        <v>0</v>
      </c>
      <c r="D232">
        <v>1</v>
      </c>
      <c r="E232">
        <v>2404.8000000000002</v>
      </c>
      <c r="F232">
        <v>-18.3</v>
      </c>
      <c r="G232">
        <v>13994526</v>
      </c>
      <c r="H232">
        <v>1777779</v>
      </c>
      <c r="I232">
        <v>742085</v>
      </c>
      <c r="J232">
        <v>6261812</v>
      </c>
      <c r="K232">
        <v>236176</v>
      </c>
      <c r="L232">
        <v>21724755.666999999</v>
      </c>
      <c r="M232">
        <v>6025636</v>
      </c>
      <c r="N232">
        <v>20659147</v>
      </c>
      <c r="O232">
        <v>1065608.6666999999</v>
      </c>
      <c r="P232">
        <v>0</v>
      </c>
      <c r="Q232">
        <v>5633.3005437000002</v>
      </c>
      <c r="R232">
        <v>472726</v>
      </c>
      <c r="S232">
        <v>33472</v>
      </c>
      <c r="T232">
        <v>5633.3005437000002</v>
      </c>
      <c r="U232">
        <v>126885</v>
      </c>
      <c r="V232">
        <v>163365</v>
      </c>
    </row>
    <row r="233" spans="1:22" x14ac:dyDescent="0.2">
      <c r="A233" t="s">
        <v>285</v>
      </c>
      <c r="B233">
        <v>5049</v>
      </c>
      <c r="C233">
        <v>0</v>
      </c>
      <c r="D233">
        <v>1</v>
      </c>
      <c r="E233">
        <v>4551.8</v>
      </c>
      <c r="F233">
        <v>-25.6</v>
      </c>
      <c r="G233">
        <v>29114833</v>
      </c>
      <c r="H233">
        <v>4821704</v>
      </c>
      <c r="I233">
        <v>3019348</v>
      </c>
      <c r="J233">
        <v>7899137</v>
      </c>
      <c r="K233">
        <v>291950</v>
      </c>
      <c r="L233">
        <v>41355711</v>
      </c>
      <c r="M233">
        <v>7607187</v>
      </c>
      <c r="N233">
        <v>37899805</v>
      </c>
      <c r="O233">
        <v>3455906</v>
      </c>
      <c r="P233">
        <v>0</v>
      </c>
      <c r="Q233">
        <v>1200512.6880000001</v>
      </c>
      <c r="R233">
        <v>763898</v>
      </c>
      <c r="S233">
        <v>51028</v>
      </c>
      <c r="T233">
        <v>1200512.6880000001</v>
      </c>
      <c r="U233">
        <v>238122</v>
      </c>
      <c r="V233">
        <v>283935</v>
      </c>
    </row>
    <row r="234" spans="1:22" x14ac:dyDescent="0.2">
      <c r="A234" t="s">
        <v>286</v>
      </c>
      <c r="B234">
        <v>5319</v>
      </c>
      <c r="C234">
        <v>0</v>
      </c>
      <c r="D234">
        <v>1</v>
      </c>
      <c r="E234">
        <v>1121.4000000000001</v>
      </c>
      <c r="F234">
        <v>52.2</v>
      </c>
      <c r="G234">
        <v>6553342</v>
      </c>
      <c r="H234">
        <v>799912</v>
      </c>
      <c r="I234">
        <v>759279</v>
      </c>
      <c r="J234">
        <v>2575249</v>
      </c>
      <c r="K234">
        <v>120093</v>
      </c>
      <c r="L234">
        <v>9714462.6666999999</v>
      </c>
      <c r="M234">
        <v>2455156</v>
      </c>
      <c r="N234">
        <v>8820589</v>
      </c>
      <c r="O234">
        <v>893873.66666999995</v>
      </c>
      <c r="P234">
        <v>0</v>
      </c>
      <c r="Q234">
        <v>74022.769113000002</v>
      </c>
      <c r="R234">
        <v>239789</v>
      </c>
      <c r="S234">
        <v>20040</v>
      </c>
      <c r="T234">
        <v>74022.769113000002</v>
      </c>
      <c r="U234">
        <v>57443</v>
      </c>
      <c r="V234">
        <v>25749</v>
      </c>
    </row>
    <row r="235" spans="1:22" x14ac:dyDescent="0.2">
      <c r="A235" t="s">
        <v>287</v>
      </c>
      <c r="B235">
        <v>5121</v>
      </c>
      <c r="C235">
        <v>0</v>
      </c>
      <c r="D235">
        <v>1</v>
      </c>
      <c r="E235">
        <v>711.7</v>
      </c>
      <c r="F235">
        <v>-15.4</v>
      </c>
      <c r="G235">
        <v>3080040</v>
      </c>
      <c r="H235">
        <v>733508</v>
      </c>
      <c r="I235">
        <v>364167</v>
      </c>
      <c r="J235">
        <v>2791586</v>
      </c>
      <c r="K235">
        <v>66431</v>
      </c>
      <c r="L235">
        <v>6511815.3333000001</v>
      </c>
      <c r="M235">
        <v>2725155</v>
      </c>
      <c r="N235">
        <v>6068872</v>
      </c>
      <c r="O235">
        <v>442943.33332999999</v>
      </c>
      <c r="P235">
        <v>0</v>
      </c>
      <c r="Q235">
        <v>0</v>
      </c>
      <c r="R235">
        <v>119894</v>
      </c>
      <c r="S235">
        <v>8489</v>
      </c>
      <c r="T235">
        <v>0</v>
      </c>
      <c r="U235">
        <v>36335</v>
      </c>
      <c r="V235">
        <v>26575</v>
      </c>
    </row>
    <row r="236" spans="1:22" x14ac:dyDescent="0.2">
      <c r="A236" t="s">
        <v>288</v>
      </c>
      <c r="B236">
        <v>5139</v>
      </c>
      <c r="C236">
        <v>0</v>
      </c>
      <c r="D236">
        <v>1</v>
      </c>
      <c r="E236">
        <v>189.2</v>
      </c>
      <c r="F236">
        <v>-2.8</v>
      </c>
      <c r="G236">
        <v>972464</v>
      </c>
      <c r="H236">
        <v>143385</v>
      </c>
      <c r="I236">
        <v>109771</v>
      </c>
      <c r="J236">
        <v>902914</v>
      </c>
      <c r="K236">
        <v>33501</v>
      </c>
      <c r="L236">
        <v>1969600</v>
      </c>
      <c r="M236">
        <v>869413</v>
      </c>
      <c r="N236">
        <v>1821992</v>
      </c>
      <c r="O236">
        <v>147608</v>
      </c>
      <c r="P236">
        <v>0</v>
      </c>
      <c r="Q236">
        <v>0</v>
      </c>
      <c r="R236">
        <v>58234</v>
      </c>
      <c r="S236">
        <v>4123</v>
      </c>
      <c r="T236">
        <v>0</v>
      </c>
      <c r="U236">
        <v>11401</v>
      </c>
      <c r="V236">
        <v>9071</v>
      </c>
    </row>
    <row r="237" spans="1:22" x14ac:dyDescent="0.2">
      <c r="A237" t="s">
        <v>289</v>
      </c>
      <c r="B237">
        <v>5163</v>
      </c>
      <c r="C237">
        <v>0</v>
      </c>
      <c r="D237">
        <v>1</v>
      </c>
      <c r="E237">
        <v>623.70000000000005</v>
      </c>
      <c r="F237">
        <v>-0.3</v>
      </c>
      <c r="G237">
        <v>3181520</v>
      </c>
      <c r="H237">
        <v>461950</v>
      </c>
      <c r="I237">
        <v>227083</v>
      </c>
      <c r="J237">
        <v>1904628</v>
      </c>
      <c r="K237">
        <v>60357</v>
      </c>
      <c r="L237">
        <v>5425783</v>
      </c>
      <c r="M237">
        <v>1844271</v>
      </c>
      <c r="N237">
        <v>5132051</v>
      </c>
      <c r="O237">
        <v>293732</v>
      </c>
      <c r="P237">
        <v>0</v>
      </c>
      <c r="Q237">
        <v>0</v>
      </c>
      <c r="R237">
        <v>137022</v>
      </c>
      <c r="S237">
        <v>9702</v>
      </c>
      <c r="T237">
        <v>0</v>
      </c>
      <c r="U237">
        <v>32359</v>
      </c>
      <c r="V237">
        <v>14707</v>
      </c>
    </row>
    <row r="238" spans="1:22" x14ac:dyDescent="0.2">
      <c r="A238" t="s">
        <v>290</v>
      </c>
      <c r="B238">
        <v>5166</v>
      </c>
      <c r="C238">
        <v>0</v>
      </c>
      <c r="D238">
        <v>1</v>
      </c>
      <c r="E238">
        <v>2124</v>
      </c>
      <c r="F238">
        <v>-7.9</v>
      </c>
      <c r="G238">
        <v>10719032</v>
      </c>
      <c r="H238">
        <v>2172812</v>
      </c>
      <c r="I238">
        <v>1400201</v>
      </c>
      <c r="J238">
        <v>6676258</v>
      </c>
      <c r="K238">
        <v>203463</v>
      </c>
      <c r="L238">
        <v>19347518.666999999</v>
      </c>
      <c r="M238">
        <v>6472795</v>
      </c>
      <c r="N238">
        <v>17651046</v>
      </c>
      <c r="O238">
        <v>1696472.6666999999</v>
      </c>
      <c r="P238">
        <v>0</v>
      </c>
      <c r="Q238">
        <v>0</v>
      </c>
      <c r="R238">
        <v>400789</v>
      </c>
      <c r="S238">
        <v>28378</v>
      </c>
      <c r="T238">
        <v>0</v>
      </c>
      <c r="U238">
        <v>109308</v>
      </c>
      <c r="V238">
        <v>180206</v>
      </c>
    </row>
    <row r="239" spans="1:22" x14ac:dyDescent="0.2">
      <c r="A239" t="s">
        <v>291</v>
      </c>
      <c r="B239">
        <v>5184</v>
      </c>
      <c r="C239">
        <v>0</v>
      </c>
      <c r="D239">
        <v>1</v>
      </c>
      <c r="E239">
        <v>1829.1</v>
      </c>
      <c r="F239">
        <v>-7.2</v>
      </c>
      <c r="G239">
        <v>12288481</v>
      </c>
      <c r="H239">
        <v>1406354</v>
      </c>
      <c r="I239">
        <v>729934</v>
      </c>
      <c r="J239">
        <v>3468934</v>
      </c>
      <c r="K239">
        <v>136907</v>
      </c>
      <c r="L239">
        <v>16900253.666999999</v>
      </c>
      <c r="M239">
        <v>3332027</v>
      </c>
      <c r="N239">
        <v>15994260</v>
      </c>
      <c r="O239">
        <v>905993.66666999995</v>
      </c>
      <c r="P239">
        <v>0</v>
      </c>
      <c r="Q239">
        <v>573398.13725999999</v>
      </c>
      <c r="R239">
        <v>342555</v>
      </c>
      <c r="S239">
        <v>24255</v>
      </c>
      <c r="T239">
        <v>573398.13725999999</v>
      </c>
      <c r="U239">
        <v>98814</v>
      </c>
      <c r="V239">
        <v>79040</v>
      </c>
    </row>
    <row r="240" spans="1:22" x14ac:dyDescent="0.2">
      <c r="A240" t="s">
        <v>292</v>
      </c>
      <c r="B240">
        <v>5250</v>
      </c>
      <c r="C240">
        <v>0</v>
      </c>
      <c r="D240">
        <v>1</v>
      </c>
      <c r="E240">
        <v>4449.8</v>
      </c>
      <c r="F240">
        <v>161.19999999999999</v>
      </c>
      <c r="G240">
        <v>22129642</v>
      </c>
      <c r="H240">
        <v>3053770</v>
      </c>
      <c r="I240">
        <v>2454906</v>
      </c>
      <c r="J240">
        <v>13005391</v>
      </c>
      <c r="K240">
        <v>583316</v>
      </c>
      <c r="L240">
        <v>38012867.332999997</v>
      </c>
      <c r="M240">
        <v>12422075</v>
      </c>
      <c r="N240">
        <v>34841542</v>
      </c>
      <c r="O240">
        <v>3171325.3333000001</v>
      </c>
      <c r="P240">
        <v>0</v>
      </c>
      <c r="Q240">
        <v>0</v>
      </c>
      <c r="R240">
        <v>421343</v>
      </c>
      <c r="S240">
        <v>29834</v>
      </c>
      <c r="T240">
        <v>0</v>
      </c>
      <c r="U240">
        <v>218015</v>
      </c>
      <c r="V240">
        <v>245407</v>
      </c>
    </row>
    <row r="241" spans="1:22" x14ac:dyDescent="0.2">
      <c r="A241" t="s">
        <v>293</v>
      </c>
      <c r="B241">
        <v>5256</v>
      </c>
      <c r="C241">
        <v>0</v>
      </c>
      <c r="D241">
        <v>1</v>
      </c>
      <c r="E241">
        <v>661.7</v>
      </c>
      <c r="F241">
        <v>20.399999999999999</v>
      </c>
      <c r="G241">
        <v>3893188</v>
      </c>
      <c r="H241">
        <v>490728</v>
      </c>
      <c r="I241">
        <v>390063</v>
      </c>
      <c r="J241">
        <v>1596117</v>
      </c>
      <c r="K241">
        <v>74859</v>
      </c>
      <c r="L241">
        <v>5848402.3333000001</v>
      </c>
      <c r="M241">
        <v>1521258</v>
      </c>
      <c r="N241">
        <v>5376532</v>
      </c>
      <c r="O241">
        <v>471870.33332999999</v>
      </c>
      <c r="P241">
        <v>0</v>
      </c>
      <c r="Q241">
        <v>28177.263713</v>
      </c>
      <c r="R241">
        <v>143873</v>
      </c>
      <c r="S241">
        <v>10187</v>
      </c>
      <c r="T241">
        <v>28177.263713</v>
      </c>
      <c r="U241">
        <v>34384</v>
      </c>
      <c r="V241">
        <v>12242</v>
      </c>
    </row>
    <row r="242" spans="1:22" x14ac:dyDescent="0.2">
      <c r="A242" t="s">
        <v>294</v>
      </c>
      <c r="B242">
        <v>5283</v>
      </c>
      <c r="C242">
        <v>0</v>
      </c>
      <c r="D242">
        <v>1</v>
      </c>
      <c r="E242">
        <v>697.7</v>
      </c>
      <c r="F242">
        <v>-6.5</v>
      </c>
      <c r="G242">
        <v>2435963</v>
      </c>
      <c r="H242">
        <v>604022</v>
      </c>
      <c r="I242">
        <v>55593</v>
      </c>
      <c r="J242">
        <v>3621778</v>
      </c>
      <c r="K242">
        <v>206489</v>
      </c>
      <c r="L242">
        <v>6608814.6666999999</v>
      </c>
      <c r="M242">
        <v>3415289</v>
      </c>
      <c r="N242">
        <v>6302499</v>
      </c>
      <c r="O242">
        <v>306315.66667000001</v>
      </c>
      <c r="P242">
        <v>0</v>
      </c>
      <c r="Q242">
        <v>0</v>
      </c>
      <c r="R242">
        <v>137022</v>
      </c>
      <c r="S242">
        <v>9702</v>
      </c>
      <c r="T242">
        <v>0</v>
      </c>
      <c r="U242">
        <v>37000</v>
      </c>
      <c r="V242">
        <v>84074</v>
      </c>
    </row>
    <row r="243" spans="1:22" x14ac:dyDescent="0.2">
      <c r="A243" t="s">
        <v>295</v>
      </c>
      <c r="B243">
        <v>5310</v>
      </c>
      <c r="C243">
        <v>0</v>
      </c>
      <c r="D243">
        <v>1</v>
      </c>
      <c r="E243">
        <v>675.7</v>
      </c>
      <c r="F243">
        <v>16.399999999999999</v>
      </c>
      <c r="G243">
        <v>4169737</v>
      </c>
      <c r="H243">
        <v>528630</v>
      </c>
      <c r="I243">
        <v>392159</v>
      </c>
      <c r="J243">
        <v>1580021</v>
      </c>
      <c r="K243">
        <v>69807</v>
      </c>
      <c r="L243">
        <v>6235369.3333000001</v>
      </c>
      <c r="M243">
        <v>1510214</v>
      </c>
      <c r="N243">
        <v>5760814</v>
      </c>
      <c r="O243">
        <v>474555.33332999999</v>
      </c>
      <c r="P243">
        <v>0</v>
      </c>
      <c r="Q243">
        <v>50843.656628999997</v>
      </c>
      <c r="R243">
        <v>68511</v>
      </c>
      <c r="S243">
        <v>4851</v>
      </c>
      <c r="T243">
        <v>50843.656628999997</v>
      </c>
      <c r="U243">
        <v>37127</v>
      </c>
      <c r="V243">
        <v>25492</v>
      </c>
    </row>
    <row r="244" spans="1:22" x14ac:dyDescent="0.2">
      <c r="A244" t="s">
        <v>296</v>
      </c>
      <c r="B244">
        <v>5323</v>
      </c>
      <c r="C244">
        <v>0</v>
      </c>
      <c r="D244">
        <v>1</v>
      </c>
      <c r="E244">
        <v>565.70000000000005</v>
      </c>
      <c r="F244">
        <v>-15.7</v>
      </c>
      <c r="G244">
        <v>2390526</v>
      </c>
      <c r="H244">
        <v>464655</v>
      </c>
      <c r="I244">
        <v>111274</v>
      </c>
      <c r="J244">
        <v>2511989</v>
      </c>
      <c r="K244">
        <v>11293</v>
      </c>
      <c r="L244">
        <v>5273806.6666999999</v>
      </c>
      <c r="M244">
        <v>2500696</v>
      </c>
      <c r="N244">
        <v>5139511</v>
      </c>
      <c r="O244">
        <v>134295.66667000001</v>
      </c>
      <c r="P244">
        <v>0</v>
      </c>
      <c r="Q244">
        <v>0</v>
      </c>
      <c r="R244">
        <v>123320</v>
      </c>
      <c r="S244">
        <v>8732</v>
      </c>
      <c r="T244">
        <v>0</v>
      </c>
      <c r="U244">
        <v>30109</v>
      </c>
      <c r="V244">
        <v>29957</v>
      </c>
    </row>
    <row r="245" spans="1:22" x14ac:dyDescent="0.2">
      <c r="A245" t="s">
        <v>297</v>
      </c>
      <c r="B245">
        <v>5328</v>
      </c>
      <c r="C245">
        <v>0</v>
      </c>
      <c r="D245">
        <v>1</v>
      </c>
      <c r="E245">
        <v>83.6</v>
      </c>
      <c r="F245">
        <v>-1.2</v>
      </c>
      <c r="G245">
        <v>423199</v>
      </c>
      <c r="H245">
        <v>60809</v>
      </c>
      <c r="I245">
        <v>45332</v>
      </c>
      <c r="J245">
        <v>407166</v>
      </c>
      <c r="K245">
        <v>-887</v>
      </c>
      <c r="L245">
        <v>891436.33333000005</v>
      </c>
      <c r="M245">
        <v>408053</v>
      </c>
      <c r="N245">
        <v>847105</v>
      </c>
      <c r="O245">
        <v>44331.333333000002</v>
      </c>
      <c r="P245">
        <v>0</v>
      </c>
      <c r="Q245">
        <v>0</v>
      </c>
      <c r="R245">
        <v>0</v>
      </c>
      <c r="S245">
        <v>0</v>
      </c>
      <c r="T245">
        <v>0</v>
      </c>
      <c r="U245">
        <v>5197</v>
      </c>
      <c r="V245">
        <v>262</v>
      </c>
    </row>
    <row r="246" spans="1:22" x14ac:dyDescent="0.2">
      <c r="A246" t="s">
        <v>298</v>
      </c>
      <c r="B246">
        <v>5463</v>
      </c>
      <c r="C246">
        <v>0</v>
      </c>
      <c r="D246">
        <v>1</v>
      </c>
      <c r="E246">
        <v>1144.4000000000001</v>
      </c>
      <c r="F246">
        <v>-22.1</v>
      </c>
      <c r="G246">
        <v>6321025</v>
      </c>
      <c r="H246">
        <v>882619</v>
      </c>
      <c r="I246">
        <v>297393</v>
      </c>
      <c r="J246">
        <v>3508292</v>
      </c>
      <c r="K246">
        <v>43736</v>
      </c>
      <c r="L246">
        <v>10535162</v>
      </c>
      <c r="M246">
        <v>3464556</v>
      </c>
      <c r="N246">
        <v>10151971</v>
      </c>
      <c r="O246">
        <v>383191</v>
      </c>
      <c r="P246">
        <v>0</v>
      </c>
      <c r="Q246">
        <v>0</v>
      </c>
      <c r="R246">
        <v>256916</v>
      </c>
      <c r="S246">
        <v>18191</v>
      </c>
      <c r="T246">
        <v>0</v>
      </c>
      <c r="U246">
        <v>60419</v>
      </c>
      <c r="V246">
        <v>80142</v>
      </c>
    </row>
    <row r="247" spans="1:22" x14ac:dyDescent="0.2">
      <c r="A247" t="s">
        <v>299</v>
      </c>
      <c r="B247">
        <v>5486</v>
      </c>
      <c r="C247">
        <v>0</v>
      </c>
      <c r="D247">
        <v>1</v>
      </c>
      <c r="E247">
        <v>384.8</v>
      </c>
      <c r="F247">
        <v>-3.9</v>
      </c>
      <c r="G247">
        <v>1614094</v>
      </c>
      <c r="H247">
        <v>296603</v>
      </c>
      <c r="I247">
        <v>70520</v>
      </c>
      <c r="J247">
        <v>1731348</v>
      </c>
      <c r="K247">
        <v>50180</v>
      </c>
      <c r="L247">
        <v>3586045</v>
      </c>
      <c r="M247">
        <v>1681168</v>
      </c>
      <c r="N247">
        <v>3457347</v>
      </c>
      <c r="O247">
        <v>128698</v>
      </c>
      <c r="P247">
        <v>0</v>
      </c>
      <c r="Q247">
        <v>0</v>
      </c>
      <c r="R247">
        <v>71937</v>
      </c>
      <c r="S247">
        <v>5094</v>
      </c>
      <c r="T247">
        <v>0</v>
      </c>
      <c r="U247">
        <v>21208</v>
      </c>
      <c r="V247">
        <v>15937</v>
      </c>
    </row>
    <row r="248" spans="1:22" x14ac:dyDescent="0.2">
      <c r="A248" t="s">
        <v>300</v>
      </c>
      <c r="B248">
        <v>5508</v>
      </c>
      <c r="C248">
        <v>0</v>
      </c>
      <c r="D248">
        <v>1</v>
      </c>
      <c r="E248">
        <v>326.8</v>
      </c>
      <c r="F248">
        <v>25.1</v>
      </c>
      <c r="G248">
        <v>1153591</v>
      </c>
      <c r="H248">
        <v>304771</v>
      </c>
      <c r="I248">
        <v>274565</v>
      </c>
      <c r="J248">
        <v>1432393</v>
      </c>
      <c r="K248">
        <v>57029</v>
      </c>
      <c r="L248">
        <v>2897652.3333000001</v>
      </c>
      <c r="M248">
        <v>1375364</v>
      </c>
      <c r="N248">
        <v>2562919</v>
      </c>
      <c r="O248">
        <v>334733.33332999999</v>
      </c>
      <c r="P248">
        <v>0</v>
      </c>
      <c r="Q248">
        <v>0</v>
      </c>
      <c r="R248">
        <v>0</v>
      </c>
      <c r="S248">
        <v>0</v>
      </c>
      <c r="T248">
        <v>0</v>
      </c>
      <c r="U248">
        <v>16860</v>
      </c>
      <c r="V248">
        <v>6897</v>
      </c>
    </row>
    <row r="249" spans="1:22" x14ac:dyDescent="0.2">
      <c r="A249" t="s">
        <v>301</v>
      </c>
      <c r="B249">
        <v>1975</v>
      </c>
      <c r="C249">
        <v>0</v>
      </c>
      <c r="D249">
        <v>1</v>
      </c>
      <c r="E249">
        <v>421.8</v>
      </c>
      <c r="F249">
        <v>-0.2</v>
      </c>
      <c r="G249">
        <v>1918709</v>
      </c>
      <c r="H249">
        <v>341529</v>
      </c>
      <c r="I249">
        <v>144503</v>
      </c>
      <c r="J249">
        <v>1572917</v>
      </c>
      <c r="K249">
        <v>51543</v>
      </c>
      <c r="L249">
        <v>3760009</v>
      </c>
      <c r="M249">
        <v>1521374</v>
      </c>
      <c r="N249">
        <v>3558460</v>
      </c>
      <c r="O249">
        <v>201549</v>
      </c>
      <c r="P249">
        <v>0</v>
      </c>
      <c r="Q249">
        <v>0</v>
      </c>
      <c r="R249">
        <v>82213</v>
      </c>
      <c r="S249">
        <v>5821</v>
      </c>
      <c r="T249">
        <v>0</v>
      </c>
      <c r="U249">
        <v>21734</v>
      </c>
      <c r="V249">
        <v>9067</v>
      </c>
    </row>
    <row r="250" spans="1:22" x14ac:dyDescent="0.2">
      <c r="A250" t="s">
        <v>302</v>
      </c>
      <c r="B250">
        <v>4824</v>
      </c>
      <c r="C250">
        <v>0</v>
      </c>
      <c r="D250">
        <v>1</v>
      </c>
      <c r="E250">
        <v>711.7</v>
      </c>
      <c r="F250">
        <v>-1.3</v>
      </c>
      <c r="G250">
        <v>3249651</v>
      </c>
      <c r="H250">
        <v>523822</v>
      </c>
      <c r="I250">
        <v>276154</v>
      </c>
      <c r="J250">
        <v>2764928</v>
      </c>
      <c r="K250">
        <v>97161</v>
      </c>
      <c r="L250">
        <v>6413914.3333000001</v>
      </c>
      <c r="M250">
        <v>2667767</v>
      </c>
      <c r="N250">
        <v>6028554</v>
      </c>
      <c r="O250">
        <v>385360.33332999999</v>
      </c>
      <c r="P250">
        <v>0</v>
      </c>
      <c r="Q250">
        <v>0</v>
      </c>
      <c r="R250">
        <v>147299</v>
      </c>
      <c r="S250">
        <v>10430</v>
      </c>
      <c r="T250">
        <v>0</v>
      </c>
      <c r="U250">
        <v>37394</v>
      </c>
      <c r="V250">
        <v>22812</v>
      </c>
    </row>
    <row r="251" spans="1:22" x14ac:dyDescent="0.2">
      <c r="A251" t="s">
        <v>303</v>
      </c>
      <c r="B251">
        <v>5607</v>
      </c>
      <c r="C251">
        <v>0</v>
      </c>
      <c r="D251">
        <v>1</v>
      </c>
      <c r="E251">
        <v>724.6</v>
      </c>
      <c r="F251">
        <v>49.4</v>
      </c>
      <c r="G251">
        <v>4060647</v>
      </c>
      <c r="H251">
        <v>793247</v>
      </c>
      <c r="I251">
        <v>820361</v>
      </c>
      <c r="J251">
        <v>2100791</v>
      </c>
      <c r="K251">
        <v>123224</v>
      </c>
      <c r="L251">
        <v>6697134.6666999999</v>
      </c>
      <c r="M251">
        <v>1977567</v>
      </c>
      <c r="N251">
        <v>5738899</v>
      </c>
      <c r="O251">
        <v>958235.66666999995</v>
      </c>
      <c r="P251">
        <v>0</v>
      </c>
      <c r="Q251">
        <v>0</v>
      </c>
      <c r="R251">
        <v>284321</v>
      </c>
      <c r="S251">
        <v>20132</v>
      </c>
      <c r="T251">
        <v>0</v>
      </c>
      <c r="U251">
        <v>37282</v>
      </c>
      <c r="V251">
        <v>26771</v>
      </c>
    </row>
    <row r="252" spans="1:22" x14ac:dyDescent="0.2">
      <c r="A252" t="s">
        <v>304</v>
      </c>
      <c r="B252">
        <v>5643</v>
      </c>
      <c r="C252">
        <v>0</v>
      </c>
      <c r="D252">
        <v>1</v>
      </c>
      <c r="E252">
        <v>998.5</v>
      </c>
      <c r="F252">
        <v>21.3</v>
      </c>
      <c r="G252">
        <v>5162343</v>
      </c>
      <c r="H252">
        <v>1048002</v>
      </c>
      <c r="I252">
        <v>803243</v>
      </c>
      <c r="J252">
        <v>2688202</v>
      </c>
      <c r="K252">
        <v>107948</v>
      </c>
      <c r="L252">
        <v>8878440</v>
      </c>
      <c r="M252">
        <v>2580254</v>
      </c>
      <c r="N252">
        <v>7932077</v>
      </c>
      <c r="O252">
        <v>946363</v>
      </c>
      <c r="P252">
        <v>0</v>
      </c>
      <c r="Q252">
        <v>0</v>
      </c>
      <c r="R252">
        <v>89064</v>
      </c>
      <c r="S252">
        <v>6306</v>
      </c>
      <c r="T252">
        <v>0</v>
      </c>
      <c r="U252">
        <v>49779</v>
      </c>
      <c r="V252">
        <v>68957</v>
      </c>
    </row>
    <row r="253" spans="1:22" x14ac:dyDescent="0.2">
      <c r="A253" t="s">
        <v>305</v>
      </c>
      <c r="B253">
        <v>5697</v>
      </c>
      <c r="C253">
        <v>0</v>
      </c>
      <c r="D253">
        <v>1</v>
      </c>
      <c r="E253">
        <v>435.8</v>
      </c>
      <c r="F253">
        <v>-17.600000000000001</v>
      </c>
      <c r="G253">
        <v>2019938</v>
      </c>
      <c r="H253">
        <v>340427</v>
      </c>
      <c r="I253">
        <v>51381</v>
      </c>
      <c r="J253">
        <v>1719786</v>
      </c>
      <c r="K253">
        <v>5833</v>
      </c>
      <c r="L253">
        <v>4035919</v>
      </c>
      <c r="M253">
        <v>1713953</v>
      </c>
      <c r="N253">
        <v>3974179</v>
      </c>
      <c r="O253">
        <v>61740</v>
      </c>
      <c r="P253">
        <v>2320</v>
      </c>
      <c r="Q253">
        <v>0</v>
      </c>
      <c r="R253">
        <v>54809</v>
      </c>
      <c r="S253">
        <v>3881</v>
      </c>
      <c r="T253">
        <v>0</v>
      </c>
      <c r="U253">
        <v>23361</v>
      </c>
      <c r="V253">
        <v>10577</v>
      </c>
    </row>
    <row r="254" spans="1:22" x14ac:dyDescent="0.2">
      <c r="A254" t="s">
        <v>306</v>
      </c>
      <c r="B254">
        <v>5724</v>
      </c>
      <c r="C254">
        <v>0</v>
      </c>
      <c r="D254">
        <v>1</v>
      </c>
      <c r="E254">
        <v>264.89999999999998</v>
      </c>
      <c r="F254">
        <v>21.9</v>
      </c>
      <c r="G254">
        <v>1378367</v>
      </c>
      <c r="H254">
        <v>219115</v>
      </c>
      <c r="I254">
        <v>278062</v>
      </c>
      <c r="J254">
        <v>948783</v>
      </c>
      <c r="K254">
        <v>58465</v>
      </c>
      <c r="L254">
        <v>2516499.6666999999</v>
      </c>
      <c r="M254">
        <v>890318</v>
      </c>
      <c r="N254">
        <v>2172048</v>
      </c>
      <c r="O254">
        <v>344451.66667000001</v>
      </c>
      <c r="P254">
        <v>0</v>
      </c>
      <c r="Q254">
        <v>0</v>
      </c>
      <c r="R254">
        <v>44532</v>
      </c>
      <c r="S254">
        <v>3153</v>
      </c>
      <c r="T254">
        <v>0</v>
      </c>
      <c r="U254">
        <v>14710</v>
      </c>
      <c r="V254">
        <v>14767</v>
      </c>
    </row>
    <row r="255" spans="1:22" x14ac:dyDescent="0.2">
      <c r="A255" t="s">
        <v>307</v>
      </c>
      <c r="B255">
        <v>5805</v>
      </c>
      <c r="C255">
        <v>0</v>
      </c>
      <c r="D255">
        <v>1</v>
      </c>
      <c r="E255">
        <v>1156.4000000000001</v>
      </c>
      <c r="F255">
        <v>-5.9</v>
      </c>
      <c r="G255">
        <v>4515264</v>
      </c>
      <c r="H255">
        <v>1294047</v>
      </c>
      <c r="I255">
        <v>605361</v>
      </c>
      <c r="J255">
        <v>5032887</v>
      </c>
      <c r="K255">
        <v>67590</v>
      </c>
      <c r="L255">
        <v>11065502.666999999</v>
      </c>
      <c r="M255">
        <v>4965297</v>
      </c>
      <c r="N255">
        <v>10219518</v>
      </c>
      <c r="O255">
        <v>845984.66666999995</v>
      </c>
      <c r="P255">
        <v>0</v>
      </c>
      <c r="Q255">
        <v>0</v>
      </c>
      <c r="R255">
        <v>113043</v>
      </c>
      <c r="S255">
        <v>8004</v>
      </c>
      <c r="T255">
        <v>0</v>
      </c>
      <c r="U255">
        <v>60747</v>
      </c>
      <c r="V255">
        <v>336348</v>
      </c>
    </row>
    <row r="256" spans="1:22" x14ac:dyDescent="0.2">
      <c r="A256" t="s">
        <v>308</v>
      </c>
      <c r="B256">
        <v>5823</v>
      </c>
      <c r="C256">
        <v>0</v>
      </c>
      <c r="D256">
        <v>1</v>
      </c>
      <c r="E256">
        <v>386.8</v>
      </c>
      <c r="F256">
        <v>9.4</v>
      </c>
      <c r="G256">
        <v>1691105</v>
      </c>
      <c r="H256">
        <v>303397</v>
      </c>
      <c r="I256">
        <v>234531</v>
      </c>
      <c r="J256">
        <v>1692654</v>
      </c>
      <c r="K256">
        <v>67191</v>
      </c>
      <c r="L256">
        <v>3692381.6666999999</v>
      </c>
      <c r="M256">
        <v>1625463</v>
      </c>
      <c r="N256">
        <v>3367996</v>
      </c>
      <c r="O256">
        <v>324385.66667000001</v>
      </c>
      <c r="P256">
        <v>0</v>
      </c>
      <c r="Q256">
        <v>0</v>
      </c>
      <c r="R256">
        <v>37681</v>
      </c>
      <c r="S256">
        <v>2668</v>
      </c>
      <c r="T256">
        <v>0</v>
      </c>
      <c r="U256">
        <v>21245</v>
      </c>
      <c r="V256">
        <v>42907</v>
      </c>
    </row>
    <row r="257" spans="1:22" x14ac:dyDescent="0.2">
      <c r="A257" t="s">
        <v>309</v>
      </c>
      <c r="B257">
        <v>5832</v>
      </c>
      <c r="C257">
        <v>0</v>
      </c>
      <c r="D257">
        <v>1</v>
      </c>
      <c r="E257">
        <v>277.89999999999998</v>
      </c>
      <c r="F257">
        <v>-10.1</v>
      </c>
      <c r="G257">
        <v>1387582</v>
      </c>
      <c r="H257">
        <v>181813</v>
      </c>
      <c r="I257">
        <v>56782</v>
      </c>
      <c r="J257">
        <v>1023754</v>
      </c>
      <c r="K257">
        <v>2954</v>
      </c>
      <c r="L257">
        <v>2600639</v>
      </c>
      <c r="M257">
        <v>1020800</v>
      </c>
      <c r="N257">
        <v>2537157</v>
      </c>
      <c r="O257">
        <v>63482</v>
      </c>
      <c r="P257">
        <v>0</v>
      </c>
      <c r="Q257">
        <v>0</v>
      </c>
      <c r="R257">
        <v>0</v>
      </c>
      <c r="S257">
        <v>0</v>
      </c>
      <c r="T257">
        <v>0</v>
      </c>
      <c r="U257">
        <v>15772</v>
      </c>
      <c r="V257">
        <v>7490</v>
      </c>
    </row>
    <row r="258" spans="1:22" x14ac:dyDescent="0.2">
      <c r="A258" t="s">
        <v>310</v>
      </c>
      <c r="B258">
        <v>5877</v>
      </c>
      <c r="C258">
        <v>0</v>
      </c>
      <c r="D258">
        <v>1</v>
      </c>
      <c r="E258">
        <v>1350.3</v>
      </c>
      <c r="F258">
        <v>-5.8</v>
      </c>
      <c r="G258">
        <v>6856367</v>
      </c>
      <c r="H258">
        <v>1028105</v>
      </c>
      <c r="I258">
        <v>420593</v>
      </c>
      <c r="J258">
        <v>4443140</v>
      </c>
      <c r="K258">
        <v>120132</v>
      </c>
      <c r="L258">
        <v>12272849.333000001</v>
      </c>
      <c r="M258">
        <v>4323008</v>
      </c>
      <c r="N258">
        <v>11637445</v>
      </c>
      <c r="O258">
        <v>635404.33333000005</v>
      </c>
      <c r="P258">
        <v>0</v>
      </c>
      <c r="Q258">
        <v>0</v>
      </c>
      <c r="R258">
        <v>208959</v>
      </c>
      <c r="S258">
        <v>14796</v>
      </c>
      <c r="T258">
        <v>0</v>
      </c>
      <c r="U258">
        <v>70960</v>
      </c>
      <c r="V258">
        <v>154196</v>
      </c>
    </row>
    <row r="259" spans="1:22" x14ac:dyDescent="0.2">
      <c r="A259" t="s">
        <v>311</v>
      </c>
      <c r="B259">
        <v>5895</v>
      </c>
      <c r="C259">
        <v>0</v>
      </c>
      <c r="D259">
        <v>1</v>
      </c>
      <c r="E259">
        <v>275.89999999999998</v>
      </c>
      <c r="F259">
        <v>12.1</v>
      </c>
      <c r="G259">
        <v>1552033</v>
      </c>
      <c r="H259">
        <v>249557</v>
      </c>
      <c r="I259">
        <v>219290</v>
      </c>
      <c r="J259">
        <v>808868</v>
      </c>
      <c r="K259">
        <v>40645</v>
      </c>
      <c r="L259">
        <v>2544623.3333000001</v>
      </c>
      <c r="M259">
        <v>768223</v>
      </c>
      <c r="N259">
        <v>2283729</v>
      </c>
      <c r="O259">
        <v>260894.33332999999</v>
      </c>
      <c r="P259">
        <v>0</v>
      </c>
      <c r="Q259">
        <v>0</v>
      </c>
      <c r="R259">
        <v>68511</v>
      </c>
      <c r="S259">
        <v>4851</v>
      </c>
      <c r="T259">
        <v>0</v>
      </c>
      <c r="U259">
        <v>14720</v>
      </c>
      <c r="V259">
        <v>2676</v>
      </c>
    </row>
    <row r="260" spans="1:22" x14ac:dyDescent="0.2">
      <c r="A260" t="s">
        <v>312</v>
      </c>
      <c r="B260">
        <v>5949</v>
      </c>
      <c r="C260">
        <v>0</v>
      </c>
      <c r="D260">
        <v>1</v>
      </c>
      <c r="E260">
        <v>1002.5</v>
      </c>
      <c r="F260">
        <v>-7.4</v>
      </c>
      <c r="G260">
        <v>5624318</v>
      </c>
      <c r="H260">
        <v>723599</v>
      </c>
      <c r="I260">
        <v>330962</v>
      </c>
      <c r="J260">
        <v>3178580</v>
      </c>
      <c r="K260">
        <v>98098</v>
      </c>
      <c r="L260">
        <v>9313444.6666999999</v>
      </c>
      <c r="M260">
        <v>3080482</v>
      </c>
      <c r="N260">
        <v>8859696</v>
      </c>
      <c r="O260">
        <v>453748.66667000001</v>
      </c>
      <c r="P260">
        <v>0</v>
      </c>
      <c r="Q260">
        <v>0</v>
      </c>
      <c r="R260">
        <v>253491</v>
      </c>
      <c r="S260">
        <v>17949</v>
      </c>
      <c r="T260">
        <v>0</v>
      </c>
      <c r="U260">
        <v>53840</v>
      </c>
      <c r="V260">
        <v>40439</v>
      </c>
    </row>
    <row r="261" spans="1:22" x14ac:dyDescent="0.2">
      <c r="A261" t="s">
        <v>313</v>
      </c>
      <c r="B261">
        <v>5976</v>
      </c>
      <c r="C261">
        <v>0</v>
      </c>
      <c r="D261">
        <v>1</v>
      </c>
      <c r="E261">
        <v>956.5</v>
      </c>
      <c r="F261">
        <v>-19.100000000000001</v>
      </c>
      <c r="G261">
        <v>5182683</v>
      </c>
      <c r="H261">
        <v>753411</v>
      </c>
      <c r="I261">
        <v>162414</v>
      </c>
      <c r="J261">
        <v>2625930</v>
      </c>
      <c r="K261">
        <v>55431</v>
      </c>
      <c r="L261">
        <v>8628917.3333000001</v>
      </c>
      <c r="M261">
        <v>2570499</v>
      </c>
      <c r="N261">
        <v>8376112</v>
      </c>
      <c r="O261">
        <v>252805.33332999999</v>
      </c>
      <c r="P261">
        <v>0</v>
      </c>
      <c r="Q261">
        <v>0</v>
      </c>
      <c r="R261">
        <v>0</v>
      </c>
      <c r="S261">
        <v>0</v>
      </c>
      <c r="T261">
        <v>0</v>
      </c>
      <c r="U261">
        <v>49971</v>
      </c>
      <c r="V261">
        <v>66893</v>
      </c>
    </row>
    <row r="262" spans="1:22" x14ac:dyDescent="0.2">
      <c r="A262" t="s">
        <v>314</v>
      </c>
      <c r="B262">
        <v>5994</v>
      </c>
      <c r="C262">
        <v>0</v>
      </c>
      <c r="D262">
        <v>1</v>
      </c>
      <c r="E262">
        <v>782.6</v>
      </c>
      <c r="F262">
        <v>11.4</v>
      </c>
      <c r="G262">
        <v>3876124</v>
      </c>
      <c r="H262">
        <v>604096</v>
      </c>
      <c r="I262">
        <v>351516</v>
      </c>
      <c r="J262">
        <v>2382518</v>
      </c>
      <c r="K262">
        <v>84887</v>
      </c>
      <c r="L262">
        <v>6770434</v>
      </c>
      <c r="M262">
        <v>2297631</v>
      </c>
      <c r="N262">
        <v>6320181</v>
      </c>
      <c r="O262">
        <v>450253</v>
      </c>
      <c r="P262">
        <v>0</v>
      </c>
      <c r="Q262">
        <v>0</v>
      </c>
      <c r="R262">
        <v>119894</v>
      </c>
      <c r="S262">
        <v>8489</v>
      </c>
      <c r="T262">
        <v>0</v>
      </c>
      <c r="U262">
        <v>39444</v>
      </c>
      <c r="V262">
        <v>27590</v>
      </c>
    </row>
    <row r="263" spans="1:22" x14ac:dyDescent="0.2">
      <c r="A263" t="s">
        <v>315</v>
      </c>
      <c r="B263">
        <v>6003</v>
      </c>
      <c r="C263">
        <v>0</v>
      </c>
      <c r="D263">
        <v>1</v>
      </c>
      <c r="E263">
        <v>315.8</v>
      </c>
      <c r="F263">
        <v>-6.8</v>
      </c>
      <c r="G263">
        <v>1833527</v>
      </c>
      <c r="H263">
        <v>261728</v>
      </c>
      <c r="I263">
        <v>113771</v>
      </c>
      <c r="J263">
        <v>1170879</v>
      </c>
      <c r="K263">
        <v>21136</v>
      </c>
      <c r="L263">
        <v>3187638.6666999999</v>
      </c>
      <c r="M263">
        <v>1149743</v>
      </c>
      <c r="N263">
        <v>3048799</v>
      </c>
      <c r="O263">
        <v>138839.66667000001</v>
      </c>
      <c r="P263">
        <v>0</v>
      </c>
      <c r="Q263">
        <v>0</v>
      </c>
      <c r="R263">
        <v>85639</v>
      </c>
      <c r="S263">
        <v>6064</v>
      </c>
      <c r="T263">
        <v>0</v>
      </c>
      <c r="U263">
        <v>18550</v>
      </c>
      <c r="V263">
        <v>7144</v>
      </c>
    </row>
    <row r="264" spans="1:22" x14ac:dyDescent="0.2">
      <c r="A264" t="s">
        <v>316</v>
      </c>
      <c r="B264">
        <v>6012</v>
      </c>
      <c r="C264">
        <v>0</v>
      </c>
      <c r="D264">
        <v>1</v>
      </c>
      <c r="E264">
        <v>527.70000000000005</v>
      </c>
      <c r="F264">
        <v>-5.2</v>
      </c>
      <c r="G264">
        <v>2923909</v>
      </c>
      <c r="H264">
        <v>415176</v>
      </c>
      <c r="I264">
        <v>186156</v>
      </c>
      <c r="J264">
        <v>1521049</v>
      </c>
      <c r="K264">
        <v>41868</v>
      </c>
      <c r="L264">
        <v>4778609</v>
      </c>
      <c r="M264">
        <v>1479181</v>
      </c>
      <c r="N264">
        <v>4541219</v>
      </c>
      <c r="O264">
        <v>237390</v>
      </c>
      <c r="P264">
        <v>0</v>
      </c>
      <c r="Q264">
        <v>0</v>
      </c>
      <c r="R264">
        <v>102767</v>
      </c>
      <c r="S264">
        <v>7277</v>
      </c>
      <c r="T264">
        <v>0</v>
      </c>
      <c r="U264">
        <v>27942</v>
      </c>
      <c r="V264">
        <v>21242</v>
      </c>
    </row>
    <row r="265" spans="1:22" x14ac:dyDescent="0.2">
      <c r="A265" t="s">
        <v>317</v>
      </c>
      <c r="B265">
        <v>6030</v>
      </c>
      <c r="C265">
        <v>0</v>
      </c>
      <c r="D265">
        <v>1</v>
      </c>
      <c r="E265">
        <v>1123.4000000000001</v>
      </c>
      <c r="F265">
        <v>8.6999999999999993</v>
      </c>
      <c r="G265">
        <v>6328038</v>
      </c>
      <c r="H265">
        <v>868301</v>
      </c>
      <c r="I265">
        <v>464348</v>
      </c>
      <c r="J265">
        <v>3531343</v>
      </c>
      <c r="K265">
        <v>123674</v>
      </c>
      <c r="L265">
        <v>10426217.666999999</v>
      </c>
      <c r="M265">
        <v>3407669</v>
      </c>
      <c r="N265">
        <v>9800745</v>
      </c>
      <c r="O265">
        <v>625472.66666999995</v>
      </c>
      <c r="P265">
        <v>0</v>
      </c>
      <c r="Q265">
        <v>0</v>
      </c>
      <c r="R265">
        <v>373385</v>
      </c>
      <c r="S265">
        <v>26438</v>
      </c>
      <c r="T265">
        <v>0</v>
      </c>
      <c r="U265">
        <v>59628</v>
      </c>
      <c r="V265">
        <v>71921</v>
      </c>
    </row>
    <row r="266" spans="1:22" x14ac:dyDescent="0.2">
      <c r="A266" t="s">
        <v>318</v>
      </c>
      <c r="B266">
        <v>6048</v>
      </c>
      <c r="C266">
        <v>0</v>
      </c>
      <c r="D266">
        <v>1</v>
      </c>
      <c r="E266">
        <v>448.8</v>
      </c>
      <c r="F266">
        <v>-46.4</v>
      </c>
      <c r="G266">
        <v>1956790</v>
      </c>
      <c r="H266">
        <v>422953</v>
      </c>
      <c r="I266">
        <v>-122645</v>
      </c>
      <c r="J266">
        <v>2191325</v>
      </c>
      <c r="K266">
        <v>200526</v>
      </c>
      <c r="L266">
        <v>4544192</v>
      </c>
      <c r="M266">
        <v>1990799</v>
      </c>
      <c r="N266">
        <v>4451800</v>
      </c>
      <c r="O266">
        <v>92392</v>
      </c>
      <c r="P266">
        <v>184959</v>
      </c>
      <c r="Q266">
        <v>0</v>
      </c>
      <c r="R266">
        <v>54809</v>
      </c>
      <c r="S266">
        <v>3881</v>
      </c>
      <c r="T266">
        <v>0</v>
      </c>
      <c r="U266">
        <v>24578</v>
      </c>
      <c r="V266">
        <v>27933</v>
      </c>
    </row>
    <row r="267" spans="1:22" x14ac:dyDescent="0.2">
      <c r="A267" t="s">
        <v>319</v>
      </c>
      <c r="B267">
        <v>6039</v>
      </c>
      <c r="C267">
        <v>0</v>
      </c>
      <c r="D267">
        <v>1</v>
      </c>
      <c r="E267">
        <v>14203</v>
      </c>
      <c r="F267">
        <v>70.8</v>
      </c>
      <c r="G267">
        <v>99329201</v>
      </c>
      <c r="H267">
        <v>15242989</v>
      </c>
      <c r="I267">
        <v>11059622</v>
      </c>
      <c r="J267">
        <v>26103342</v>
      </c>
      <c r="K267">
        <v>945444</v>
      </c>
      <c r="L267">
        <v>139128916.33000001</v>
      </c>
      <c r="M267">
        <v>25157898</v>
      </c>
      <c r="N267">
        <v>126610742</v>
      </c>
      <c r="O267">
        <v>12518174.333000001</v>
      </c>
      <c r="P267">
        <v>0</v>
      </c>
      <c r="Q267">
        <v>5362722.7808999997</v>
      </c>
      <c r="R267">
        <v>2504077</v>
      </c>
      <c r="S267">
        <v>177304</v>
      </c>
      <c r="T267">
        <v>5362722.7808999997</v>
      </c>
      <c r="U267">
        <v>784185</v>
      </c>
      <c r="V267">
        <v>957461</v>
      </c>
    </row>
    <row r="268" spans="1:22" x14ac:dyDescent="0.2">
      <c r="A268" t="s">
        <v>320</v>
      </c>
      <c r="B268">
        <v>6093</v>
      </c>
      <c r="C268">
        <v>0</v>
      </c>
      <c r="D268">
        <v>1</v>
      </c>
      <c r="E268">
        <v>1214.4000000000001</v>
      </c>
      <c r="F268">
        <v>-44.3</v>
      </c>
      <c r="G268">
        <v>6226343</v>
      </c>
      <c r="H268">
        <v>841211</v>
      </c>
      <c r="I268">
        <v>130346</v>
      </c>
      <c r="J268">
        <v>3470933</v>
      </c>
      <c r="K268">
        <v>71317</v>
      </c>
      <c r="L268">
        <v>10363746</v>
      </c>
      <c r="M268">
        <v>3399616</v>
      </c>
      <c r="N268">
        <v>10148700</v>
      </c>
      <c r="O268">
        <v>215046</v>
      </c>
      <c r="P268">
        <v>0</v>
      </c>
      <c r="Q268">
        <v>0</v>
      </c>
      <c r="R268">
        <v>202107</v>
      </c>
      <c r="S268">
        <v>14310</v>
      </c>
      <c r="T268">
        <v>0</v>
      </c>
      <c r="U268">
        <v>60753</v>
      </c>
      <c r="V268">
        <v>27366</v>
      </c>
    </row>
    <row r="269" spans="1:22" x14ac:dyDescent="0.2">
      <c r="A269" t="s">
        <v>321</v>
      </c>
      <c r="B269">
        <v>6091</v>
      </c>
      <c r="C269">
        <v>0</v>
      </c>
      <c r="D269">
        <v>1</v>
      </c>
      <c r="E269">
        <v>954.6</v>
      </c>
      <c r="F269">
        <v>43.2</v>
      </c>
      <c r="G269">
        <v>5617100</v>
      </c>
      <c r="H269">
        <v>777381</v>
      </c>
      <c r="I269">
        <v>750596</v>
      </c>
      <c r="J269">
        <v>3553300</v>
      </c>
      <c r="K269">
        <v>353725</v>
      </c>
      <c r="L269">
        <v>9815291.3333000001</v>
      </c>
      <c r="M269">
        <v>3199575</v>
      </c>
      <c r="N269">
        <v>8691996</v>
      </c>
      <c r="O269">
        <v>1123295.3333000001</v>
      </c>
      <c r="P269">
        <v>0</v>
      </c>
      <c r="Q269">
        <v>0</v>
      </c>
      <c r="R269">
        <v>164426</v>
      </c>
      <c r="S269">
        <v>11642</v>
      </c>
      <c r="T269">
        <v>0</v>
      </c>
      <c r="U269">
        <v>57013</v>
      </c>
      <c r="V269">
        <v>31936</v>
      </c>
    </row>
    <row r="270" spans="1:22" x14ac:dyDescent="0.2">
      <c r="A270" t="s">
        <v>322</v>
      </c>
      <c r="B270">
        <v>6095</v>
      </c>
      <c r="C270">
        <v>0</v>
      </c>
      <c r="D270">
        <v>1</v>
      </c>
      <c r="E270">
        <v>662.7</v>
      </c>
      <c r="F270">
        <v>8.8000000000000007</v>
      </c>
      <c r="G270">
        <v>3290024</v>
      </c>
      <c r="H270">
        <v>549343</v>
      </c>
      <c r="I270">
        <v>314781</v>
      </c>
      <c r="J270">
        <v>2217083</v>
      </c>
      <c r="K270">
        <v>77325</v>
      </c>
      <c r="L270">
        <v>5955410.6666999999</v>
      </c>
      <c r="M270">
        <v>2139758</v>
      </c>
      <c r="N270">
        <v>5554904</v>
      </c>
      <c r="O270">
        <v>400506.66667000001</v>
      </c>
      <c r="P270">
        <v>0</v>
      </c>
      <c r="Q270">
        <v>0</v>
      </c>
      <c r="R270">
        <v>116469</v>
      </c>
      <c r="S270">
        <v>8247</v>
      </c>
      <c r="T270">
        <v>0</v>
      </c>
      <c r="U270">
        <v>34320</v>
      </c>
      <c r="V270">
        <v>15430</v>
      </c>
    </row>
    <row r="271" spans="1:22" x14ac:dyDescent="0.2">
      <c r="A271" t="s">
        <v>323</v>
      </c>
      <c r="B271">
        <v>5157</v>
      </c>
      <c r="C271">
        <v>0</v>
      </c>
      <c r="D271">
        <v>1</v>
      </c>
      <c r="E271">
        <v>679.7</v>
      </c>
      <c r="F271">
        <v>8.6999999999999993</v>
      </c>
      <c r="G271">
        <v>3234682</v>
      </c>
      <c r="H271">
        <v>517718</v>
      </c>
      <c r="I271">
        <v>299339</v>
      </c>
      <c r="J271">
        <v>2752883</v>
      </c>
      <c r="K271">
        <v>103302</v>
      </c>
      <c r="L271">
        <v>6414507.6666999999</v>
      </c>
      <c r="M271">
        <v>2649581</v>
      </c>
      <c r="N271">
        <v>6002059</v>
      </c>
      <c r="O271">
        <v>412448.66667000001</v>
      </c>
      <c r="P271">
        <v>0</v>
      </c>
      <c r="Q271">
        <v>0</v>
      </c>
      <c r="R271">
        <v>109618</v>
      </c>
      <c r="S271">
        <v>7762</v>
      </c>
      <c r="T271">
        <v>0</v>
      </c>
      <c r="U271">
        <v>36563</v>
      </c>
      <c r="V271">
        <v>18843</v>
      </c>
    </row>
    <row r="272" spans="1:22" x14ac:dyDescent="0.2">
      <c r="A272" t="s">
        <v>324</v>
      </c>
      <c r="B272">
        <v>6097</v>
      </c>
      <c r="C272">
        <v>0</v>
      </c>
      <c r="D272">
        <v>1</v>
      </c>
      <c r="E272">
        <v>193.6</v>
      </c>
      <c r="F272">
        <v>-2.9</v>
      </c>
      <c r="G272">
        <v>1090356</v>
      </c>
      <c r="H272">
        <v>161677</v>
      </c>
      <c r="I272">
        <v>83312</v>
      </c>
      <c r="J272">
        <v>791710</v>
      </c>
      <c r="K272">
        <v>-57114</v>
      </c>
      <c r="L272">
        <v>2001452.6666999999</v>
      </c>
      <c r="M272">
        <v>848824</v>
      </c>
      <c r="N272">
        <v>1973999</v>
      </c>
      <c r="O272">
        <v>27453.666667000001</v>
      </c>
      <c r="P272">
        <v>0</v>
      </c>
      <c r="Q272">
        <v>0</v>
      </c>
      <c r="R272">
        <v>44532</v>
      </c>
      <c r="S272">
        <v>3153</v>
      </c>
      <c r="T272">
        <v>0</v>
      </c>
      <c r="U272">
        <v>11783</v>
      </c>
      <c r="V272">
        <v>2242</v>
      </c>
    </row>
    <row r="273" spans="1:22" x14ac:dyDescent="0.2">
      <c r="A273" t="s">
        <v>325</v>
      </c>
      <c r="B273">
        <v>6098</v>
      </c>
      <c r="C273">
        <v>0</v>
      </c>
      <c r="D273">
        <v>1</v>
      </c>
      <c r="E273">
        <v>1459.3</v>
      </c>
      <c r="F273">
        <v>-7.2</v>
      </c>
      <c r="G273">
        <v>9520624</v>
      </c>
      <c r="H273">
        <v>1144317</v>
      </c>
      <c r="I273">
        <v>530081</v>
      </c>
      <c r="J273">
        <v>3459144</v>
      </c>
      <c r="K273">
        <v>144411</v>
      </c>
      <c r="L273">
        <v>13901193</v>
      </c>
      <c r="M273">
        <v>3314733</v>
      </c>
      <c r="N273">
        <v>13195584</v>
      </c>
      <c r="O273">
        <v>705609</v>
      </c>
      <c r="P273">
        <v>0</v>
      </c>
      <c r="Q273">
        <v>187585.03998</v>
      </c>
      <c r="R273">
        <v>287746</v>
      </c>
      <c r="S273">
        <v>20374</v>
      </c>
      <c r="T273">
        <v>187585.03998</v>
      </c>
      <c r="U273">
        <v>81736</v>
      </c>
      <c r="V273">
        <v>64854</v>
      </c>
    </row>
    <row r="274" spans="1:22" x14ac:dyDescent="0.2">
      <c r="A274" t="s">
        <v>326</v>
      </c>
      <c r="B274">
        <v>6100</v>
      </c>
      <c r="C274">
        <v>0</v>
      </c>
      <c r="D274">
        <v>1</v>
      </c>
      <c r="E274">
        <v>556.70000000000005</v>
      </c>
      <c r="F274">
        <v>-7.7</v>
      </c>
      <c r="G274">
        <v>3006496</v>
      </c>
      <c r="H274">
        <v>420732</v>
      </c>
      <c r="I274">
        <v>191040</v>
      </c>
      <c r="J274">
        <v>2064298</v>
      </c>
      <c r="K274">
        <v>63975</v>
      </c>
      <c r="L274">
        <v>5330283.6666999999</v>
      </c>
      <c r="M274">
        <v>2000323</v>
      </c>
      <c r="N274">
        <v>5067537</v>
      </c>
      <c r="O274">
        <v>262746.66667000001</v>
      </c>
      <c r="P274">
        <v>0</v>
      </c>
      <c r="Q274">
        <v>0</v>
      </c>
      <c r="R274">
        <v>178129</v>
      </c>
      <c r="S274">
        <v>12613</v>
      </c>
      <c r="T274">
        <v>0</v>
      </c>
      <c r="U274">
        <v>30997</v>
      </c>
      <c r="V274">
        <v>16887</v>
      </c>
    </row>
    <row r="275" spans="1:22" x14ac:dyDescent="0.2">
      <c r="A275" t="s">
        <v>327</v>
      </c>
      <c r="B275">
        <v>6101</v>
      </c>
      <c r="C275">
        <v>0</v>
      </c>
      <c r="D275">
        <v>1</v>
      </c>
      <c r="E275">
        <v>6710.7</v>
      </c>
      <c r="F275">
        <v>93.8</v>
      </c>
      <c r="G275">
        <v>40556676</v>
      </c>
      <c r="H275">
        <v>6841051</v>
      </c>
      <c r="I275">
        <v>5309701</v>
      </c>
      <c r="J275">
        <v>14735386</v>
      </c>
      <c r="K275">
        <v>636266</v>
      </c>
      <c r="L275">
        <v>61594904.667000003</v>
      </c>
      <c r="M275">
        <v>14099120</v>
      </c>
      <c r="N275">
        <v>55491219</v>
      </c>
      <c r="O275">
        <v>6103685.6666999999</v>
      </c>
      <c r="P275">
        <v>0</v>
      </c>
      <c r="Q275">
        <v>1139947.6098</v>
      </c>
      <c r="R275">
        <v>805004</v>
      </c>
      <c r="S275">
        <v>56999</v>
      </c>
      <c r="T275">
        <v>1139947.6098</v>
      </c>
      <c r="U275">
        <v>346150</v>
      </c>
      <c r="V275">
        <v>266796</v>
      </c>
    </row>
    <row r="276" spans="1:22" x14ac:dyDescent="0.2">
      <c r="A276" t="s">
        <v>328</v>
      </c>
      <c r="B276">
        <v>6094</v>
      </c>
      <c r="C276">
        <v>0</v>
      </c>
      <c r="D276">
        <v>1</v>
      </c>
      <c r="E276">
        <v>576.70000000000005</v>
      </c>
      <c r="F276">
        <v>14.8</v>
      </c>
      <c r="G276">
        <v>3463346</v>
      </c>
      <c r="H276">
        <v>426664</v>
      </c>
      <c r="I276">
        <v>319558</v>
      </c>
      <c r="J276">
        <v>1457897</v>
      </c>
      <c r="K276">
        <v>70398</v>
      </c>
      <c r="L276">
        <v>5260077</v>
      </c>
      <c r="M276">
        <v>1387499</v>
      </c>
      <c r="N276">
        <v>4867416</v>
      </c>
      <c r="O276">
        <v>392661</v>
      </c>
      <c r="P276">
        <v>0</v>
      </c>
      <c r="Q276">
        <v>39036.784650000001</v>
      </c>
      <c r="R276">
        <v>92490</v>
      </c>
      <c r="S276">
        <v>6549</v>
      </c>
      <c r="T276">
        <v>39036.784650000001</v>
      </c>
      <c r="U276">
        <v>30488</v>
      </c>
      <c r="V276">
        <v>4660</v>
      </c>
    </row>
    <row r="277" spans="1:22" x14ac:dyDescent="0.2">
      <c r="A277" t="s">
        <v>329</v>
      </c>
      <c r="B277">
        <v>6096</v>
      </c>
      <c r="C277">
        <v>0</v>
      </c>
      <c r="D277">
        <v>1</v>
      </c>
      <c r="E277">
        <v>529.70000000000005</v>
      </c>
      <c r="F277">
        <v>-13.6</v>
      </c>
      <c r="G277">
        <v>2789450</v>
      </c>
      <c r="H277">
        <v>439926</v>
      </c>
      <c r="I277">
        <v>130636</v>
      </c>
      <c r="J277">
        <v>1942095</v>
      </c>
      <c r="K277">
        <v>53110</v>
      </c>
      <c r="L277">
        <v>5067545.3333000001</v>
      </c>
      <c r="M277">
        <v>1888985</v>
      </c>
      <c r="N277">
        <v>4880317</v>
      </c>
      <c r="O277">
        <v>187228.33332999999</v>
      </c>
      <c r="P277">
        <v>0</v>
      </c>
      <c r="Q277">
        <v>0</v>
      </c>
      <c r="R277">
        <v>113043</v>
      </c>
      <c r="S277">
        <v>8004</v>
      </c>
      <c r="T277">
        <v>0</v>
      </c>
      <c r="U277">
        <v>28796</v>
      </c>
      <c r="V277">
        <v>9117</v>
      </c>
    </row>
    <row r="278" spans="1:22" x14ac:dyDescent="0.2">
      <c r="A278" t="s">
        <v>330</v>
      </c>
      <c r="B278">
        <v>6102</v>
      </c>
      <c r="C278">
        <v>0</v>
      </c>
      <c r="D278">
        <v>1</v>
      </c>
      <c r="E278">
        <v>1932.1</v>
      </c>
      <c r="F278">
        <v>-1.2</v>
      </c>
      <c r="G278">
        <v>11177475</v>
      </c>
      <c r="H278">
        <v>1480111</v>
      </c>
      <c r="I278">
        <v>736589</v>
      </c>
      <c r="J278">
        <v>5919487</v>
      </c>
      <c r="K278">
        <v>176013</v>
      </c>
      <c r="L278">
        <v>18373332.333000001</v>
      </c>
      <c r="M278">
        <v>5743474</v>
      </c>
      <c r="N278">
        <v>17355321</v>
      </c>
      <c r="O278">
        <v>1018011.3333000001</v>
      </c>
      <c r="P278">
        <v>0</v>
      </c>
      <c r="Q278">
        <v>0</v>
      </c>
      <c r="R278">
        <v>414492</v>
      </c>
      <c r="S278">
        <v>29349</v>
      </c>
      <c r="T278">
        <v>0</v>
      </c>
      <c r="U278">
        <v>105819</v>
      </c>
      <c r="V278">
        <v>210751</v>
      </c>
    </row>
    <row r="279" spans="1:22" x14ac:dyDescent="0.2">
      <c r="A279" t="s">
        <v>331</v>
      </c>
      <c r="B279">
        <v>6120</v>
      </c>
      <c r="C279">
        <v>0</v>
      </c>
      <c r="D279">
        <v>1</v>
      </c>
      <c r="E279">
        <v>1147.4000000000001</v>
      </c>
      <c r="F279">
        <v>-10.7</v>
      </c>
      <c r="G279">
        <v>2803569</v>
      </c>
      <c r="H279">
        <v>863957</v>
      </c>
      <c r="I279">
        <v>244192</v>
      </c>
      <c r="J279">
        <v>6757452</v>
      </c>
      <c r="K279">
        <v>188534</v>
      </c>
      <c r="L279">
        <v>10335950.666999999</v>
      </c>
      <c r="M279">
        <v>6568918</v>
      </c>
      <c r="N279">
        <v>9848677</v>
      </c>
      <c r="O279">
        <v>487273.66667000001</v>
      </c>
      <c r="P279">
        <v>0</v>
      </c>
      <c r="Q279">
        <v>0</v>
      </c>
      <c r="R279">
        <v>181554</v>
      </c>
      <c r="S279">
        <v>12855</v>
      </c>
      <c r="T279">
        <v>0</v>
      </c>
      <c r="U279">
        <v>59213</v>
      </c>
      <c r="V279">
        <v>92527</v>
      </c>
    </row>
    <row r="280" spans="1:22" x14ac:dyDescent="0.2">
      <c r="A280" t="s">
        <v>332</v>
      </c>
      <c r="B280">
        <v>6138</v>
      </c>
      <c r="C280">
        <v>0</v>
      </c>
      <c r="D280">
        <v>1</v>
      </c>
      <c r="E280">
        <v>360.8</v>
      </c>
      <c r="F280">
        <v>-12.3</v>
      </c>
      <c r="G280">
        <v>1914820</v>
      </c>
      <c r="H280">
        <v>278512</v>
      </c>
      <c r="I280">
        <v>55574</v>
      </c>
      <c r="J280">
        <v>1102047</v>
      </c>
      <c r="K280">
        <v>28171</v>
      </c>
      <c r="L280">
        <v>3233982.6666999999</v>
      </c>
      <c r="M280">
        <v>1073876</v>
      </c>
      <c r="N280">
        <v>3147114</v>
      </c>
      <c r="O280">
        <v>86868.666666999998</v>
      </c>
      <c r="P280">
        <v>0</v>
      </c>
      <c r="Q280">
        <v>0</v>
      </c>
      <c r="R280">
        <v>68511</v>
      </c>
      <c r="S280">
        <v>4851</v>
      </c>
      <c r="T280">
        <v>0</v>
      </c>
      <c r="U280">
        <v>18991</v>
      </c>
      <c r="V280">
        <v>7115</v>
      </c>
    </row>
    <row r="281" spans="1:22" x14ac:dyDescent="0.2">
      <c r="A281" t="s">
        <v>333</v>
      </c>
      <c r="B281">
        <v>5751</v>
      </c>
      <c r="C281">
        <v>0</v>
      </c>
      <c r="D281">
        <v>1</v>
      </c>
      <c r="E281">
        <v>613.70000000000005</v>
      </c>
      <c r="F281">
        <v>-16.8</v>
      </c>
      <c r="G281">
        <v>2618883</v>
      </c>
      <c r="H281">
        <v>454449</v>
      </c>
      <c r="I281">
        <v>93822</v>
      </c>
      <c r="J281">
        <v>2312546</v>
      </c>
      <c r="K281">
        <v>55553</v>
      </c>
      <c r="L281">
        <v>5345123.3333000001</v>
      </c>
      <c r="M281">
        <v>2256993</v>
      </c>
      <c r="N281">
        <v>5183881</v>
      </c>
      <c r="O281">
        <v>161242.33332999999</v>
      </c>
      <c r="P281">
        <v>0</v>
      </c>
      <c r="Q281">
        <v>0</v>
      </c>
      <c r="R281">
        <v>68511</v>
      </c>
      <c r="S281">
        <v>4851</v>
      </c>
      <c r="T281">
        <v>0</v>
      </c>
      <c r="U281">
        <v>31375</v>
      </c>
      <c r="V281">
        <v>27756</v>
      </c>
    </row>
    <row r="282" spans="1:22" x14ac:dyDescent="0.2">
      <c r="A282" t="s">
        <v>334</v>
      </c>
      <c r="B282">
        <v>6165</v>
      </c>
      <c r="C282">
        <v>0</v>
      </c>
      <c r="D282">
        <v>1</v>
      </c>
      <c r="E282">
        <v>177.3</v>
      </c>
      <c r="F282">
        <v>-2.7</v>
      </c>
      <c r="G282">
        <v>1133766</v>
      </c>
      <c r="H282">
        <v>151571</v>
      </c>
      <c r="I282">
        <v>113017</v>
      </c>
      <c r="J282">
        <v>601237</v>
      </c>
      <c r="K282">
        <v>23140</v>
      </c>
      <c r="L282">
        <v>1841631</v>
      </c>
      <c r="M282">
        <v>578097</v>
      </c>
      <c r="N282">
        <v>1703960</v>
      </c>
      <c r="O282">
        <v>137671</v>
      </c>
      <c r="P282">
        <v>0</v>
      </c>
      <c r="Q282">
        <v>0</v>
      </c>
      <c r="R282">
        <v>47958</v>
      </c>
      <c r="S282">
        <v>3396</v>
      </c>
      <c r="T282">
        <v>0</v>
      </c>
      <c r="U282">
        <v>11092</v>
      </c>
      <c r="V282">
        <v>3015</v>
      </c>
    </row>
    <row r="283" spans="1:22" x14ac:dyDescent="0.2">
      <c r="A283" t="s">
        <v>335</v>
      </c>
      <c r="B283">
        <v>6175</v>
      </c>
      <c r="C283">
        <v>0</v>
      </c>
      <c r="D283">
        <v>1</v>
      </c>
      <c r="E283">
        <v>626.70000000000005</v>
      </c>
      <c r="F283">
        <v>9.8000000000000007</v>
      </c>
      <c r="G283">
        <v>3437386</v>
      </c>
      <c r="H283">
        <v>512573</v>
      </c>
      <c r="I283">
        <v>311563</v>
      </c>
      <c r="J283">
        <v>1908702</v>
      </c>
      <c r="K283">
        <v>71298</v>
      </c>
      <c r="L283">
        <v>5756061.6666999999</v>
      </c>
      <c r="M283">
        <v>1837404</v>
      </c>
      <c r="N283">
        <v>5367193</v>
      </c>
      <c r="O283">
        <v>388868.66667000001</v>
      </c>
      <c r="P283">
        <v>0</v>
      </c>
      <c r="Q283">
        <v>0</v>
      </c>
      <c r="R283">
        <v>116469</v>
      </c>
      <c r="S283">
        <v>8247</v>
      </c>
      <c r="T283">
        <v>0</v>
      </c>
      <c r="U283">
        <v>33544</v>
      </c>
      <c r="V283">
        <v>13870</v>
      </c>
    </row>
    <row r="284" spans="1:22" x14ac:dyDescent="0.2">
      <c r="A284" t="s">
        <v>336</v>
      </c>
      <c r="B284">
        <v>6219</v>
      </c>
      <c r="C284">
        <v>0</v>
      </c>
      <c r="D284">
        <v>1</v>
      </c>
      <c r="E284">
        <v>2311.9</v>
      </c>
      <c r="F284">
        <v>55.1</v>
      </c>
      <c r="G284">
        <v>15508607</v>
      </c>
      <c r="H284">
        <v>1734248</v>
      </c>
      <c r="I284">
        <v>1399389</v>
      </c>
      <c r="J284">
        <v>4420251</v>
      </c>
      <c r="K284">
        <v>178519</v>
      </c>
      <c r="L284">
        <v>21477363</v>
      </c>
      <c r="M284">
        <v>4241732</v>
      </c>
      <c r="N284">
        <v>19820304</v>
      </c>
      <c r="O284">
        <v>1657059</v>
      </c>
      <c r="P284">
        <v>0</v>
      </c>
      <c r="Q284">
        <v>635079.09950000001</v>
      </c>
      <c r="R284">
        <v>335704</v>
      </c>
      <c r="S284">
        <v>23770</v>
      </c>
      <c r="T284">
        <v>635079.09950000001</v>
      </c>
      <c r="U284">
        <v>128084</v>
      </c>
      <c r="V284">
        <v>149961</v>
      </c>
    </row>
    <row r="285" spans="1:22" x14ac:dyDescent="0.2">
      <c r="A285" t="s">
        <v>337</v>
      </c>
      <c r="B285">
        <v>6246</v>
      </c>
      <c r="C285">
        <v>0</v>
      </c>
      <c r="D285">
        <v>1</v>
      </c>
      <c r="E285">
        <v>159.80000000000001</v>
      </c>
      <c r="F285">
        <v>-2.4</v>
      </c>
      <c r="G285">
        <v>851293</v>
      </c>
      <c r="H285">
        <v>113553</v>
      </c>
      <c r="I285">
        <v>63426</v>
      </c>
      <c r="J285">
        <v>629628</v>
      </c>
      <c r="K285">
        <v>22184</v>
      </c>
      <c r="L285">
        <v>1560056</v>
      </c>
      <c r="M285">
        <v>607444</v>
      </c>
      <c r="N285">
        <v>1473028</v>
      </c>
      <c r="O285">
        <v>87028</v>
      </c>
      <c r="P285">
        <v>0</v>
      </c>
      <c r="Q285">
        <v>0</v>
      </c>
      <c r="R285">
        <v>37681</v>
      </c>
      <c r="S285">
        <v>2668</v>
      </c>
      <c r="T285">
        <v>0</v>
      </c>
      <c r="U285">
        <v>8899</v>
      </c>
      <c r="V285">
        <v>3263</v>
      </c>
    </row>
    <row r="286" spans="1:22" x14ac:dyDescent="0.2">
      <c r="A286" t="s">
        <v>338</v>
      </c>
      <c r="B286">
        <v>6273</v>
      </c>
      <c r="C286">
        <v>0</v>
      </c>
      <c r="D286">
        <v>1</v>
      </c>
      <c r="E286">
        <v>892.6</v>
      </c>
      <c r="F286">
        <v>34.299999999999997</v>
      </c>
      <c r="G286">
        <v>5234095</v>
      </c>
      <c r="H286">
        <v>683264</v>
      </c>
      <c r="I286">
        <v>559916</v>
      </c>
      <c r="J286">
        <v>2560067</v>
      </c>
      <c r="K286">
        <v>263446</v>
      </c>
      <c r="L286">
        <v>8354663.3333000001</v>
      </c>
      <c r="M286">
        <v>2296621</v>
      </c>
      <c r="N286">
        <v>7515956</v>
      </c>
      <c r="O286">
        <v>838707.33333000005</v>
      </c>
      <c r="P286">
        <v>0</v>
      </c>
      <c r="Q286">
        <v>0</v>
      </c>
      <c r="R286">
        <v>150724</v>
      </c>
      <c r="S286">
        <v>10672</v>
      </c>
      <c r="T286">
        <v>0</v>
      </c>
      <c r="U286">
        <v>49546</v>
      </c>
      <c r="V286">
        <v>27961</v>
      </c>
    </row>
    <row r="287" spans="1:22" x14ac:dyDescent="0.2">
      <c r="A287" t="s">
        <v>339</v>
      </c>
      <c r="B287">
        <v>6408</v>
      </c>
      <c r="C287">
        <v>0</v>
      </c>
      <c r="D287">
        <v>1</v>
      </c>
      <c r="E287">
        <v>894.6</v>
      </c>
      <c r="F287">
        <v>7.7</v>
      </c>
      <c r="G287">
        <v>4980713</v>
      </c>
      <c r="H287">
        <v>650255</v>
      </c>
      <c r="I287">
        <v>396463</v>
      </c>
      <c r="J287">
        <v>2457529</v>
      </c>
      <c r="K287">
        <v>87778</v>
      </c>
      <c r="L287">
        <v>8022908.6666999999</v>
      </c>
      <c r="M287">
        <v>2369751</v>
      </c>
      <c r="N287">
        <v>7521095</v>
      </c>
      <c r="O287">
        <v>501813.66667000001</v>
      </c>
      <c r="P287">
        <v>0</v>
      </c>
      <c r="Q287">
        <v>0</v>
      </c>
      <c r="R287">
        <v>102767</v>
      </c>
      <c r="S287">
        <v>7277</v>
      </c>
      <c r="T287">
        <v>0</v>
      </c>
      <c r="U287">
        <v>47584</v>
      </c>
      <c r="V287">
        <v>37179</v>
      </c>
    </row>
    <row r="288" spans="1:22" x14ac:dyDescent="0.2">
      <c r="A288" t="s">
        <v>340</v>
      </c>
      <c r="B288">
        <v>6453</v>
      </c>
      <c r="C288">
        <v>0</v>
      </c>
      <c r="D288">
        <v>1</v>
      </c>
      <c r="E288">
        <v>564.70000000000005</v>
      </c>
      <c r="F288">
        <v>-15.5</v>
      </c>
      <c r="G288">
        <v>2534583</v>
      </c>
      <c r="H288">
        <v>420131</v>
      </c>
      <c r="I288">
        <v>92764</v>
      </c>
      <c r="J288">
        <v>1804776</v>
      </c>
      <c r="K288">
        <v>45498</v>
      </c>
      <c r="L288">
        <v>4765443</v>
      </c>
      <c r="M288">
        <v>1759278</v>
      </c>
      <c r="N288">
        <v>4623757</v>
      </c>
      <c r="O288">
        <v>141686</v>
      </c>
      <c r="P288">
        <v>0</v>
      </c>
      <c r="Q288">
        <v>0</v>
      </c>
      <c r="R288">
        <v>0</v>
      </c>
      <c r="S288">
        <v>0</v>
      </c>
      <c r="T288">
        <v>0</v>
      </c>
      <c r="U288">
        <v>28106</v>
      </c>
      <c r="V288">
        <v>5953</v>
      </c>
    </row>
    <row r="289" spans="1:22" x14ac:dyDescent="0.2">
      <c r="A289" t="s">
        <v>341</v>
      </c>
      <c r="B289">
        <v>6460</v>
      </c>
      <c r="C289">
        <v>0</v>
      </c>
      <c r="D289">
        <v>1</v>
      </c>
      <c r="E289">
        <v>664.7</v>
      </c>
      <c r="F289">
        <v>-19.3</v>
      </c>
      <c r="G289">
        <v>3424448</v>
      </c>
      <c r="H289">
        <v>495755</v>
      </c>
      <c r="I289">
        <v>105924</v>
      </c>
      <c r="J289">
        <v>2134282</v>
      </c>
      <c r="K289">
        <v>48404</v>
      </c>
      <c r="L289">
        <v>5937176.3333000001</v>
      </c>
      <c r="M289">
        <v>2085878</v>
      </c>
      <c r="N289">
        <v>5777791</v>
      </c>
      <c r="O289">
        <v>159385.33332999999</v>
      </c>
      <c r="P289">
        <v>0</v>
      </c>
      <c r="Q289">
        <v>0</v>
      </c>
      <c r="R289">
        <v>126745</v>
      </c>
      <c r="S289">
        <v>8974</v>
      </c>
      <c r="T289">
        <v>0</v>
      </c>
      <c r="U289">
        <v>34136</v>
      </c>
      <c r="V289">
        <v>9436</v>
      </c>
    </row>
    <row r="290" spans="1:22" x14ac:dyDescent="0.2">
      <c r="A290" t="s">
        <v>342</v>
      </c>
      <c r="B290">
        <v>6462</v>
      </c>
      <c r="C290">
        <v>0</v>
      </c>
      <c r="D290">
        <v>1</v>
      </c>
      <c r="E290">
        <v>228.9</v>
      </c>
      <c r="F290">
        <v>-31.1</v>
      </c>
      <c r="G290">
        <v>1266137</v>
      </c>
      <c r="H290">
        <v>210166</v>
      </c>
      <c r="I290">
        <v>-68720</v>
      </c>
      <c r="J290">
        <v>1049431</v>
      </c>
      <c r="K290">
        <v>125281</v>
      </c>
      <c r="L290">
        <v>2482674</v>
      </c>
      <c r="M290">
        <v>924150</v>
      </c>
      <c r="N290">
        <v>2424043</v>
      </c>
      <c r="O290">
        <v>58631</v>
      </c>
      <c r="P290">
        <v>141744</v>
      </c>
      <c r="Q290">
        <v>0</v>
      </c>
      <c r="R290">
        <v>47958</v>
      </c>
      <c r="S290">
        <v>3396</v>
      </c>
      <c r="T290">
        <v>0</v>
      </c>
      <c r="U290">
        <v>13493</v>
      </c>
      <c r="V290">
        <v>4898</v>
      </c>
    </row>
    <row r="291" spans="1:22" x14ac:dyDescent="0.2">
      <c r="A291" t="s">
        <v>343</v>
      </c>
      <c r="B291">
        <v>6471</v>
      </c>
      <c r="C291">
        <v>0</v>
      </c>
      <c r="D291">
        <v>1</v>
      </c>
      <c r="E291">
        <v>432.8</v>
      </c>
      <c r="F291">
        <v>-2.2000000000000002</v>
      </c>
      <c r="G291">
        <v>2367681</v>
      </c>
      <c r="H291">
        <v>349419</v>
      </c>
      <c r="I291">
        <v>136120</v>
      </c>
      <c r="J291">
        <v>1247530</v>
      </c>
      <c r="K291">
        <v>46970</v>
      </c>
      <c r="L291">
        <v>3914130.6666999999</v>
      </c>
      <c r="M291">
        <v>1200560</v>
      </c>
      <c r="N291">
        <v>3727652</v>
      </c>
      <c r="O291">
        <v>186478.66667000001</v>
      </c>
      <c r="P291">
        <v>0</v>
      </c>
      <c r="Q291">
        <v>0</v>
      </c>
      <c r="R291">
        <v>58234</v>
      </c>
      <c r="S291">
        <v>4123</v>
      </c>
      <c r="T291">
        <v>0</v>
      </c>
      <c r="U291">
        <v>22609</v>
      </c>
      <c r="V291">
        <v>7735</v>
      </c>
    </row>
    <row r="292" spans="1:22" x14ac:dyDescent="0.2">
      <c r="A292" t="s">
        <v>344</v>
      </c>
      <c r="B292">
        <v>6509</v>
      </c>
      <c r="C292">
        <v>0</v>
      </c>
      <c r="D292">
        <v>1</v>
      </c>
      <c r="E292">
        <v>374.8</v>
      </c>
      <c r="F292">
        <v>19.600000000000001</v>
      </c>
      <c r="G292">
        <v>1831989</v>
      </c>
      <c r="H292">
        <v>293569</v>
      </c>
      <c r="I292">
        <v>273460</v>
      </c>
      <c r="J292">
        <v>1537165</v>
      </c>
      <c r="K292">
        <v>-30980</v>
      </c>
      <c r="L292">
        <v>3578033</v>
      </c>
      <c r="M292">
        <v>1568145</v>
      </c>
      <c r="N292">
        <v>3328963</v>
      </c>
      <c r="O292">
        <v>249070</v>
      </c>
      <c r="P292">
        <v>0</v>
      </c>
      <c r="Q292">
        <v>0</v>
      </c>
      <c r="R292">
        <v>99341</v>
      </c>
      <c r="S292">
        <v>7034</v>
      </c>
      <c r="T292">
        <v>0</v>
      </c>
      <c r="U292">
        <v>20214</v>
      </c>
      <c r="V292">
        <v>14651</v>
      </c>
    </row>
    <row r="293" spans="1:22" x14ac:dyDescent="0.2">
      <c r="A293" t="s">
        <v>345</v>
      </c>
      <c r="B293">
        <v>6512</v>
      </c>
      <c r="C293">
        <v>0</v>
      </c>
      <c r="D293">
        <v>1</v>
      </c>
      <c r="E293">
        <v>372.8</v>
      </c>
      <c r="F293">
        <v>-1.9</v>
      </c>
      <c r="G293">
        <v>2071052</v>
      </c>
      <c r="H293">
        <v>299925</v>
      </c>
      <c r="I293">
        <v>121006</v>
      </c>
      <c r="J293">
        <v>1084398</v>
      </c>
      <c r="K293">
        <v>38032</v>
      </c>
      <c r="L293">
        <v>3403307.6666999999</v>
      </c>
      <c r="M293">
        <v>1046366</v>
      </c>
      <c r="N293">
        <v>3240384</v>
      </c>
      <c r="O293">
        <v>162923.66667000001</v>
      </c>
      <c r="P293">
        <v>0</v>
      </c>
      <c r="Q293">
        <v>0</v>
      </c>
      <c r="R293">
        <v>58234</v>
      </c>
      <c r="S293">
        <v>4123</v>
      </c>
      <c r="T293">
        <v>0</v>
      </c>
      <c r="U293">
        <v>19474</v>
      </c>
      <c r="V293">
        <v>6167</v>
      </c>
    </row>
    <row r="294" spans="1:22" x14ac:dyDescent="0.2">
      <c r="A294" t="s">
        <v>346</v>
      </c>
      <c r="B294">
        <v>6516</v>
      </c>
      <c r="C294">
        <v>0</v>
      </c>
      <c r="D294">
        <v>1</v>
      </c>
      <c r="E294">
        <v>172.4</v>
      </c>
      <c r="F294">
        <v>-2.6</v>
      </c>
      <c r="G294">
        <v>832694</v>
      </c>
      <c r="H294">
        <v>197485</v>
      </c>
      <c r="I294">
        <v>145741</v>
      </c>
      <c r="J294">
        <v>848087</v>
      </c>
      <c r="K294">
        <v>30506</v>
      </c>
      <c r="L294">
        <v>1846423</v>
      </c>
      <c r="M294">
        <v>817581</v>
      </c>
      <c r="N294">
        <v>1665409</v>
      </c>
      <c r="O294">
        <v>181014</v>
      </c>
      <c r="P294">
        <v>0</v>
      </c>
      <c r="Q294">
        <v>0</v>
      </c>
      <c r="R294">
        <v>41107</v>
      </c>
      <c r="S294">
        <v>2911</v>
      </c>
      <c r="T294">
        <v>0</v>
      </c>
      <c r="U294">
        <v>10526</v>
      </c>
      <c r="V294">
        <v>9264</v>
      </c>
    </row>
    <row r="295" spans="1:22" x14ac:dyDescent="0.2">
      <c r="A295" t="s">
        <v>347</v>
      </c>
      <c r="B295">
        <v>6534</v>
      </c>
      <c r="C295">
        <v>0</v>
      </c>
      <c r="D295">
        <v>1</v>
      </c>
      <c r="E295">
        <v>696.7</v>
      </c>
      <c r="F295">
        <v>2.8</v>
      </c>
      <c r="G295">
        <v>3387372</v>
      </c>
      <c r="H295">
        <v>490063</v>
      </c>
      <c r="I295">
        <v>257778</v>
      </c>
      <c r="J295">
        <v>2180552</v>
      </c>
      <c r="K295">
        <v>29855</v>
      </c>
      <c r="L295">
        <v>5982778.6666999999</v>
      </c>
      <c r="M295">
        <v>2150697</v>
      </c>
      <c r="N295">
        <v>5689216</v>
      </c>
      <c r="O295">
        <v>293562.66667000001</v>
      </c>
      <c r="P295">
        <v>0</v>
      </c>
      <c r="Q295">
        <v>0</v>
      </c>
      <c r="R295">
        <v>85639</v>
      </c>
      <c r="S295">
        <v>6064</v>
      </c>
      <c r="T295">
        <v>0</v>
      </c>
      <c r="U295">
        <v>34910</v>
      </c>
      <c r="V295">
        <v>10431</v>
      </c>
    </row>
    <row r="296" spans="1:22" x14ac:dyDescent="0.2">
      <c r="A296" t="s">
        <v>348</v>
      </c>
      <c r="B296">
        <v>1935</v>
      </c>
      <c r="C296">
        <v>0</v>
      </c>
      <c r="D296">
        <v>1</v>
      </c>
      <c r="E296">
        <v>1207.4000000000001</v>
      </c>
      <c r="F296">
        <v>-7</v>
      </c>
      <c r="G296">
        <v>6407224</v>
      </c>
      <c r="H296">
        <v>913879</v>
      </c>
      <c r="I296">
        <v>380814</v>
      </c>
      <c r="J296">
        <v>3717322</v>
      </c>
      <c r="K296">
        <v>123557</v>
      </c>
      <c r="L296">
        <v>11066424.666999999</v>
      </c>
      <c r="M296">
        <v>3593765</v>
      </c>
      <c r="N296">
        <v>10549492</v>
      </c>
      <c r="O296">
        <v>516932.66667000001</v>
      </c>
      <c r="P296">
        <v>0</v>
      </c>
      <c r="Q296">
        <v>0</v>
      </c>
      <c r="R296">
        <v>0</v>
      </c>
      <c r="S296">
        <v>0</v>
      </c>
      <c r="T296">
        <v>0</v>
      </c>
      <c r="U296">
        <v>63464</v>
      </c>
      <c r="V296">
        <v>28000</v>
      </c>
    </row>
    <row r="297" spans="1:22" x14ac:dyDescent="0.2">
      <c r="A297" t="s">
        <v>349</v>
      </c>
      <c r="B297">
        <v>6561</v>
      </c>
      <c r="C297">
        <v>0</v>
      </c>
      <c r="D297">
        <v>1</v>
      </c>
      <c r="E297">
        <v>313.8</v>
      </c>
      <c r="F297">
        <v>-25.8</v>
      </c>
      <c r="G297">
        <v>962942</v>
      </c>
      <c r="H297">
        <v>204800</v>
      </c>
      <c r="I297">
        <v>-77456</v>
      </c>
      <c r="J297">
        <v>1730335</v>
      </c>
      <c r="K297">
        <v>105560</v>
      </c>
      <c r="L297">
        <v>2830643.3333000001</v>
      </c>
      <c r="M297">
        <v>1624775</v>
      </c>
      <c r="N297">
        <v>2777998</v>
      </c>
      <c r="O297">
        <v>52645.333333000002</v>
      </c>
      <c r="P297">
        <v>86074</v>
      </c>
      <c r="Q297">
        <v>0</v>
      </c>
      <c r="R297">
        <v>116469</v>
      </c>
      <c r="S297">
        <v>8247</v>
      </c>
      <c r="T297">
        <v>0</v>
      </c>
      <c r="U297">
        <v>16217</v>
      </c>
      <c r="V297">
        <v>49035</v>
      </c>
    </row>
    <row r="298" spans="1:22" x14ac:dyDescent="0.2">
      <c r="A298" t="s">
        <v>350</v>
      </c>
      <c r="B298">
        <v>6579</v>
      </c>
      <c r="C298">
        <v>0</v>
      </c>
      <c r="D298">
        <v>1</v>
      </c>
      <c r="E298">
        <v>3408.3</v>
      </c>
      <c r="F298">
        <v>32.700000000000003</v>
      </c>
      <c r="G298">
        <v>17818265</v>
      </c>
      <c r="H298">
        <v>2549735</v>
      </c>
      <c r="I298">
        <v>1405469</v>
      </c>
      <c r="J298">
        <v>10302097</v>
      </c>
      <c r="K298">
        <v>356601</v>
      </c>
      <c r="L298">
        <v>30482713.333000001</v>
      </c>
      <c r="M298">
        <v>9945496</v>
      </c>
      <c r="N298">
        <v>28556415</v>
      </c>
      <c r="O298">
        <v>1926298.3333000001</v>
      </c>
      <c r="P298">
        <v>0</v>
      </c>
      <c r="Q298">
        <v>0</v>
      </c>
      <c r="R298">
        <v>493279</v>
      </c>
      <c r="S298">
        <v>41048</v>
      </c>
      <c r="T298">
        <v>0</v>
      </c>
      <c r="U298">
        <v>176821</v>
      </c>
      <c r="V298">
        <v>305895</v>
      </c>
    </row>
    <row r="299" spans="1:22" x14ac:dyDescent="0.2">
      <c r="A299" t="s">
        <v>351</v>
      </c>
      <c r="B299">
        <v>6591</v>
      </c>
      <c r="C299">
        <v>0</v>
      </c>
      <c r="D299">
        <v>1</v>
      </c>
      <c r="E299">
        <v>396.8</v>
      </c>
      <c r="F299">
        <v>2.7</v>
      </c>
      <c r="G299">
        <v>2305678</v>
      </c>
      <c r="H299">
        <v>301405</v>
      </c>
      <c r="I299">
        <v>198700</v>
      </c>
      <c r="J299">
        <v>1191728</v>
      </c>
      <c r="K299">
        <v>4031</v>
      </c>
      <c r="L299">
        <v>3728722</v>
      </c>
      <c r="M299">
        <v>1187697</v>
      </c>
      <c r="N299">
        <v>3522372</v>
      </c>
      <c r="O299">
        <v>206350</v>
      </c>
      <c r="P299">
        <v>0</v>
      </c>
      <c r="Q299">
        <v>0</v>
      </c>
      <c r="R299">
        <v>78788</v>
      </c>
      <c r="S299">
        <v>5579</v>
      </c>
      <c r="T299">
        <v>0</v>
      </c>
      <c r="U299">
        <v>21591</v>
      </c>
      <c r="V299">
        <v>8699</v>
      </c>
    </row>
    <row r="300" spans="1:22" x14ac:dyDescent="0.2">
      <c r="A300" t="s">
        <v>352</v>
      </c>
      <c r="B300">
        <v>6592</v>
      </c>
      <c r="C300">
        <v>0</v>
      </c>
      <c r="D300">
        <v>1</v>
      </c>
      <c r="E300">
        <v>613.70000000000005</v>
      </c>
      <c r="F300">
        <v>-18.100000000000001</v>
      </c>
      <c r="G300">
        <v>3308726</v>
      </c>
      <c r="H300">
        <v>457074</v>
      </c>
      <c r="I300">
        <v>129181</v>
      </c>
      <c r="J300">
        <v>1913660</v>
      </c>
      <c r="K300">
        <v>44770</v>
      </c>
      <c r="L300">
        <v>5601953.3333000001</v>
      </c>
      <c r="M300">
        <v>1868890</v>
      </c>
      <c r="N300">
        <v>5419299</v>
      </c>
      <c r="O300">
        <v>182654.33332999999</v>
      </c>
      <c r="P300">
        <v>0</v>
      </c>
      <c r="Q300">
        <v>0</v>
      </c>
      <c r="R300">
        <v>95915</v>
      </c>
      <c r="S300">
        <v>6791</v>
      </c>
      <c r="T300">
        <v>0</v>
      </c>
      <c r="U300">
        <v>32776</v>
      </c>
      <c r="V300">
        <v>18408</v>
      </c>
    </row>
    <row r="301" spans="1:22" x14ac:dyDescent="0.2">
      <c r="A301" t="s">
        <v>353</v>
      </c>
      <c r="B301">
        <v>6615</v>
      </c>
      <c r="C301">
        <v>0</v>
      </c>
      <c r="D301">
        <v>1</v>
      </c>
      <c r="E301">
        <v>587.70000000000005</v>
      </c>
      <c r="F301">
        <v>9.6999999999999993</v>
      </c>
      <c r="G301">
        <v>2863155</v>
      </c>
      <c r="H301">
        <v>630396</v>
      </c>
      <c r="I301">
        <v>456437</v>
      </c>
      <c r="J301">
        <v>1673511</v>
      </c>
      <c r="K301">
        <v>66929</v>
      </c>
      <c r="L301">
        <v>5176739</v>
      </c>
      <c r="M301">
        <v>1606582</v>
      </c>
      <c r="N301">
        <v>4647490</v>
      </c>
      <c r="O301">
        <v>529249</v>
      </c>
      <c r="P301">
        <v>0</v>
      </c>
      <c r="Q301">
        <v>0</v>
      </c>
      <c r="R301">
        <v>0</v>
      </c>
      <c r="S301">
        <v>0</v>
      </c>
      <c r="T301">
        <v>0</v>
      </c>
      <c r="U301">
        <v>29369</v>
      </c>
      <c r="V301">
        <v>9677</v>
      </c>
    </row>
    <row r="302" spans="1:22" x14ac:dyDescent="0.2">
      <c r="A302" t="s">
        <v>354</v>
      </c>
      <c r="B302">
        <v>6633</v>
      </c>
      <c r="C302">
        <v>0</v>
      </c>
      <c r="D302">
        <v>1</v>
      </c>
      <c r="E302">
        <v>167.9</v>
      </c>
      <c r="F302">
        <v>-45.6</v>
      </c>
      <c r="G302">
        <v>0</v>
      </c>
      <c r="H302">
        <v>168455</v>
      </c>
      <c r="I302">
        <v>-188980</v>
      </c>
      <c r="J302">
        <v>1930167</v>
      </c>
      <c r="K302">
        <v>216842</v>
      </c>
      <c r="L302">
        <v>2049053</v>
      </c>
      <c r="M302">
        <v>1713325</v>
      </c>
      <c r="N302">
        <v>2012504</v>
      </c>
      <c r="O302">
        <v>36549</v>
      </c>
      <c r="P302">
        <v>256647</v>
      </c>
      <c r="Q302">
        <v>0</v>
      </c>
      <c r="R302">
        <v>0</v>
      </c>
      <c r="S302">
        <v>0</v>
      </c>
      <c r="T302">
        <v>0</v>
      </c>
      <c r="U302">
        <v>10222</v>
      </c>
      <c r="V302">
        <v>14726</v>
      </c>
    </row>
    <row r="303" spans="1:22" x14ac:dyDescent="0.2">
      <c r="A303" t="s">
        <v>355</v>
      </c>
      <c r="B303">
        <v>6651</v>
      </c>
      <c r="C303">
        <v>0</v>
      </c>
      <c r="D303">
        <v>1</v>
      </c>
      <c r="E303">
        <v>323.8</v>
      </c>
      <c r="F303">
        <v>-5.2</v>
      </c>
      <c r="G303">
        <v>1692700</v>
      </c>
      <c r="H303">
        <v>247117</v>
      </c>
      <c r="I303">
        <v>115246</v>
      </c>
      <c r="J303">
        <v>1128486</v>
      </c>
      <c r="K303">
        <v>20035</v>
      </c>
      <c r="L303">
        <v>3009318</v>
      </c>
      <c r="M303">
        <v>1108451</v>
      </c>
      <c r="N303">
        <v>2871634</v>
      </c>
      <c r="O303">
        <v>137684</v>
      </c>
      <c r="P303">
        <v>0</v>
      </c>
      <c r="Q303">
        <v>0</v>
      </c>
      <c r="R303">
        <v>65085</v>
      </c>
      <c r="S303">
        <v>4608</v>
      </c>
      <c r="T303">
        <v>0</v>
      </c>
      <c r="U303">
        <v>17502</v>
      </c>
      <c r="V303">
        <v>6100</v>
      </c>
    </row>
    <row r="304" spans="1:22" x14ac:dyDescent="0.2">
      <c r="A304" t="s">
        <v>356</v>
      </c>
      <c r="B304">
        <v>6660</v>
      </c>
      <c r="C304">
        <v>0</v>
      </c>
      <c r="D304">
        <v>1</v>
      </c>
      <c r="E304">
        <v>1557.2</v>
      </c>
      <c r="F304">
        <v>-27.2</v>
      </c>
      <c r="G304">
        <v>8618273</v>
      </c>
      <c r="H304">
        <v>1191118</v>
      </c>
      <c r="I304">
        <v>384510</v>
      </c>
      <c r="J304">
        <v>4553427</v>
      </c>
      <c r="K304">
        <v>20714</v>
      </c>
      <c r="L304">
        <v>14184786</v>
      </c>
      <c r="M304">
        <v>4532713</v>
      </c>
      <c r="N304">
        <v>13752853</v>
      </c>
      <c r="O304">
        <v>431933</v>
      </c>
      <c r="P304">
        <v>0</v>
      </c>
      <c r="Q304">
        <v>0</v>
      </c>
      <c r="R304">
        <v>236363</v>
      </c>
      <c r="S304">
        <v>16736</v>
      </c>
      <c r="T304">
        <v>0</v>
      </c>
      <c r="U304">
        <v>82536</v>
      </c>
      <c r="V304">
        <v>58331</v>
      </c>
    </row>
    <row r="305" spans="1:22" x14ac:dyDescent="0.2">
      <c r="A305" t="s">
        <v>357</v>
      </c>
      <c r="B305">
        <v>6700</v>
      </c>
      <c r="C305">
        <v>0</v>
      </c>
      <c r="D305">
        <v>1</v>
      </c>
      <c r="E305">
        <v>469.8</v>
      </c>
      <c r="F305">
        <v>-11.7</v>
      </c>
      <c r="G305">
        <v>2823562</v>
      </c>
      <c r="H305">
        <v>388034</v>
      </c>
      <c r="I305">
        <v>131014</v>
      </c>
      <c r="J305">
        <v>1362168</v>
      </c>
      <c r="K305">
        <v>17092</v>
      </c>
      <c r="L305">
        <v>4476064.6666999999</v>
      </c>
      <c r="M305">
        <v>1345076</v>
      </c>
      <c r="N305">
        <v>4320771</v>
      </c>
      <c r="O305">
        <v>155293.66667000001</v>
      </c>
      <c r="P305">
        <v>0</v>
      </c>
      <c r="Q305">
        <v>0</v>
      </c>
      <c r="R305">
        <v>113043</v>
      </c>
      <c r="S305">
        <v>8004</v>
      </c>
      <c r="T305">
        <v>0</v>
      </c>
      <c r="U305">
        <v>26230</v>
      </c>
      <c r="V305">
        <v>15344</v>
      </c>
    </row>
    <row r="306" spans="1:22" x14ac:dyDescent="0.2">
      <c r="A306" t="s">
        <v>358</v>
      </c>
      <c r="B306">
        <v>6750</v>
      </c>
      <c r="C306">
        <v>0</v>
      </c>
      <c r="D306">
        <v>1</v>
      </c>
      <c r="E306">
        <v>159.80000000000001</v>
      </c>
      <c r="F306">
        <v>-2.4</v>
      </c>
      <c r="G306">
        <v>300084</v>
      </c>
      <c r="H306">
        <v>120708</v>
      </c>
      <c r="I306">
        <v>22550</v>
      </c>
      <c r="J306">
        <v>1071780</v>
      </c>
      <c r="K306">
        <v>-113771</v>
      </c>
      <c r="L306">
        <v>1498131.3333000001</v>
      </c>
      <c r="M306">
        <v>1185551</v>
      </c>
      <c r="N306">
        <v>1569760</v>
      </c>
      <c r="O306">
        <v>-71628.666670000006</v>
      </c>
      <c r="P306">
        <v>0</v>
      </c>
      <c r="Q306">
        <v>0</v>
      </c>
      <c r="R306">
        <v>37681</v>
      </c>
      <c r="S306">
        <v>2668</v>
      </c>
      <c r="T306">
        <v>0</v>
      </c>
      <c r="U306">
        <v>8942</v>
      </c>
      <c r="V306">
        <v>43240</v>
      </c>
    </row>
    <row r="307" spans="1:22" x14ac:dyDescent="0.2">
      <c r="A307" t="s">
        <v>359</v>
      </c>
      <c r="B307">
        <v>6759</v>
      </c>
      <c r="C307">
        <v>0</v>
      </c>
      <c r="D307">
        <v>1</v>
      </c>
      <c r="E307">
        <v>628.70000000000005</v>
      </c>
      <c r="F307">
        <v>-58.3</v>
      </c>
      <c r="G307">
        <v>3763159</v>
      </c>
      <c r="H307">
        <v>517059</v>
      </c>
      <c r="I307">
        <v>-116211</v>
      </c>
      <c r="J307">
        <v>2016754</v>
      </c>
      <c r="K307">
        <v>115238</v>
      </c>
      <c r="L307">
        <v>6264806.3333000001</v>
      </c>
      <c r="M307">
        <v>1901516</v>
      </c>
      <c r="N307">
        <v>6256121</v>
      </c>
      <c r="O307">
        <v>8685.3333332999991</v>
      </c>
      <c r="P307">
        <v>216445</v>
      </c>
      <c r="Q307">
        <v>0</v>
      </c>
      <c r="R307">
        <v>51383</v>
      </c>
      <c r="S307">
        <v>3638</v>
      </c>
      <c r="T307">
        <v>0</v>
      </c>
      <c r="U307">
        <v>35541</v>
      </c>
      <c r="V307">
        <v>19217</v>
      </c>
    </row>
    <row r="308" spans="1:22" x14ac:dyDescent="0.2">
      <c r="A308" t="s">
        <v>360</v>
      </c>
      <c r="B308">
        <v>6762</v>
      </c>
      <c r="C308">
        <v>0</v>
      </c>
      <c r="D308">
        <v>1</v>
      </c>
      <c r="E308">
        <v>702.7</v>
      </c>
      <c r="F308">
        <v>-14.7</v>
      </c>
      <c r="G308">
        <v>3992485</v>
      </c>
      <c r="H308">
        <v>565792</v>
      </c>
      <c r="I308">
        <v>163358</v>
      </c>
      <c r="J308">
        <v>1795938</v>
      </c>
      <c r="K308">
        <v>50477</v>
      </c>
      <c r="L308">
        <v>6207555.6666999999</v>
      </c>
      <c r="M308">
        <v>1745461</v>
      </c>
      <c r="N308">
        <v>5986905</v>
      </c>
      <c r="O308">
        <v>220650.66667000001</v>
      </c>
      <c r="P308">
        <v>0</v>
      </c>
      <c r="Q308">
        <v>0</v>
      </c>
      <c r="R308">
        <v>161001</v>
      </c>
      <c r="S308">
        <v>11400</v>
      </c>
      <c r="T308">
        <v>0</v>
      </c>
      <c r="U308">
        <v>36395</v>
      </c>
      <c r="V308">
        <v>14342</v>
      </c>
    </row>
    <row r="309" spans="1:22" x14ac:dyDescent="0.2">
      <c r="A309" t="s">
        <v>361</v>
      </c>
      <c r="B309">
        <v>6768</v>
      </c>
      <c r="C309">
        <v>0</v>
      </c>
      <c r="D309">
        <v>1</v>
      </c>
      <c r="E309">
        <v>1766.1</v>
      </c>
      <c r="F309">
        <v>-18.5</v>
      </c>
      <c r="G309">
        <v>11349000</v>
      </c>
      <c r="H309">
        <v>1323505</v>
      </c>
      <c r="I309">
        <v>606999</v>
      </c>
      <c r="J309">
        <v>4317276</v>
      </c>
      <c r="K309">
        <v>175343</v>
      </c>
      <c r="L309">
        <v>16745385.666999999</v>
      </c>
      <c r="M309">
        <v>4141933</v>
      </c>
      <c r="N309">
        <v>15921481</v>
      </c>
      <c r="O309">
        <v>823904.66666999995</v>
      </c>
      <c r="P309">
        <v>0</v>
      </c>
      <c r="Q309">
        <v>206064.33544</v>
      </c>
      <c r="R309">
        <v>328853</v>
      </c>
      <c r="S309">
        <v>23285</v>
      </c>
      <c r="T309">
        <v>206064.33544</v>
      </c>
      <c r="U309">
        <v>98493</v>
      </c>
      <c r="V309">
        <v>84458</v>
      </c>
    </row>
    <row r="310" spans="1:22" x14ac:dyDescent="0.2">
      <c r="A310" t="s">
        <v>362</v>
      </c>
      <c r="B310">
        <v>6795</v>
      </c>
      <c r="C310">
        <v>0</v>
      </c>
      <c r="D310">
        <v>1</v>
      </c>
      <c r="E310">
        <v>11089.6</v>
      </c>
      <c r="F310">
        <v>97.3</v>
      </c>
      <c r="G310">
        <v>72151035</v>
      </c>
      <c r="H310">
        <v>11997853</v>
      </c>
      <c r="I310">
        <v>8527525</v>
      </c>
      <c r="J310">
        <v>29193749</v>
      </c>
      <c r="K310">
        <v>1094948</v>
      </c>
      <c r="L310">
        <v>112659703.33</v>
      </c>
      <c r="M310">
        <v>28098801</v>
      </c>
      <c r="N310">
        <v>102475869</v>
      </c>
      <c r="O310">
        <v>10183834.333000001</v>
      </c>
      <c r="P310">
        <v>0</v>
      </c>
      <c r="Q310">
        <v>1306673.8139</v>
      </c>
      <c r="R310">
        <v>1736754</v>
      </c>
      <c r="S310">
        <v>122973</v>
      </c>
      <c r="T310">
        <v>1306673.8139</v>
      </c>
      <c r="U310">
        <v>631908</v>
      </c>
      <c r="V310">
        <v>1053820</v>
      </c>
    </row>
    <row r="311" spans="1:22" x14ac:dyDescent="0.2">
      <c r="A311" t="s">
        <v>363</v>
      </c>
      <c r="B311">
        <v>6822</v>
      </c>
      <c r="C311">
        <v>0</v>
      </c>
      <c r="D311">
        <v>1</v>
      </c>
      <c r="E311">
        <v>8708.7000000000007</v>
      </c>
      <c r="F311">
        <v>420.1</v>
      </c>
      <c r="G311">
        <v>42442656</v>
      </c>
      <c r="H311">
        <v>5711569</v>
      </c>
      <c r="I311">
        <v>5384047</v>
      </c>
      <c r="J311">
        <v>24893246</v>
      </c>
      <c r="K311">
        <v>1196544</v>
      </c>
      <c r="L311">
        <v>73849673.333000004</v>
      </c>
      <c r="M311">
        <v>23696702</v>
      </c>
      <c r="N311">
        <v>66845449</v>
      </c>
      <c r="O311">
        <v>7004224.3333000001</v>
      </c>
      <c r="P311">
        <v>0</v>
      </c>
      <c r="Q311">
        <v>0</v>
      </c>
      <c r="R311">
        <v>0</v>
      </c>
      <c r="S311">
        <v>0</v>
      </c>
      <c r="T311">
        <v>0</v>
      </c>
      <c r="U311">
        <v>433793</v>
      </c>
      <c r="V311">
        <v>802202</v>
      </c>
    </row>
    <row r="312" spans="1:22" x14ac:dyDescent="0.2">
      <c r="A312" t="s">
        <v>364</v>
      </c>
      <c r="B312">
        <v>6840</v>
      </c>
      <c r="C312">
        <v>0</v>
      </c>
      <c r="D312">
        <v>1</v>
      </c>
      <c r="E312">
        <v>2009</v>
      </c>
      <c r="F312">
        <v>24.7</v>
      </c>
      <c r="G312">
        <v>10560231</v>
      </c>
      <c r="H312">
        <v>1589165</v>
      </c>
      <c r="I312">
        <v>862859</v>
      </c>
      <c r="J312">
        <v>5642293</v>
      </c>
      <c r="K312">
        <v>201454</v>
      </c>
      <c r="L312">
        <v>17662196.666999999</v>
      </c>
      <c r="M312">
        <v>5440839</v>
      </c>
      <c r="N312">
        <v>16537869</v>
      </c>
      <c r="O312">
        <v>1124327.6666999999</v>
      </c>
      <c r="P312">
        <v>0</v>
      </c>
      <c r="Q312">
        <v>0</v>
      </c>
      <c r="R312">
        <v>239789</v>
      </c>
      <c r="S312">
        <v>16979</v>
      </c>
      <c r="T312">
        <v>0</v>
      </c>
      <c r="U312">
        <v>104252</v>
      </c>
      <c r="V312">
        <v>110297</v>
      </c>
    </row>
    <row r="313" spans="1:22" x14ac:dyDescent="0.2">
      <c r="A313" t="s">
        <v>365</v>
      </c>
      <c r="B313">
        <v>6854</v>
      </c>
      <c r="C313">
        <v>0</v>
      </c>
      <c r="D313">
        <v>1</v>
      </c>
      <c r="E313">
        <v>515.70000000000005</v>
      </c>
      <c r="F313">
        <v>-19.2</v>
      </c>
      <c r="G313">
        <v>2705223</v>
      </c>
      <c r="H313">
        <v>446961</v>
      </c>
      <c r="I313">
        <v>65387</v>
      </c>
      <c r="J313">
        <v>1768841</v>
      </c>
      <c r="K313">
        <v>-15713</v>
      </c>
      <c r="L313">
        <v>4813437</v>
      </c>
      <c r="M313">
        <v>1784554</v>
      </c>
      <c r="N313">
        <v>4756863</v>
      </c>
      <c r="O313">
        <v>56574</v>
      </c>
      <c r="P313">
        <v>0</v>
      </c>
      <c r="Q313">
        <v>0</v>
      </c>
      <c r="R313">
        <v>123320</v>
      </c>
      <c r="S313">
        <v>8732</v>
      </c>
      <c r="T313">
        <v>0</v>
      </c>
      <c r="U313">
        <v>27243</v>
      </c>
      <c r="V313">
        <v>15732</v>
      </c>
    </row>
    <row r="314" spans="1:22" x14ac:dyDescent="0.2">
      <c r="A314" t="s">
        <v>366</v>
      </c>
      <c r="B314">
        <v>6867</v>
      </c>
      <c r="C314">
        <v>0</v>
      </c>
      <c r="D314">
        <v>1</v>
      </c>
      <c r="E314">
        <v>1516.3</v>
      </c>
      <c r="F314">
        <v>-33.1</v>
      </c>
      <c r="G314">
        <v>8894279</v>
      </c>
      <c r="H314">
        <v>1156091</v>
      </c>
      <c r="I314">
        <v>374778</v>
      </c>
      <c r="J314">
        <v>4283140</v>
      </c>
      <c r="K314">
        <v>103581</v>
      </c>
      <c r="L314">
        <v>14086949</v>
      </c>
      <c r="M314">
        <v>4179559</v>
      </c>
      <c r="N314">
        <v>13552573</v>
      </c>
      <c r="O314">
        <v>534376</v>
      </c>
      <c r="P314">
        <v>0</v>
      </c>
      <c r="Q314">
        <v>0</v>
      </c>
      <c r="R314">
        <v>359683</v>
      </c>
      <c r="S314">
        <v>25468</v>
      </c>
      <c r="T314">
        <v>0</v>
      </c>
      <c r="U314">
        <v>81769</v>
      </c>
      <c r="V314">
        <v>113122</v>
      </c>
    </row>
    <row r="315" spans="1:22" x14ac:dyDescent="0.2">
      <c r="A315" t="s">
        <v>367</v>
      </c>
      <c r="B315">
        <v>6921</v>
      </c>
      <c r="C315">
        <v>0</v>
      </c>
      <c r="D315">
        <v>1</v>
      </c>
      <c r="E315">
        <v>311.8</v>
      </c>
      <c r="F315">
        <v>-13.2</v>
      </c>
      <c r="G315">
        <v>1301588</v>
      </c>
      <c r="H315">
        <v>258116</v>
      </c>
      <c r="I315">
        <v>29886</v>
      </c>
      <c r="J315">
        <v>1451775</v>
      </c>
      <c r="K315">
        <v>37813</v>
      </c>
      <c r="L315">
        <v>2966154.3333000001</v>
      </c>
      <c r="M315">
        <v>1413962</v>
      </c>
      <c r="N315">
        <v>2890359</v>
      </c>
      <c r="O315">
        <v>75795.333333000002</v>
      </c>
      <c r="P315">
        <v>6424</v>
      </c>
      <c r="Q315">
        <v>0</v>
      </c>
      <c r="R315">
        <v>61660</v>
      </c>
      <c r="S315">
        <v>4366</v>
      </c>
      <c r="T315">
        <v>0</v>
      </c>
      <c r="U315">
        <v>17319</v>
      </c>
      <c r="V315">
        <v>16335</v>
      </c>
    </row>
    <row r="316" spans="1:22" x14ac:dyDescent="0.2">
      <c r="A316" t="s">
        <v>368</v>
      </c>
      <c r="B316">
        <v>6930</v>
      </c>
      <c r="C316">
        <v>0</v>
      </c>
      <c r="D316">
        <v>1</v>
      </c>
      <c r="E316">
        <v>806.6</v>
      </c>
      <c r="F316">
        <v>-6.7</v>
      </c>
      <c r="G316">
        <v>3890112</v>
      </c>
      <c r="H316">
        <v>586924</v>
      </c>
      <c r="I316">
        <v>212696</v>
      </c>
      <c r="J316">
        <v>2888100</v>
      </c>
      <c r="K316">
        <v>74724</v>
      </c>
      <c r="L316">
        <v>7285205.3333000001</v>
      </c>
      <c r="M316">
        <v>2813376</v>
      </c>
      <c r="N316">
        <v>6948338</v>
      </c>
      <c r="O316">
        <v>336867.33332999999</v>
      </c>
      <c r="P316">
        <v>0</v>
      </c>
      <c r="Q316">
        <v>0</v>
      </c>
      <c r="R316">
        <v>178129</v>
      </c>
      <c r="S316">
        <v>12613</v>
      </c>
      <c r="T316">
        <v>0</v>
      </c>
      <c r="U316">
        <v>41765</v>
      </c>
      <c r="V316">
        <v>98198</v>
      </c>
    </row>
    <row r="317" spans="1:22" x14ac:dyDescent="0.2">
      <c r="A317" t="s">
        <v>369</v>
      </c>
      <c r="B317">
        <v>6937</v>
      </c>
      <c r="C317">
        <v>0</v>
      </c>
      <c r="D317">
        <v>1</v>
      </c>
      <c r="E317">
        <v>518.70000000000005</v>
      </c>
      <c r="F317">
        <v>37.6</v>
      </c>
      <c r="G317">
        <v>3016289</v>
      </c>
      <c r="H317">
        <v>491286</v>
      </c>
      <c r="I317">
        <v>425864</v>
      </c>
      <c r="J317">
        <v>1313554</v>
      </c>
      <c r="K317">
        <v>72692</v>
      </c>
      <c r="L317">
        <v>4722373.6666999999</v>
      </c>
      <c r="M317">
        <v>1240862</v>
      </c>
      <c r="N317">
        <v>4180957</v>
      </c>
      <c r="O317">
        <v>541416.66666999995</v>
      </c>
      <c r="P317">
        <v>0</v>
      </c>
      <c r="Q317">
        <v>2271.4827516999999</v>
      </c>
      <c r="R317">
        <v>181554</v>
      </c>
      <c r="S317">
        <v>12855</v>
      </c>
      <c r="T317">
        <v>2271.4827516999999</v>
      </c>
      <c r="U317">
        <v>26696</v>
      </c>
      <c r="V317">
        <v>82799</v>
      </c>
    </row>
    <row r="318" spans="1:22" x14ac:dyDescent="0.2">
      <c r="A318" t="s">
        <v>370</v>
      </c>
      <c r="B318">
        <v>6943</v>
      </c>
      <c r="C318">
        <v>0</v>
      </c>
      <c r="D318">
        <v>1</v>
      </c>
      <c r="E318">
        <v>277.89999999999998</v>
      </c>
      <c r="F318">
        <v>-1</v>
      </c>
      <c r="G318">
        <v>1291472</v>
      </c>
      <c r="H318">
        <v>216098</v>
      </c>
      <c r="I318">
        <v>95487</v>
      </c>
      <c r="J318">
        <v>1094939</v>
      </c>
      <c r="K318">
        <v>-22352</v>
      </c>
      <c r="L318">
        <v>2541608</v>
      </c>
      <c r="M318">
        <v>1117291</v>
      </c>
      <c r="N318">
        <v>2467009</v>
      </c>
      <c r="O318">
        <v>74599</v>
      </c>
      <c r="P318">
        <v>0</v>
      </c>
      <c r="Q318">
        <v>0</v>
      </c>
      <c r="R318">
        <v>65085</v>
      </c>
      <c r="S318">
        <v>4608</v>
      </c>
      <c r="T318">
        <v>0</v>
      </c>
      <c r="U318">
        <v>14504</v>
      </c>
      <c r="V318">
        <v>4184</v>
      </c>
    </row>
    <row r="319" spans="1:22" x14ac:dyDescent="0.2">
      <c r="A319" t="s">
        <v>371</v>
      </c>
      <c r="B319">
        <v>6264</v>
      </c>
      <c r="C319">
        <v>0</v>
      </c>
      <c r="D319">
        <v>1</v>
      </c>
      <c r="E319">
        <v>914.6</v>
      </c>
      <c r="F319">
        <v>-17.3</v>
      </c>
      <c r="G319">
        <v>4498269</v>
      </c>
      <c r="H319">
        <v>679126</v>
      </c>
      <c r="I319">
        <v>208887</v>
      </c>
      <c r="J319">
        <v>3254989</v>
      </c>
      <c r="K319">
        <v>98086</v>
      </c>
      <c r="L319">
        <v>8271336</v>
      </c>
      <c r="M319">
        <v>3156903</v>
      </c>
      <c r="N319">
        <v>7958160</v>
      </c>
      <c r="O319">
        <v>313176</v>
      </c>
      <c r="P319">
        <v>0</v>
      </c>
      <c r="Q319">
        <v>0</v>
      </c>
      <c r="R319">
        <v>184980</v>
      </c>
      <c r="S319">
        <v>13098</v>
      </c>
      <c r="T319">
        <v>0</v>
      </c>
      <c r="U319">
        <v>48224</v>
      </c>
      <c r="V319">
        <v>23932</v>
      </c>
    </row>
    <row r="320" spans="1:22" x14ac:dyDescent="0.2">
      <c r="A320" t="s">
        <v>372</v>
      </c>
      <c r="B320">
        <v>6950</v>
      </c>
      <c r="C320">
        <v>0</v>
      </c>
      <c r="D320">
        <v>1</v>
      </c>
      <c r="E320">
        <v>1540.2</v>
      </c>
      <c r="F320">
        <v>-5.2</v>
      </c>
      <c r="G320">
        <v>8089088</v>
      </c>
      <c r="H320">
        <v>1140164</v>
      </c>
      <c r="I320">
        <v>569521</v>
      </c>
      <c r="J320">
        <v>4516175</v>
      </c>
      <c r="K320">
        <v>147138</v>
      </c>
      <c r="L320">
        <v>13807197.666999999</v>
      </c>
      <c r="M320">
        <v>4369037</v>
      </c>
      <c r="N320">
        <v>13061600</v>
      </c>
      <c r="O320">
        <v>745597.66666999995</v>
      </c>
      <c r="P320">
        <v>0</v>
      </c>
      <c r="Q320">
        <v>0</v>
      </c>
      <c r="R320">
        <v>0</v>
      </c>
      <c r="S320">
        <v>0</v>
      </c>
      <c r="T320">
        <v>0</v>
      </c>
      <c r="U320">
        <v>80819</v>
      </c>
      <c r="V320">
        <v>61771</v>
      </c>
    </row>
    <row r="321" spans="1:22" x14ac:dyDescent="0.2">
      <c r="A321" t="s">
        <v>373</v>
      </c>
      <c r="B321">
        <v>6957</v>
      </c>
      <c r="C321">
        <v>0</v>
      </c>
      <c r="D321">
        <v>1</v>
      </c>
      <c r="E321">
        <v>9016.6</v>
      </c>
      <c r="F321">
        <v>-37.799999999999997</v>
      </c>
      <c r="G321">
        <v>39587008</v>
      </c>
      <c r="H321">
        <v>9258244</v>
      </c>
      <c r="I321">
        <v>5304096</v>
      </c>
      <c r="J321">
        <v>35013949</v>
      </c>
      <c r="K321">
        <v>900908</v>
      </c>
      <c r="L321">
        <v>84425904.333000004</v>
      </c>
      <c r="M321">
        <v>34113041</v>
      </c>
      <c r="N321">
        <v>77290553</v>
      </c>
      <c r="O321">
        <v>7135351.3333000001</v>
      </c>
      <c r="P321">
        <v>0</v>
      </c>
      <c r="Q321">
        <v>0</v>
      </c>
      <c r="R321">
        <v>1048218</v>
      </c>
      <c r="S321">
        <v>74220</v>
      </c>
      <c r="T321">
        <v>0</v>
      </c>
      <c r="U321">
        <v>470067</v>
      </c>
      <c r="V321">
        <v>1614921</v>
      </c>
    </row>
    <row r="322" spans="1:22" x14ac:dyDescent="0.2">
      <c r="A322" t="s">
        <v>374</v>
      </c>
      <c r="B322">
        <v>5922</v>
      </c>
      <c r="C322">
        <v>0</v>
      </c>
      <c r="D322">
        <v>1</v>
      </c>
      <c r="E322">
        <v>662.7</v>
      </c>
      <c r="F322">
        <v>-17.399999999999999</v>
      </c>
      <c r="G322">
        <v>3108375</v>
      </c>
      <c r="H322">
        <v>541409</v>
      </c>
      <c r="I322">
        <v>120753</v>
      </c>
      <c r="J322">
        <v>2813965</v>
      </c>
      <c r="K322">
        <v>15019</v>
      </c>
      <c r="L322">
        <v>6354175.6666999999</v>
      </c>
      <c r="M322">
        <v>2798946</v>
      </c>
      <c r="N322">
        <v>6207145</v>
      </c>
      <c r="O322">
        <v>147030.66667000001</v>
      </c>
      <c r="P322">
        <v>0</v>
      </c>
      <c r="Q322">
        <v>0</v>
      </c>
      <c r="R322">
        <v>133596</v>
      </c>
      <c r="S322">
        <v>9459</v>
      </c>
      <c r="T322">
        <v>0</v>
      </c>
      <c r="U322">
        <v>36651</v>
      </c>
      <c r="V322">
        <v>24023</v>
      </c>
    </row>
    <row r="323" spans="1:22" x14ac:dyDescent="0.2">
      <c r="A323" t="s">
        <v>375</v>
      </c>
      <c r="B323">
        <v>819</v>
      </c>
      <c r="C323">
        <v>0</v>
      </c>
      <c r="D323">
        <v>1</v>
      </c>
      <c r="E323">
        <v>564.70000000000005</v>
      </c>
      <c r="F323">
        <v>-27.4</v>
      </c>
      <c r="G323">
        <v>2572297</v>
      </c>
      <c r="H323">
        <v>425579</v>
      </c>
      <c r="I323">
        <v>22403</v>
      </c>
      <c r="J323">
        <v>2163594</v>
      </c>
      <c r="K323">
        <v>49865</v>
      </c>
      <c r="L323">
        <v>5043913.6666999999</v>
      </c>
      <c r="M323">
        <v>2113729</v>
      </c>
      <c r="N323">
        <v>4950902</v>
      </c>
      <c r="O323">
        <v>93011.666666999998</v>
      </c>
      <c r="P323">
        <v>33146</v>
      </c>
      <c r="Q323">
        <v>0</v>
      </c>
      <c r="R323">
        <v>161001</v>
      </c>
      <c r="S323">
        <v>11400</v>
      </c>
      <c r="T323">
        <v>0</v>
      </c>
      <c r="U323">
        <v>29518</v>
      </c>
      <c r="V323">
        <v>43445</v>
      </c>
    </row>
    <row r="324" spans="1:22" x14ac:dyDescent="0.2">
      <c r="A324" t="s">
        <v>376</v>
      </c>
      <c r="B324">
        <v>6969</v>
      </c>
      <c r="C324">
        <v>0</v>
      </c>
      <c r="D324">
        <v>1</v>
      </c>
      <c r="E324">
        <v>363.8</v>
      </c>
      <c r="F324">
        <v>-17.7</v>
      </c>
      <c r="G324">
        <v>1638999</v>
      </c>
      <c r="H324">
        <v>273614</v>
      </c>
      <c r="I324">
        <v>25216</v>
      </c>
      <c r="J324">
        <v>1827458</v>
      </c>
      <c r="K324">
        <v>-81838</v>
      </c>
      <c r="L324">
        <v>3683495</v>
      </c>
      <c r="M324">
        <v>1909296</v>
      </c>
      <c r="N324">
        <v>3737678</v>
      </c>
      <c r="O324">
        <v>-54183</v>
      </c>
      <c r="P324">
        <v>24934</v>
      </c>
      <c r="Q324">
        <v>0</v>
      </c>
      <c r="R324">
        <v>61660</v>
      </c>
      <c r="S324">
        <v>4366</v>
      </c>
      <c r="T324">
        <v>0</v>
      </c>
      <c r="U324">
        <v>20864</v>
      </c>
      <c r="V324">
        <v>5084</v>
      </c>
    </row>
    <row r="325" spans="1:22" x14ac:dyDescent="0.2">
      <c r="A325" t="s">
        <v>377</v>
      </c>
      <c r="B325">
        <v>6975</v>
      </c>
      <c r="C325">
        <v>0</v>
      </c>
      <c r="D325">
        <v>1</v>
      </c>
      <c r="E325">
        <v>1206.4000000000001</v>
      </c>
      <c r="F325">
        <v>2.5</v>
      </c>
      <c r="G325">
        <v>7430545</v>
      </c>
      <c r="H325">
        <v>913094</v>
      </c>
      <c r="I325">
        <v>469715</v>
      </c>
      <c r="J325">
        <v>2835029</v>
      </c>
      <c r="K325">
        <v>123619</v>
      </c>
      <c r="L325">
        <v>10890502.333000001</v>
      </c>
      <c r="M325">
        <v>2711410</v>
      </c>
      <c r="N325">
        <v>10279941</v>
      </c>
      <c r="O325">
        <v>610561.33333000005</v>
      </c>
      <c r="P325">
        <v>0</v>
      </c>
      <c r="Q325">
        <v>120951.92720000001</v>
      </c>
      <c r="R325">
        <v>322002</v>
      </c>
      <c r="S325">
        <v>22800</v>
      </c>
      <c r="T325">
        <v>120951.92720000001</v>
      </c>
      <c r="U325">
        <v>63735</v>
      </c>
      <c r="V325">
        <v>33836</v>
      </c>
    </row>
    <row r="326" spans="1:22" x14ac:dyDescent="0.2">
      <c r="A326" t="s">
        <v>378</v>
      </c>
      <c r="B326">
        <v>6983</v>
      </c>
      <c r="C326">
        <v>0</v>
      </c>
      <c r="D326">
        <v>1</v>
      </c>
      <c r="E326">
        <v>925.5</v>
      </c>
      <c r="F326">
        <v>37.5</v>
      </c>
      <c r="G326">
        <v>4377033</v>
      </c>
      <c r="H326">
        <v>649676</v>
      </c>
      <c r="I326">
        <v>536058</v>
      </c>
      <c r="J326">
        <v>3010331</v>
      </c>
      <c r="K326">
        <v>136095</v>
      </c>
      <c r="L326">
        <v>7959743.6666999999</v>
      </c>
      <c r="M326">
        <v>2874236</v>
      </c>
      <c r="N326">
        <v>7260223</v>
      </c>
      <c r="O326">
        <v>699520.66666999995</v>
      </c>
      <c r="P326">
        <v>0</v>
      </c>
      <c r="Q326">
        <v>0</v>
      </c>
      <c r="R326">
        <v>130171</v>
      </c>
      <c r="S326">
        <v>9217</v>
      </c>
      <c r="T326">
        <v>0</v>
      </c>
      <c r="U326">
        <v>46338</v>
      </c>
      <c r="V326">
        <v>52875</v>
      </c>
    </row>
    <row r="327" spans="1:22" x14ac:dyDescent="0.2">
      <c r="A327" t="s">
        <v>379</v>
      </c>
      <c r="B327">
        <v>6985</v>
      </c>
      <c r="C327">
        <v>0</v>
      </c>
      <c r="D327">
        <v>1</v>
      </c>
      <c r="E327">
        <v>913.6</v>
      </c>
      <c r="F327">
        <v>50.1</v>
      </c>
      <c r="G327">
        <v>4959120</v>
      </c>
      <c r="H327">
        <v>683974</v>
      </c>
      <c r="I327">
        <v>662412</v>
      </c>
      <c r="J327">
        <v>2326065</v>
      </c>
      <c r="K327">
        <v>133739</v>
      </c>
      <c r="L327">
        <v>7983011.6666999999</v>
      </c>
      <c r="M327">
        <v>2192326</v>
      </c>
      <c r="N327">
        <v>7181022</v>
      </c>
      <c r="O327">
        <v>801989.66666999995</v>
      </c>
      <c r="P327">
        <v>0</v>
      </c>
      <c r="Q327">
        <v>0</v>
      </c>
      <c r="R327">
        <v>0</v>
      </c>
      <c r="S327">
        <v>0</v>
      </c>
      <c r="T327">
        <v>0</v>
      </c>
      <c r="U327">
        <v>46920</v>
      </c>
      <c r="V327">
        <v>13853</v>
      </c>
    </row>
    <row r="328" spans="1:22" x14ac:dyDescent="0.2">
      <c r="A328" t="s">
        <v>380</v>
      </c>
      <c r="B328">
        <v>6987</v>
      </c>
      <c r="C328">
        <v>0</v>
      </c>
      <c r="D328">
        <v>1</v>
      </c>
      <c r="E328">
        <v>650.70000000000005</v>
      </c>
      <c r="F328">
        <v>-31.6</v>
      </c>
      <c r="G328">
        <v>3553119</v>
      </c>
      <c r="H328">
        <v>500672</v>
      </c>
      <c r="I328">
        <v>29838</v>
      </c>
      <c r="J328">
        <v>2087565</v>
      </c>
      <c r="K328">
        <v>82905</v>
      </c>
      <c r="L328">
        <v>6110162.6666999999</v>
      </c>
      <c r="M328">
        <v>2004660</v>
      </c>
      <c r="N328">
        <v>5983652</v>
      </c>
      <c r="O328">
        <v>126510.66667000001</v>
      </c>
      <c r="P328">
        <v>38025</v>
      </c>
      <c r="Q328">
        <v>0</v>
      </c>
      <c r="R328">
        <v>58234</v>
      </c>
      <c r="S328">
        <v>4123</v>
      </c>
      <c r="T328">
        <v>0</v>
      </c>
      <c r="U328">
        <v>36093</v>
      </c>
      <c r="V328">
        <v>27041</v>
      </c>
    </row>
    <row r="329" spans="1:22" x14ac:dyDescent="0.2">
      <c r="A329" t="s">
        <v>381</v>
      </c>
      <c r="B329">
        <v>6990</v>
      </c>
      <c r="C329">
        <v>0</v>
      </c>
      <c r="D329">
        <v>1</v>
      </c>
      <c r="E329">
        <v>807.6</v>
      </c>
      <c r="F329">
        <v>52.5</v>
      </c>
      <c r="G329">
        <v>5252377</v>
      </c>
      <c r="H329">
        <v>636950</v>
      </c>
      <c r="I329">
        <v>749532</v>
      </c>
      <c r="J329">
        <v>2067905</v>
      </c>
      <c r="K329">
        <v>115238</v>
      </c>
      <c r="L329">
        <v>7809519.3333000001</v>
      </c>
      <c r="M329">
        <v>1952667</v>
      </c>
      <c r="N329">
        <v>6932344</v>
      </c>
      <c r="O329">
        <v>877175.33333000005</v>
      </c>
      <c r="P329">
        <v>0</v>
      </c>
      <c r="Q329">
        <v>113107.11164</v>
      </c>
      <c r="R329">
        <v>171278</v>
      </c>
      <c r="S329">
        <v>12128</v>
      </c>
      <c r="T329">
        <v>113107.11164</v>
      </c>
      <c r="U329">
        <v>44828</v>
      </c>
      <c r="V329">
        <v>23565</v>
      </c>
    </row>
    <row r="330" spans="1:22" x14ac:dyDescent="0.2">
      <c r="A330" t="s">
        <v>382</v>
      </c>
      <c r="B330">
        <v>6961</v>
      </c>
      <c r="C330">
        <v>0</v>
      </c>
      <c r="D330">
        <v>1</v>
      </c>
      <c r="E330">
        <v>2973.5</v>
      </c>
      <c r="F330">
        <v>23.9</v>
      </c>
      <c r="G330">
        <v>15615292</v>
      </c>
      <c r="H330">
        <v>3160533</v>
      </c>
      <c r="I330">
        <v>2192294</v>
      </c>
      <c r="J330">
        <v>10795390</v>
      </c>
      <c r="K330">
        <v>371778</v>
      </c>
      <c r="L330">
        <v>28843971.333000001</v>
      </c>
      <c r="M330">
        <v>10423612</v>
      </c>
      <c r="N330">
        <v>26164185</v>
      </c>
      <c r="O330">
        <v>2679786.3333000001</v>
      </c>
      <c r="P330">
        <v>0</v>
      </c>
      <c r="Q330">
        <v>0</v>
      </c>
      <c r="R330">
        <v>959154</v>
      </c>
      <c r="S330">
        <v>67914</v>
      </c>
      <c r="T330">
        <v>0</v>
      </c>
      <c r="U330">
        <v>159402</v>
      </c>
      <c r="V330">
        <v>231910</v>
      </c>
    </row>
    <row r="331" spans="1:22" x14ac:dyDescent="0.2">
      <c r="A331" t="s">
        <v>383</v>
      </c>
      <c r="B331">
        <v>6992</v>
      </c>
      <c r="C331">
        <v>0</v>
      </c>
      <c r="D331">
        <v>1</v>
      </c>
      <c r="E331">
        <v>531.70000000000005</v>
      </c>
      <c r="F331">
        <v>10.7</v>
      </c>
      <c r="G331">
        <v>2204999</v>
      </c>
      <c r="H331">
        <v>420608</v>
      </c>
      <c r="I331">
        <v>236254</v>
      </c>
      <c r="J331">
        <v>2446707</v>
      </c>
      <c r="K331">
        <v>34332</v>
      </c>
      <c r="L331">
        <v>5041101.6666999999</v>
      </c>
      <c r="M331">
        <v>2412375</v>
      </c>
      <c r="N331">
        <v>4744271</v>
      </c>
      <c r="O331">
        <v>296830.66667000001</v>
      </c>
      <c r="P331">
        <v>0</v>
      </c>
      <c r="Q331">
        <v>0</v>
      </c>
      <c r="R331">
        <v>61660</v>
      </c>
      <c r="S331">
        <v>4366</v>
      </c>
      <c r="T331">
        <v>0</v>
      </c>
      <c r="U331">
        <v>28800</v>
      </c>
      <c r="V331">
        <v>30448</v>
      </c>
    </row>
    <row r="332" spans="1:22" x14ac:dyDescent="0.2">
      <c r="A332" t="s">
        <v>384</v>
      </c>
      <c r="B332">
        <v>7002</v>
      </c>
      <c r="C332">
        <v>0</v>
      </c>
      <c r="D332">
        <v>1</v>
      </c>
      <c r="E332">
        <v>168.8</v>
      </c>
      <c r="F332">
        <v>-2.5</v>
      </c>
      <c r="G332">
        <v>690333</v>
      </c>
      <c r="H332">
        <v>155255</v>
      </c>
      <c r="I332">
        <v>24237</v>
      </c>
      <c r="J332">
        <v>802003</v>
      </c>
      <c r="K332">
        <v>-101156</v>
      </c>
      <c r="L332">
        <v>1613667.3333000001</v>
      </c>
      <c r="M332">
        <v>903159</v>
      </c>
      <c r="N332">
        <v>1687466</v>
      </c>
      <c r="O332">
        <v>-73798.666670000006</v>
      </c>
      <c r="P332">
        <v>0</v>
      </c>
      <c r="Q332">
        <v>0</v>
      </c>
      <c r="R332">
        <v>41107</v>
      </c>
      <c r="S332">
        <v>2911</v>
      </c>
      <c r="T332">
        <v>0</v>
      </c>
      <c r="U332">
        <v>9104</v>
      </c>
      <c r="V332">
        <v>7183</v>
      </c>
    </row>
    <row r="333" spans="1:22" x14ac:dyDescent="0.2">
      <c r="A333" t="s">
        <v>385</v>
      </c>
      <c r="B333">
        <v>7029</v>
      </c>
      <c r="C333">
        <v>0</v>
      </c>
      <c r="D333">
        <v>1</v>
      </c>
      <c r="E333">
        <v>1167.4000000000001</v>
      </c>
      <c r="F333">
        <v>23.8</v>
      </c>
      <c r="G333">
        <v>6273228</v>
      </c>
      <c r="H333">
        <v>850186</v>
      </c>
      <c r="I333">
        <v>578410</v>
      </c>
      <c r="J333">
        <v>3344594</v>
      </c>
      <c r="K333">
        <v>138552</v>
      </c>
      <c r="L333">
        <v>10307038</v>
      </c>
      <c r="M333">
        <v>3206042</v>
      </c>
      <c r="N333">
        <v>9561585</v>
      </c>
      <c r="O333">
        <v>745453</v>
      </c>
      <c r="P333">
        <v>0</v>
      </c>
      <c r="Q333">
        <v>0</v>
      </c>
      <c r="R333">
        <v>219235</v>
      </c>
      <c r="S333">
        <v>15523</v>
      </c>
      <c r="T333">
        <v>0</v>
      </c>
      <c r="U333">
        <v>59634</v>
      </c>
      <c r="V333">
        <v>58265</v>
      </c>
    </row>
    <row r="334" spans="1:22" x14ac:dyDescent="0.2">
      <c r="A334" t="s">
        <v>386</v>
      </c>
      <c r="B334">
        <v>7038</v>
      </c>
      <c r="C334">
        <v>0</v>
      </c>
      <c r="D334">
        <v>1</v>
      </c>
      <c r="E334">
        <v>747.6</v>
      </c>
      <c r="F334">
        <v>-14.4</v>
      </c>
      <c r="G334">
        <v>4092651</v>
      </c>
      <c r="H334">
        <v>566389</v>
      </c>
      <c r="I334">
        <v>179976</v>
      </c>
      <c r="J334">
        <v>2268241</v>
      </c>
      <c r="K334">
        <v>52220</v>
      </c>
      <c r="L334">
        <v>6805617.3333000001</v>
      </c>
      <c r="M334">
        <v>2216021</v>
      </c>
      <c r="N334">
        <v>6553517</v>
      </c>
      <c r="O334">
        <v>252100.33332999999</v>
      </c>
      <c r="P334">
        <v>0</v>
      </c>
      <c r="Q334">
        <v>0</v>
      </c>
      <c r="R334">
        <v>161001</v>
      </c>
      <c r="S334">
        <v>11400</v>
      </c>
      <c r="T334">
        <v>0</v>
      </c>
      <c r="U334">
        <v>39025</v>
      </c>
      <c r="V334">
        <v>39337</v>
      </c>
    </row>
    <row r="335" spans="1:22" x14ac:dyDescent="0.2">
      <c r="A335" t="s">
        <v>387</v>
      </c>
      <c r="B335">
        <v>7047</v>
      </c>
      <c r="C335">
        <v>0</v>
      </c>
      <c r="D335">
        <v>1</v>
      </c>
      <c r="E335">
        <v>362.8</v>
      </c>
      <c r="F335">
        <v>-14.9</v>
      </c>
      <c r="G335">
        <v>1933730</v>
      </c>
      <c r="H335">
        <v>282966</v>
      </c>
      <c r="I335">
        <v>34546</v>
      </c>
      <c r="J335">
        <v>1102737</v>
      </c>
      <c r="K335">
        <v>23436</v>
      </c>
      <c r="L335">
        <v>3275713</v>
      </c>
      <c r="M335">
        <v>1079301</v>
      </c>
      <c r="N335">
        <v>3212632</v>
      </c>
      <c r="O335">
        <v>63081</v>
      </c>
      <c r="P335">
        <v>4087</v>
      </c>
      <c r="Q335">
        <v>0</v>
      </c>
      <c r="R335">
        <v>54809</v>
      </c>
      <c r="S335">
        <v>3881</v>
      </c>
      <c r="T335">
        <v>0</v>
      </c>
      <c r="U335">
        <v>18792</v>
      </c>
      <c r="V335">
        <v>11089</v>
      </c>
    </row>
    <row r="336" spans="1:22" x14ac:dyDescent="0.2">
      <c r="A336" t="s">
        <v>388</v>
      </c>
      <c r="B336">
        <v>7056</v>
      </c>
      <c r="C336">
        <v>0</v>
      </c>
      <c r="D336">
        <v>1</v>
      </c>
      <c r="E336">
        <v>1711.2</v>
      </c>
      <c r="F336">
        <v>-3.7</v>
      </c>
      <c r="G336">
        <v>10035324</v>
      </c>
      <c r="H336">
        <v>1787916</v>
      </c>
      <c r="I336">
        <v>1170399</v>
      </c>
      <c r="J336">
        <v>4364884</v>
      </c>
      <c r="K336">
        <v>185677</v>
      </c>
      <c r="L336">
        <v>15914243</v>
      </c>
      <c r="M336">
        <v>4179207</v>
      </c>
      <c r="N336">
        <v>14531457</v>
      </c>
      <c r="O336">
        <v>1382786</v>
      </c>
      <c r="P336">
        <v>0</v>
      </c>
      <c r="Q336">
        <v>58775.875468999999</v>
      </c>
      <c r="R336">
        <v>325427</v>
      </c>
      <c r="S336">
        <v>23042</v>
      </c>
      <c r="T336">
        <v>58775.875468999999</v>
      </c>
      <c r="U336">
        <v>89600</v>
      </c>
      <c r="V336">
        <v>51546</v>
      </c>
    </row>
    <row r="337" spans="1:22" x14ac:dyDescent="0.2">
      <c r="A337" t="s">
        <v>389</v>
      </c>
      <c r="B337">
        <v>7092</v>
      </c>
      <c r="C337">
        <v>0</v>
      </c>
      <c r="D337">
        <v>1</v>
      </c>
      <c r="E337">
        <v>450.8</v>
      </c>
      <c r="F337">
        <v>7</v>
      </c>
      <c r="G337">
        <v>2404475</v>
      </c>
      <c r="H337">
        <v>364439</v>
      </c>
      <c r="I337">
        <v>227287</v>
      </c>
      <c r="J337">
        <v>1298700</v>
      </c>
      <c r="K337">
        <v>52283</v>
      </c>
      <c r="L337">
        <v>3998258</v>
      </c>
      <c r="M337">
        <v>1246417</v>
      </c>
      <c r="N337">
        <v>3714025</v>
      </c>
      <c r="O337">
        <v>284233</v>
      </c>
      <c r="P337">
        <v>0</v>
      </c>
      <c r="Q337">
        <v>0</v>
      </c>
      <c r="R337">
        <v>78788</v>
      </c>
      <c r="S337">
        <v>5579</v>
      </c>
      <c r="T337">
        <v>0</v>
      </c>
      <c r="U337">
        <v>23695</v>
      </c>
      <c r="V337">
        <v>9432</v>
      </c>
    </row>
    <row r="338" spans="1:22" x14ac:dyDescent="0.2">
      <c r="A338" t="s">
        <v>390</v>
      </c>
      <c r="B338">
        <v>7098</v>
      </c>
      <c r="C338">
        <v>0</v>
      </c>
      <c r="D338">
        <v>1</v>
      </c>
      <c r="E338">
        <v>530.70000000000005</v>
      </c>
      <c r="F338">
        <v>-34.799999999999997</v>
      </c>
      <c r="G338">
        <v>2928819</v>
      </c>
      <c r="H338">
        <v>401855</v>
      </c>
      <c r="I338">
        <v>-19124</v>
      </c>
      <c r="J338">
        <v>1608914</v>
      </c>
      <c r="K338">
        <v>67366</v>
      </c>
      <c r="L338">
        <v>4875960</v>
      </c>
      <c r="M338">
        <v>1541548</v>
      </c>
      <c r="N338">
        <v>4823094</v>
      </c>
      <c r="O338">
        <v>52866</v>
      </c>
      <c r="P338">
        <v>88774</v>
      </c>
      <c r="Q338">
        <v>0</v>
      </c>
      <c r="R338">
        <v>71937</v>
      </c>
      <c r="S338">
        <v>5094</v>
      </c>
      <c r="T338">
        <v>0</v>
      </c>
      <c r="U338">
        <v>28166</v>
      </c>
      <c r="V338">
        <v>8309</v>
      </c>
    </row>
    <row r="339" spans="1:22" x14ac:dyDescent="0.2">
      <c r="A339" t="s">
        <v>391</v>
      </c>
      <c r="B339">
        <v>7110</v>
      </c>
      <c r="C339">
        <v>0</v>
      </c>
      <c r="D339">
        <v>1</v>
      </c>
      <c r="E339">
        <v>925.5</v>
      </c>
      <c r="F339">
        <v>13.2</v>
      </c>
      <c r="G339">
        <v>5201735</v>
      </c>
      <c r="H339">
        <v>670815</v>
      </c>
      <c r="I339">
        <v>409772</v>
      </c>
      <c r="J339">
        <v>2372391</v>
      </c>
      <c r="K339">
        <v>92041</v>
      </c>
      <c r="L339">
        <v>8059047.6666999999</v>
      </c>
      <c r="M339">
        <v>2280350</v>
      </c>
      <c r="N339">
        <v>7545929</v>
      </c>
      <c r="O339">
        <v>513118.66667000001</v>
      </c>
      <c r="P339">
        <v>0</v>
      </c>
      <c r="Q339">
        <v>0</v>
      </c>
      <c r="R339">
        <v>208959</v>
      </c>
      <c r="S339">
        <v>14796</v>
      </c>
      <c r="T339">
        <v>0</v>
      </c>
      <c r="U339">
        <v>47463</v>
      </c>
      <c r="V339">
        <v>23066</v>
      </c>
    </row>
  </sheetData>
  <phoneticPr fontId="1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2524093</v>
      </c>
      <c r="H2">
        <v>386778</v>
      </c>
      <c r="I2">
        <v>36950</v>
      </c>
      <c r="J2">
        <v>2201119</v>
      </c>
      <c r="K2">
        <v>60343</v>
      </c>
      <c r="L2">
        <v>5044807</v>
      </c>
      <c r="M2">
        <v>2140776</v>
      </c>
      <c r="N2">
        <v>4922273</v>
      </c>
      <c r="O2">
        <v>122534</v>
      </c>
      <c r="P2">
        <v>0</v>
      </c>
      <c r="Q2">
        <v>0</v>
      </c>
      <c r="R2">
        <v>115371</v>
      </c>
      <c r="S2">
        <v>7149</v>
      </c>
      <c r="T2">
        <v>0</v>
      </c>
      <c r="U2">
        <v>29908</v>
      </c>
      <c r="V2">
        <v>48188</v>
      </c>
    </row>
    <row r="3" spans="1:22" x14ac:dyDescent="0.2">
      <c r="A3" t="s">
        <v>55</v>
      </c>
      <c r="B3">
        <v>9</v>
      </c>
      <c r="C3">
        <v>0</v>
      </c>
      <c r="D3">
        <v>1</v>
      </c>
      <c r="E3">
        <v>604.70000000000005</v>
      </c>
      <c r="F3">
        <v>8.5</v>
      </c>
      <c r="G3">
        <v>2613206</v>
      </c>
      <c r="H3">
        <v>463091</v>
      </c>
      <c r="I3">
        <v>266921</v>
      </c>
      <c r="J3">
        <v>2556667</v>
      </c>
      <c r="K3">
        <v>45926</v>
      </c>
      <c r="L3">
        <v>5564772</v>
      </c>
      <c r="M3">
        <v>2510741</v>
      </c>
      <c r="N3">
        <v>5244103</v>
      </c>
      <c r="O3">
        <v>320669</v>
      </c>
      <c r="P3">
        <v>0</v>
      </c>
      <c r="Q3">
        <v>0</v>
      </c>
      <c r="R3">
        <v>84832</v>
      </c>
      <c r="S3">
        <v>5257</v>
      </c>
      <c r="T3">
        <v>0</v>
      </c>
      <c r="U3">
        <v>32347</v>
      </c>
      <c r="V3">
        <v>16640</v>
      </c>
    </row>
    <row r="4" spans="1:22" x14ac:dyDescent="0.2">
      <c r="A4" t="s">
        <v>56</v>
      </c>
      <c r="B4">
        <v>18</v>
      </c>
      <c r="C4">
        <v>0</v>
      </c>
      <c r="D4">
        <v>1</v>
      </c>
      <c r="E4">
        <v>324.8</v>
      </c>
      <c r="F4">
        <v>-3.6</v>
      </c>
      <c r="G4">
        <v>1636312</v>
      </c>
      <c r="H4">
        <v>254536</v>
      </c>
      <c r="I4">
        <v>87423</v>
      </c>
      <c r="J4">
        <v>1223961</v>
      </c>
      <c r="K4">
        <v>-77663</v>
      </c>
      <c r="L4">
        <v>3096112.6666999999</v>
      </c>
      <c r="M4">
        <v>1301624</v>
      </c>
      <c r="N4">
        <v>3076447</v>
      </c>
      <c r="O4">
        <v>19665.666667000001</v>
      </c>
      <c r="P4">
        <v>0</v>
      </c>
      <c r="Q4">
        <v>0</v>
      </c>
      <c r="R4">
        <v>40719</v>
      </c>
      <c r="S4">
        <v>2523</v>
      </c>
      <c r="T4">
        <v>0</v>
      </c>
      <c r="U4">
        <v>18353</v>
      </c>
      <c r="V4">
        <v>22023</v>
      </c>
    </row>
    <row r="5" spans="1:22" x14ac:dyDescent="0.2">
      <c r="A5" t="s">
        <v>57</v>
      </c>
      <c r="B5">
        <v>27</v>
      </c>
      <c r="C5">
        <v>0</v>
      </c>
      <c r="D5">
        <v>1</v>
      </c>
      <c r="E5">
        <v>1517.3</v>
      </c>
      <c r="F5">
        <v>36.299999999999997</v>
      </c>
      <c r="G5">
        <v>8206944</v>
      </c>
      <c r="H5">
        <v>1121830</v>
      </c>
      <c r="I5">
        <v>677615</v>
      </c>
      <c r="J5">
        <v>3953177</v>
      </c>
      <c r="K5">
        <v>158848</v>
      </c>
      <c r="L5">
        <v>13357224.666999999</v>
      </c>
      <c r="M5">
        <v>3794329</v>
      </c>
      <c r="N5">
        <v>12481174</v>
      </c>
      <c r="O5">
        <v>876050.66666999995</v>
      </c>
      <c r="P5">
        <v>0</v>
      </c>
      <c r="Q5">
        <v>0</v>
      </c>
      <c r="R5">
        <v>0</v>
      </c>
      <c r="S5">
        <v>0</v>
      </c>
      <c r="T5">
        <v>0</v>
      </c>
      <c r="U5">
        <v>78568</v>
      </c>
      <c r="V5">
        <v>75274</v>
      </c>
    </row>
    <row r="6" spans="1:22" x14ac:dyDescent="0.2">
      <c r="A6" t="s">
        <v>58</v>
      </c>
      <c r="B6">
        <v>63</v>
      </c>
      <c r="C6">
        <v>0</v>
      </c>
      <c r="D6">
        <v>1</v>
      </c>
      <c r="E6">
        <v>519.70000000000005</v>
      </c>
      <c r="F6">
        <v>-0.3</v>
      </c>
      <c r="G6">
        <v>2848702</v>
      </c>
      <c r="H6">
        <v>409074</v>
      </c>
      <c r="I6">
        <v>195739</v>
      </c>
      <c r="J6">
        <v>1631031</v>
      </c>
      <c r="K6">
        <v>55701</v>
      </c>
      <c r="L6">
        <v>4858565</v>
      </c>
      <c r="M6">
        <v>1575330</v>
      </c>
      <c r="N6">
        <v>4601931</v>
      </c>
      <c r="O6">
        <v>256634</v>
      </c>
      <c r="P6">
        <v>0</v>
      </c>
      <c r="Q6">
        <v>0</v>
      </c>
      <c r="R6">
        <v>40719</v>
      </c>
      <c r="S6">
        <v>2523</v>
      </c>
      <c r="T6">
        <v>0</v>
      </c>
      <c r="U6">
        <v>28122</v>
      </c>
      <c r="V6">
        <v>10477</v>
      </c>
    </row>
    <row r="7" spans="1:22" x14ac:dyDescent="0.2">
      <c r="A7" t="s">
        <v>59</v>
      </c>
      <c r="B7">
        <v>72</v>
      </c>
      <c r="C7">
        <v>0</v>
      </c>
      <c r="D7">
        <v>1</v>
      </c>
      <c r="E7">
        <v>192.9</v>
      </c>
      <c r="F7">
        <v>-9.1</v>
      </c>
      <c r="G7">
        <v>745834</v>
      </c>
      <c r="H7">
        <v>118567</v>
      </c>
      <c r="I7">
        <v>28756</v>
      </c>
      <c r="J7">
        <v>1020687</v>
      </c>
      <c r="K7">
        <v>15269</v>
      </c>
      <c r="L7">
        <v>1855473</v>
      </c>
      <c r="M7">
        <v>1005418</v>
      </c>
      <c r="N7">
        <v>1808274</v>
      </c>
      <c r="O7">
        <v>47199</v>
      </c>
      <c r="P7">
        <v>22501</v>
      </c>
      <c r="Q7">
        <v>0</v>
      </c>
      <c r="R7">
        <v>44112</v>
      </c>
      <c r="S7">
        <v>2733</v>
      </c>
      <c r="T7">
        <v>0</v>
      </c>
      <c r="U7">
        <v>11135</v>
      </c>
      <c r="V7">
        <v>14497</v>
      </c>
    </row>
    <row r="8" spans="1:22" x14ac:dyDescent="0.2">
      <c r="A8" t="s">
        <v>60</v>
      </c>
      <c r="B8">
        <v>81</v>
      </c>
      <c r="C8">
        <v>0</v>
      </c>
      <c r="D8">
        <v>1</v>
      </c>
      <c r="E8">
        <v>1168.4000000000001</v>
      </c>
      <c r="F8">
        <v>-14.2</v>
      </c>
      <c r="G8">
        <v>6805528</v>
      </c>
      <c r="H8">
        <v>839501</v>
      </c>
      <c r="I8">
        <v>238447</v>
      </c>
      <c r="J8">
        <v>2731064</v>
      </c>
      <c r="K8">
        <v>94638</v>
      </c>
      <c r="L8">
        <v>10227143.666999999</v>
      </c>
      <c r="M8">
        <v>2636426</v>
      </c>
      <c r="N8">
        <v>9871130</v>
      </c>
      <c r="O8">
        <v>356013.66667000001</v>
      </c>
      <c r="P8">
        <v>0</v>
      </c>
      <c r="Q8">
        <v>123153.06366</v>
      </c>
      <c r="R8">
        <v>193416</v>
      </c>
      <c r="S8">
        <v>11985</v>
      </c>
      <c r="T8">
        <v>123153.06366</v>
      </c>
      <c r="U8">
        <v>59662</v>
      </c>
      <c r="V8">
        <v>44467</v>
      </c>
    </row>
    <row r="9" spans="1:22" x14ac:dyDescent="0.2">
      <c r="A9" t="s">
        <v>61</v>
      </c>
      <c r="B9">
        <v>99</v>
      </c>
      <c r="C9">
        <v>0</v>
      </c>
      <c r="D9">
        <v>1</v>
      </c>
      <c r="E9">
        <v>528.70000000000005</v>
      </c>
      <c r="F9">
        <v>-15.8</v>
      </c>
      <c r="G9">
        <v>2570472</v>
      </c>
      <c r="H9">
        <v>387788</v>
      </c>
      <c r="I9">
        <v>45689</v>
      </c>
      <c r="J9">
        <v>1540032</v>
      </c>
      <c r="K9">
        <v>33531</v>
      </c>
      <c r="L9">
        <v>4503484</v>
      </c>
      <c r="M9">
        <v>1506501</v>
      </c>
      <c r="N9">
        <v>4422309</v>
      </c>
      <c r="O9">
        <v>81175</v>
      </c>
      <c r="P9">
        <v>427</v>
      </c>
      <c r="Q9">
        <v>0</v>
      </c>
      <c r="R9">
        <v>0</v>
      </c>
      <c r="S9">
        <v>0</v>
      </c>
      <c r="T9">
        <v>0</v>
      </c>
      <c r="U9">
        <v>27036</v>
      </c>
      <c r="V9">
        <v>5192</v>
      </c>
    </row>
    <row r="10" spans="1:22" x14ac:dyDescent="0.2">
      <c r="A10" t="s">
        <v>62</v>
      </c>
      <c r="B10">
        <v>108</v>
      </c>
      <c r="C10">
        <v>0</v>
      </c>
      <c r="D10">
        <v>1</v>
      </c>
      <c r="E10">
        <v>277.89999999999998</v>
      </c>
      <c r="F10">
        <v>17.2</v>
      </c>
      <c r="G10">
        <v>1476447</v>
      </c>
      <c r="H10">
        <v>220881</v>
      </c>
      <c r="I10">
        <v>229958</v>
      </c>
      <c r="J10">
        <v>1037231</v>
      </c>
      <c r="K10">
        <v>55898</v>
      </c>
      <c r="L10">
        <v>2653663.3333000001</v>
      </c>
      <c r="M10">
        <v>981333</v>
      </c>
      <c r="N10">
        <v>2360827</v>
      </c>
      <c r="O10">
        <v>292836.33332999999</v>
      </c>
      <c r="P10">
        <v>0</v>
      </c>
      <c r="Q10">
        <v>0</v>
      </c>
      <c r="R10">
        <v>95011</v>
      </c>
      <c r="S10">
        <v>5887</v>
      </c>
      <c r="T10">
        <v>0</v>
      </c>
      <c r="U10">
        <v>15470</v>
      </c>
      <c r="V10">
        <v>14115</v>
      </c>
    </row>
    <row r="11" spans="1:22" x14ac:dyDescent="0.2">
      <c r="A11" t="s">
        <v>63</v>
      </c>
      <c r="B11">
        <v>126</v>
      </c>
      <c r="C11">
        <v>0</v>
      </c>
      <c r="D11">
        <v>1</v>
      </c>
      <c r="E11">
        <v>1323.3</v>
      </c>
      <c r="F11">
        <v>-0.9</v>
      </c>
      <c r="G11">
        <v>7505446</v>
      </c>
      <c r="H11">
        <v>993837</v>
      </c>
      <c r="I11">
        <v>758821</v>
      </c>
      <c r="J11">
        <v>5334019</v>
      </c>
      <c r="K11">
        <v>130182</v>
      </c>
      <c r="L11">
        <v>13616607.333000001</v>
      </c>
      <c r="M11">
        <v>5203837</v>
      </c>
      <c r="N11">
        <v>12661371</v>
      </c>
      <c r="O11">
        <v>955236.33333000005</v>
      </c>
      <c r="P11">
        <v>0</v>
      </c>
      <c r="Q11">
        <v>0</v>
      </c>
      <c r="R11">
        <v>339326</v>
      </c>
      <c r="S11">
        <v>21026</v>
      </c>
      <c r="T11">
        <v>0</v>
      </c>
      <c r="U11">
        <v>80492</v>
      </c>
      <c r="V11">
        <v>122631</v>
      </c>
    </row>
    <row r="12" spans="1:22" x14ac:dyDescent="0.2">
      <c r="A12" t="s">
        <v>64</v>
      </c>
      <c r="B12">
        <v>135</v>
      </c>
      <c r="C12">
        <v>0</v>
      </c>
      <c r="D12">
        <v>1</v>
      </c>
      <c r="E12">
        <v>1157.4000000000001</v>
      </c>
      <c r="F12">
        <v>-19.5</v>
      </c>
      <c r="G12">
        <v>5922139</v>
      </c>
      <c r="H12">
        <v>837438</v>
      </c>
      <c r="I12">
        <v>222321</v>
      </c>
      <c r="J12">
        <v>3826312</v>
      </c>
      <c r="K12">
        <v>111601</v>
      </c>
      <c r="L12">
        <v>10409095.333000001</v>
      </c>
      <c r="M12">
        <v>3714711</v>
      </c>
      <c r="N12">
        <v>10052004</v>
      </c>
      <c r="O12">
        <v>357091.33332999999</v>
      </c>
      <c r="P12">
        <v>0</v>
      </c>
      <c r="Q12">
        <v>0</v>
      </c>
      <c r="R12">
        <v>223955</v>
      </c>
      <c r="S12">
        <v>13877</v>
      </c>
      <c r="T12">
        <v>0</v>
      </c>
      <c r="U12">
        <v>61491</v>
      </c>
      <c r="V12">
        <v>47161</v>
      </c>
    </row>
    <row r="13" spans="1:22" x14ac:dyDescent="0.2">
      <c r="A13" t="s">
        <v>65</v>
      </c>
      <c r="B13">
        <v>171</v>
      </c>
      <c r="C13">
        <v>0</v>
      </c>
      <c r="D13">
        <v>1</v>
      </c>
      <c r="E13">
        <v>531.70000000000005</v>
      </c>
      <c r="F13">
        <v>21.7</v>
      </c>
      <c r="G13">
        <v>2635536</v>
      </c>
      <c r="H13">
        <v>440827</v>
      </c>
      <c r="I13">
        <v>320841</v>
      </c>
      <c r="J13">
        <v>1909661</v>
      </c>
      <c r="K13">
        <v>80310</v>
      </c>
      <c r="L13">
        <v>4910176</v>
      </c>
      <c r="M13">
        <v>1829351</v>
      </c>
      <c r="N13">
        <v>4477746</v>
      </c>
      <c r="O13">
        <v>432430</v>
      </c>
      <c r="P13">
        <v>0</v>
      </c>
      <c r="Q13">
        <v>0</v>
      </c>
      <c r="R13">
        <v>135731</v>
      </c>
      <c r="S13">
        <v>8411</v>
      </c>
      <c r="T13">
        <v>0</v>
      </c>
      <c r="U13">
        <v>28303</v>
      </c>
      <c r="V13">
        <v>59883</v>
      </c>
    </row>
    <row r="14" spans="1:22" x14ac:dyDescent="0.2">
      <c r="A14" t="s">
        <v>66</v>
      </c>
      <c r="B14">
        <v>225</v>
      </c>
      <c r="C14">
        <v>0</v>
      </c>
      <c r="D14">
        <v>1</v>
      </c>
      <c r="E14">
        <v>4253.8999999999996</v>
      </c>
      <c r="F14">
        <v>7.3</v>
      </c>
      <c r="G14">
        <v>16415355</v>
      </c>
      <c r="H14">
        <v>3115736</v>
      </c>
      <c r="I14">
        <v>851507</v>
      </c>
      <c r="J14">
        <v>18130211</v>
      </c>
      <c r="K14">
        <v>421711</v>
      </c>
      <c r="L14">
        <v>37657880.332999997</v>
      </c>
      <c r="M14">
        <v>17708500</v>
      </c>
      <c r="N14">
        <v>35979814</v>
      </c>
      <c r="O14">
        <v>1678066.3333000001</v>
      </c>
      <c r="P14">
        <v>0</v>
      </c>
      <c r="Q14">
        <v>0</v>
      </c>
      <c r="R14">
        <v>794023</v>
      </c>
      <c r="S14">
        <v>49201</v>
      </c>
      <c r="T14">
        <v>0</v>
      </c>
      <c r="U14">
        <v>215088</v>
      </c>
      <c r="V14">
        <v>790601</v>
      </c>
    </row>
    <row r="15" spans="1:22" x14ac:dyDescent="0.2">
      <c r="A15" t="s">
        <v>67</v>
      </c>
      <c r="B15">
        <v>234</v>
      </c>
      <c r="C15">
        <v>0</v>
      </c>
      <c r="D15">
        <v>1</v>
      </c>
      <c r="E15">
        <v>1214.4000000000001</v>
      </c>
      <c r="F15">
        <v>-32.6</v>
      </c>
      <c r="G15">
        <v>6798331</v>
      </c>
      <c r="H15">
        <v>930602</v>
      </c>
      <c r="I15">
        <v>157602</v>
      </c>
      <c r="J15">
        <v>3301373</v>
      </c>
      <c r="K15">
        <v>63104</v>
      </c>
      <c r="L15">
        <v>10848098.666999999</v>
      </c>
      <c r="M15">
        <v>3238269</v>
      </c>
      <c r="N15">
        <v>10604293</v>
      </c>
      <c r="O15">
        <v>243805.66667000001</v>
      </c>
      <c r="P15">
        <v>0</v>
      </c>
      <c r="Q15">
        <v>0</v>
      </c>
      <c r="R15">
        <v>230742</v>
      </c>
      <c r="S15">
        <v>-37731</v>
      </c>
      <c r="T15">
        <v>0</v>
      </c>
      <c r="U15">
        <v>63676</v>
      </c>
      <c r="V15">
        <v>48535</v>
      </c>
    </row>
    <row r="16" spans="1:22" x14ac:dyDescent="0.2">
      <c r="A16" t="s">
        <v>68</v>
      </c>
      <c r="B16">
        <v>243</v>
      </c>
      <c r="C16">
        <v>0</v>
      </c>
      <c r="D16">
        <v>1</v>
      </c>
      <c r="E16">
        <v>251.9</v>
      </c>
      <c r="F16">
        <v>-20.399999999999999</v>
      </c>
      <c r="G16">
        <v>1510630</v>
      </c>
      <c r="H16">
        <v>208652</v>
      </c>
      <c r="I16">
        <v>-9062</v>
      </c>
      <c r="J16">
        <v>920481</v>
      </c>
      <c r="K16">
        <v>97117</v>
      </c>
      <c r="L16">
        <v>2589114.6666999999</v>
      </c>
      <c r="M16">
        <v>823364</v>
      </c>
      <c r="N16">
        <v>2499196</v>
      </c>
      <c r="O16">
        <v>89918.666666999998</v>
      </c>
      <c r="P16">
        <v>84469</v>
      </c>
      <c r="Q16">
        <v>0</v>
      </c>
      <c r="R16">
        <v>54292</v>
      </c>
      <c r="S16">
        <v>3364</v>
      </c>
      <c r="T16">
        <v>0</v>
      </c>
      <c r="U16">
        <v>14979</v>
      </c>
      <c r="V16">
        <v>3644</v>
      </c>
    </row>
    <row r="17" spans="1:22" x14ac:dyDescent="0.2">
      <c r="A17" t="s">
        <v>69</v>
      </c>
      <c r="B17">
        <v>261</v>
      </c>
      <c r="C17">
        <v>0</v>
      </c>
      <c r="D17">
        <v>1</v>
      </c>
      <c r="E17">
        <v>10175</v>
      </c>
      <c r="F17">
        <v>273.10000000000002</v>
      </c>
      <c r="G17">
        <v>53938844</v>
      </c>
      <c r="H17">
        <v>6760927</v>
      </c>
      <c r="I17">
        <v>4580069</v>
      </c>
      <c r="J17">
        <v>25663105</v>
      </c>
      <c r="K17">
        <v>982679</v>
      </c>
      <c r="L17">
        <v>86419183.333000004</v>
      </c>
      <c r="M17">
        <v>24680426</v>
      </c>
      <c r="N17">
        <v>80497899</v>
      </c>
      <c r="O17">
        <v>5921284.3333000001</v>
      </c>
      <c r="P17">
        <v>0</v>
      </c>
      <c r="Q17">
        <v>0</v>
      </c>
      <c r="R17">
        <v>624360</v>
      </c>
      <c r="S17">
        <v>38688</v>
      </c>
      <c r="T17">
        <v>0</v>
      </c>
      <c r="U17">
        <v>511645</v>
      </c>
      <c r="V17">
        <v>680667</v>
      </c>
    </row>
    <row r="18" spans="1:22" x14ac:dyDescent="0.2">
      <c r="A18" t="s">
        <v>70</v>
      </c>
      <c r="B18">
        <v>279</v>
      </c>
      <c r="C18">
        <v>0</v>
      </c>
      <c r="D18">
        <v>1</v>
      </c>
      <c r="E18">
        <v>798.6</v>
      </c>
      <c r="F18">
        <v>-10.4</v>
      </c>
      <c r="G18">
        <v>4445024</v>
      </c>
      <c r="H18">
        <v>630046</v>
      </c>
      <c r="I18">
        <v>194852</v>
      </c>
      <c r="J18">
        <v>2443699</v>
      </c>
      <c r="K18">
        <v>11091</v>
      </c>
      <c r="L18">
        <v>7355055.6666999999</v>
      </c>
      <c r="M18">
        <v>2432608</v>
      </c>
      <c r="N18">
        <v>7137385</v>
      </c>
      <c r="O18">
        <v>217670.66667000001</v>
      </c>
      <c r="P18">
        <v>0</v>
      </c>
      <c r="Q18">
        <v>0</v>
      </c>
      <c r="R18">
        <v>186629</v>
      </c>
      <c r="S18">
        <v>11564</v>
      </c>
      <c r="T18">
        <v>0</v>
      </c>
      <c r="U18">
        <v>42626</v>
      </c>
      <c r="V18">
        <v>22916</v>
      </c>
    </row>
    <row r="19" spans="1:22" x14ac:dyDescent="0.2">
      <c r="A19" t="s">
        <v>71</v>
      </c>
      <c r="B19">
        <v>355</v>
      </c>
      <c r="C19">
        <v>0</v>
      </c>
      <c r="D19">
        <v>1</v>
      </c>
      <c r="E19">
        <v>288.89999999999998</v>
      </c>
      <c r="F19">
        <v>3.5</v>
      </c>
      <c r="G19">
        <v>808072</v>
      </c>
      <c r="H19">
        <v>218364</v>
      </c>
      <c r="I19">
        <v>88635</v>
      </c>
      <c r="J19">
        <v>1660419</v>
      </c>
      <c r="K19">
        <v>8430</v>
      </c>
      <c r="L19">
        <v>2682358.3333000001</v>
      </c>
      <c r="M19">
        <v>1651989</v>
      </c>
      <c r="N19">
        <v>2561817</v>
      </c>
      <c r="O19">
        <v>120541.33332999999</v>
      </c>
      <c r="P19">
        <v>0</v>
      </c>
      <c r="Q19">
        <v>0</v>
      </c>
      <c r="R19">
        <v>50899</v>
      </c>
      <c r="S19">
        <v>3154</v>
      </c>
      <c r="T19">
        <v>0</v>
      </c>
      <c r="U19">
        <v>15686</v>
      </c>
      <c r="V19">
        <v>46402</v>
      </c>
    </row>
    <row r="20" spans="1:22" x14ac:dyDescent="0.2">
      <c r="A20" t="s">
        <v>72</v>
      </c>
      <c r="B20">
        <v>387</v>
      </c>
      <c r="C20">
        <v>0</v>
      </c>
      <c r="D20">
        <v>1</v>
      </c>
      <c r="E20">
        <v>1454.3</v>
      </c>
      <c r="F20">
        <v>20.399999999999999</v>
      </c>
      <c r="G20">
        <v>8174231</v>
      </c>
      <c r="H20">
        <v>1119304</v>
      </c>
      <c r="I20">
        <v>553278</v>
      </c>
      <c r="J20">
        <v>4252408</v>
      </c>
      <c r="K20">
        <v>143114</v>
      </c>
      <c r="L20">
        <v>13264157.666999999</v>
      </c>
      <c r="M20">
        <v>4109294</v>
      </c>
      <c r="N20">
        <v>12520811</v>
      </c>
      <c r="O20">
        <v>743346.66666999995</v>
      </c>
      <c r="P20">
        <v>0</v>
      </c>
      <c r="Q20">
        <v>0</v>
      </c>
      <c r="R20">
        <v>373259</v>
      </c>
      <c r="S20">
        <v>23129</v>
      </c>
      <c r="T20">
        <v>0</v>
      </c>
      <c r="U20">
        <v>77395</v>
      </c>
      <c r="V20">
        <v>91474</v>
      </c>
    </row>
    <row r="21" spans="1:22" x14ac:dyDescent="0.2">
      <c r="A21" t="s">
        <v>73</v>
      </c>
      <c r="B21">
        <v>414</v>
      </c>
      <c r="C21">
        <v>0</v>
      </c>
      <c r="D21">
        <v>1</v>
      </c>
      <c r="E21">
        <v>516.70000000000005</v>
      </c>
      <c r="F21">
        <v>-8.6</v>
      </c>
      <c r="G21">
        <v>2550134</v>
      </c>
      <c r="H21">
        <v>390384</v>
      </c>
      <c r="I21">
        <v>96621</v>
      </c>
      <c r="J21">
        <v>1799651</v>
      </c>
      <c r="K21">
        <v>47897</v>
      </c>
      <c r="L21">
        <v>4630314.6666999999</v>
      </c>
      <c r="M21">
        <v>1751754</v>
      </c>
      <c r="N21">
        <v>4475638</v>
      </c>
      <c r="O21">
        <v>154676.66667000001</v>
      </c>
      <c r="P21">
        <v>0</v>
      </c>
      <c r="Q21">
        <v>0</v>
      </c>
      <c r="R21">
        <v>128944</v>
      </c>
      <c r="S21">
        <v>7990</v>
      </c>
      <c r="T21">
        <v>0</v>
      </c>
      <c r="U21">
        <v>27366</v>
      </c>
      <c r="V21">
        <v>19090</v>
      </c>
    </row>
    <row r="22" spans="1:22" x14ac:dyDescent="0.2">
      <c r="A22" t="s">
        <v>74</v>
      </c>
      <c r="B22">
        <v>423</v>
      </c>
      <c r="C22">
        <v>0</v>
      </c>
      <c r="D22">
        <v>1</v>
      </c>
      <c r="E22">
        <v>251.9</v>
      </c>
      <c r="F22">
        <v>9.5</v>
      </c>
      <c r="G22">
        <v>1034809</v>
      </c>
      <c r="H22">
        <v>197885</v>
      </c>
      <c r="I22">
        <v>165926</v>
      </c>
      <c r="J22">
        <v>1247573</v>
      </c>
      <c r="K22">
        <v>637</v>
      </c>
      <c r="L22">
        <v>2439095</v>
      </c>
      <c r="M22">
        <v>1246936</v>
      </c>
      <c r="N22">
        <v>2262460</v>
      </c>
      <c r="O22">
        <v>176635</v>
      </c>
      <c r="P22">
        <v>0</v>
      </c>
      <c r="Q22">
        <v>0</v>
      </c>
      <c r="R22">
        <v>61079</v>
      </c>
      <c r="S22">
        <v>3785</v>
      </c>
      <c r="T22">
        <v>0</v>
      </c>
      <c r="U22">
        <v>14088</v>
      </c>
      <c r="V22">
        <v>19907</v>
      </c>
    </row>
    <row r="23" spans="1:22" x14ac:dyDescent="0.2">
      <c r="A23" t="s">
        <v>75</v>
      </c>
      <c r="B23">
        <v>540</v>
      </c>
      <c r="C23">
        <v>0</v>
      </c>
      <c r="D23">
        <v>1</v>
      </c>
      <c r="E23">
        <v>589.70000000000005</v>
      </c>
      <c r="F23">
        <v>11.2</v>
      </c>
      <c r="G23">
        <v>3052508</v>
      </c>
      <c r="H23">
        <v>443206</v>
      </c>
      <c r="I23">
        <v>282977</v>
      </c>
      <c r="J23">
        <v>2127628</v>
      </c>
      <c r="K23">
        <v>83198</v>
      </c>
      <c r="L23">
        <v>5547637.3333000001</v>
      </c>
      <c r="M23">
        <v>2044430</v>
      </c>
      <c r="N23">
        <v>5170577</v>
      </c>
      <c r="O23">
        <v>377060.33332999999</v>
      </c>
      <c r="P23">
        <v>0</v>
      </c>
      <c r="Q23">
        <v>0</v>
      </c>
      <c r="R23">
        <v>98405</v>
      </c>
      <c r="S23">
        <v>6098</v>
      </c>
      <c r="T23">
        <v>0</v>
      </c>
      <c r="U23">
        <v>31999</v>
      </c>
      <c r="V23">
        <v>22700</v>
      </c>
    </row>
    <row r="24" spans="1:22" x14ac:dyDescent="0.2">
      <c r="A24" t="s">
        <v>76</v>
      </c>
      <c r="B24">
        <v>472</v>
      </c>
      <c r="C24">
        <v>0</v>
      </c>
      <c r="D24">
        <v>1</v>
      </c>
      <c r="E24">
        <v>1625.2</v>
      </c>
      <c r="F24">
        <v>24.9</v>
      </c>
      <c r="G24">
        <v>10080787</v>
      </c>
      <c r="H24">
        <v>1099874</v>
      </c>
      <c r="I24">
        <v>639874</v>
      </c>
      <c r="J24">
        <v>2897564</v>
      </c>
      <c r="K24">
        <v>104840</v>
      </c>
      <c r="L24">
        <v>13699295.666999999</v>
      </c>
      <c r="M24">
        <v>2792724</v>
      </c>
      <c r="N24">
        <v>12923502</v>
      </c>
      <c r="O24">
        <v>775793.66666999995</v>
      </c>
      <c r="P24">
        <v>0</v>
      </c>
      <c r="Q24">
        <v>418037.86096000002</v>
      </c>
      <c r="R24">
        <v>441124</v>
      </c>
      <c r="S24">
        <v>27334</v>
      </c>
      <c r="T24">
        <v>418037.86096000002</v>
      </c>
      <c r="U24">
        <v>81435</v>
      </c>
      <c r="V24">
        <v>62195</v>
      </c>
    </row>
    <row r="25" spans="1:22" x14ac:dyDescent="0.2">
      <c r="A25" t="s">
        <v>77</v>
      </c>
      <c r="B25">
        <v>504</v>
      </c>
      <c r="C25">
        <v>0</v>
      </c>
      <c r="D25">
        <v>1</v>
      </c>
      <c r="E25">
        <v>663.7</v>
      </c>
      <c r="F25">
        <v>14.8</v>
      </c>
      <c r="G25">
        <v>3495776</v>
      </c>
      <c r="H25">
        <v>524684</v>
      </c>
      <c r="I25">
        <v>304618</v>
      </c>
      <c r="J25">
        <v>2092181</v>
      </c>
      <c r="K25">
        <v>78765</v>
      </c>
      <c r="L25">
        <v>5992163.6666999999</v>
      </c>
      <c r="M25">
        <v>2013416</v>
      </c>
      <c r="N25">
        <v>5586587</v>
      </c>
      <c r="O25">
        <v>405576.66667000001</v>
      </c>
      <c r="P25">
        <v>0</v>
      </c>
      <c r="Q25">
        <v>0</v>
      </c>
      <c r="R25">
        <v>162877</v>
      </c>
      <c r="S25">
        <v>10093</v>
      </c>
      <c r="T25">
        <v>0</v>
      </c>
      <c r="U25">
        <v>35755</v>
      </c>
      <c r="V25">
        <v>42400</v>
      </c>
    </row>
    <row r="26" spans="1:22" x14ac:dyDescent="0.2">
      <c r="A26" t="s">
        <v>78</v>
      </c>
      <c r="B26">
        <v>513</v>
      </c>
      <c r="C26">
        <v>0</v>
      </c>
      <c r="D26">
        <v>1</v>
      </c>
      <c r="E26">
        <v>362.8</v>
      </c>
      <c r="F26">
        <v>3.4</v>
      </c>
      <c r="G26">
        <v>2074396</v>
      </c>
      <c r="H26">
        <v>277287</v>
      </c>
      <c r="I26">
        <v>128116</v>
      </c>
      <c r="J26">
        <v>873919</v>
      </c>
      <c r="K26">
        <v>30613</v>
      </c>
      <c r="L26">
        <v>3149021.3333000001</v>
      </c>
      <c r="M26">
        <v>843306</v>
      </c>
      <c r="N26">
        <v>2988312</v>
      </c>
      <c r="O26">
        <v>160709.33332999999</v>
      </c>
      <c r="P26">
        <v>0</v>
      </c>
      <c r="Q26">
        <v>22799.072238000001</v>
      </c>
      <c r="R26">
        <v>81438</v>
      </c>
      <c r="S26">
        <v>5046</v>
      </c>
      <c r="T26">
        <v>22799.072238000001</v>
      </c>
      <c r="U26">
        <v>18355</v>
      </c>
      <c r="V26">
        <v>4857</v>
      </c>
    </row>
    <row r="27" spans="1:22" x14ac:dyDescent="0.2">
      <c r="A27" t="s">
        <v>79</v>
      </c>
      <c r="B27">
        <v>549</v>
      </c>
      <c r="C27">
        <v>0</v>
      </c>
      <c r="D27">
        <v>1</v>
      </c>
      <c r="E27">
        <v>448.77</v>
      </c>
      <c r="F27">
        <v>-23.43</v>
      </c>
      <c r="G27">
        <v>2354463</v>
      </c>
      <c r="H27">
        <v>357097</v>
      </c>
      <c r="I27">
        <v>40317</v>
      </c>
      <c r="J27">
        <v>1583437</v>
      </c>
      <c r="K27">
        <v>6241</v>
      </c>
      <c r="L27">
        <v>4231542.6666999999</v>
      </c>
      <c r="M27">
        <v>1577196</v>
      </c>
      <c r="N27">
        <v>4180194</v>
      </c>
      <c r="O27">
        <v>51348.666666999998</v>
      </c>
      <c r="P27">
        <v>64779</v>
      </c>
      <c r="Q27">
        <v>0</v>
      </c>
      <c r="R27">
        <v>71259</v>
      </c>
      <c r="S27">
        <v>4416</v>
      </c>
      <c r="T27">
        <v>0</v>
      </c>
      <c r="U27">
        <v>24227</v>
      </c>
      <c r="V27">
        <v>7805</v>
      </c>
    </row>
    <row r="28" spans="1:22" x14ac:dyDescent="0.2">
      <c r="A28" t="s">
        <v>80</v>
      </c>
      <c r="B28">
        <v>576</v>
      </c>
      <c r="C28">
        <v>0</v>
      </c>
      <c r="D28">
        <v>1</v>
      </c>
      <c r="E28">
        <v>554.70000000000005</v>
      </c>
      <c r="F28">
        <v>-2.9</v>
      </c>
      <c r="G28">
        <v>3153595</v>
      </c>
      <c r="H28">
        <v>392004</v>
      </c>
      <c r="I28">
        <v>190143</v>
      </c>
      <c r="J28">
        <v>1384380</v>
      </c>
      <c r="K28">
        <v>26300</v>
      </c>
      <c r="L28">
        <v>4859613.6666999999</v>
      </c>
      <c r="M28">
        <v>1358080</v>
      </c>
      <c r="N28">
        <v>4635244</v>
      </c>
      <c r="O28">
        <v>224369.66667000001</v>
      </c>
      <c r="P28">
        <v>0</v>
      </c>
      <c r="Q28">
        <v>0</v>
      </c>
      <c r="R28">
        <v>88225</v>
      </c>
      <c r="S28">
        <v>5467</v>
      </c>
      <c r="T28">
        <v>0</v>
      </c>
      <c r="U28">
        <v>29436</v>
      </c>
      <c r="V28">
        <v>17860</v>
      </c>
    </row>
    <row r="29" spans="1:22" x14ac:dyDescent="0.2">
      <c r="A29" t="s">
        <v>81</v>
      </c>
      <c r="B29">
        <v>585</v>
      </c>
      <c r="C29">
        <v>0</v>
      </c>
      <c r="D29">
        <v>1</v>
      </c>
      <c r="E29">
        <v>578.70000000000005</v>
      </c>
      <c r="F29">
        <v>-1</v>
      </c>
      <c r="G29">
        <v>2820351</v>
      </c>
      <c r="H29">
        <v>433898</v>
      </c>
      <c r="I29">
        <v>154703</v>
      </c>
      <c r="J29">
        <v>2021040</v>
      </c>
      <c r="K29">
        <v>58789</v>
      </c>
      <c r="L29">
        <v>5163812.3333000001</v>
      </c>
      <c r="M29">
        <v>1962251</v>
      </c>
      <c r="N29">
        <v>4936754</v>
      </c>
      <c r="O29">
        <v>227058.33332999999</v>
      </c>
      <c r="P29">
        <v>0</v>
      </c>
      <c r="Q29">
        <v>0</v>
      </c>
      <c r="R29">
        <v>139124</v>
      </c>
      <c r="S29">
        <v>8621</v>
      </c>
      <c r="T29">
        <v>0</v>
      </c>
      <c r="U29">
        <v>29808</v>
      </c>
      <c r="V29">
        <v>27647</v>
      </c>
    </row>
    <row r="30" spans="1:22" x14ac:dyDescent="0.2">
      <c r="A30" t="s">
        <v>82</v>
      </c>
      <c r="B30">
        <v>594</v>
      </c>
      <c r="C30">
        <v>0</v>
      </c>
      <c r="D30">
        <v>1</v>
      </c>
      <c r="E30">
        <v>789.6</v>
      </c>
      <c r="F30">
        <v>-6.8</v>
      </c>
      <c r="G30">
        <v>4220581</v>
      </c>
      <c r="H30">
        <v>585531</v>
      </c>
      <c r="I30">
        <v>184431</v>
      </c>
      <c r="J30">
        <v>2465765</v>
      </c>
      <c r="K30">
        <v>62317</v>
      </c>
      <c r="L30">
        <v>7190681.3333000001</v>
      </c>
      <c r="M30">
        <v>2403448</v>
      </c>
      <c r="N30">
        <v>6924601</v>
      </c>
      <c r="O30">
        <v>266080.33332999999</v>
      </c>
      <c r="P30">
        <v>0</v>
      </c>
      <c r="Q30">
        <v>0</v>
      </c>
      <c r="R30">
        <v>122157</v>
      </c>
      <c r="S30">
        <v>7569</v>
      </c>
      <c r="T30">
        <v>0</v>
      </c>
      <c r="U30">
        <v>42313</v>
      </c>
      <c r="V30">
        <v>40961</v>
      </c>
    </row>
    <row r="31" spans="1:22" x14ac:dyDescent="0.2">
      <c r="A31" t="s">
        <v>83</v>
      </c>
      <c r="B31">
        <v>603</v>
      </c>
      <c r="C31">
        <v>0</v>
      </c>
      <c r="D31">
        <v>1</v>
      </c>
      <c r="E31">
        <v>191.4</v>
      </c>
      <c r="F31">
        <v>-2.9</v>
      </c>
      <c r="G31">
        <v>811078</v>
      </c>
      <c r="H31">
        <v>128256</v>
      </c>
      <c r="I31">
        <v>28958</v>
      </c>
      <c r="J31">
        <v>743422</v>
      </c>
      <c r="K31">
        <v>17216</v>
      </c>
      <c r="L31">
        <v>1651486.3333000001</v>
      </c>
      <c r="M31">
        <v>726206</v>
      </c>
      <c r="N31">
        <v>1604297</v>
      </c>
      <c r="O31">
        <v>47189.333333000002</v>
      </c>
      <c r="P31">
        <v>0</v>
      </c>
      <c r="Q31">
        <v>0</v>
      </c>
      <c r="R31">
        <v>33933</v>
      </c>
      <c r="S31">
        <v>2103</v>
      </c>
      <c r="T31">
        <v>0</v>
      </c>
      <c r="U31">
        <v>9836</v>
      </c>
      <c r="V31">
        <v>2663</v>
      </c>
    </row>
    <row r="32" spans="1:22" x14ac:dyDescent="0.2">
      <c r="A32" t="s">
        <v>84</v>
      </c>
      <c r="B32">
        <v>609</v>
      </c>
      <c r="C32">
        <v>0</v>
      </c>
      <c r="D32">
        <v>1</v>
      </c>
      <c r="E32">
        <v>1492.3</v>
      </c>
      <c r="F32">
        <v>-3.7</v>
      </c>
      <c r="G32">
        <v>7496821</v>
      </c>
      <c r="H32">
        <v>1547615</v>
      </c>
      <c r="I32">
        <v>898197</v>
      </c>
      <c r="J32">
        <v>4770172</v>
      </c>
      <c r="K32">
        <v>139809</v>
      </c>
      <c r="L32">
        <v>13527757.333000001</v>
      </c>
      <c r="M32">
        <v>4630363</v>
      </c>
      <c r="N32">
        <v>12476013</v>
      </c>
      <c r="O32">
        <v>1051744.3333000001</v>
      </c>
      <c r="P32">
        <v>0</v>
      </c>
      <c r="Q32">
        <v>0</v>
      </c>
      <c r="R32">
        <v>318967</v>
      </c>
      <c r="S32">
        <v>19765</v>
      </c>
      <c r="T32">
        <v>0</v>
      </c>
      <c r="U32">
        <v>77461</v>
      </c>
      <c r="V32">
        <v>32116</v>
      </c>
    </row>
    <row r="33" spans="1:22" x14ac:dyDescent="0.2">
      <c r="A33" t="s">
        <v>85</v>
      </c>
      <c r="B33">
        <v>621</v>
      </c>
      <c r="C33">
        <v>0</v>
      </c>
      <c r="D33">
        <v>1</v>
      </c>
      <c r="E33">
        <v>3982</v>
      </c>
      <c r="F33">
        <v>-28.9</v>
      </c>
      <c r="G33">
        <v>20235145</v>
      </c>
      <c r="H33">
        <v>4124653</v>
      </c>
      <c r="I33">
        <v>2085349</v>
      </c>
      <c r="J33">
        <v>12587798</v>
      </c>
      <c r="K33">
        <v>256434</v>
      </c>
      <c r="L33">
        <v>36596104</v>
      </c>
      <c r="M33">
        <v>12331364</v>
      </c>
      <c r="N33">
        <v>33993019</v>
      </c>
      <c r="O33">
        <v>2603085</v>
      </c>
      <c r="P33">
        <v>0</v>
      </c>
      <c r="Q33">
        <v>0</v>
      </c>
      <c r="R33">
        <v>855102</v>
      </c>
      <c r="S33">
        <v>52986</v>
      </c>
      <c r="T33">
        <v>0</v>
      </c>
      <c r="U33">
        <v>204914</v>
      </c>
      <c r="V33">
        <v>503610</v>
      </c>
    </row>
    <row r="34" spans="1:22" x14ac:dyDescent="0.2">
      <c r="A34" t="s">
        <v>86</v>
      </c>
      <c r="B34">
        <v>720</v>
      </c>
      <c r="C34">
        <v>0</v>
      </c>
      <c r="D34">
        <v>1</v>
      </c>
      <c r="E34">
        <v>1675.2</v>
      </c>
      <c r="F34">
        <v>79.3</v>
      </c>
      <c r="G34">
        <v>10405075</v>
      </c>
      <c r="H34">
        <v>1160377</v>
      </c>
      <c r="I34">
        <v>1045353</v>
      </c>
      <c r="J34">
        <v>2805594</v>
      </c>
      <c r="K34">
        <v>126665</v>
      </c>
      <c r="L34">
        <v>14231136</v>
      </c>
      <c r="M34">
        <v>2678929</v>
      </c>
      <c r="N34">
        <v>13039206</v>
      </c>
      <c r="O34">
        <v>1191930</v>
      </c>
      <c r="P34">
        <v>0</v>
      </c>
      <c r="Q34">
        <v>506479.30070999998</v>
      </c>
      <c r="R34">
        <v>176450</v>
      </c>
      <c r="S34">
        <v>10934</v>
      </c>
      <c r="T34">
        <v>506479.30070999998</v>
      </c>
      <c r="U34">
        <v>84803</v>
      </c>
      <c r="V34">
        <v>36540</v>
      </c>
    </row>
    <row r="35" spans="1:22" x14ac:dyDescent="0.2">
      <c r="A35" t="s">
        <v>87</v>
      </c>
      <c r="B35">
        <v>729</v>
      </c>
      <c r="C35">
        <v>0</v>
      </c>
      <c r="D35">
        <v>1</v>
      </c>
      <c r="E35">
        <v>2090</v>
      </c>
      <c r="F35">
        <v>-52.8</v>
      </c>
      <c r="G35">
        <v>12988208</v>
      </c>
      <c r="H35">
        <v>1565318</v>
      </c>
      <c r="I35">
        <v>272493</v>
      </c>
      <c r="J35">
        <v>5274254</v>
      </c>
      <c r="K35">
        <v>163081</v>
      </c>
      <c r="L35">
        <v>19523778.666999999</v>
      </c>
      <c r="M35">
        <v>5111173</v>
      </c>
      <c r="N35">
        <v>19037336</v>
      </c>
      <c r="O35">
        <v>486442.66667000001</v>
      </c>
      <c r="P35">
        <v>0</v>
      </c>
      <c r="Q35">
        <v>248787.53055</v>
      </c>
      <c r="R35">
        <v>410585</v>
      </c>
      <c r="S35">
        <v>25442</v>
      </c>
      <c r="T35">
        <v>248787.53055</v>
      </c>
      <c r="U35">
        <v>113599</v>
      </c>
      <c r="V35">
        <v>106584</v>
      </c>
    </row>
    <row r="36" spans="1:22" x14ac:dyDescent="0.2">
      <c r="A36" t="s">
        <v>88</v>
      </c>
      <c r="B36">
        <v>747</v>
      </c>
      <c r="C36">
        <v>0</v>
      </c>
      <c r="D36">
        <v>1</v>
      </c>
      <c r="E36">
        <v>625.70000000000005</v>
      </c>
      <c r="F36">
        <v>17.2</v>
      </c>
      <c r="G36">
        <v>3259603</v>
      </c>
      <c r="H36">
        <v>462783</v>
      </c>
      <c r="I36">
        <v>297387</v>
      </c>
      <c r="J36">
        <v>1860795</v>
      </c>
      <c r="K36">
        <v>61856</v>
      </c>
      <c r="L36">
        <v>5603515</v>
      </c>
      <c r="M36">
        <v>1798939</v>
      </c>
      <c r="N36">
        <v>5233530</v>
      </c>
      <c r="O36">
        <v>369985</v>
      </c>
      <c r="P36">
        <v>0</v>
      </c>
      <c r="Q36">
        <v>0</v>
      </c>
      <c r="R36">
        <v>0</v>
      </c>
      <c r="S36">
        <v>0</v>
      </c>
      <c r="T36">
        <v>0</v>
      </c>
      <c r="U36">
        <v>32832</v>
      </c>
      <c r="V36">
        <v>20334</v>
      </c>
    </row>
    <row r="37" spans="1:22" x14ac:dyDescent="0.2">
      <c r="A37" t="s">
        <v>89</v>
      </c>
      <c r="B37">
        <v>1917</v>
      </c>
      <c r="C37">
        <v>0</v>
      </c>
      <c r="D37">
        <v>1</v>
      </c>
      <c r="E37">
        <v>422.8</v>
      </c>
      <c r="F37">
        <v>-9.9</v>
      </c>
      <c r="G37">
        <v>2175077</v>
      </c>
      <c r="H37">
        <v>351744</v>
      </c>
      <c r="I37">
        <v>76015</v>
      </c>
      <c r="J37">
        <v>1478727</v>
      </c>
      <c r="K37">
        <v>38948</v>
      </c>
      <c r="L37">
        <v>3926269</v>
      </c>
      <c r="M37">
        <v>1439779</v>
      </c>
      <c r="N37">
        <v>3806861</v>
      </c>
      <c r="O37">
        <v>119408</v>
      </c>
      <c r="P37">
        <v>0</v>
      </c>
      <c r="Q37">
        <v>0</v>
      </c>
      <c r="R37">
        <v>88225</v>
      </c>
      <c r="S37">
        <v>5467</v>
      </c>
      <c r="T37">
        <v>0</v>
      </c>
      <c r="U37">
        <v>23524</v>
      </c>
      <c r="V37">
        <v>8946</v>
      </c>
    </row>
    <row r="38" spans="1:22" x14ac:dyDescent="0.2">
      <c r="A38" t="s">
        <v>90</v>
      </c>
      <c r="B38">
        <v>846</v>
      </c>
      <c r="C38">
        <v>0</v>
      </c>
      <c r="D38">
        <v>1</v>
      </c>
      <c r="E38">
        <v>518.70000000000005</v>
      </c>
      <c r="F38">
        <v>-14.5</v>
      </c>
      <c r="G38">
        <v>2626116</v>
      </c>
      <c r="H38">
        <v>400174</v>
      </c>
      <c r="I38">
        <v>39018</v>
      </c>
      <c r="J38">
        <v>1703970</v>
      </c>
      <c r="K38">
        <v>53244</v>
      </c>
      <c r="L38">
        <v>4639386.3333000001</v>
      </c>
      <c r="M38">
        <v>1650726</v>
      </c>
      <c r="N38">
        <v>4540735</v>
      </c>
      <c r="O38">
        <v>98651.333333000002</v>
      </c>
      <c r="P38">
        <v>0</v>
      </c>
      <c r="Q38">
        <v>0</v>
      </c>
      <c r="R38">
        <v>105191</v>
      </c>
      <c r="S38">
        <v>6518</v>
      </c>
      <c r="T38">
        <v>0</v>
      </c>
      <c r="U38">
        <v>27531</v>
      </c>
      <c r="V38">
        <v>14317</v>
      </c>
    </row>
    <row r="39" spans="1:22" x14ac:dyDescent="0.2">
      <c r="A39" t="s">
        <v>91</v>
      </c>
      <c r="B39">
        <v>882</v>
      </c>
      <c r="C39">
        <v>0</v>
      </c>
      <c r="D39">
        <v>1</v>
      </c>
      <c r="E39">
        <v>4647.7</v>
      </c>
      <c r="F39">
        <v>11.2</v>
      </c>
      <c r="G39">
        <v>30522795</v>
      </c>
      <c r="H39">
        <v>4919410</v>
      </c>
      <c r="I39">
        <v>3022116</v>
      </c>
      <c r="J39">
        <v>9627632</v>
      </c>
      <c r="K39">
        <v>326754</v>
      </c>
      <c r="L39">
        <v>44695060.332999997</v>
      </c>
      <c r="M39">
        <v>9300878</v>
      </c>
      <c r="N39">
        <v>41206365</v>
      </c>
      <c r="O39">
        <v>3488695.3333000001</v>
      </c>
      <c r="P39">
        <v>0</v>
      </c>
      <c r="Q39">
        <v>1188362.3226000001</v>
      </c>
      <c r="R39">
        <v>675259</v>
      </c>
      <c r="S39">
        <v>41842</v>
      </c>
      <c r="T39">
        <v>1188362.3226000001</v>
      </c>
      <c r="U39">
        <v>255658</v>
      </c>
      <c r="V39">
        <v>300482</v>
      </c>
    </row>
    <row r="40" spans="1:22" x14ac:dyDescent="0.2">
      <c r="A40" t="s">
        <v>92</v>
      </c>
      <c r="B40">
        <v>916</v>
      </c>
      <c r="C40">
        <v>0</v>
      </c>
      <c r="D40">
        <v>1</v>
      </c>
      <c r="E40">
        <v>300.89999999999998</v>
      </c>
      <c r="F40">
        <v>36.5</v>
      </c>
      <c r="G40">
        <v>1754547</v>
      </c>
      <c r="H40">
        <v>252944</v>
      </c>
      <c r="I40">
        <v>378078</v>
      </c>
      <c r="J40">
        <v>1177307</v>
      </c>
      <c r="K40">
        <v>66218</v>
      </c>
      <c r="L40">
        <v>3147101.6666999999</v>
      </c>
      <c r="M40">
        <v>1111089</v>
      </c>
      <c r="N40">
        <v>2697926</v>
      </c>
      <c r="O40">
        <v>449175.66667000001</v>
      </c>
      <c r="P40">
        <v>0</v>
      </c>
      <c r="Q40">
        <v>0</v>
      </c>
      <c r="R40">
        <v>47506</v>
      </c>
      <c r="S40">
        <v>2944</v>
      </c>
      <c r="T40">
        <v>0</v>
      </c>
      <c r="U40">
        <v>18251</v>
      </c>
      <c r="V40">
        <v>9810</v>
      </c>
    </row>
    <row r="41" spans="1:22" x14ac:dyDescent="0.2">
      <c r="A41" t="s">
        <v>93</v>
      </c>
      <c r="B41">
        <v>914</v>
      </c>
      <c r="C41">
        <v>0</v>
      </c>
      <c r="D41">
        <v>1</v>
      </c>
      <c r="E41">
        <v>470.8</v>
      </c>
      <c r="F41">
        <v>25.9</v>
      </c>
      <c r="G41">
        <v>1750154</v>
      </c>
      <c r="H41">
        <v>368170</v>
      </c>
      <c r="I41">
        <v>282052</v>
      </c>
      <c r="J41">
        <v>2139140</v>
      </c>
      <c r="K41">
        <v>84110</v>
      </c>
      <c r="L41">
        <v>4196690</v>
      </c>
      <c r="M41">
        <v>2055030</v>
      </c>
      <c r="N41">
        <v>3812222</v>
      </c>
      <c r="O41">
        <v>384468</v>
      </c>
      <c r="P41">
        <v>0</v>
      </c>
      <c r="Q41">
        <v>0</v>
      </c>
      <c r="R41">
        <v>98405</v>
      </c>
      <c r="S41">
        <v>6098</v>
      </c>
      <c r="T41">
        <v>0</v>
      </c>
      <c r="U41">
        <v>24317</v>
      </c>
      <c r="V41">
        <v>37631</v>
      </c>
    </row>
    <row r="42" spans="1:22" x14ac:dyDescent="0.2">
      <c r="A42" t="s">
        <v>94</v>
      </c>
      <c r="B42">
        <v>918</v>
      </c>
      <c r="C42">
        <v>0</v>
      </c>
      <c r="D42">
        <v>1</v>
      </c>
      <c r="E42">
        <v>433.8</v>
      </c>
      <c r="F42">
        <v>-16.2</v>
      </c>
      <c r="G42">
        <v>2232725</v>
      </c>
      <c r="H42">
        <v>350106</v>
      </c>
      <c r="I42">
        <v>20274</v>
      </c>
      <c r="J42">
        <v>1357740</v>
      </c>
      <c r="K42">
        <v>21528</v>
      </c>
      <c r="L42">
        <v>3851974</v>
      </c>
      <c r="M42">
        <v>1336212</v>
      </c>
      <c r="N42">
        <v>3808141</v>
      </c>
      <c r="O42">
        <v>43833</v>
      </c>
      <c r="P42">
        <v>22379</v>
      </c>
      <c r="Q42">
        <v>0</v>
      </c>
      <c r="R42">
        <v>95011</v>
      </c>
      <c r="S42">
        <v>5887</v>
      </c>
      <c r="T42">
        <v>0</v>
      </c>
      <c r="U42">
        <v>22668</v>
      </c>
      <c r="V42">
        <v>6414</v>
      </c>
    </row>
    <row r="43" spans="1:22" x14ac:dyDescent="0.2">
      <c r="A43" t="s">
        <v>95</v>
      </c>
      <c r="B43">
        <v>936</v>
      </c>
      <c r="C43">
        <v>0</v>
      </c>
      <c r="D43">
        <v>1</v>
      </c>
      <c r="E43">
        <v>892.6</v>
      </c>
      <c r="F43">
        <v>1.6</v>
      </c>
      <c r="G43">
        <v>4717564</v>
      </c>
      <c r="H43">
        <v>669342</v>
      </c>
      <c r="I43">
        <v>255241</v>
      </c>
      <c r="J43">
        <v>2651775</v>
      </c>
      <c r="K43">
        <v>62220</v>
      </c>
      <c r="L43">
        <v>7887075</v>
      </c>
      <c r="M43">
        <v>2589555</v>
      </c>
      <c r="N43">
        <v>7534602</v>
      </c>
      <c r="O43">
        <v>352473</v>
      </c>
      <c r="P43">
        <v>0</v>
      </c>
      <c r="Q43">
        <v>0</v>
      </c>
      <c r="R43">
        <v>234135</v>
      </c>
      <c r="S43">
        <v>14508</v>
      </c>
      <c r="T43">
        <v>0</v>
      </c>
      <c r="U43">
        <v>46501</v>
      </c>
      <c r="V43">
        <v>82529</v>
      </c>
    </row>
    <row r="44" spans="1:22" x14ac:dyDescent="0.2">
      <c r="A44" t="s">
        <v>96</v>
      </c>
      <c r="B44">
        <v>977</v>
      </c>
      <c r="C44">
        <v>0</v>
      </c>
      <c r="D44">
        <v>1</v>
      </c>
      <c r="E44">
        <v>600.70000000000005</v>
      </c>
      <c r="F44">
        <v>-0.3</v>
      </c>
      <c r="G44">
        <v>3599957</v>
      </c>
      <c r="H44">
        <v>459976</v>
      </c>
      <c r="I44">
        <v>186780</v>
      </c>
      <c r="J44">
        <v>1478496</v>
      </c>
      <c r="K44">
        <v>58130</v>
      </c>
      <c r="L44">
        <v>5411036</v>
      </c>
      <c r="M44">
        <v>1420366</v>
      </c>
      <c r="N44">
        <v>5162870</v>
      </c>
      <c r="O44">
        <v>248166</v>
      </c>
      <c r="P44">
        <v>0</v>
      </c>
      <c r="Q44">
        <v>48730.395512000003</v>
      </c>
      <c r="R44">
        <v>135731</v>
      </c>
      <c r="S44">
        <v>8411</v>
      </c>
      <c r="T44">
        <v>48730.395512000003</v>
      </c>
      <c r="U44">
        <v>31591</v>
      </c>
      <c r="V44">
        <v>8338</v>
      </c>
    </row>
    <row r="45" spans="1:22" x14ac:dyDescent="0.2">
      <c r="A45" t="s">
        <v>97</v>
      </c>
      <c r="B45">
        <v>981</v>
      </c>
      <c r="C45">
        <v>0</v>
      </c>
      <c r="D45">
        <v>1</v>
      </c>
      <c r="E45">
        <v>1852.1</v>
      </c>
      <c r="F45">
        <v>7.1</v>
      </c>
      <c r="G45">
        <v>11815747</v>
      </c>
      <c r="H45">
        <v>1307642</v>
      </c>
      <c r="I45">
        <v>628462</v>
      </c>
      <c r="J45">
        <v>3277736</v>
      </c>
      <c r="K45">
        <v>127411</v>
      </c>
      <c r="L45">
        <v>16086310</v>
      </c>
      <c r="M45">
        <v>3150325</v>
      </c>
      <c r="N45">
        <v>15308134</v>
      </c>
      <c r="O45">
        <v>778176</v>
      </c>
      <c r="P45">
        <v>0</v>
      </c>
      <c r="Q45">
        <v>546285.61115999997</v>
      </c>
      <c r="R45">
        <v>356293</v>
      </c>
      <c r="S45">
        <v>22078</v>
      </c>
      <c r="T45">
        <v>546285.61115999997</v>
      </c>
      <c r="U45">
        <v>95604</v>
      </c>
      <c r="V45">
        <v>41478</v>
      </c>
    </row>
    <row r="46" spans="1:22" x14ac:dyDescent="0.2">
      <c r="A46" t="s">
        <v>98</v>
      </c>
      <c r="B46">
        <v>999</v>
      </c>
      <c r="C46">
        <v>0</v>
      </c>
      <c r="D46">
        <v>1</v>
      </c>
      <c r="E46">
        <v>1699.2</v>
      </c>
      <c r="F46">
        <v>23.8</v>
      </c>
      <c r="G46">
        <v>7425559</v>
      </c>
      <c r="H46">
        <v>1205973</v>
      </c>
      <c r="I46">
        <v>575599</v>
      </c>
      <c r="J46">
        <v>7100401</v>
      </c>
      <c r="K46">
        <v>212948</v>
      </c>
      <c r="L46">
        <v>15396299.666999999</v>
      </c>
      <c r="M46">
        <v>6887453</v>
      </c>
      <c r="N46">
        <v>14475231</v>
      </c>
      <c r="O46">
        <v>921068.66666999995</v>
      </c>
      <c r="P46">
        <v>0</v>
      </c>
      <c r="Q46">
        <v>0</v>
      </c>
      <c r="R46">
        <v>590428</v>
      </c>
      <c r="S46">
        <v>36586</v>
      </c>
      <c r="T46">
        <v>0</v>
      </c>
      <c r="U46">
        <v>89931</v>
      </c>
      <c r="V46">
        <v>254795</v>
      </c>
    </row>
    <row r="47" spans="1:22" x14ac:dyDescent="0.2">
      <c r="A47" t="s">
        <v>99</v>
      </c>
      <c r="B47">
        <v>1044</v>
      </c>
      <c r="C47">
        <v>0</v>
      </c>
      <c r="D47">
        <v>1</v>
      </c>
      <c r="E47">
        <v>4919.6000000000004</v>
      </c>
      <c r="F47">
        <v>60.5</v>
      </c>
      <c r="G47">
        <v>24971112</v>
      </c>
      <c r="H47">
        <v>3632935</v>
      </c>
      <c r="I47">
        <v>1733023</v>
      </c>
      <c r="J47">
        <v>14924041</v>
      </c>
      <c r="K47">
        <v>472864</v>
      </c>
      <c r="L47">
        <v>43570808.667000003</v>
      </c>
      <c r="M47">
        <v>14451177</v>
      </c>
      <c r="N47">
        <v>41172736</v>
      </c>
      <c r="O47">
        <v>2398072.6666999999</v>
      </c>
      <c r="P47">
        <v>0</v>
      </c>
      <c r="Q47">
        <v>0</v>
      </c>
      <c r="R47">
        <v>329146</v>
      </c>
      <c r="S47">
        <v>-59178</v>
      </c>
      <c r="T47">
        <v>0</v>
      </c>
      <c r="U47">
        <v>256789</v>
      </c>
      <c r="V47">
        <v>371867</v>
      </c>
    </row>
    <row r="48" spans="1:22" x14ac:dyDescent="0.2">
      <c r="A48" t="s">
        <v>100</v>
      </c>
      <c r="B48">
        <v>1053</v>
      </c>
      <c r="C48">
        <v>0</v>
      </c>
      <c r="D48">
        <v>1</v>
      </c>
      <c r="E48">
        <v>16972.7</v>
      </c>
      <c r="F48">
        <v>108</v>
      </c>
      <c r="G48">
        <v>93937239</v>
      </c>
      <c r="H48">
        <v>17887125</v>
      </c>
      <c r="I48">
        <v>10942065</v>
      </c>
      <c r="J48">
        <v>50995452</v>
      </c>
      <c r="K48">
        <v>1468800</v>
      </c>
      <c r="L48">
        <v>162804712.33000001</v>
      </c>
      <c r="M48">
        <v>49526652</v>
      </c>
      <c r="N48">
        <v>149591588</v>
      </c>
      <c r="O48">
        <v>13213124.333000001</v>
      </c>
      <c r="P48">
        <v>0</v>
      </c>
      <c r="Q48">
        <v>0</v>
      </c>
      <c r="R48">
        <v>1618586</v>
      </c>
      <c r="S48">
        <v>103356</v>
      </c>
      <c r="T48">
        <v>0</v>
      </c>
      <c r="U48">
        <v>915040</v>
      </c>
      <c r="V48">
        <v>1603482</v>
      </c>
    </row>
    <row r="49" spans="1:22" x14ac:dyDescent="0.2">
      <c r="A49" t="s">
        <v>101</v>
      </c>
      <c r="B49">
        <v>1062</v>
      </c>
      <c r="C49">
        <v>0</v>
      </c>
      <c r="D49">
        <v>1</v>
      </c>
      <c r="E49">
        <v>1335.3</v>
      </c>
      <c r="F49">
        <v>16.899999999999999</v>
      </c>
      <c r="G49">
        <v>7903040</v>
      </c>
      <c r="H49">
        <v>968058</v>
      </c>
      <c r="I49">
        <v>477061</v>
      </c>
      <c r="J49">
        <v>2501782</v>
      </c>
      <c r="K49">
        <v>93277</v>
      </c>
      <c r="L49">
        <v>11114364.666999999</v>
      </c>
      <c r="M49">
        <v>2408505</v>
      </c>
      <c r="N49">
        <v>10525833</v>
      </c>
      <c r="O49">
        <v>588531.66666999995</v>
      </c>
      <c r="P49">
        <v>0</v>
      </c>
      <c r="Q49">
        <v>228586.37796000001</v>
      </c>
      <c r="R49">
        <v>295214</v>
      </c>
      <c r="S49">
        <v>18293</v>
      </c>
      <c r="T49">
        <v>228586.37796000001</v>
      </c>
      <c r="U49">
        <v>66647</v>
      </c>
      <c r="V49">
        <v>36699</v>
      </c>
    </row>
    <row r="50" spans="1:22" x14ac:dyDescent="0.2">
      <c r="A50" t="s">
        <v>102</v>
      </c>
      <c r="B50">
        <v>1071</v>
      </c>
      <c r="C50">
        <v>0</v>
      </c>
      <c r="D50">
        <v>1</v>
      </c>
      <c r="E50">
        <v>1349.3</v>
      </c>
      <c r="F50">
        <v>-20.7</v>
      </c>
      <c r="G50">
        <v>8671511</v>
      </c>
      <c r="H50">
        <v>1000560</v>
      </c>
      <c r="I50">
        <v>275106</v>
      </c>
      <c r="J50">
        <v>2798312</v>
      </c>
      <c r="K50">
        <v>74339</v>
      </c>
      <c r="L50">
        <v>12250605</v>
      </c>
      <c r="M50">
        <v>2723973</v>
      </c>
      <c r="N50">
        <v>11864470</v>
      </c>
      <c r="O50">
        <v>386135</v>
      </c>
      <c r="P50">
        <v>0</v>
      </c>
      <c r="Q50">
        <v>335638.29454999999</v>
      </c>
      <c r="R50">
        <v>302000</v>
      </c>
      <c r="S50">
        <v>18713</v>
      </c>
      <c r="T50">
        <v>335638.29454999999</v>
      </c>
      <c r="U50">
        <v>70960</v>
      </c>
      <c r="V50">
        <v>82222</v>
      </c>
    </row>
    <row r="51" spans="1:22" x14ac:dyDescent="0.2">
      <c r="A51" t="s">
        <v>103</v>
      </c>
      <c r="B51">
        <v>1080</v>
      </c>
      <c r="C51">
        <v>0</v>
      </c>
      <c r="D51">
        <v>1</v>
      </c>
      <c r="E51">
        <v>458.8</v>
      </c>
      <c r="F51">
        <v>-8.3000000000000007</v>
      </c>
      <c r="G51">
        <v>2515606</v>
      </c>
      <c r="H51">
        <v>342066</v>
      </c>
      <c r="I51">
        <v>98797</v>
      </c>
      <c r="J51">
        <v>1434980</v>
      </c>
      <c r="K51">
        <v>25615</v>
      </c>
      <c r="L51">
        <v>4218614</v>
      </c>
      <c r="M51">
        <v>1409365</v>
      </c>
      <c r="N51">
        <v>4086196</v>
      </c>
      <c r="O51">
        <v>132418</v>
      </c>
      <c r="P51">
        <v>0</v>
      </c>
      <c r="Q51">
        <v>0</v>
      </c>
      <c r="R51">
        <v>91618</v>
      </c>
      <c r="S51">
        <v>5677</v>
      </c>
      <c r="T51">
        <v>0</v>
      </c>
      <c r="U51">
        <v>25186</v>
      </c>
      <c r="V51">
        <v>17580</v>
      </c>
    </row>
    <row r="52" spans="1:22" x14ac:dyDescent="0.2">
      <c r="A52" t="s">
        <v>104</v>
      </c>
      <c r="B52">
        <v>1089</v>
      </c>
      <c r="C52">
        <v>0</v>
      </c>
      <c r="D52">
        <v>1</v>
      </c>
      <c r="E52">
        <v>491.8</v>
      </c>
      <c r="F52">
        <v>12.5</v>
      </c>
      <c r="G52">
        <v>2840207</v>
      </c>
      <c r="H52">
        <v>382209</v>
      </c>
      <c r="I52">
        <v>266950</v>
      </c>
      <c r="J52">
        <v>1263993</v>
      </c>
      <c r="K52">
        <v>57395</v>
      </c>
      <c r="L52">
        <v>4410274</v>
      </c>
      <c r="M52">
        <v>1206598</v>
      </c>
      <c r="N52">
        <v>4080303</v>
      </c>
      <c r="O52">
        <v>329971</v>
      </c>
      <c r="P52">
        <v>0</v>
      </c>
      <c r="Q52">
        <v>0</v>
      </c>
      <c r="R52">
        <v>88225</v>
      </c>
      <c r="S52">
        <v>5467</v>
      </c>
      <c r="T52">
        <v>0</v>
      </c>
      <c r="U52">
        <v>26053</v>
      </c>
      <c r="V52">
        <v>12090</v>
      </c>
    </row>
    <row r="53" spans="1:22" x14ac:dyDescent="0.2">
      <c r="A53" t="s">
        <v>105</v>
      </c>
      <c r="B53">
        <v>1082</v>
      </c>
      <c r="C53">
        <v>0</v>
      </c>
      <c r="D53">
        <v>1</v>
      </c>
      <c r="E53">
        <v>1459.3</v>
      </c>
      <c r="F53">
        <v>-18.3</v>
      </c>
      <c r="G53">
        <v>7845976</v>
      </c>
      <c r="H53">
        <v>1081771</v>
      </c>
      <c r="I53">
        <v>306864</v>
      </c>
      <c r="J53">
        <v>4159664</v>
      </c>
      <c r="K53">
        <v>105618</v>
      </c>
      <c r="L53">
        <v>12846666</v>
      </c>
      <c r="M53">
        <v>4054046</v>
      </c>
      <c r="N53">
        <v>12397950</v>
      </c>
      <c r="O53">
        <v>448716</v>
      </c>
      <c r="P53">
        <v>0</v>
      </c>
      <c r="Q53">
        <v>0</v>
      </c>
      <c r="R53">
        <v>315573</v>
      </c>
      <c r="S53">
        <v>19554</v>
      </c>
      <c r="T53">
        <v>0</v>
      </c>
      <c r="U53">
        <v>75926</v>
      </c>
      <c r="V53">
        <v>74828</v>
      </c>
    </row>
    <row r="54" spans="1:22" x14ac:dyDescent="0.2">
      <c r="A54" t="s">
        <v>106</v>
      </c>
      <c r="B54">
        <v>1093</v>
      </c>
      <c r="C54">
        <v>0</v>
      </c>
      <c r="D54">
        <v>1</v>
      </c>
      <c r="E54">
        <v>702.7</v>
      </c>
      <c r="F54">
        <v>20.3</v>
      </c>
      <c r="G54">
        <v>4604015</v>
      </c>
      <c r="H54">
        <v>543878</v>
      </c>
      <c r="I54">
        <v>397149</v>
      </c>
      <c r="J54">
        <v>1290076</v>
      </c>
      <c r="K54">
        <v>52779</v>
      </c>
      <c r="L54">
        <v>6339239.6666999999</v>
      </c>
      <c r="M54">
        <v>1237297</v>
      </c>
      <c r="N54">
        <v>5882110</v>
      </c>
      <c r="O54">
        <v>457129.66667000001</v>
      </c>
      <c r="P54">
        <v>0</v>
      </c>
      <c r="Q54">
        <v>194418.64146000001</v>
      </c>
      <c r="R54">
        <v>115371</v>
      </c>
      <c r="S54">
        <v>7149</v>
      </c>
      <c r="T54">
        <v>194418.64146000001</v>
      </c>
      <c r="U54">
        <v>37786</v>
      </c>
      <c r="V54">
        <v>16642</v>
      </c>
    </row>
    <row r="55" spans="1:22" x14ac:dyDescent="0.2">
      <c r="A55" t="s">
        <v>107</v>
      </c>
      <c r="B55">
        <v>1079</v>
      </c>
      <c r="C55">
        <v>0</v>
      </c>
      <c r="D55">
        <v>1</v>
      </c>
      <c r="E55">
        <v>806.6</v>
      </c>
      <c r="F55">
        <v>3.8</v>
      </c>
      <c r="G55">
        <v>4209454</v>
      </c>
      <c r="H55">
        <v>625037</v>
      </c>
      <c r="I55">
        <v>262436</v>
      </c>
      <c r="J55">
        <v>2141014</v>
      </c>
      <c r="K55">
        <v>22133</v>
      </c>
      <c r="L55">
        <v>7009433</v>
      </c>
      <c r="M55">
        <v>2118881</v>
      </c>
      <c r="N55">
        <v>6709253</v>
      </c>
      <c r="O55">
        <v>300180</v>
      </c>
      <c r="P55">
        <v>0</v>
      </c>
      <c r="Q55">
        <v>0</v>
      </c>
      <c r="R55">
        <v>0</v>
      </c>
      <c r="S55">
        <v>0</v>
      </c>
      <c r="T55">
        <v>0</v>
      </c>
      <c r="U55">
        <v>41293</v>
      </c>
      <c r="V55">
        <v>33928</v>
      </c>
    </row>
    <row r="56" spans="1:22" x14ac:dyDescent="0.2">
      <c r="A56" t="s">
        <v>108</v>
      </c>
      <c r="B56">
        <v>1095</v>
      </c>
      <c r="C56">
        <v>0</v>
      </c>
      <c r="D56">
        <v>1</v>
      </c>
      <c r="E56">
        <v>724.6</v>
      </c>
      <c r="F56">
        <v>35.799999999999997</v>
      </c>
      <c r="G56">
        <v>3671268</v>
      </c>
      <c r="H56">
        <v>517383</v>
      </c>
      <c r="I56">
        <v>428012</v>
      </c>
      <c r="J56">
        <v>2310777</v>
      </c>
      <c r="K56">
        <v>114067</v>
      </c>
      <c r="L56">
        <v>6336427.6666999999</v>
      </c>
      <c r="M56">
        <v>2196710</v>
      </c>
      <c r="N56">
        <v>5780474</v>
      </c>
      <c r="O56">
        <v>555953.66666999995</v>
      </c>
      <c r="P56">
        <v>0</v>
      </c>
      <c r="Q56">
        <v>0</v>
      </c>
      <c r="R56">
        <v>190023</v>
      </c>
      <c r="S56">
        <v>11775</v>
      </c>
      <c r="T56">
        <v>0</v>
      </c>
      <c r="U56">
        <v>36734</v>
      </c>
      <c r="V56">
        <v>27023</v>
      </c>
    </row>
    <row r="57" spans="1:22" x14ac:dyDescent="0.2">
      <c r="A57" t="s">
        <v>109</v>
      </c>
      <c r="B57">
        <v>4772</v>
      </c>
      <c r="C57">
        <v>0</v>
      </c>
      <c r="D57">
        <v>1</v>
      </c>
      <c r="E57">
        <v>810.6</v>
      </c>
      <c r="F57">
        <v>-33</v>
      </c>
      <c r="G57">
        <v>3975266</v>
      </c>
      <c r="H57">
        <v>631230</v>
      </c>
      <c r="I57">
        <v>18769</v>
      </c>
      <c r="J57">
        <v>2914106</v>
      </c>
      <c r="K57">
        <v>105376</v>
      </c>
      <c r="L57">
        <v>7420956.3333000001</v>
      </c>
      <c r="M57">
        <v>2808730</v>
      </c>
      <c r="N57">
        <v>7281559</v>
      </c>
      <c r="O57">
        <v>139397.33332999999</v>
      </c>
      <c r="P57">
        <v>58156</v>
      </c>
      <c r="Q57">
        <v>0</v>
      </c>
      <c r="R57">
        <v>145910</v>
      </c>
      <c r="S57">
        <v>9041</v>
      </c>
      <c r="T57">
        <v>0</v>
      </c>
      <c r="U57">
        <v>43408</v>
      </c>
      <c r="V57">
        <v>46264</v>
      </c>
    </row>
    <row r="58" spans="1:22" x14ac:dyDescent="0.2">
      <c r="A58" t="s">
        <v>110</v>
      </c>
      <c r="B58">
        <v>1107</v>
      </c>
      <c r="C58">
        <v>0</v>
      </c>
      <c r="D58">
        <v>1</v>
      </c>
      <c r="E58">
        <v>1312.4</v>
      </c>
      <c r="F58">
        <v>-31.2</v>
      </c>
      <c r="G58">
        <v>8055540</v>
      </c>
      <c r="H58">
        <v>964033</v>
      </c>
      <c r="I58">
        <v>175889</v>
      </c>
      <c r="J58">
        <v>2916037</v>
      </c>
      <c r="K58">
        <v>87537</v>
      </c>
      <c r="L58">
        <v>11774921</v>
      </c>
      <c r="M58">
        <v>2828500</v>
      </c>
      <c r="N58">
        <v>11486428</v>
      </c>
      <c r="O58">
        <v>288493</v>
      </c>
      <c r="P58">
        <v>0</v>
      </c>
      <c r="Q58">
        <v>188226.74939000001</v>
      </c>
      <c r="R58">
        <v>213776</v>
      </c>
      <c r="S58">
        <v>13247</v>
      </c>
      <c r="T58">
        <v>188226.74939000001</v>
      </c>
      <c r="U58">
        <v>69658</v>
      </c>
      <c r="V58">
        <v>53087</v>
      </c>
    </row>
    <row r="59" spans="1:22" x14ac:dyDescent="0.2">
      <c r="A59" t="s">
        <v>111</v>
      </c>
      <c r="B59">
        <v>1116</v>
      </c>
      <c r="C59">
        <v>0</v>
      </c>
      <c r="D59">
        <v>1</v>
      </c>
      <c r="E59">
        <v>1546.2</v>
      </c>
      <c r="F59">
        <v>-43.1</v>
      </c>
      <c r="G59">
        <v>8358235</v>
      </c>
      <c r="H59">
        <v>1159628</v>
      </c>
      <c r="I59">
        <v>162875</v>
      </c>
      <c r="J59">
        <v>4695676</v>
      </c>
      <c r="K59">
        <v>89375</v>
      </c>
      <c r="L59">
        <v>14227037.333000001</v>
      </c>
      <c r="M59">
        <v>4606301</v>
      </c>
      <c r="N59">
        <v>13927858</v>
      </c>
      <c r="O59">
        <v>299179.33332999999</v>
      </c>
      <c r="P59">
        <v>0</v>
      </c>
      <c r="Q59">
        <v>0</v>
      </c>
      <c r="R59">
        <v>91618</v>
      </c>
      <c r="S59">
        <v>5677</v>
      </c>
      <c r="T59">
        <v>0</v>
      </c>
      <c r="U59">
        <v>82447</v>
      </c>
      <c r="V59">
        <v>105116</v>
      </c>
    </row>
    <row r="60" spans="1:22" x14ac:dyDescent="0.2">
      <c r="A60" t="s">
        <v>112</v>
      </c>
      <c r="B60">
        <v>1134</v>
      </c>
      <c r="C60">
        <v>0</v>
      </c>
      <c r="D60">
        <v>1</v>
      </c>
      <c r="E60">
        <v>301.89999999999998</v>
      </c>
      <c r="F60">
        <v>8.3000000000000007</v>
      </c>
      <c r="G60">
        <v>1375871</v>
      </c>
      <c r="H60">
        <v>246509</v>
      </c>
      <c r="I60">
        <v>130752</v>
      </c>
      <c r="J60">
        <v>1163848</v>
      </c>
      <c r="K60">
        <v>34462</v>
      </c>
      <c r="L60">
        <v>2735070.3333000001</v>
      </c>
      <c r="M60">
        <v>1129386</v>
      </c>
      <c r="N60">
        <v>2566410</v>
      </c>
      <c r="O60">
        <v>168660.33332999999</v>
      </c>
      <c r="P60">
        <v>0</v>
      </c>
      <c r="Q60">
        <v>0</v>
      </c>
      <c r="R60">
        <v>57685</v>
      </c>
      <c r="S60">
        <v>3574</v>
      </c>
      <c r="T60">
        <v>0</v>
      </c>
      <c r="U60">
        <v>16317</v>
      </c>
      <c r="V60">
        <v>6527</v>
      </c>
    </row>
    <row r="61" spans="1:22" x14ac:dyDescent="0.2">
      <c r="A61" t="s">
        <v>113</v>
      </c>
      <c r="B61">
        <v>1152</v>
      </c>
      <c r="C61">
        <v>0</v>
      </c>
      <c r="D61">
        <v>1</v>
      </c>
      <c r="E61">
        <v>991.5</v>
      </c>
      <c r="F61">
        <v>16.399999999999999</v>
      </c>
      <c r="G61">
        <v>5746068</v>
      </c>
      <c r="H61">
        <v>751657</v>
      </c>
      <c r="I61">
        <v>399933</v>
      </c>
      <c r="J61">
        <v>2603763</v>
      </c>
      <c r="K61">
        <v>84678</v>
      </c>
      <c r="L61">
        <v>9040560.6666999999</v>
      </c>
      <c r="M61">
        <v>2519085</v>
      </c>
      <c r="N61">
        <v>8515278</v>
      </c>
      <c r="O61">
        <v>525282.66666999995</v>
      </c>
      <c r="P61">
        <v>0</v>
      </c>
      <c r="Q61">
        <v>0</v>
      </c>
      <c r="R61">
        <v>139124</v>
      </c>
      <c r="S61">
        <v>8621</v>
      </c>
      <c r="T61">
        <v>0</v>
      </c>
      <c r="U61">
        <v>53395</v>
      </c>
      <c r="V61">
        <v>78197</v>
      </c>
    </row>
    <row r="62" spans="1:22" x14ac:dyDescent="0.2">
      <c r="A62" t="s">
        <v>114</v>
      </c>
      <c r="B62">
        <v>1197</v>
      </c>
      <c r="C62">
        <v>0</v>
      </c>
      <c r="D62">
        <v>1</v>
      </c>
      <c r="E62">
        <v>927.5</v>
      </c>
      <c r="F62">
        <v>-11.2</v>
      </c>
      <c r="G62">
        <v>4755298</v>
      </c>
      <c r="H62">
        <v>648956</v>
      </c>
      <c r="I62">
        <v>188459</v>
      </c>
      <c r="J62">
        <v>2531846</v>
      </c>
      <c r="K62">
        <v>65576</v>
      </c>
      <c r="L62">
        <v>7984471.6666999999</v>
      </c>
      <c r="M62">
        <v>2466270</v>
      </c>
      <c r="N62">
        <v>7705158</v>
      </c>
      <c r="O62">
        <v>279313.66667000001</v>
      </c>
      <c r="P62">
        <v>0</v>
      </c>
      <c r="Q62">
        <v>0</v>
      </c>
      <c r="R62">
        <v>0</v>
      </c>
      <c r="S62">
        <v>0</v>
      </c>
      <c r="T62">
        <v>0</v>
      </c>
      <c r="U62">
        <v>47406</v>
      </c>
      <c r="V62">
        <v>48372</v>
      </c>
    </row>
    <row r="63" spans="1:22" x14ac:dyDescent="0.2">
      <c r="A63" t="s">
        <v>115</v>
      </c>
      <c r="B63">
        <v>1206</v>
      </c>
      <c r="C63">
        <v>0</v>
      </c>
      <c r="D63">
        <v>1</v>
      </c>
      <c r="E63">
        <v>954.5</v>
      </c>
      <c r="F63">
        <v>9.6</v>
      </c>
      <c r="G63">
        <v>5528618</v>
      </c>
      <c r="H63">
        <v>724033</v>
      </c>
      <c r="I63">
        <v>572664</v>
      </c>
      <c r="J63">
        <v>3602452</v>
      </c>
      <c r="K63">
        <v>134876</v>
      </c>
      <c r="L63">
        <v>9703213</v>
      </c>
      <c r="M63">
        <v>3467576</v>
      </c>
      <c r="N63">
        <v>8974456</v>
      </c>
      <c r="O63">
        <v>728757</v>
      </c>
      <c r="P63">
        <v>0</v>
      </c>
      <c r="Q63">
        <v>0</v>
      </c>
      <c r="R63">
        <v>190023</v>
      </c>
      <c r="S63">
        <v>-15770</v>
      </c>
      <c r="T63">
        <v>0</v>
      </c>
      <c r="U63">
        <v>57326</v>
      </c>
      <c r="V63">
        <v>38133</v>
      </c>
    </row>
    <row r="64" spans="1:22" x14ac:dyDescent="0.2">
      <c r="A64" t="s">
        <v>116</v>
      </c>
      <c r="B64">
        <v>1211</v>
      </c>
      <c r="C64">
        <v>0</v>
      </c>
      <c r="D64">
        <v>1</v>
      </c>
      <c r="E64">
        <v>1476.3</v>
      </c>
      <c r="F64">
        <v>28.2</v>
      </c>
      <c r="G64">
        <v>9318761</v>
      </c>
      <c r="H64">
        <v>1095181</v>
      </c>
      <c r="I64">
        <v>674666</v>
      </c>
      <c r="J64">
        <v>2976842</v>
      </c>
      <c r="K64">
        <v>104900</v>
      </c>
      <c r="L64">
        <v>13271587.666999999</v>
      </c>
      <c r="M64">
        <v>2871942</v>
      </c>
      <c r="N64">
        <v>12446484</v>
      </c>
      <c r="O64">
        <v>825103.66666999995</v>
      </c>
      <c r="P64">
        <v>0</v>
      </c>
      <c r="Q64">
        <v>278194.86670000001</v>
      </c>
      <c r="R64">
        <v>210382</v>
      </c>
      <c r="S64">
        <v>13036</v>
      </c>
      <c r="T64">
        <v>278194.86670000001</v>
      </c>
      <c r="U64">
        <v>80164</v>
      </c>
      <c r="V64">
        <v>91186</v>
      </c>
    </row>
    <row r="65" spans="1:22" x14ac:dyDescent="0.2">
      <c r="A65" t="s">
        <v>117</v>
      </c>
      <c r="B65">
        <v>1215</v>
      </c>
      <c r="C65">
        <v>0</v>
      </c>
      <c r="D65">
        <v>1</v>
      </c>
      <c r="E65">
        <v>325.8</v>
      </c>
      <c r="F65">
        <v>-15</v>
      </c>
      <c r="G65">
        <v>1826538</v>
      </c>
      <c r="H65">
        <v>279796</v>
      </c>
      <c r="I65">
        <v>4219</v>
      </c>
      <c r="J65">
        <v>963398</v>
      </c>
      <c r="K65">
        <v>46122</v>
      </c>
      <c r="L65">
        <v>3040231.3333000001</v>
      </c>
      <c r="M65">
        <v>917276</v>
      </c>
      <c r="N65">
        <v>2985762</v>
      </c>
      <c r="O65">
        <v>54469.333333000002</v>
      </c>
      <c r="P65">
        <v>34107</v>
      </c>
      <c r="Q65">
        <v>0</v>
      </c>
      <c r="R65">
        <v>37326</v>
      </c>
      <c r="S65">
        <v>2313</v>
      </c>
      <c r="T65">
        <v>0</v>
      </c>
      <c r="U65">
        <v>17339</v>
      </c>
      <c r="V65">
        <v>7825</v>
      </c>
    </row>
    <row r="66" spans="1:22" x14ac:dyDescent="0.2">
      <c r="A66" t="s">
        <v>118</v>
      </c>
      <c r="B66">
        <v>1218</v>
      </c>
      <c r="C66">
        <v>0</v>
      </c>
      <c r="D66">
        <v>1</v>
      </c>
      <c r="E66">
        <v>362.8</v>
      </c>
      <c r="F66">
        <v>-8.1999999999999993</v>
      </c>
      <c r="G66">
        <v>1327139</v>
      </c>
      <c r="H66">
        <v>289801</v>
      </c>
      <c r="I66">
        <v>39336</v>
      </c>
      <c r="J66">
        <v>1684882</v>
      </c>
      <c r="K66">
        <v>38145</v>
      </c>
      <c r="L66">
        <v>3262776.6666999999</v>
      </c>
      <c r="M66">
        <v>1646737</v>
      </c>
      <c r="N66">
        <v>3179238</v>
      </c>
      <c r="O66">
        <v>83538.666666999998</v>
      </c>
      <c r="P66">
        <v>0</v>
      </c>
      <c r="Q66">
        <v>0</v>
      </c>
      <c r="R66">
        <v>50899</v>
      </c>
      <c r="S66">
        <v>3154</v>
      </c>
      <c r="T66">
        <v>0</v>
      </c>
      <c r="U66">
        <v>18721</v>
      </c>
      <c r="V66">
        <v>11854</v>
      </c>
    </row>
    <row r="67" spans="1:22" x14ac:dyDescent="0.2">
      <c r="A67" t="s">
        <v>119</v>
      </c>
      <c r="B67">
        <v>2763</v>
      </c>
      <c r="C67">
        <v>0</v>
      </c>
      <c r="D67">
        <v>1</v>
      </c>
      <c r="E67">
        <v>624.70000000000005</v>
      </c>
      <c r="F67">
        <v>3.6</v>
      </c>
      <c r="G67">
        <v>2838506</v>
      </c>
      <c r="H67">
        <v>459320</v>
      </c>
      <c r="I67">
        <v>194548</v>
      </c>
      <c r="J67">
        <v>2354349</v>
      </c>
      <c r="K67">
        <v>70986</v>
      </c>
      <c r="L67">
        <v>5592762</v>
      </c>
      <c r="M67">
        <v>2283363</v>
      </c>
      <c r="N67">
        <v>5315190</v>
      </c>
      <c r="O67">
        <v>277572</v>
      </c>
      <c r="P67">
        <v>0</v>
      </c>
      <c r="Q67">
        <v>0</v>
      </c>
      <c r="R67">
        <v>84832</v>
      </c>
      <c r="S67">
        <v>5257</v>
      </c>
      <c r="T67">
        <v>0</v>
      </c>
      <c r="U67">
        <v>32447</v>
      </c>
      <c r="V67">
        <v>25419</v>
      </c>
    </row>
    <row r="68" spans="1:22" x14ac:dyDescent="0.2">
      <c r="A68" t="s">
        <v>120</v>
      </c>
      <c r="B68">
        <v>1221</v>
      </c>
      <c r="C68">
        <v>0</v>
      </c>
      <c r="D68">
        <v>1</v>
      </c>
      <c r="E68">
        <v>1895.1</v>
      </c>
      <c r="F68">
        <v>97.5</v>
      </c>
      <c r="G68">
        <v>9911214</v>
      </c>
      <c r="H68">
        <v>1374935</v>
      </c>
      <c r="I68">
        <v>1139654</v>
      </c>
      <c r="J68">
        <v>5329774</v>
      </c>
      <c r="K68">
        <v>235096</v>
      </c>
      <c r="L68">
        <v>16572895</v>
      </c>
      <c r="M68">
        <v>5094678</v>
      </c>
      <c r="N68">
        <v>15124432</v>
      </c>
      <c r="O68">
        <v>1448463</v>
      </c>
      <c r="P68">
        <v>0</v>
      </c>
      <c r="Q68">
        <v>0</v>
      </c>
      <c r="R68">
        <v>186629</v>
      </c>
      <c r="S68">
        <v>11564</v>
      </c>
      <c r="T68">
        <v>0</v>
      </c>
      <c r="U68">
        <v>99356</v>
      </c>
      <c r="V68">
        <v>143601</v>
      </c>
    </row>
    <row r="69" spans="1:22" x14ac:dyDescent="0.2">
      <c r="A69" t="s">
        <v>121</v>
      </c>
      <c r="B69">
        <v>1233</v>
      </c>
      <c r="C69">
        <v>0</v>
      </c>
      <c r="D69">
        <v>1</v>
      </c>
      <c r="E69">
        <v>1195.4000000000001</v>
      </c>
      <c r="F69">
        <v>-41.3</v>
      </c>
      <c r="G69">
        <v>5248247</v>
      </c>
      <c r="H69">
        <v>860006</v>
      </c>
      <c r="I69">
        <v>72836</v>
      </c>
      <c r="J69">
        <v>4830185</v>
      </c>
      <c r="K69">
        <v>105628</v>
      </c>
      <c r="L69">
        <v>10794671</v>
      </c>
      <c r="M69">
        <v>4724557</v>
      </c>
      <c r="N69">
        <v>10561912</v>
      </c>
      <c r="O69">
        <v>232759</v>
      </c>
      <c r="P69">
        <v>36817</v>
      </c>
      <c r="Q69">
        <v>0</v>
      </c>
      <c r="R69">
        <v>223955</v>
      </c>
      <c r="S69">
        <v>13877</v>
      </c>
      <c r="T69">
        <v>0</v>
      </c>
      <c r="U69">
        <v>63668</v>
      </c>
      <c r="V69">
        <v>80188</v>
      </c>
    </row>
    <row r="70" spans="1:22" x14ac:dyDescent="0.2">
      <c r="A70" t="s">
        <v>122</v>
      </c>
      <c r="B70">
        <v>1278</v>
      </c>
      <c r="C70">
        <v>0</v>
      </c>
      <c r="D70">
        <v>1</v>
      </c>
      <c r="E70">
        <v>3822.1</v>
      </c>
      <c r="F70">
        <v>-37.4</v>
      </c>
      <c r="G70">
        <v>24259889</v>
      </c>
      <c r="H70">
        <v>2866224</v>
      </c>
      <c r="I70">
        <v>319461</v>
      </c>
      <c r="J70">
        <v>9624310</v>
      </c>
      <c r="K70">
        <v>217090</v>
      </c>
      <c r="L70">
        <v>36346723</v>
      </c>
      <c r="M70">
        <v>9407220</v>
      </c>
      <c r="N70">
        <v>35021357</v>
      </c>
      <c r="O70">
        <v>1325366</v>
      </c>
      <c r="P70">
        <v>0</v>
      </c>
      <c r="Q70">
        <v>436113.59656999999</v>
      </c>
      <c r="R70">
        <v>831349</v>
      </c>
      <c r="S70">
        <v>51514</v>
      </c>
      <c r="T70">
        <v>436113.59656999999</v>
      </c>
      <c r="U70">
        <v>212532</v>
      </c>
      <c r="V70">
        <v>427649</v>
      </c>
    </row>
    <row r="71" spans="1:22" x14ac:dyDescent="0.2">
      <c r="A71" t="s">
        <v>123</v>
      </c>
      <c r="B71">
        <v>1332</v>
      </c>
      <c r="C71">
        <v>0</v>
      </c>
      <c r="D71">
        <v>1</v>
      </c>
      <c r="E71">
        <v>743.6</v>
      </c>
      <c r="F71">
        <v>1</v>
      </c>
      <c r="G71">
        <v>4194564</v>
      </c>
      <c r="H71">
        <v>535293</v>
      </c>
      <c r="I71">
        <v>209733</v>
      </c>
      <c r="J71">
        <v>1811634</v>
      </c>
      <c r="K71">
        <v>62890</v>
      </c>
      <c r="L71">
        <v>6412506.6666999999</v>
      </c>
      <c r="M71">
        <v>1748744</v>
      </c>
      <c r="N71">
        <v>6132171</v>
      </c>
      <c r="O71">
        <v>280335.66667000001</v>
      </c>
      <c r="P71">
        <v>0</v>
      </c>
      <c r="Q71">
        <v>40991.892402999998</v>
      </c>
      <c r="R71">
        <v>142517</v>
      </c>
      <c r="S71">
        <v>8831</v>
      </c>
      <c r="T71">
        <v>40991.892402999998</v>
      </c>
      <c r="U71">
        <v>37476</v>
      </c>
      <c r="V71">
        <v>13533</v>
      </c>
    </row>
    <row r="72" spans="1:22" x14ac:dyDescent="0.2">
      <c r="A72" t="s">
        <v>124</v>
      </c>
      <c r="B72">
        <v>1337</v>
      </c>
      <c r="C72">
        <v>0</v>
      </c>
      <c r="D72">
        <v>1</v>
      </c>
      <c r="E72">
        <v>4791.6000000000004</v>
      </c>
      <c r="F72">
        <v>106.3</v>
      </c>
      <c r="G72">
        <v>23499859</v>
      </c>
      <c r="H72">
        <v>3411773</v>
      </c>
      <c r="I72">
        <v>1842344</v>
      </c>
      <c r="J72">
        <v>15432583</v>
      </c>
      <c r="K72">
        <v>509460</v>
      </c>
      <c r="L72">
        <v>42135360.667000003</v>
      </c>
      <c r="M72">
        <v>14923123</v>
      </c>
      <c r="N72">
        <v>39494086</v>
      </c>
      <c r="O72">
        <v>2641274.6666999999</v>
      </c>
      <c r="P72">
        <v>0</v>
      </c>
      <c r="Q72">
        <v>0</v>
      </c>
      <c r="R72">
        <v>889035</v>
      </c>
      <c r="S72">
        <v>55089</v>
      </c>
      <c r="T72">
        <v>0</v>
      </c>
      <c r="U72">
        <v>245383</v>
      </c>
      <c r="V72">
        <v>680181</v>
      </c>
    </row>
    <row r="73" spans="1:22" x14ac:dyDescent="0.2">
      <c r="A73" t="s">
        <v>125</v>
      </c>
      <c r="B73">
        <v>1350</v>
      </c>
      <c r="C73">
        <v>0</v>
      </c>
      <c r="D73">
        <v>1</v>
      </c>
      <c r="E73">
        <v>492.8</v>
      </c>
      <c r="F73">
        <v>5</v>
      </c>
      <c r="G73">
        <v>2664368</v>
      </c>
      <c r="H73">
        <v>366780</v>
      </c>
      <c r="I73">
        <v>176156</v>
      </c>
      <c r="J73">
        <v>1323530</v>
      </c>
      <c r="K73">
        <v>45735</v>
      </c>
      <c r="L73">
        <v>4279347.6666999999</v>
      </c>
      <c r="M73">
        <v>1277795</v>
      </c>
      <c r="N73">
        <v>4055005</v>
      </c>
      <c r="O73">
        <v>224342.66667000001</v>
      </c>
      <c r="P73">
        <v>0</v>
      </c>
      <c r="Q73">
        <v>0</v>
      </c>
      <c r="R73">
        <v>81438</v>
      </c>
      <c r="S73">
        <v>5046</v>
      </c>
      <c r="T73">
        <v>0</v>
      </c>
      <c r="U73">
        <v>25427</v>
      </c>
      <c r="V73">
        <v>6108</v>
      </c>
    </row>
    <row r="74" spans="1:22" x14ac:dyDescent="0.2">
      <c r="A74" t="s">
        <v>126</v>
      </c>
      <c r="B74">
        <v>1359</v>
      </c>
      <c r="C74">
        <v>0</v>
      </c>
      <c r="D74">
        <v>1</v>
      </c>
      <c r="E74">
        <v>516.70000000000005</v>
      </c>
      <c r="F74">
        <v>-11.3</v>
      </c>
      <c r="G74">
        <v>2215117</v>
      </c>
      <c r="H74">
        <v>566594</v>
      </c>
      <c r="I74">
        <v>216098</v>
      </c>
      <c r="J74">
        <v>1844213</v>
      </c>
      <c r="K74">
        <v>38199</v>
      </c>
      <c r="L74">
        <v>4582610</v>
      </c>
      <c r="M74">
        <v>1806014</v>
      </c>
      <c r="N74">
        <v>4309923</v>
      </c>
      <c r="O74">
        <v>272687</v>
      </c>
      <c r="P74">
        <v>0</v>
      </c>
      <c r="Q74">
        <v>0</v>
      </c>
      <c r="R74">
        <v>81438</v>
      </c>
      <c r="S74">
        <v>5046</v>
      </c>
      <c r="T74">
        <v>0</v>
      </c>
      <c r="U74">
        <v>25772</v>
      </c>
      <c r="V74">
        <v>38124</v>
      </c>
    </row>
    <row r="75" spans="1:22" x14ac:dyDescent="0.2">
      <c r="A75" t="s">
        <v>127</v>
      </c>
      <c r="B75">
        <v>1368</v>
      </c>
      <c r="C75">
        <v>0</v>
      </c>
      <c r="D75">
        <v>1</v>
      </c>
      <c r="E75">
        <v>762.6</v>
      </c>
      <c r="F75">
        <v>-53</v>
      </c>
      <c r="G75">
        <v>4616641</v>
      </c>
      <c r="H75">
        <v>618328</v>
      </c>
      <c r="I75">
        <v>-68463</v>
      </c>
      <c r="J75">
        <v>2334569</v>
      </c>
      <c r="K75">
        <v>215611</v>
      </c>
      <c r="L75">
        <v>7452394.3333000001</v>
      </c>
      <c r="M75">
        <v>2118958</v>
      </c>
      <c r="N75">
        <v>7292767</v>
      </c>
      <c r="O75">
        <v>159627.33332999999</v>
      </c>
      <c r="P75">
        <v>194857</v>
      </c>
      <c r="Q75">
        <v>0</v>
      </c>
      <c r="R75">
        <v>142517</v>
      </c>
      <c r="S75">
        <v>8831</v>
      </c>
      <c r="T75">
        <v>0</v>
      </c>
      <c r="U75">
        <v>43246</v>
      </c>
      <c r="V75">
        <v>25373</v>
      </c>
    </row>
    <row r="76" spans="1:22" x14ac:dyDescent="0.2">
      <c r="A76" t="s">
        <v>128</v>
      </c>
      <c r="B76">
        <v>1413</v>
      </c>
      <c r="C76">
        <v>0</v>
      </c>
      <c r="D76">
        <v>1</v>
      </c>
      <c r="E76">
        <v>384.8</v>
      </c>
      <c r="F76">
        <v>-16.3</v>
      </c>
      <c r="G76">
        <v>1747623</v>
      </c>
      <c r="H76">
        <v>317572</v>
      </c>
      <c r="I76">
        <v>-20229</v>
      </c>
      <c r="J76">
        <v>1599069</v>
      </c>
      <c r="K76">
        <v>74543</v>
      </c>
      <c r="L76">
        <v>3588148.6666999999</v>
      </c>
      <c r="M76">
        <v>1524526</v>
      </c>
      <c r="N76">
        <v>3515336</v>
      </c>
      <c r="O76">
        <v>72812.666666999998</v>
      </c>
      <c r="P76">
        <v>34161</v>
      </c>
      <c r="Q76">
        <v>0</v>
      </c>
      <c r="R76">
        <v>111978</v>
      </c>
      <c r="S76">
        <v>6939</v>
      </c>
      <c r="T76">
        <v>0</v>
      </c>
      <c r="U76">
        <v>20334</v>
      </c>
      <c r="V76">
        <v>35863</v>
      </c>
    </row>
    <row r="77" spans="1:22" x14ac:dyDescent="0.2">
      <c r="A77" t="s">
        <v>129</v>
      </c>
      <c r="B77">
        <v>1431</v>
      </c>
      <c r="C77">
        <v>0</v>
      </c>
      <c r="D77">
        <v>1</v>
      </c>
      <c r="E77">
        <v>421.8</v>
      </c>
      <c r="F77">
        <v>3.9</v>
      </c>
      <c r="G77">
        <v>2055671</v>
      </c>
      <c r="H77">
        <v>351958</v>
      </c>
      <c r="I77">
        <v>177781</v>
      </c>
      <c r="J77">
        <v>1588582</v>
      </c>
      <c r="K77">
        <v>37894</v>
      </c>
      <c r="L77">
        <v>3930402.6666999999</v>
      </c>
      <c r="M77">
        <v>1550688</v>
      </c>
      <c r="N77">
        <v>3707149</v>
      </c>
      <c r="O77">
        <v>223253.66667000001</v>
      </c>
      <c r="P77">
        <v>0</v>
      </c>
      <c r="Q77">
        <v>0</v>
      </c>
      <c r="R77">
        <v>81438</v>
      </c>
      <c r="S77">
        <v>5046</v>
      </c>
      <c r="T77">
        <v>0</v>
      </c>
      <c r="U77">
        <v>22502</v>
      </c>
      <c r="V77">
        <v>15630</v>
      </c>
    </row>
    <row r="78" spans="1:22" x14ac:dyDescent="0.2">
      <c r="A78" t="s">
        <v>130</v>
      </c>
      <c r="B78">
        <v>1449</v>
      </c>
      <c r="C78">
        <v>0</v>
      </c>
      <c r="D78">
        <v>1</v>
      </c>
      <c r="E78">
        <v>107.5</v>
      </c>
      <c r="F78">
        <v>-1.6</v>
      </c>
      <c r="G78">
        <v>357883</v>
      </c>
      <c r="H78">
        <v>123630</v>
      </c>
      <c r="I78">
        <v>42773</v>
      </c>
      <c r="J78">
        <v>703990</v>
      </c>
      <c r="K78">
        <v>6027</v>
      </c>
      <c r="L78">
        <v>1190827</v>
      </c>
      <c r="M78">
        <v>697963</v>
      </c>
      <c r="N78">
        <v>1139666</v>
      </c>
      <c r="O78">
        <v>51161</v>
      </c>
      <c r="P78">
        <v>0</v>
      </c>
      <c r="Q78">
        <v>0</v>
      </c>
      <c r="R78">
        <v>0</v>
      </c>
      <c r="S78">
        <v>0</v>
      </c>
      <c r="T78">
        <v>0</v>
      </c>
      <c r="U78">
        <v>6737</v>
      </c>
      <c r="V78">
        <v>5324</v>
      </c>
    </row>
    <row r="79" spans="1:22" x14ac:dyDescent="0.2">
      <c r="A79" t="s">
        <v>131</v>
      </c>
      <c r="B79">
        <v>1476</v>
      </c>
      <c r="C79">
        <v>0</v>
      </c>
      <c r="D79">
        <v>1</v>
      </c>
      <c r="E79">
        <v>9049.6</v>
      </c>
      <c r="F79">
        <v>53.7</v>
      </c>
      <c r="G79">
        <v>57373629</v>
      </c>
      <c r="H79">
        <v>9531714</v>
      </c>
      <c r="I79">
        <v>6077990</v>
      </c>
      <c r="J79">
        <v>22288833</v>
      </c>
      <c r="K79">
        <v>665844</v>
      </c>
      <c r="L79">
        <v>88732506.333000004</v>
      </c>
      <c r="M79">
        <v>21622989</v>
      </c>
      <c r="N79">
        <v>81520047</v>
      </c>
      <c r="O79">
        <v>7212459.3333000001</v>
      </c>
      <c r="P79">
        <v>0</v>
      </c>
      <c r="Q79">
        <v>1216373.8661</v>
      </c>
      <c r="R79">
        <v>1384451</v>
      </c>
      <c r="S79">
        <v>82726</v>
      </c>
      <c r="T79">
        <v>1216373.8661</v>
      </c>
      <c r="U79">
        <v>503874</v>
      </c>
      <c r="V79">
        <v>922781</v>
      </c>
    </row>
    <row r="80" spans="1:22" x14ac:dyDescent="0.2">
      <c r="A80" t="s">
        <v>132</v>
      </c>
      <c r="B80">
        <v>1503</v>
      </c>
      <c r="C80">
        <v>0</v>
      </c>
      <c r="D80">
        <v>1</v>
      </c>
      <c r="E80">
        <v>1432.3</v>
      </c>
      <c r="F80">
        <v>6.8</v>
      </c>
      <c r="G80">
        <v>8797344</v>
      </c>
      <c r="H80">
        <v>1089020</v>
      </c>
      <c r="I80">
        <v>571954</v>
      </c>
      <c r="J80">
        <v>3403500</v>
      </c>
      <c r="K80">
        <v>126002</v>
      </c>
      <c r="L80">
        <v>12984579.333000001</v>
      </c>
      <c r="M80">
        <v>3277498</v>
      </c>
      <c r="N80">
        <v>12249244</v>
      </c>
      <c r="O80">
        <v>735335.33333000005</v>
      </c>
      <c r="P80">
        <v>0</v>
      </c>
      <c r="Q80">
        <v>117602.24198000001</v>
      </c>
      <c r="R80">
        <v>386832</v>
      </c>
      <c r="S80">
        <v>23970</v>
      </c>
      <c r="T80">
        <v>117602.24198000001</v>
      </c>
      <c r="U80">
        <v>77155</v>
      </c>
      <c r="V80">
        <v>81547</v>
      </c>
    </row>
    <row r="81" spans="1:22" x14ac:dyDescent="0.2">
      <c r="A81" t="s">
        <v>133</v>
      </c>
      <c r="B81">
        <v>1576</v>
      </c>
      <c r="C81">
        <v>0</v>
      </c>
      <c r="D81">
        <v>1</v>
      </c>
      <c r="E81">
        <v>2324.9</v>
      </c>
      <c r="F81">
        <v>77.8</v>
      </c>
      <c r="G81">
        <v>12113929</v>
      </c>
      <c r="H81">
        <v>1614405</v>
      </c>
      <c r="I81">
        <v>1082672</v>
      </c>
      <c r="J81">
        <v>6575662</v>
      </c>
      <c r="K81">
        <v>247196</v>
      </c>
      <c r="L81">
        <v>20102859</v>
      </c>
      <c r="M81">
        <v>6328466</v>
      </c>
      <c r="N81">
        <v>18623420</v>
      </c>
      <c r="O81">
        <v>1479439</v>
      </c>
      <c r="P81">
        <v>0</v>
      </c>
      <c r="Q81">
        <v>0</v>
      </c>
      <c r="R81">
        <v>485237</v>
      </c>
      <c r="S81">
        <v>30068</v>
      </c>
      <c r="T81">
        <v>0</v>
      </c>
      <c r="U81">
        <v>116463</v>
      </c>
      <c r="V81">
        <v>284100</v>
      </c>
    </row>
    <row r="82" spans="1:22" x14ac:dyDescent="0.2">
      <c r="A82" t="s">
        <v>134</v>
      </c>
      <c r="B82">
        <v>1602</v>
      </c>
      <c r="C82">
        <v>0</v>
      </c>
      <c r="D82">
        <v>1</v>
      </c>
      <c r="E82">
        <v>504.8</v>
      </c>
      <c r="F82">
        <v>19.600000000000001</v>
      </c>
      <c r="G82">
        <v>2795891</v>
      </c>
      <c r="H82">
        <v>380839</v>
      </c>
      <c r="I82">
        <v>282917</v>
      </c>
      <c r="J82">
        <v>1260938</v>
      </c>
      <c r="K82">
        <v>56664</v>
      </c>
      <c r="L82">
        <v>4346974.3333000001</v>
      </c>
      <c r="M82">
        <v>1204274</v>
      </c>
      <c r="N82">
        <v>4003791</v>
      </c>
      <c r="O82">
        <v>343183.33332999999</v>
      </c>
      <c r="P82">
        <v>0</v>
      </c>
      <c r="Q82">
        <v>14875.043749</v>
      </c>
      <c r="R82">
        <v>98405</v>
      </c>
      <c r="S82">
        <v>6098</v>
      </c>
      <c r="T82">
        <v>14875.043749</v>
      </c>
      <c r="U82">
        <v>25224</v>
      </c>
      <c r="V82">
        <v>7711</v>
      </c>
    </row>
    <row r="83" spans="1:22" x14ac:dyDescent="0.2">
      <c r="A83" t="s">
        <v>135</v>
      </c>
      <c r="B83">
        <v>1611</v>
      </c>
      <c r="C83">
        <v>0</v>
      </c>
      <c r="D83">
        <v>1</v>
      </c>
      <c r="E83">
        <v>15911.2</v>
      </c>
      <c r="F83">
        <v>-69.900000000000006</v>
      </c>
      <c r="G83">
        <v>91866128</v>
      </c>
      <c r="H83">
        <v>16918412</v>
      </c>
      <c r="I83">
        <v>9493756</v>
      </c>
      <c r="J83">
        <v>44740612</v>
      </c>
      <c r="K83">
        <v>744725</v>
      </c>
      <c r="L83">
        <v>152231505</v>
      </c>
      <c r="M83">
        <v>43995887</v>
      </c>
      <c r="N83">
        <v>141130682</v>
      </c>
      <c r="O83">
        <v>11100823</v>
      </c>
      <c r="P83">
        <v>0</v>
      </c>
      <c r="Q83">
        <v>0</v>
      </c>
      <c r="R83">
        <v>2945352</v>
      </c>
      <c r="S83">
        <v>185569</v>
      </c>
      <c r="T83">
        <v>0</v>
      </c>
      <c r="U83">
        <v>854201</v>
      </c>
      <c r="V83">
        <v>1651705</v>
      </c>
    </row>
    <row r="84" spans="1:22" x14ac:dyDescent="0.2">
      <c r="A84" t="s">
        <v>136</v>
      </c>
      <c r="B84">
        <v>1619</v>
      </c>
      <c r="C84">
        <v>0</v>
      </c>
      <c r="D84">
        <v>1</v>
      </c>
      <c r="E84">
        <v>1203.4000000000001</v>
      </c>
      <c r="F84">
        <v>21.4</v>
      </c>
      <c r="G84">
        <v>6467263</v>
      </c>
      <c r="H84">
        <v>885917</v>
      </c>
      <c r="I84">
        <v>495737</v>
      </c>
      <c r="J84">
        <v>3222036</v>
      </c>
      <c r="K84">
        <v>128704</v>
      </c>
      <c r="L84">
        <v>10442647.666999999</v>
      </c>
      <c r="M84">
        <v>3093332</v>
      </c>
      <c r="N84">
        <v>9800583</v>
      </c>
      <c r="O84">
        <v>642064.66666999995</v>
      </c>
      <c r="P84">
        <v>0</v>
      </c>
      <c r="Q84">
        <v>0</v>
      </c>
      <c r="R84">
        <v>166270</v>
      </c>
      <c r="S84">
        <v>10303</v>
      </c>
      <c r="T84">
        <v>0</v>
      </c>
      <c r="U84">
        <v>60271</v>
      </c>
      <c r="V84">
        <v>33702</v>
      </c>
    </row>
    <row r="85" spans="1:22" x14ac:dyDescent="0.2">
      <c r="A85" t="s">
        <v>137</v>
      </c>
      <c r="B85">
        <v>1638</v>
      </c>
      <c r="C85">
        <v>0</v>
      </c>
      <c r="D85">
        <v>1</v>
      </c>
      <c r="E85">
        <v>1350.3</v>
      </c>
      <c r="F85">
        <v>-43.3</v>
      </c>
      <c r="G85">
        <v>6324971</v>
      </c>
      <c r="H85">
        <v>1010082</v>
      </c>
      <c r="I85">
        <v>62140</v>
      </c>
      <c r="J85">
        <v>4845662</v>
      </c>
      <c r="K85">
        <v>96919</v>
      </c>
      <c r="L85">
        <v>11971611.333000001</v>
      </c>
      <c r="M85">
        <v>4748743</v>
      </c>
      <c r="N85">
        <v>11749939</v>
      </c>
      <c r="O85">
        <v>221672.33332999999</v>
      </c>
      <c r="P85">
        <v>20839</v>
      </c>
      <c r="Q85">
        <v>0</v>
      </c>
      <c r="R85">
        <v>335933</v>
      </c>
      <c r="S85">
        <v>20816</v>
      </c>
      <c r="T85">
        <v>0</v>
      </c>
      <c r="U85">
        <v>68759</v>
      </c>
      <c r="V85">
        <v>126829</v>
      </c>
    </row>
    <row r="86" spans="1:22" x14ac:dyDescent="0.2">
      <c r="A86" t="s">
        <v>138</v>
      </c>
      <c r="B86">
        <v>1675</v>
      </c>
      <c r="C86">
        <v>0</v>
      </c>
      <c r="D86">
        <v>1</v>
      </c>
      <c r="E86">
        <v>192.9</v>
      </c>
      <c r="F86">
        <v>-19.100000000000001</v>
      </c>
      <c r="G86">
        <v>1034739</v>
      </c>
      <c r="H86">
        <v>196362</v>
      </c>
      <c r="I86">
        <v>3611</v>
      </c>
      <c r="J86">
        <v>710568</v>
      </c>
      <c r="K86">
        <v>97965</v>
      </c>
      <c r="L86">
        <v>1893259.6666999999</v>
      </c>
      <c r="M86">
        <v>612603</v>
      </c>
      <c r="N86">
        <v>1790452</v>
      </c>
      <c r="O86">
        <v>102807.66667000001</v>
      </c>
      <c r="P86">
        <v>89611</v>
      </c>
      <c r="Q86">
        <v>0</v>
      </c>
      <c r="R86">
        <v>50899</v>
      </c>
      <c r="S86">
        <v>3154</v>
      </c>
      <c r="T86">
        <v>0</v>
      </c>
      <c r="U86">
        <v>10254</v>
      </c>
      <c r="V86">
        <v>2490</v>
      </c>
    </row>
    <row r="87" spans="1:22" x14ac:dyDescent="0.2">
      <c r="A87" t="s">
        <v>139</v>
      </c>
      <c r="B87">
        <v>1701</v>
      </c>
      <c r="C87">
        <v>0</v>
      </c>
      <c r="D87">
        <v>1</v>
      </c>
      <c r="E87">
        <v>2060</v>
      </c>
      <c r="F87">
        <v>13</v>
      </c>
      <c r="G87">
        <v>14123860</v>
      </c>
      <c r="H87">
        <v>1478875</v>
      </c>
      <c r="I87">
        <v>848516</v>
      </c>
      <c r="J87">
        <v>3691341</v>
      </c>
      <c r="K87">
        <v>124508</v>
      </c>
      <c r="L87">
        <v>19081012.333000001</v>
      </c>
      <c r="M87">
        <v>3566833</v>
      </c>
      <c r="N87">
        <v>18048363</v>
      </c>
      <c r="O87">
        <v>1032649.3333000001</v>
      </c>
      <c r="P87">
        <v>0</v>
      </c>
      <c r="Q87">
        <v>646604.76939999999</v>
      </c>
      <c r="R87">
        <v>329146</v>
      </c>
      <c r="S87">
        <v>20395</v>
      </c>
      <c r="T87">
        <v>646604.76939999999</v>
      </c>
      <c r="U87">
        <v>115940</v>
      </c>
      <c r="V87">
        <v>116082</v>
      </c>
    </row>
    <row r="88" spans="1:22" x14ac:dyDescent="0.2">
      <c r="A88" t="s">
        <v>140</v>
      </c>
      <c r="B88">
        <v>1719</v>
      </c>
      <c r="C88">
        <v>0</v>
      </c>
      <c r="D88">
        <v>1</v>
      </c>
      <c r="E88">
        <v>685.7</v>
      </c>
      <c r="F88">
        <v>-13.4</v>
      </c>
      <c r="G88">
        <v>3713119</v>
      </c>
      <c r="H88">
        <v>499344</v>
      </c>
      <c r="I88">
        <v>109756</v>
      </c>
      <c r="J88">
        <v>1836497</v>
      </c>
      <c r="K88">
        <v>55065</v>
      </c>
      <c r="L88">
        <v>5941452.6666999999</v>
      </c>
      <c r="M88">
        <v>1781432</v>
      </c>
      <c r="N88">
        <v>5769111</v>
      </c>
      <c r="O88">
        <v>172341.66667000001</v>
      </c>
      <c r="P88">
        <v>0</v>
      </c>
      <c r="Q88">
        <v>0</v>
      </c>
      <c r="R88">
        <v>122157</v>
      </c>
      <c r="S88">
        <v>7569</v>
      </c>
      <c r="T88">
        <v>0</v>
      </c>
      <c r="U88">
        <v>35378</v>
      </c>
      <c r="V88">
        <v>14650</v>
      </c>
    </row>
    <row r="89" spans="1:22" x14ac:dyDescent="0.2">
      <c r="A89" t="s">
        <v>141</v>
      </c>
      <c r="B89">
        <v>1737</v>
      </c>
      <c r="C89">
        <v>0</v>
      </c>
      <c r="D89">
        <v>1</v>
      </c>
      <c r="E89">
        <v>32686.9</v>
      </c>
      <c r="F89">
        <v>273.7</v>
      </c>
      <c r="G89">
        <v>224025529</v>
      </c>
      <c r="H89">
        <v>25987333</v>
      </c>
      <c r="I89">
        <v>13036440</v>
      </c>
      <c r="J89">
        <v>76020610</v>
      </c>
      <c r="K89">
        <v>2325930</v>
      </c>
      <c r="L89">
        <v>324381250</v>
      </c>
      <c r="M89">
        <v>73694680</v>
      </c>
      <c r="N89">
        <v>307413712</v>
      </c>
      <c r="O89">
        <v>16967538</v>
      </c>
      <c r="P89">
        <v>0</v>
      </c>
      <c r="Q89">
        <v>8492930.4508999996</v>
      </c>
      <c r="R89">
        <v>4587691</v>
      </c>
      <c r="S89">
        <v>284275</v>
      </c>
      <c r="T89">
        <v>8492930.4508999996</v>
      </c>
      <c r="U89">
        <v>1879655</v>
      </c>
      <c r="V89">
        <v>2935469</v>
      </c>
    </row>
    <row r="90" spans="1:22" x14ac:dyDescent="0.2">
      <c r="A90" t="s">
        <v>142</v>
      </c>
      <c r="B90">
        <v>1782</v>
      </c>
      <c r="C90">
        <v>0</v>
      </c>
      <c r="D90">
        <v>1</v>
      </c>
      <c r="E90">
        <v>99.58</v>
      </c>
      <c r="F90">
        <v>-1.42</v>
      </c>
      <c r="G90">
        <v>563941</v>
      </c>
      <c r="H90">
        <v>106374</v>
      </c>
      <c r="I90">
        <v>38983</v>
      </c>
      <c r="J90">
        <v>326958</v>
      </c>
      <c r="K90">
        <v>-42598</v>
      </c>
      <c r="L90">
        <v>999042.33333000005</v>
      </c>
      <c r="M90">
        <v>369556</v>
      </c>
      <c r="N90">
        <v>1002114</v>
      </c>
      <c r="O90">
        <v>-3071.666667</v>
      </c>
      <c r="P90">
        <v>0</v>
      </c>
      <c r="Q90">
        <v>0</v>
      </c>
      <c r="R90">
        <v>0</v>
      </c>
      <c r="S90">
        <v>0</v>
      </c>
      <c r="T90">
        <v>0</v>
      </c>
      <c r="U90">
        <v>5678</v>
      </c>
      <c r="V90">
        <v>1769</v>
      </c>
    </row>
    <row r="91" spans="1:22" x14ac:dyDescent="0.2">
      <c r="A91" t="s">
        <v>143</v>
      </c>
      <c r="B91">
        <v>1791</v>
      </c>
      <c r="C91">
        <v>0</v>
      </c>
      <c r="D91">
        <v>1</v>
      </c>
      <c r="E91">
        <v>902.6</v>
      </c>
      <c r="F91">
        <v>22.1</v>
      </c>
      <c r="G91">
        <v>5124592</v>
      </c>
      <c r="H91">
        <v>687361</v>
      </c>
      <c r="I91">
        <v>428240</v>
      </c>
      <c r="J91">
        <v>2400890</v>
      </c>
      <c r="K91">
        <v>99836</v>
      </c>
      <c r="L91">
        <v>8071044.6666999999</v>
      </c>
      <c r="M91">
        <v>2301054</v>
      </c>
      <c r="N91">
        <v>7530227</v>
      </c>
      <c r="O91">
        <v>540817.66666999995</v>
      </c>
      <c r="P91">
        <v>0</v>
      </c>
      <c r="Q91">
        <v>0</v>
      </c>
      <c r="R91">
        <v>166270</v>
      </c>
      <c r="S91">
        <v>10303</v>
      </c>
      <c r="T91">
        <v>0</v>
      </c>
      <c r="U91">
        <v>47826</v>
      </c>
      <c r="V91">
        <v>24472</v>
      </c>
    </row>
    <row r="92" spans="1:22" x14ac:dyDescent="0.2">
      <c r="A92" t="s">
        <v>144</v>
      </c>
      <c r="B92">
        <v>1863</v>
      </c>
      <c r="C92">
        <v>0</v>
      </c>
      <c r="D92">
        <v>1</v>
      </c>
      <c r="E92">
        <v>10608.8</v>
      </c>
      <c r="F92">
        <v>30.2</v>
      </c>
      <c r="G92">
        <v>61480797</v>
      </c>
      <c r="H92">
        <v>11583392</v>
      </c>
      <c r="I92">
        <v>6643994</v>
      </c>
      <c r="J92">
        <v>32538340</v>
      </c>
      <c r="K92">
        <v>884242</v>
      </c>
      <c r="L92">
        <v>104179305.67</v>
      </c>
      <c r="M92">
        <v>31654098</v>
      </c>
      <c r="N92">
        <v>96132560</v>
      </c>
      <c r="O92">
        <v>8046745.6666999999</v>
      </c>
      <c r="P92">
        <v>0</v>
      </c>
      <c r="Q92">
        <v>0</v>
      </c>
      <c r="R92">
        <v>2504228</v>
      </c>
      <c r="S92">
        <v>158235</v>
      </c>
      <c r="T92">
        <v>0</v>
      </c>
      <c r="U92">
        <v>582957</v>
      </c>
      <c r="V92">
        <v>1081005</v>
      </c>
    </row>
    <row r="93" spans="1:22" x14ac:dyDescent="0.2">
      <c r="A93" t="s">
        <v>145</v>
      </c>
      <c r="B93">
        <v>1908</v>
      </c>
      <c r="C93">
        <v>0</v>
      </c>
      <c r="D93">
        <v>1</v>
      </c>
      <c r="E93">
        <v>446.8</v>
      </c>
      <c r="F93">
        <v>-17.2</v>
      </c>
      <c r="G93">
        <v>2418776</v>
      </c>
      <c r="H93">
        <v>347667</v>
      </c>
      <c r="I93">
        <v>4780</v>
      </c>
      <c r="J93">
        <v>1319956</v>
      </c>
      <c r="K93">
        <v>58874</v>
      </c>
      <c r="L93">
        <v>4031822.3333000001</v>
      </c>
      <c r="M93">
        <v>1261082</v>
      </c>
      <c r="N93">
        <v>3962124</v>
      </c>
      <c r="O93">
        <v>69698.333333000002</v>
      </c>
      <c r="P93">
        <v>25099</v>
      </c>
      <c r="Q93">
        <v>0</v>
      </c>
      <c r="R93">
        <v>64472</v>
      </c>
      <c r="S93">
        <v>3995</v>
      </c>
      <c r="T93">
        <v>0</v>
      </c>
      <c r="U93">
        <v>23934</v>
      </c>
      <c r="V93">
        <v>9895</v>
      </c>
    </row>
    <row r="94" spans="1:22" x14ac:dyDescent="0.2">
      <c r="A94" t="s">
        <v>146</v>
      </c>
      <c r="B94">
        <v>1926</v>
      </c>
      <c r="C94">
        <v>0</v>
      </c>
      <c r="D94">
        <v>1</v>
      </c>
      <c r="E94">
        <v>599.70000000000005</v>
      </c>
      <c r="F94">
        <v>34.1</v>
      </c>
      <c r="G94">
        <v>2943545</v>
      </c>
      <c r="H94">
        <v>505703</v>
      </c>
      <c r="I94">
        <v>404747</v>
      </c>
      <c r="J94">
        <v>1885205</v>
      </c>
      <c r="K94">
        <v>67661</v>
      </c>
      <c r="L94">
        <v>5302763.6666999999</v>
      </c>
      <c r="M94">
        <v>1817544</v>
      </c>
      <c r="N94">
        <v>4809723</v>
      </c>
      <c r="O94">
        <v>493040.66667000001</v>
      </c>
      <c r="P94">
        <v>0</v>
      </c>
      <c r="Q94">
        <v>0</v>
      </c>
      <c r="R94">
        <v>71259</v>
      </c>
      <c r="S94">
        <v>4416</v>
      </c>
      <c r="T94">
        <v>0</v>
      </c>
      <c r="U94">
        <v>30620</v>
      </c>
      <c r="V94">
        <v>39570</v>
      </c>
    </row>
    <row r="95" spans="1:22" x14ac:dyDescent="0.2">
      <c r="A95" t="s">
        <v>147</v>
      </c>
      <c r="B95">
        <v>1944</v>
      </c>
      <c r="C95">
        <v>0</v>
      </c>
      <c r="D95">
        <v>1</v>
      </c>
      <c r="E95">
        <v>844.6</v>
      </c>
      <c r="F95">
        <v>11.3</v>
      </c>
      <c r="G95">
        <v>5065182</v>
      </c>
      <c r="H95">
        <v>644634</v>
      </c>
      <c r="I95">
        <v>360599</v>
      </c>
      <c r="J95">
        <v>2644923</v>
      </c>
      <c r="K95">
        <v>95786</v>
      </c>
      <c r="L95">
        <v>8203873.6666999999</v>
      </c>
      <c r="M95">
        <v>2549137</v>
      </c>
      <c r="N95">
        <v>7723605</v>
      </c>
      <c r="O95">
        <v>480268.66667000001</v>
      </c>
      <c r="P95">
        <v>0</v>
      </c>
      <c r="Q95">
        <v>0</v>
      </c>
      <c r="R95">
        <v>196809</v>
      </c>
      <c r="S95">
        <v>12195</v>
      </c>
      <c r="T95">
        <v>0</v>
      </c>
      <c r="U95">
        <v>47070</v>
      </c>
      <c r="V95">
        <v>45944</v>
      </c>
    </row>
    <row r="96" spans="1:22" x14ac:dyDescent="0.2">
      <c r="A96" t="s">
        <v>148</v>
      </c>
      <c r="B96">
        <v>1953</v>
      </c>
      <c r="C96">
        <v>0</v>
      </c>
      <c r="D96">
        <v>1</v>
      </c>
      <c r="E96">
        <v>660.7</v>
      </c>
      <c r="F96">
        <v>16</v>
      </c>
      <c r="G96">
        <v>3605455</v>
      </c>
      <c r="H96">
        <v>717353</v>
      </c>
      <c r="I96">
        <v>524274</v>
      </c>
      <c r="J96">
        <v>1750663</v>
      </c>
      <c r="K96">
        <v>73783</v>
      </c>
      <c r="L96">
        <v>6056645</v>
      </c>
      <c r="M96">
        <v>1676880</v>
      </c>
      <c r="N96">
        <v>5450871</v>
      </c>
      <c r="O96">
        <v>605774</v>
      </c>
      <c r="P96">
        <v>0</v>
      </c>
      <c r="Q96">
        <v>0</v>
      </c>
      <c r="R96">
        <v>30539</v>
      </c>
      <c r="S96">
        <v>1892</v>
      </c>
      <c r="T96">
        <v>0</v>
      </c>
      <c r="U96">
        <v>34250</v>
      </c>
      <c r="V96">
        <v>13713</v>
      </c>
    </row>
    <row r="97" spans="1:22" x14ac:dyDescent="0.2">
      <c r="A97" t="s">
        <v>149</v>
      </c>
      <c r="B97">
        <v>1963</v>
      </c>
      <c r="C97">
        <v>0</v>
      </c>
      <c r="D97">
        <v>1</v>
      </c>
      <c r="E97">
        <v>564.70000000000005</v>
      </c>
      <c r="F97">
        <v>4.4000000000000004</v>
      </c>
      <c r="G97">
        <v>3253768</v>
      </c>
      <c r="H97">
        <v>456240</v>
      </c>
      <c r="I97">
        <v>202665</v>
      </c>
      <c r="J97">
        <v>1739483</v>
      </c>
      <c r="K97">
        <v>65545</v>
      </c>
      <c r="L97">
        <v>5360623.6666999999</v>
      </c>
      <c r="M97">
        <v>1673938</v>
      </c>
      <c r="N97">
        <v>5086562</v>
      </c>
      <c r="O97">
        <v>274061.66667000001</v>
      </c>
      <c r="P97">
        <v>0</v>
      </c>
      <c r="Q97">
        <v>0</v>
      </c>
      <c r="R97">
        <v>101798</v>
      </c>
      <c r="S97">
        <v>6308</v>
      </c>
      <c r="T97">
        <v>0</v>
      </c>
      <c r="U97">
        <v>31454</v>
      </c>
      <c r="V97">
        <v>12931</v>
      </c>
    </row>
    <row r="98" spans="1:22" x14ac:dyDescent="0.2">
      <c r="A98" t="s">
        <v>150</v>
      </c>
      <c r="B98">
        <v>3582</v>
      </c>
      <c r="C98">
        <v>0</v>
      </c>
      <c r="D98">
        <v>1</v>
      </c>
      <c r="E98">
        <v>575.70000000000005</v>
      </c>
      <c r="F98">
        <v>-33.6</v>
      </c>
      <c r="G98">
        <v>2970352</v>
      </c>
      <c r="H98">
        <v>662431</v>
      </c>
      <c r="I98">
        <v>127263</v>
      </c>
      <c r="J98">
        <v>2116484</v>
      </c>
      <c r="K98">
        <v>-32715</v>
      </c>
      <c r="L98">
        <v>5596567.6666999999</v>
      </c>
      <c r="M98">
        <v>2149199</v>
      </c>
      <c r="N98">
        <v>5493052</v>
      </c>
      <c r="O98">
        <v>103515.66667000001</v>
      </c>
      <c r="P98">
        <v>109216</v>
      </c>
      <c r="Q98">
        <v>0</v>
      </c>
      <c r="R98">
        <v>173056</v>
      </c>
      <c r="S98">
        <v>10723</v>
      </c>
      <c r="T98">
        <v>0</v>
      </c>
      <c r="U98">
        <v>30109</v>
      </c>
      <c r="V98">
        <v>20357</v>
      </c>
    </row>
    <row r="99" spans="1:22" x14ac:dyDescent="0.2">
      <c r="A99" t="s">
        <v>151</v>
      </c>
      <c r="B99">
        <v>3978</v>
      </c>
      <c r="C99">
        <v>0</v>
      </c>
      <c r="D99">
        <v>1</v>
      </c>
      <c r="E99">
        <v>551.70000000000005</v>
      </c>
      <c r="F99">
        <v>6.6</v>
      </c>
      <c r="G99">
        <v>2250949</v>
      </c>
      <c r="H99">
        <v>438953</v>
      </c>
      <c r="I99">
        <v>203814</v>
      </c>
      <c r="J99">
        <v>2370808</v>
      </c>
      <c r="K99">
        <v>73383</v>
      </c>
      <c r="L99">
        <v>4992163.3333000001</v>
      </c>
      <c r="M99">
        <v>2297425</v>
      </c>
      <c r="N99">
        <v>4709269</v>
      </c>
      <c r="O99">
        <v>282894.33332999999</v>
      </c>
      <c r="P99">
        <v>0</v>
      </c>
      <c r="Q99">
        <v>0</v>
      </c>
      <c r="R99">
        <v>78045</v>
      </c>
      <c r="S99">
        <v>4836</v>
      </c>
      <c r="T99">
        <v>0</v>
      </c>
      <c r="U99">
        <v>29118</v>
      </c>
      <c r="V99">
        <v>9498</v>
      </c>
    </row>
    <row r="100" spans="1:22" x14ac:dyDescent="0.2">
      <c r="A100" t="s">
        <v>152</v>
      </c>
      <c r="B100">
        <v>6741</v>
      </c>
      <c r="C100">
        <v>0</v>
      </c>
      <c r="D100">
        <v>1</v>
      </c>
      <c r="E100">
        <v>902.6</v>
      </c>
      <c r="F100">
        <v>-22.6</v>
      </c>
      <c r="G100">
        <v>4449007</v>
      </c>
      <c r="H100">
        <v>706472</v>
      </c>
      <c r="I100">
        <v>121123</v>
      </c>
      <c r="J100">
        <v>3223376</v>
      </c>
      <c r="K100">
        <v>71345</v>
      </c>
      <c r="L100">
        <v>8221615.3333000001</v>
      </c>
      <c r="M100">
        <v>3152031</v>
      </c>
      <c r="N100">
        <v>8014139</v>
      </c>
      <c r="O100">
        <v>207476.33332999999</v>
      </c>
      <c r="P100">
        <v>0</v>
      </c>
      <c r="Q100">
        <v>0</v>
      </c>
      <c r="R100">
        <v>186629</v>
      </c>
      <c r="S100">
        <v>11564</v>
      </c>
      <c r="T100">
        <v>0</v>
      </c>
      <c r="U100">
        <v>47363</v>
      </c>
      <c r="V100">
        <v>29389</v>
      </c>
    </row>
    <row r="101" spans="1:22" x14ac:dyDescent="0.2">
      <c r="A101" t="s">
        <v>153</v>
      </c>
      <c r="B101">
        <v>1970</v>
      </c>
      <c r="C101">
        <v>0</v>
      </c>
      <c r="D101">
        <v>1</v>
      </c>
      <c r="E101">
        <v>530.70000000000005</v>
      </c>
      <c r="F101">
        <v>14.9</v>
      </c>
      <c r="G101">
        <v>2926339</v>
      </c>
      <c r="H101">
        <v>571792</v>
      </c>
      <c r="I101">
        <v>453236</v>
      </c>
      <c r="J101">
        <v>1516841</v>
      </c>
      <c r="K101">
        <v>71028</v>
      </c>
      <c r="L101">
        <v>4916339.3333000001</v>
      </c>
      <c r="M101">
        <v>1445813</v>
      </c>
      <c r="N101">
        <v>4387890</v>
      </c>
      <c r="O101">
        <v>528449.33333000005</v>
      </c>
      <c r="P101">
        <v>0</v>
      </c>
      <c r="Q101">
        <v>0</v>
      </c>
      <c r="R101">
        <v>108584</v>
      </c>
      <c r="S101">
        <v>6728</v>
      </c>
      <c r="T101">
        <v>0</v>
      </c>
      <c r="U101">
        <v>27338</v>
      </c>
      <c r="V101">
        <v>9951</v>
      </c>
    </row>
    <row r="102" spans="1:22" x14ac:dyDescent="0.2">
      <c r="A102" t="s">
        <v>154</v>
      </c>
      <c r="B102">
        <v>1972</v>
      </c>
      <c r="C102">
        <v>0</v>
      </c>
      <c r="D102">
        <v>1</v>
      </c>
      <c r="E102">
        <v>361.8</v>
      </c>
      <c r="F102">
        <v>-2.2000000000000002</v>
      </c>
      <c r="G102">
        <v>1570805</v>
      </c>
      <c r="H102">
        <v>295248</v>
      </c>
      <c r="I102">
        <v>130246</v>
      </c>
      <c r="J102">
        <v>1532293</v>
      </c>
      <c r="K102">
        <v>40401</v>
      </c>
      <c r="L102">
        <v>3360616.6666999999</v>
      </c>
      <c r="M102">
        <v>1491892</v>
      </c>
      <c r="N102">
        <v>3192541</v>
      </c>
      <c r="O102">
        <v>168075.66667000001</v>
      </c>
      <c r="P102">
        <v>0</v>
      </c>
      <c r="Q102">
        <v>0</v>
      </c>
      <c r="R102">
        <v>54292</v>
      </c>
      <c r="S102">
        <v>3364</v>
      </c>
      <c r="T102">
        <v>0</v>
      </c>
      <c r="U102">
        <v>19637</v>
      </c>
      <c r="V102">
        <v>16563</v>
      </c>
    </row>
    <row r="103" spans="1:22" x14ac:dyDescent="0.2">
      <c r="A103" t="s">
        <v>155</v>
      </c>
      <c r="B103">
        <v>1965</v>
      </c>
      <c r="C103">
        <v>0</v>
      </c>
      <c r="D103">
        <v>1</v>
      </c>
      <c r="E103">
        <v>652.70000000000005</v>
      </c>
      <c r="F103">
        <v>-2.2999999999999998</v>
      </c>
      <c r="G103">
        <v>3709113</v>
      </c>
      <c r="H103">
        <v>482318</v>
      </c>
      <c r="I103">
        <v>185035</v>
      </c>
      <c r="J103">
        <v>1816396</v>
      </c>
      <c r="K103">
        <v>77620</v>
      </c>
      <c r="L103">
        <v>5922862.3333000001</v>
      </c>
      <c r="M103">
        <v>1738776</v>
      </c>
      <c r="N103">
        <v>5652149</v>
      </c>
      <c r="O103">
        <v>270713.33332999999</v>
      </c>
      <c r="P103">
        <v>0</v>
      </c>
      <c r="Q103">
        <v>0</v>
      </c>
      <c r="R103">
        <v>101798</v>
      </c>
      <c r="S103">
        <v>6308</v>
      </c>
      <c r="T103">
        <v>0</v>
      </c>
      <c r="U103">
        <v>35833</v>
      </c>
      <c r="V103">
        <v>16833</v>
      </c>
    </row>
    <row r="104" spans="1:22" x14ac:dyDescent="0.2">
      <c r="A104" t="s">
        <v>156</v>
      </c>
      <c r="B104">
        <v>657</v>
      </c>
      <c r="C104">
        <v>0</v>
      </c>
      <c r="D104">
        <v>1</v>
      </c>
      <c r="E104">
        <v>878.6</v>
      </c>
      <c r="F104">
        <v>21.5</v>
      </c>
      <c r="G104">
        <v>3848939</v>
      </c>
      <c r="H104">
        <v>665688</v>
      </c>
      <c r="I104">
        <v>321944</v>
      </c>
      <c r="J104">
        <v>3554984</v>
      </c>
      <c r="K104">
        <v>128784</v>
      </c>
      <c r="L104">
        <v>7970150</v>
      </c>
      <c r="M104">
        <v>3426200</v>
      </c>
      <c r="N104">
        <v>7455471</v>
      </c>
      <c r="O104">
        <v>514679</v>
      </c>
      <c r="P104">
        <v>0</v>
      </c>
      <c r="Q104">
        <v>0</v>
      </c>
      <c r="R104">
        <v>223955</v>
      </c>
      <c r="S104">
        <v>13877</v>
      </c>
      <c r="T104">
        <v>0</v>
      </c>
      <c r="U104">
        <v>46161</v>
      </c>
      <c r="V104">
        <v>124494</v>
      </c>
    </row>
    <row r="105" spans="1:22" x14ac:dyDescent="0.2">
      <c r="A105" t="s">
        <v>157</v>
      </c>
      <c r="B105">
        <v>1989</v>
      </c>
      <c r="C105">
        <v>0</v>
      </c>
      <c r="D105">
        <v>1</v>
      </c>
      <c r="E105">
        <v>419.8</v>
      </c>
      <c r="F105">
        <v>5.8</v>
      </c>
      <c r="G105">
        <v>2107755</v>
      </c>
      <c r="H105">
        <v>338991</v>
      </c>
      <c r="I105">
        <v>164220</v>
      </c>
      <c r="J105">
        <v>1203725</v>
      </c>
      <c r="K105">
        <v>12222</v>
      </c>
      <c r="L105">
        <v>3574801.3333000001</v>
      </c>
      <c r="M105">
        <v>1191503</v>
      </c>
      <c r="N105">
        <v>3390919</v>
      </c>
      <c r="O105">
        <v>183882.33332999999</v>
      </c>
      <c r="P105">
        <v>0</v>
      </c>
      <c r="Q105">
        <v>0</v>
      </c>
      <c r="R105">
        <v>91618</v>
      </c>
      <c r="S105">
        <v>5677</v>
      </c>
      <c r="T105">
        <v>0</v>
      </c>
      <c r="U105">
        <v>21194</v>
      </c>
      <c r="V105">
        <v>15948</v>
      </c>
    </row>
    <row r="106" spans="1:22" x14ac:dyDescent="0.2">
      <c r="A106" t="s">
        <v>158</v>
      </c>
      <c r="B106">
        <v>2007</v>
      </c>
      <c r="C106">
        <v>0</v>
      </c>
      <c r="D106">
        <v>1</v>
      </c>
      <c r="E106">
        <v>651.70000000000005</v>
      </c>
      <c r="F106">
        <v>20.7</v>
      </c>
      <c r="G106">
        <v>4188638</v>
      </c>
      <c r="H106">
        <v>514764</v>
      </c>
      <c r="I106">
        <v>365558</v>
      </c>
      <c r="J106">
        <v>1901377</v>
      </c>
      <c r="K106">
        <v>80404</v>
      </c>
      <c r="L106">
        <v>6466284.3333000001</v>
      </c>
      <c r="M106">
        <v>1820973</v>
      </c>
      <c r="N106">
        <v>6009095</v>
      </c>
      <c r="O106">
        <v>457189.33332999999</v>
      </c>
      <c r="P106">
        <v>0</v>
      </c>
      <c r="Q106">
        <v>13308.195634</v>
      </c>
      <c r="R106">
        <v>162877</v>
      </c>
      <c r="S106">
        <v>10093</v>
      </c>
      <c r="T106">
        <v>13308.195634</v>
      </c>
      <c r="U106">
        <v>37810</v>
      </c>
      <c r="V106">
        <v>24382</v>
      </c>
    </row>
    <row r="107" spans="1:22" x14ac:dyDescent="0.2">
      <c r="A107" t="s">
        <v>159</v>
      </c>
      <c r="B107">
        <v>2088</v>
      </c>
      <c r="C107">
        <v>0</v>
      </c>
      <c r="D107">
        <v>1</v>
      </c>
      <c r="E107">
        <v>653.70000000000005</v>
      </c>
      <c r="F107">
        <v>-15.1</v>
      </c>
      <c r="G107">
        <v>3033170</v>
      </c>
      <c r="H107">
        <v>488853</v>
      </c>
      <c r="I107">
        <v>81860</v>
      </c>
      <c r="J107">
        <v>2709642</v>
      </c>
      <c r="K107">
        <v>54509</v>
      </c>
      <c r="L107">
        <v>6136214.3333000001</v>
      </c>
      <c r="M107">
        <v>2655133</v>
      </c>
      <c r="N107">
        <v>5968755</v>
      </c>
      <c r="O107">
        <v>167459.33332999999</v>
      </c>
      <c r="P107">
        <v>0</v>
      </c>
      <c r="Q107">
        <v>0</v>
      </c>
      <c r="R107">
        <v>156090</v>
      </c>
      <c r="S107">
        <v>6611</v>
      </c>
      <c r="T107">
        <v>0</v>
      </c>
      <c r="U107">
        <v>35477</v>
      </c>
      <c r="V107">
        <v>60639</v>
      </c>
    </row>
    <row r="108" spans="1:22" x14ac:dyDescent="0.2">
      <c r="A108" t="s">
        <v>160</v>
      </c>
      <c r="B108">
        <v>2097</v>
      </c>
      <c r="C108">
        <v>0</v>
      </c>
      <c r="D108">
        <v>1</v>
      </c>
      <c r="E108">
        <v>458.8</v>
      </c>
      <c r="F108">
        <v>0</v>
      </c>
      <c r="G108">
        <v>2378245</v>
      </c>
      <c r="H108">
        <v>388887</v>
      </c>
      <c r="I108">
        <v>162371</v>
      </c>
      <c r="J108">
        <v>1656694</v>
      </c>
      <c r="K108">
        <v>48724</v>
      </c>
      <c r="L108">
        <v>4334013.6666999999</v>
      </c>
      <c r="M108">
        <v>1607970</v>
      </c>
      <c r="N108">
        <v>4119830</v>
      </c>
      <c r="O108">
        <v>214183.66667000001</v>
      </c>
      <c r="P108">
        <v>0</v>
      </c>
      <c r="Q108">
        <v>0</v>
      </c>
      <c r="R108">
        <v>98405</v>
      </c>
      <c r="S108">
        <v>6098</v>
      </c>
      <c r="T108">
        <v>0</v>
      </c>
      <c r="U108">
        <v>24559</v>
      </c>
      <c r="V108">
        <v>8593</v>
      </c>
    </row>
    <row r="109" spans="1:22" x14ac:dyDescent="0.2">
      <c r="A109" t="s">
        <v>161</v>
      </c>
      <c r="B109">
        <v>2113</v>
      </c>
      <c r="C109">
        <v>0</v>
      </c>
      <c r="D109">
        <v>1</v>
      </c>
      <c r="E109">
        <v>192.9</v>
      </c>
      <c r="F109">
        <v>-43.9</v>
      </c>
      <c r="G109">
        <v>1096512</v>
      </c>
      <c r="H109">
        <v>193647</v>
      </c>
      <c r="I109">
        <v>-156192</v>
      </c>
      <c r="J109">
        <v>997817</v>
      </c>
      <c r="K109">
        <v>228897</v>
      </c>
      <c r="L109">
        <v>2245059</v>
      </c>
      <c r="M109">
        <v>768920</v>
      </c>
      <c r="N109">
        <v>2169338</v>
      </c>
      <c r="O109">
        <v>75721</v>
      </c>
      <c r="P109">
        <v>245353</v>
      </c>
      <c r="Q109">
        <v>0</v>
      </c>
      <c r="R109">
        <v>47506</v>
      </c>
      <c r="S109">
        <v>2944</v>
      </c>
      <c r="T109">
        <v>0</v>
      </c>
      <c r="U109">
        <v>11468</v>
      </c>
      <c r="V109">
        <v>4589</v>
      </c>
    </row>
    <row r="110" spans="1:22" x14ac:dyDescent="0.2">
      <c r="A110" t="s">
        <v>162</v>
      </c>
      <c r="B110">
        <v>2124</v>
      </c>
      <c r="C110">
        <v>0</v>
      </c>
      <c r="D110">
        <v>1</v>
      </c>
      <c r="E110">
        <v>1381.3</v>
      </c>
      <c r="F110">
        <v>4.5</v>
      </c>
      <c r="G110">
        <v>8041887</v>
      </c>
      <c r="H110">
        <v>1043711</v>
      </c>
      <c r="I110">
        <v>421511</v>
      </c>
      <c r="J110">
        <v>3590377</v>
      </c>
      <c r="K110">
        <v>127619</v>
      </c>
      <c r="L110">
        <v>12506750.333000001</v>
      </c>
      <c r="M110">
        <v>3462758</v>
      </c>
      <c r="N110">
        <v>11917825</v>
      </c>
      <c r="O110">
        <v>588925.33333000005</v>
      </c>
      <c r="P110">
        <v>0</v>
      </c>
      <c r="Q110">
        <v>41105.730348999998</v>
      </c>
      <c r="R110">
        <v>247708</v>
      </c>
      <c r="S110">
        <v>15349</v>
      </c>
      <c r="T110">
        <v>41105.730348999998</v>
      </c>
      <c r="U110">
        <v>72806</v>
      </c>
      <c r="V110">
        <v>78483</v>
      </c>
    </row>
    <row r="111" spans="1:22" x14ac:dyDescent="0.2">
      <c r="A111" t="s">
        <v>163</v>
      </c>
      <c r="B111">
        <v>2151</v>
      </c>
      <c r="C111">
        <v>0</v>
      </c>
      <c r="D111">
        <v>1</v>
      </c>
      <c r="E111">
        <v>409.8</v>
      </c>
      <c r="F111">
        <v>-26.5</v>
      </c>
      <c r="G111">
        <v>2393694</v>
      </c>
      <c r="H111">
        <v>346478</v>
      </c>
      <c r="I111">
        <v>-3052</v>
      </c>
      <c r="J111">
        <v>1620580</v>
      </c>
      <c r="K111">
        <v>189676</v>
      </c>
      <c r="L111">
        <v>4309986.3333000001</v>
      </c>
      <c r="M111">
        <v>1430904</v>
      </c>
      <c r="N111">
        <v>4118539</v>
      </c>
      <c r="O111">
        <v>191447.33332999999</v>
      </c>
      <c r="P111">
        <v>94567</v>
      </c>
      <c r="Q111">
        <v>0</v>
      </c>
      <c r="R111">
        <v>61079</v>
      </c>
      <c r="S111">
        <v>3785</v>
      </c>
      <c r="T111">
        <v>0</v>
      </c>
      <c r="U111">
        <v>24622</v>
      </c>
      <c r="V111">
        <v>10313</v>
      </c>
    </row>
    <row r="112" spans="1:22" x14ac:dyDescent="0.2">
      <c r="A112" t="s">
        <v>164</v>
      </c>
      <c r="B112">
        <v>2169</v>
      </c>
      <c r="C112">
        <v>0</v>
      </c>
      <c r="D112">
        <v>1</v>
      </c>
      <c r="E112">
        <v>1641.2</v>
      </c>
      <c r="F112">
        <v>-19</v>
      </c>
      <c r="G112">
        <v>8322039</v>
      </c>
      <c r="H112">
        <v>1236290</v>
      </c>
      <c r="I112">
        <v>369782</v>
      </c>
      <c r="J112">
        <v>5371931</v>
      </c>
      <c r="K112">
        <v>135765</v>
      </c>
      <c r="L112">
        <v>14937137</v>
      </c>
      <c r="M112">
        <v>5236166</v>
      </c>
      <c r="N112">
        <v>14375158</v>
      </c>
      <c r="O112">
        <v>561979</v>
      </c>
      <c r="P112">
        <v>0</v>
      </c>
      <c r="Q112">
        <v>0</v>
      </c>
      <c r="R112">
        <v>108584</v>
      </c>
      <c r="S112">
        <v>6728</v>
      </c>
      <c r="T112">
        <v>0</v>
      </c>
      <c r="U112">
        <v>89407</v>
      </c>
      <c r="V112">
        <v>115461</v>
      </c>
    </row>
    <row r="113" spans="1:22" x14ac:dyDescent="0.2">
      <c r="A113" t="s">
        <v>165</v>
      </c>
      <c r="B113">
        <v>2205</v>
      </c>
      <c r="C113">
        <v>0</v>
      </c>
      <c r="D113">
        <v>1</v>
      </c>
      <c r="E113">
        <v>194.3</v>
      </c>
      <c r="F113">
        <v>-2.9</v>
      </c>
      <c r="G113">
        <v>801244</v>
      </c>
      <c r="H113">
        <v>157451</v>
      </c>
      <c r="I113">
        <v>86352</v>
      </c>
      <c r="J113">
        <v>956899</v>
      </c>
      <c r="K113">
        <v>-33576</v>
      </c>
      <c r="L113">
        <v>1887074.6666999999</v>
      </c>
      <c r="M113">
        <v>990475</v>
      </c>
      <c r="N113">
        <v>1833059</v>
      </c>
      <c r="O113">
        <v>54015.666666999998</v>
      </c>
      <c r="P113">
        <v>0</v>
      </c>
      <c r="Q113">
        <v>0</v>
      </c>
      <c r="R113">
        <v>30539</v>
      </c>
      <c r="S113">
        <v>-22592</v>
      </c>
      <c r="T113">
        <v>0</v>
      </c>
      <c r="U113">
        <v>11073</v>
      </c>
      <c r="V113">
        <v>2020</v>
      </c>
    </row>
    <row r="114" spans="1:22" x14ac:dyDescent="0.2">
      <c r="A114" t="s">
        <v>166</v>
      </c>
      <c r="B114">
        <v>2295</v>
      </c>
      <c r="C114">
        <v>0</v>
      </c>
      <c r="D114">
        <v>1</v>
      </c>
      <c r="E114">
        <v>1093.5</v>
      </c>
      <c r="F114">
        <v>-11.9</v>
      </c>
      <c r="G114">
        <v>6530131</v>
      </c>
      <c r="H114">
        <v>865361</v>
      </c>
      <c r="I114">
        <v>286254</v>
      </c>
      <c r="J114">
        <v>3569306</v>
      </c>
      <c r="K114">
        <v>46410</v>
      </c>
      <c r="L114">
        <v>10856628.666999999</v>
      </c>
      <c r="M114">
        <v>3522896</v>
      </c>
      <c r="N114">
        <v>10470918</v>
      </c>
      <c r="O114">
        <v>385710.66667000001</v>
      </c>
      <c r="P114">
        <v>0</v>
      </c>
      <c r="Q114">
        <v>0</v>
      </c>
      <c r="R114">
        <v>210382</v>
      </c>
      <c r="S114">
        <v>13036</v>
      </c>
      <c r="T114">
        <v>0</v>
      </c>
      <c r="U114">
        <v>63503</v>
      </c>
      <c r="V114">
        <v>102213</v>
      </c>
    </row>
    <row r="115" spans="1:22" x14ac:dyDescent="0.2">
      <c r="A115" t="s">
        <v>167</v>
      </c>
      <c r="B115">
        <v>2313</v>
      </c>
      <c r="C115">
        <v>0</v>
      </c>
      <c r="D115">
        <v>1</v>
      </c>
      <c r="E115">
        <v>3731.2</v>
      </c>
      <c r="F115">
        <v>1.3</v>
      </c>
      <c r="G115">
        <v>22493763</v>
      </c>
      <c r="H115">
        <v>2868119</v>
      </c>
      <c r="I115">
        <v>1135602</v>
      </c>
      <c r="J115">
        <v>10084313</v>
      </c>
      <c r="K115">
        <v>321127</v>
      </c>
      <c r="L115">
        <v>35051124.332999997</v>
      </c>
      <c r="M115">
        <v>9763186</v>
      </c>
      <c r="N115">
        <v>33418611</v>
      </c>
      <c r="O115">
        <v>1632513.3333000001</v>
      </c>
      <c r="P115">
        <v>0</v>
      </c>
      <c r="Q115">
        <v>198914.35978999999</v>
      </c>
      <c r="R115">
        <v>726158</v>
      </c>
      <c r="S115">
        <v>44996</v>
      </c>
      <c r="T115">
        <v>198914.35978999999</v>
      </c>
      <c r="U115">
        <v>202000</v>
      </c>
      <c r="V115">
        <v>331087</v>
      </c>
    </row>
    <row r="116" spans="1:22" x14ac:dyDescent="0.2">
      <c r="A116" t="s">
        <v>168</v>
      </c>
      <c r="B116">
        <v>2322</v>
      </c>
      <c r="C116">
        <v>0</v>
      </c>
      <c r="D116">
        <v>1</v>
      </c>
      <c r="E116">
        <v>2225.9</v>
      </c>
      <c r="F116">
        <v>-0.4</v>
      </c>
      <c r="G116">
        <v>12267236</v>
      </c>
      <c r="H116">
        <v>1579192</v>
      </c>
      <c r="I116">
        <v>641667</v>
      </c>
      <c r="J116">
        <v>5955697</v>
      </c>
      <c r="K116">
        <v>183006</v>
      </c>
      <c r="L116">
        <v>19935014.333000001</v>
      </c>
      <c r="M116">
        <v>5772691</v>
      </c>
      <c r="N116">
        <v>19045372</v>
      </c>
      <c r="O116">
        <v>889642.33333000005</v>
      </c>
      <c r="P116">
        <v>0</v>
      </c>
      <c r="Q116">
        <v>0</v>
      </c>
      <c r="R116">
        <v>0</v>
      </c>
      <c r="S116">
        <v>0</v>
      </c>
      <c r="T116">
        <v>0</v>
      </c>
      <c r="U116">
        <v>116908</v>
      </c>
      <c r="V116">
        <v>132889</v>
      </c>
    </row>
    <row r="117" spans="1:22" x14ac:dyDescent="0.2">
      <c r="A117" t="s">
        <v>169</v>
      </c>
      <c r="B117">
        <v>2369</v>
      </c>
      <c r="C117">
        <v>0</v>
      </c>
      <c r="D117">
        <v>1</v>
      </c>
      <c r="E117">
        <v>445.8</v>
      </c>
      <c r="F117">
        <v>-3.2</v>
      </c>
      <c r="G117">
        <v>2449583</v>
      </c>
      <c r="H117">
        <v>328789</v>
      </c>
      <c r="I117">
        <v>162258</v>
      </c>
      <c r="J117">
        <v>1428679</v>
      </c>
      <c r="K117">
        <v>47440</v>
      </c>
      <c r="L117">
        <v>4108140.3333000001</v>
      </c>
      <c r="M117">
        <v>1381239</v>
      </c>
      <c r="N117">
        <v>3894872</v>
      </c>
      <c r="O117">
        <v>213268.33332999999</v>
      </c>
      <c r="P117">
        <v>0</v>
      </c>
      <c r="Q117">
        <v>0</v>
      </c>
      <c r="R117">
        <v>105191</v>
      </c>
      <c r="S117">
        <v>6518</v>
      </c>
      <c r="T117">
        <v>0</v>
      </c>
      <c r="U117">
        <v>24579</v>
      </c>
      <c r="V117">
        <v>6280</v>
      </c>
    </row>
    <row r="118" spans="1:22" x14ac:dyDescent="0.2">
      <c r="A118" t="s">
        <v>170</v>
      </c>
      <c r="B118">
        <v>2682</v>
      </c>
      <c r="C118">
        <v>0</v>
      </c>
      <c r="D118">
        <v>1</v>
      </c>
      <c r="E118">
        <v>300.89999999999998</v>
      </c>
      <c r="F118">
        <v>-15.1</v>
      </c>
      <c r="G118">
        <v>1597233</v>
      </c>
      <c r="H118">
        <v>266972</v>
      </c>
      <c r="I118">
        <v>15946</v>
      </c>
      <c r="J118">
        <v>1153194</v>
      </c>
      <c r="K118">
        <v>56807</v>
      </c>
      <c r="L118">
        <v>2917048.3333000001</v>
      </c>
      <c r="M118">
        <v>1096387</v>
      </c>
      <c r="N118">
        <v>2836896</v>
      </c>
      <c r="O118">
        <v>80152.333333000002</v>
      </c>
      <c r="P118">
        <v>39514</v>
      </c>
      <c r="Q118">
        <v>0</v>
      </c>
      <c r="R118">
        <v>115371</v>
      </c>
      <c r="S118">
        <v>7149</v>
      </c>
      <c r="T118">
        <v>0</v>
      </c>
      <c r="U118">
        <v>16511</v>
      </c>
      <c r="V118">
        <v>15020</v>
      </c>
    </row>
    <row r="119" spans="1:22" x14ac:dyDescent="0.2">
      <c r="A119" t="s">
        <v>171</v>
      </c>
      <c r="B119">
        <v>2376</v>
      </c>
      <c r="C119">
        <v>0</v>
      </c>
      <c r="D119">
        <v>1</v>
      </c>
      <c r="E119">
        <v>492.8</v>
      </c>
      <c r="F119">
        <v>28.4</v>
      </c>
      <c r="G119">
        <v>2297811</v>
      </c>
      <c r="H119">
        <v>387051</v>
      </c>
      <c r="I119">
        <v>365505</v>
      </c>
      <c r="J119">
        <v>1814612</v>
      </c>
      <c r="K119">
        <v>87433</v>
      </c>
      <c r="L119">
        <v>4448209</v>
      </c>
      <c r="M119">
        <v>1727179</v>
      </c>
      <c r="N119">
        <v>3975214</v>
      </c>
      <c r="O119">
        <v>472995</v>
      </c>
      <c r="P119">
        <v>0</v>
      </c>
      <c r="Q119">
        <v>0</v>
      </c>
      <c r="R119">
        <v>81438</v>
      </c>
      <c r="S119">
        <v>5046</v>
      </c>
      <c r="T119">
        <v>0</v>
      </c>
      <c r="U119">
        <v>26118</v>
      </c>
      <c r="V119">
        <v>30173</v>
      </c>
    </row>
    <row r="120" spans="1:22" x14ac:dyDescent="0.2">
      <c r="A120" t="s">
        <v>172</v>
      </c>
      <c r="B120">
        <v>2403</v>
      </c>
      <c r="C120">
        <v>0</v>
      </c>
      <c r="D120">
        <v>1</v>
      </c>
      <c r="E120">
        <v>780.6</v>
      </c>
      <c r="F120">
        <v>-20.100000000000001</v>
      </c>
      <c r="G120">
        <v>4730955</v>
      </c>
      <c r="H120">
        <v>610819</v>
      </c>
      <c r="I120">
        <v>201174</v>
      </c>
      <c r="J120">
        <v>2112143</v>
      </c>
      <c r="K120">
        <v>56767</v>
      </c>
      <c r="L120">
        <v>7341464</v>
      </c>
      <c r="M120">
        <v>2055376</v>
      </c>
      <c r="N120">
        <v>7062443</v>
      </c>
      <c r="O120">
        <v>279021</v>
      </c>
      <c r="P120">
        <v>0</v>
      </c>
      <c r="Q120">
        <v>0</v>
      </c>
      <c r="R120">
        <v>156090</v>
      </c>
      <c r="S120">
        <v>9672</v>
      </c>
      <c r="T120">
        <v>0</v>
      </c>
      <c r="U120">
        <v>44121</v>
      </c>
      <c r="V120">
        <v>43637</v>
      </c>
    </row>
    <row r="121" spans="1:22" x14ac:dyDescent="0.2">
      <c r="A121" t="s">
        <v>173</v>
      </c>
      <c r="B121">
        <v>2457</v>
      </c>
      <c r="C121">
        <v>0</v>
      </c>
      <c r="D121">
        <v>1</v>
      </c>
      <c r="E121">
        <v>431.8</v>
      </c>
      <c r="F121">
        <v>-10.3</v>
      </c>
      <c r="G121">
        <v>1886400</v>
      </c>
      <c r="H121">
        <v>330464</v>
      </c>
      <c r="I121">
        <v>48275</v>
      </c>
      <c r="J121">
        <v>1717403</v>
      </c>
      <c r="K121">
        <v>33156</v>
      </c>
      <c r="L121">
        <v>3843562</v>
      </c>
      <c r="M121">
        <v>1684247</v>
      </c>
      <c r="N121">
        <v>3759168</v>
      </c>
      <c r="O121">
        <v>84394</v>
      </c>
      <c r="P121">
        <v>0</v>
      </c>
      <c r="Q121">
        <v>0</v>
      </c>
      <c r="R121">
        <v>98405</v>
      </c>
      <c r="S121">
        <v>6098</v>
      </c>
      <c r="T121">
        <v>0</v>
      </c>
      <c r="U121">
        <v>22102</v>
      </c>
      <c r="V121">
        <v>7700</v>
      </c>
    </row>
    <row r="122" spans="1:22" x14ac:dyDescent="0.2">
      <c r="A122" t="s">
        <v>174</v>
      </c>
      <c r="B122">
        <v>2466</v>
      </c>
      <c r="C122">
        <v>0</v>
      </c>
      <c r="D122">
        <v>1</v>
      </c>
      <c r="E122">
        <v>1347.3</v>
      </c>
      <c r="F122">
        <v>26.1</v>
      </c>
      <c r="G122">
        <v>6689636</v>
      </c>
      <c r="H122">
        <v>1348001</v>
      </c>
      <c r="I122">
        <v>957489</v>
      </c>
      <c r="J122">
        <v>3647762</v>
      </c>
      <c r="K122">
        <v>138199</v>
      </c>
      <c r="L122">
        <v>11572018.333000001</v>
      </c>
      <c r="M122">
        <v>3509563</v>
      </c>
      <c r="N122">
        <v>10456355</v>
      </c>
      <c r="O122">
        <v>1115663.3333000001</v>
      </c>
      <c r="P122">
        <v>0</v>
      </c>
      <c r="Q122">
        <v>0</v>
      </c>
      <c r="R122">
        <v>152697</v>
      </c>
      <c r="S122">
        <v>9462</v>
      </c>
      <c r="T122">
        <v>0</v>
      </c>
      <c r="U122">
        <v>66467</v>
      </c>
      <c r="V122">
        <v>39316</v>
      </c>
    </row>
    <row r="123" spans="1:22" x14ac:dyDescent="0.2">
      <c r="A123" t="s">
        <v>175</v>
      </c>
      <c r="B123">
        <v>2493</v>
      </c>
      <c r="C123">
        <v>0</v>
      </c>
      <c r="D123">
        <v>1</v>
      </c>
      <c r="E123">
        <v>110.3</v>
      </c>
      <c r="F123">
        <v>-1.7</v>
      </c>
      <c r="G123">
        <v>428617</v>
      </c>
      <c r="H123">
        <v>89853</v>
      </c>
      <c r="I123">
        <v>39879</v>
      </c>
      <c r="J123">
        <v>669770</v>
      </c>
      <c r="K123">
        <v>-66281</v>
      </c>
      <c r="L123">
        <v>1177494</v>
      </c>
      <c r="M123">
        <v>736051</v>
      </c>
      <c r="N123">
        <v>1199571</v>
      </c>
      <c r="O123">
        <v>-22077</v>
      </c>
      <c r="P123">
        <v>0</v>
      </c>
      <c r="Q123">
        <v>0</v>
      </c>
      <c r="R123">
        <v>20360</v>
      </c>
      <c r="S123">
        <v>1262</v>
      </c>
      <c r="T123">
        <v>0</v>
      </c>
      <c r="U123">
        <v>6910</v>
      </c>
      <c r="V123">
        <v>9614</v>
      </c>
    </row>
    <row r="124" spans="1:22" x14ac:dyDescent="0.2">
      <c r="A124" t="s">
        <v>176</v>
      </c>
      <c r="B124">
        <v>2502</v>
      </c>
      <c r="C124">
        <v>0</v>
      </c>
      <c r="D124">
        <v>1</v>
      </c>
      <c r="E124">
        <v>590.70000000000005</v>
      </c>
      <c r="F124">
        <v>-10.8</v>
      </c>
      <c r="G124">
        <v>2779027</v>
      </c>
      <c r="H124">
        <v>464035</v>
      </c>
      <c r="I124">
        <v>94277</v>
      </c>
      <c r="J124">
        <v>2171243</v>
      </c>
      <c r="K124">
        <v>49757</v>
      </c>
      <c r="L124">
        <v>5432797.6666999999</v>
      </c>
      <c r="M124">
        <v>2121486</v>
      </c>
      <c r="N124">
        <v>5279962</v>
      </c>
      <c r="O124">
        <v>152835.66667000001</v>
      </c>
      <c r="P124">
        <v>0</v>
      </c>
      <c r="Q124">
        <v>0</v>
      </c>
      <c r="R124">
        <v>0</v>
      </c>
      <c r="S124">
        <v>0</v>
      </c>
      <c r="T124">
        <v>0</v>
      </c>
      <c r="U124">
        <v>31193</v>
      </c>
      <c r="V124">
        <v>18493</v>
      </c>
    </row>
    <row r="125" spans="1:22" x14ac:dyDescent="0.2">
      <c r="A125" t="s">
        <v>177</v>
      </c>
      <c r="B125">
        <v>2511</v>
      </c>
      <c r="C125">
        <v>0</v>
      </c>
      <c r="D125">
        <v>1</v>
      </c>
      <c r="E125">
        <v>1931.1</v>
      </c>
      <c r="F125">
        <v>-29.4</v>
      </c>
      <c r="G125">
        <v>10498417</v>
      </c>
      <c r="H125">
        <v>1370522</v>
      </c>
      <c r="I125">
        <v>364645</v>
      </c>
      <c r="J125">
        <v>5345382</v>
      </c>
      <c r="K125">
        <v>106761</v>
      </c>
      <c r="L125">
        <v>17063403</v>
      </c>
      <c r="M125">
        <v>5238621</v>
      </c>
      <c r="N125">
        <v>16564747</v>
      </c>
      <c r="O125">
        <v>498656</v>
      </c>
      <c r="P125">
        <v>0</v>
      </c>
      <c r="Q125">
        <v>0</v>
      </c>
      <c r="R125">
        <v>203596</v>
      </c>
      <c r="S125">
        <v>12616</v>
      </c>
      <c r="T125">
        <v>0</v>
      </c>
      <c r="U125">
        <v>99874</v>
      </c>
      <c r="V125">
        <v>52678</v>
      </c>
    </row>
    <row r="126" spans="1:22" x14ac:dyDescent="0.2">
      <c r="A126" t="s">
        <v>178</v>
      </c>
      <c r="B126">
        <v>2520</v>
      </c>
      <c r="C126">
        <v>0</v>
      </c>
      <c r="D126">
        <v>1</v>
      </c>
      <c r="E126">
        <v>277.89999999999998</v>
      </c>
      <c r="F126">
        <v>-15.4</v>
      </c>
      <c r="G126">
        <v>1254435</v>
      </c>
      <c r="H126">
        <v>221738</v>
      </c>
      <c r="I126">
        <v>2650</v>
      </c>
      <c r="J126">
        <v>1174945</v>
      </c>
      <c r="K126">
        <v>46621</v>
      </c>
      <c r="L126">
        <v>2595686.6666999999</v>
      </c>
      <c r="M126">
        <v>1128324</v>
      </c>
      <c r="N126">
        <v>2536592</v>
      </c>
      <c r="O126">
        <v>59094.666666999998</v>
      </c>
      <c r="P126">
        <v>45899</v>
      </c>
      <c r="Q126">
        <v>0</v>
      </c>
      <c r="R126">
        <v>74652</v>
      </c>
      <c r="S126">
        <v>4626</v>
      </c>
      <c r="T126">
        <v>0</v>
      </c>
      <c r="U126">
        <v>15071</v>
      </c>
      <c r="V126">
        <v>19221</v>
      </c>
    </row>
    <row r="127" spans="1:22" x14ac:dyDescent="0.2">
      <c r="A127" t="s">
        <v>179</v>
      </c>
      <c r="B127">
        <v>2556</v>
      </c>
      <c r="C127">
        <v>0</v>
      </c>
      <c r="D127">
        <v>1</v>
      </c>
      <c r="E127">
        <v>326.8</v>
      </c>
      <c r="F127">
        <v>-27.2</v>
      </c>
      <c r="G127">
        <v>1284228</v>
      </c>
      <c r="H127">
        <v>263457</v>
      </c>
      <c r="I127">
        <v>-31558</v>
      </c>
      <c r="J127">
        <v>1654136</v>
      </c>
      <c r="K127">
        <v>137891</v>
      </c>
      <c r="L127">
        <v>3116581.3333000001</v>
      </c>
      <c r="M127">
        <v>1516245</v>
      </c>
      <c r="N127">
        <v>3005165</v>
      </c>
      <c r="O127">
        <v>111416.33332999999</v>
      </c>
      <c r="P127">
        <v>112818</v>
      </c>
      <c r="Q127">
        <v>0</v>
      </c>
      <c r="R127">
        <v>95011</v>
      </c>
      <c r="S127">
        <v>5887</v>
      </c>
      <c r="T127">
        <v>0</v>
      </c>
      <c r="U127">
        <v>17624</v>
      </c>
      <c r="V127">
        <v>9771</v>
      </c>
    </row>
    <row r="128" spans="1:22" x14ac:dyDescent="0.2">
      <c r="A128" t="s">
        <v>180</v>
      </c>
      <c r="B128">
        <v>3195</v>
      </c>
      <c r="C128">
        <v>0</v>
      </c>
      <c r="D128">
        <v>1</v>
      </c>
      <c r="E128">
        <v>1266.4000000000001</v>
      </c>
      <c r="F128">
        <v>-37.1</v>
      </c>
      <c r="G128">
        <v>7366219</v>
      </c>
      <c r="H128">
        <v>1367684</v>
      </c>
      <c r="I128">
        <v>684131</v>
      </c>
      <c r="J128">
        <v>4214642</v>
      </c>
      <c r="K128">
        <v>111913</v>
      </c>
      <c r="L128">
        <v>12792209</v>
      </c>
      <c r="M128">
        <v>4102729</v>
      </c>
      <c r="N128">
        <v>11965882</v>
      </c>
      <c r="O128">
        <v>826327</v>
      </c>
      <c r="P128">
        <v>0</v>
      </c>
      <c r="Q128">
        <v>0</v>
      </c>
      <c r="R128">
        <v>223955</v>
      </c>
      <c r="S128">
        <v>13877</v>
      </c>
      <c r="T128">
        <v>0</v>
      </c>
      <c r="U128">
        <v>71752</v>
      </c>
      <c r="V128">
        <v>67619</v>
      </c>
    </row>
    <row r="129" spans="1:22" x14ac:dyDescent="0.2">
      <c r="A129" t="s">
        <v>181</v>
      </c>
      <c r="B129">
        <v>2709</v>
      </c>
      <c r="C129">
        <v>0</v>
      </c>
      <c r="D129">
        <v>1</v>
      </c>
      <c r="E129">
        <v>1608.2</v>
      </c>
      <c r="F129">
        <v>-17.600000000000001</v>
      </c>
      <c r="G129">
        <v>8473539</v>
      </c>
      <c r="H129">
        <v>1186697</v>
      </c>
      <c r="I129">
        <v>354128</v>
      </c>
      <c r="J129">
        <v>5160147</v>
      </c>
      <c r="K129">
        <v>101410</v>
      </c>
      <c r="L129">
        <v>14645544.333000001</v>
      </c>
      <c r="M129">
        <v>5058737</v>
      </c>
      <c r="N129">
        <v>14125069</v>
      </c>
      <c r="O129">
        <v>520475.33332999999</v>
      </c>
      <c r="P129">
        <v>0</v>
      </c>
      <c r="Q129">
        <v>0</v>
      </c>
      <c r="R129">
        <v>308787</v>
      </c>
      <c r="S129">
        <v>19134</v>
      </c>
      <c r="T129">
        <v>0</v>
      </c>
      <c r="U129">
        <v>84658</v>
      </c>
      <c r="V129">
        <v>133948</v>
      </c>
    </row>
    <row r="130" spans="1:22" x14ac:dyDescent="0.2">
      <c r="A130" t="s">
        <v>182</v>
      </c>
      <c r="B130">
        <v>2718</v>
      </c>
      <c r="C130">
        <v>0</v>
      </c>
      <c r="D130">
        <v>1</v>
      </c>
      <c r="E130">
        <v>545.70000000000005</v>
      </c>
      <c r="F130">
        <v>-28.1</v>
      </c>
      <c r="G130">
        <v>2645746</v>
      </c>
      <c r="H130">
        <v>392880</v>
      </c>
      <c r="I130">
        <v>5130</v>
      </c>
      <c r="J130">
        <v>2134716</v>
      </c>
      <c r="K130">
        <v>96041</v>
      </c>
      <c r="L130">
        <v>5087688.3333000001</v>
      </c>
      <c r="M130">
        <v>2038675</v>
      </c>
      <c r="N130">
        <v>4981713</v>
      </c>
      <c r="O130">
        <v>105975.33332999999</v>
      </c>
      <c r="P130">
        <v>78459</v>
      </c>
      <c r="Q130">
        <v>0</v>
      </c>
      <c r="R130">
        <v>95011</v>
      </c>
      <c r="S130">
        <v>5887</v>
      </c>
      <c r="T130">
        <v>0</v>
      </c>
      <c r="U130">
        <v>29473</v>
      </c>
      <c r="V130">
        <v>9357</v>
      </c>
    </row>
    <row r="131" spans="1:22" x14ac:dyDescent="0.2">
      <c r="A131" t="s">
        <v>183</v>
      </c>
      <c r="B131">
        <v>2727</v>
      </c>
      <c r="C131">
        <v>0</v>
      </c>
      <c r="D131">
        <v>1</v>
      </c>
      <c r="E131">
        <v>659.7</v>
      </c>
      <c r="F131">
        <v>35</v>
      </c>
      <c r="G131">
        <v>3461004</v>
      </c>
      <c r="H131">
        <v>524961</v>
      </c>
      <c r="I131">
        <v>446638</v>
      </c>
      <c r="J131">
        <v>1954568</v>
      </c>
      <c r="K131">
        <v>97196</v>
      </c>
      <c r="L131">
        <v>5967084</v>
      </c>
      <c r="M131">
        <v>1857372</v>
      </c>
      <c r="N131">
        <v>5409973</v>
      </c>
      <c r="O131">
        <v>557111</v>
      </c>
      <c r="P131">
        <v>0</v>
      </c>
      <c r="Q131">
        <v>0</v>
      </c>
      <c r="R131">
        <v>0</v>
      </c>
      <c r="S131">
        <v>0</v>
      </c>
      <c r="T131">
        <v>0</v>
      </c>
      <c r="U131">
        <v>34575</v>
      </c>
      <c r="V131">
        <v>26551</v>
      </c>
    </row>
    <row r="132" spans="1:22" x14ac:dyDescent="0.2">
      <c r="A132" t="s">
        <v>184</v>
      </c>
      <c r="B132">
        <v>2754</v>
      </c>
      <c r="C132">
        <v>0</v>
      </c>
      <c r="D132">
        <v>1</v>
      </c>
      <c r="E132">
        <v>434.8</v>
      </c>
      <c r="F132">
        <v>-31</v>
      </c>
      <c r="G132">
        <v>2457515</v>
      </c>
      <c r="H132">
        <v>341340</v>
      </c>
      <c r="I132">
        <v>-24969</v>
      </c>
      <c r="J132">
        <v>1449763</v>
      </c>
      <c r="K132">
        <v>138891</v>
      </c>
      <c r="L132">
        <v>4151700</v>
      </c>
      <c r="M132">
        <v>1310872</v>
      </c>
      <c r="N132">
        <v>4032867</v>
      </c>
      <c r="O132">
        <v>118833</v>
      </c>
      <c r="P132">
        <v>116981</v>
      </c>
      <c r="Q132">
        <v>0</v>
      </c>
      <c r="R132">
        <v>108584</v>
      </c>
      <c r="S132">
        <v>6728</v>
      </c>
      <c r="T132">
        <v>0</v>
      </c>
      <c r="U132">
        <v>23918</v>
      </c>
      <c r="V132">
        <v>11666</v>
      </c>
    </row>
    <row r="133" spans="1:22" x14ac:dyDescent="0.2">
      <c r="A133" t="s">
        <v>185</v>
      </c>
      <c r="B133">
        <v>2766</v>
      </c>
      <c r="C133">
        <v>0</v>
      </c>
      <c r="D133">
        <v>1</v>
      </c>
      <c r="E133">
        <v>337.8</v>
      </c>
      <c r="F133">
        <v>12.9</v>
      </c>
      <c r="G133">
        <v>1640946</v>
      </c>
      <c r="H133">
        <v>254082</v>
      </c>
      <c r="I133">
        <v>215856</v>
      </c>
      <c r="J133">
        <v>1251358</v>
      </c>
      <c r="K133">
        <v>48643</v>
      </c>
      <c r="L133">
        <v>3081118</v>
      </c>
      <c r="M133">
        <v>1202715</v>
      </c>
      <c r="N133">
        <v>2809451</v>
      </c>
      <c r="O133">
        <v>271667</v>
      </c>
      <c r="P133">
        <v>0</v>
      </c>
      <c r="Q133">
        <v>0</v>
      </c>
      <c r="R133">
        <v>81438</v>
      </c>
      <c r="S133">
        <v>5046</v>
      </c>
      <c r="T133">
        <v>0</v>
      </c>
      <c r="U133">
        <v>18167</v>
      </c>
      <c r="V133">
        <v>16170</v>
      </c>
    </row>
    <row r="134" spans="1:22" x14ac:dyDescent="0.2">
      <c r="A134" t="s">
        <v>186</v>
      </c>
      <c r="B134">
        <v>2772</v>
      </c>
      <c r="C134">
        <v>0</v>
      </c>
      <c r="D134">
        <v>1</v>
      </c>
      <c r="E134">
        <v>241.9</v>
      </c>
      <c r="F134">
        <v>-5.4</v>
      </c>
      <c r="G134">
        <v>1289190</v>
      </c>
      <c r="H134">
        <v>181542</v>
      </c>
      <c r="I134">
        <v>70249</v>
      </c>
      <c r="J134">
        <v>959595</v>
      </c>
      <c r="K134">
        <v>-3857</v>
      </c>
      <c r="L134">
        <v>2402186.3333000001</v>
      </c>
      <c r="M134">
        <v>963452</v>
      </c>
      <c r="N134">
        <v>2326124</v>
      </c>
      <c r="O134">
        <v>76062.333333000002</v>
      </c>
      <c r="P134">
        <v>0</v>
      </c>
      <c r="Q134">
        <v>0</v>
      </c>
      <c r="R134">
        <v>47506</v>
      </c>
      <c r="S134">
        <v>2944</v>
      </c>
      <c r="T134">
        <v>0</v>
      </c>
      <c r="U134">
        <v>14271</v>
      </c>
      <c r="V134">
        <v>19365</v>
      </c>
    </row>
    <row r="135" spans="1:22" x14ac:dyDescent="0.2">
      <c r="A135" t="s">
        <v>187</v>
      </c>
      <c r="B135">
        <v>2781</v>
      </c>
      <c r="C135">
        <v>0</v>
      </c>
      <c r="D135">
        <v>1</v>
      </c>
      <c r="E135">
        <v>1232.4000000000001</v>
      </c>
      <c r="F135">
        <v>15.1</v>
      </c>
      <c r="G135">
        <v>7617345</v>
      </c>
      <c r="H135">
        <v>967666</v>
      </c>
      <c r="I135">
        <v>554340</v>
      </c>
      <c r="J135">
        <v>3413187</v>
      </c>
      <c r="K135">
        <v>126180</v>
      </c>
      <c r="L135">
        <v>11901316.333000001</v>
      </c>
      <c r="M135">
        <v>3287007</v>
      </c>
      <c r="N135">
        <v>11186239</v>
      </c>
      <c r="O135">
        <v>715077.33333000005</v>
      </c>
      <c r="P135">
        <v>0</v>
      </c>
      <c r="Q135">
        <v>23461.483907999998</v>
      </c>
      <c r="R135">
        <v>162877</v>
      </c>
      <c r="S135">
        <v>10093</v>
      </c>
      <c r="T135">
        <v>23461.483907999998</v>
      </c>
      <c r="U135">
        <v>70447</v>
      </c>
      <c r="V135">
        <v>65995</v>
      </c>
    </row>
    <row r="136" spans="1:22" x14ac:dyDescent="0.2">
      <c r="A136" t="s">
        <v>188</v>
      </c>
      <c r="B136">
        <v>2826</v>
      </c>
      <c r="C136">
        <v>0</v>
      </c>
      <c r="D136">
        <v>1</v>
      </c>
      <c r="E136">
        <v>1390.3</v>
      </c>
      <c r="F136">
        <v>-34.5</v>
      </c>
      <c r="G136">
        <v>7373733</v>
      </c>
      <c r="H136">
        <v>1031265</v>
      </c>
      <c r="I136">
        <v>186387</v>
      </c>
      <c r="J136">
        <v>4506318</v>
      </c>
      <c r="K136">
        <v>89950</v>
      </c>
      <c r="L136">
        <v>12803341</v>
      </c>
      <c r="M136">
        <v>4416368</v>
      </c>
      <c r="N136">
        <v>12491037</v>
      </c>
      <c r="O136">
        <v>312304</v>
      </c>
      <c r="P136">
        <v>0</v>
      </c>
      <c r="Q136">
        <v>0</v>
      </c>
      <c r="R136">
        <v>179843</v>
      </c>
      <c r="S136">
        <v>11144</v>
      </c>
      <c r="T136">
        <v>0</v>
      </c>
      <c r="U136">
        <v>74036</v>
      </c>
      <c r="V136">
        <v>71868</v>
      </c>
    </row>
    <row r="137" spans="1:22" x14ac:dyDescent="0.2">
      <c r="A137" t="s">
        <v>189</v>
      </c>
      <c r="B137">
        <v>2834</v>
      </c>
      <c r="C137">
        <v>0</v>
      </c>
      <c r="D137">
        <v>1</v>
      </c>
      <c r="E137">
        <v>335.8</v>
      </c>
      <c r="F137">
        <v>-12.7</v>
      </c>
      <c r="G137">
        <v>1946969</v>
      </c>
      <c r="H137">
        <v>241953</v>
      </c>
      <c r="I137">
        <v>38248</v>
      </c>
      <c r="J137">
        <v>928730</v>
      </c>
      <c r="K137">
        <v>27739</v>
      </c>
      <c r="L137">
        <v>3074482.6666999999</v>
      </c>
      <c r="M137">
        <v>900991</v>
      </c>
      <c r="N137">
        <v>3004988</v>
      </c>
      <c r="O137">
        <v>69494.666666999998</v>
      </c>
      <c r="P137">
        <v>17405</v>
      </c>
      <c r="Q137">
        <v>0</v>
      </c>
      <c r="R137">
        <v>50899</v>
      </c>
      <c r="S137">
        <v>3154</v>
      </c>
      <c r="T137">
        <v>0</v>
      </c>
      <c r="U137">
        <v>18349</v>
      </c>
      <c r="V137">
        <v>7730</v>
      </c>
    </row>
    <row r="138" spans="1:22" x14ac:dyDescent="0.2">
      <c r="A138" t="s">
        <v>190</v>
      </c>
      <c r="B138">
        <v>2846</v>
      </c>
      <c r="C138">
        <v>0</v>
      </c>
      <c r="D138">
        <v>1</v>
      </c>
      <c r="E138">
        <v>336.8</v>
      </c>
      <c r="F138">
        <v>8.8000000000000007</v>
      </c>
      <c r="G138">
        <v>1170920</v>
      </c>
      <c r="H138">
        <v>262487</v>
      </c>
      <c r="I138">
        <v>135056</v>
      </c>
      <c r="J138">
        <v>1542428</v>
      </c>
      <c r="K138">
        <v>50703</v>
      </c>
      <c r="L138">
        <v>2955076</v>
      </c>
      <c r="M138">
        <v>1491725</v>
      </c>
      <c r="N138">
        <v>2741500</v>
      </c>
      <c r="O138">
        <v>213576</v>
      </c>
      <c r="P138">
        <v>0</v>
      </c>
      <c r="Q138">
        <v>0</v>
      </c>
      <c r="R138">
        <v>74652</v>
      </c>
      <c r="S138">
        <v>4626</v>
      </c>
      <c r="T138">
        <v>0</v>
      </c>
      <c r="U138">
        <v>17126</v>
      </c>
      <c r="V138">
        <v>53893</v>
      </c>
    </row>
    <row r="139" spans="1:22" x14ac:dyDescent="0.2">
      <c r="A139" t="s">
        <v>191</v>
      </c>
      <c r="B139">
        <v>2862</v>
      </c>
      <c r="C139">
        <v>0</v>
      </c>
      <c r="D139">
        <v>1</v>
      </c>
      <c r="E139">
        <v>607.70000000000005</v>
      </c>
      <c r="F139">
        <v>-11.8</v>
      </c>
      <c r="G139">
        <v>2987528</v>
      </c>
      <c r="H139">
        <v>467956</v>
      </c>
      <c r="I139">
        <v>102768</v>
      </c>
      <c r="J139">
        <v>2421234</v>
      </c>
      <c r="K139">
        <v>53119</v>
      </c>
      <c r="L139">
        <v>5813877.6666999999</v>
      </c>
      <c r="M139">
        <v>2368115</v>
      </c>
      <c r="N139">
        <v>5641651</v>
      </c>
      <c r="O139">
        <v>172226.66667000001</v>
      </c>
      <c r="P139">
        <v>0</v>
      </c>
      <c r="Q139">
        <v>0</v>
      </c>
      <c r="R139">
        <v>95011</v>
      </c>
      <c r="S139">
        <v>5887</v>
      </c>
      <c r="T139">
        <v>0</v>
      </c>
      <c r="U139">
        <v>33595</v>
      </c>
      <c r="V139">
        <v>32171</v>
      </c>
    </row>
    <row r="140" spans="1:22" x14ac:dyDescent="0.2">
      <c r="A140" t="s">
        <v>192</v>
      </c>
      <c r="B140">
        <v>2977</v>
      </c>
      <c r="C140">
        <v>0</v>
      </c>
      <c r="D140">
        <v>1</v>
      </c>
      <c r="E140">
        <v>651.70000000000005</v>
      </c>
      <c r="F140">
        <v>2.2000000000000002</v>
      </c>
      <c r="G140">
        <v>3469391</v>
      </c>
      <c r="H140">
        <v>502920</v>
      </c>
      <c r="I140">
        <v>234093</v>
      </c>
      <c r="J140">
        <v>2058829</v>
      </c>
      <c r="K140">
        <v>63944</v>
      </c>
      <c r="L140">
        <v>5939873.3333000001</v>
      </c>
      <c r="M140">
        <v>1994885</v>
      </c>
      <c r="N140">
        <v>5619904</v>
      </c>
      <c r="O140">
        <v>319969.33332999999</v>
      </c>
      <c r="P140">
        <v>0</v>
      </c>
      <c r="Q140">
        <v>0</v>
      </c>
      <c r="R140">
        <v>132337</v>
      </c>
      <c r="S140">
        <v>8200</v>
      </c>
      <c r="T140">
        <v>0</v>
      </c>
      <c r="U140">
        <v>35194</v>
      </c>
      <c r="V140">
        <v>41070</v>
      </c>
    </row>
    <row r="141" spans="1:22" x14ac:dyDescent="0.2">
      <c r="A141" t="s">
        <v>193</v>
      </c>
      <c r="B141">
        <v>2988</v>
      </c>
      <c r="C141">
        <v>0</v>
      </c>
      <c r="D141">
        <v>1</v>
      </c>
      <c r="E141">
        <v>529.70000000000005</v>
      </c>
      <c r="F141">
        <v>-16.899999999999999</v>
      </c>
      <c r="G141">
        <v>2588390</v>
      </c>
      <c r="H141">
        <v>407284</v>
      </c>
      <c r="I141">
        <v>27602</v>
      </c>
      <c r="J141">
        <v>1716269</v>
      </c>
      <c r="K141">
        <v>44429</v>
      </c>
      <c r="L141">
        <v>4631990</v>
      </c>
      <c r="M141">
        <v>1671840</v>
      </c>
      <c r="N141">
        <v>4550222</v>
      </c>
      <c r="O141">
        <v>81768</v>
      </c>
      <c r="P141">
        <v>7309</v>
      </c>
      <c r="Q141">
        <v>0</v>
      </c>
      <c r="R141">
        <v>95011</v>
      </c>
      <c r="S141">
        <v>5887</v>
      </c>
      <c r="T141">
        <v>0</v>
      </c>
      <c r="U141">
        <v>26868</v>
      </c>
      <c r="V141">
        <v>15058</v>
      </c>
    </row>
    <row r="142" spans="1:22" x14ac:dyDescent="0.2">
      <c r="A142" t="s">
        <v>194</v>
      </c>
      <c r="B142">
        <v>3029</v>
      </c>
      <c r="C142">
        <v>0</v>
      </c>
      <c r="D142">
        <v>1</v>
      </c>
      <c r="E142">
        <v>1287.4000000000001</v>
      </c>
      <c r="F142">
        <v>-9.6999999999999993</v>
      </c>
      <c r="G142">
        <v>6501538</v>
      </c>
      <c r="H142">
        <v>973502</v>
      </c>
      <c r="I142">
        <v>310630</v>
      </c>
      <c r="J142">
        <v>4544131</v>
      </c>
      <c r="K142">
        <v>114493</v>
      </c>
      <c r="L142">
        <v>11781799.666999999</v>
      </c>
      <c r="M142">
        <v>4429638</v>
      </c>
      <c r="N142">
        <v>11326891</v>
      </c>
      <c r="O142">
        <v>454908.66667000001</v>
      </c>
      <c r="P142">
        <v>0</v>
      </c>
      <c r="Q142">
        <v>0</v>
      </c>
      <c r="R142">
        <v>298607</v>
      </c>
      <c r="S142">
        <v>18503</v>
      </c>
      <c r="T142">
        <v>0</v>
      </c>
      <c r="U142">
        <v>67162</v>
      </c>
      <c r="V142">
        <v>61236</v>
      </c>
    </row>
    <row r="143" spans="1:22" x14ac:dyDescent="0.2">
      <c r="A143" t="s">
        <v>195</v>
      </c>
      <c r="B143">
        <v>3033</v>
      </c>
      <c r="C143">
        <v>0</v>
      </c>
      <c r="D143">
        <v>1</v>
      </c>
      <c r="E143">
        <v>456.8</v>
      </c>
      <c r="F143">
        <v>20</v>
      </c>
      <c r="G143">
        <v>2059425</v>
      </c>
      <c r="H143">
        <v>327033</v>
      </c>
      <c r="I143">
        <v>258117</v>
      </c>
      <c r="J143">
        <v>1892530</v>
      </c>
      <c r="K143">
        <v>82482</v>
      </c>
      <c r="L143">
        <v>4197188.6666999999</v>
      </c>
      <c r="M143">
        <v>1810048</v>
      </c>
      <c r="N143">
        <v>3848812</v>
      </c>
      <c r="O143">
        <v>348376.66667000001</v>
      </c>
      <c r="P143">
        <v>0</v>
      </c>
      <c r="Q143">
        <v>0</v>
      </c>
      <c r="R143">
        <v>98405</v>
      </c>
      <c r="S143">
        <v>6098</v>
      </c>
      <c r="T143">
        <v>0</v>
      </c>
      <c r="U143">
        <v>24060</v>
      </c>
      <c r="V143">
        <v>16606</v>
      </c>
    </row>
    <row r="144" spans="1:22" x14ac:dyDescent="0.2">
      <c r="A144" t="s">
        <v>196</v>
      </c>
      <c r="B144">
        <v>3042</v>
      </c>
      <c r="C144">
        <v>0</v>
      </c>
      <c r="D144">
        <v>1</v>
      </c>
      <c r="E144">
        <v>676.7</v>
      </c>
      <c r="F144">
        <v>6.7</v>
      </c>
      <c r="G144">
        <v>3706142</v>
      </c>
      <c r="H144">
        <v>750653</v>
      </c>
      <c r="I144">
        <v>471053</v>
      </c>
      <c r="J144">
        <v>1986405</v>
      </c>
      <c r="K144">
        <v>49959</v>
      </c>
      <c r="L144">
        <v>6480477.3333000001</v>
      </c>
      <c r="M144">
        <v>1936446</v>
      </c>
      <c r="N144">
        <v>5940093</v>
      </c>
      <c r="O144">
        <v>540384.33333000005</v>
      </c>
      <c r="P144">
        <v>0</v>
      </c>
      <c r="Q144">
        <v>0</v>
      </c>
      <c r="R144">
        <v>0</v>
      </c>
      <c r="S144">
        <v>0</v>
      </c>
      <c r="T144">
        <v>0</v>
      </c>
      <c r="U144">
        <v>35931</v>
      </c>
      <c r="V144">
        <v>37277</v>
      </c>
    </row>
    <row r="145" spans="1:22" x14ac:dyDescent="0.2">
      <c r="A145" t="s">
        <v>197</v>
      </c>
      <c r="B145">
        <v>3060</v>
      </c>
      <c r="C145">
        <v>0</v>
      </c>
      <c r="D145">
        <v>1</v>
      </c>
      <c r="E145">
        <v>1213.4000000000001</v>
      </c>
      <c r="F145">
        <v>23.9</v>
      </c>
      <c r="G145">
        <v>6488316</v>
      </c>
      <c r="H145">
        <v>1311930</v>
      </c>
      <c r="I145">
        <v>966953</v>
      </c>
      <c r="J145">
        <v>3669112</v>
      </c>
      <c r="K145">
        <v>144436</v>
      </c>
      <c r="L145">
        <v>11324139.333000001</v>
      </c>
      <c r="M145">
        <v>3524676</v>
      </c>
      <c r="N145">
        <v>10175113</v>
      </c>
      <c r="O145">
        <v>1149026.3333000001</v>
      </c>
      <c r="P145">
        <v>0</v>
      </c>
      <c r="Q145">
        <v>0</v>
      </c>
      <c r="R145">
        <v>217169</v>
      </c>
      <c r="S145">
        <v>13457</v>
      </c>
      <c r="T145">
        <v>0</v>
      </c>
      <c r="U145">
        <v>64047</v>
      </c>
      <c r="V145">
        <v>71950</v>
      </c>
    </row>
    <row r="146" spans="1:22" x14ac:dyDescent="0.2">
      <c r="A146" t="s">
        <v>198</v>
      </c>
      <c r="B146">
        <v>3168</v>
      </c>
      <c r="C146">
        <v>0</v>
      </c>
      <c r="D146">
        <v>1</v>
      </c>
      <c r="E146">
        <v>677.7</v>
      </c>
      <c r="F146">
        <v>-29.1</v>
      </c>
      <c r="G146">
        <v>2926691</v>
      </c>
      <c r="H146">
        <v>540531</v>
      </c>
      <c r="I146">
        <v>-2486</v>
      </c>
      <c r="J146">
        <v>2830304</v>
      </c>
      <c r="K146">
        <v>80252</v>
      </c>
      <c r="L146">
        <v>6178883.3333000001</v>
      </c>
      <c r="M146">
        <v>2750052</v>
      </c>
      <c r="N146">
        <v>6088816</v>
      </c>
      <c r="O146">
        <v>90067.333333000002</v>
      </c>
      <c r="P146">
        <v>61085</v>
      </c>
      <c r="Q146">
        <v>0</v>
      </c>
      <c r="R146">
        <v>142517</v>
      </c>
      <c r="S146">
        <v>8831</v>
      </c>
      <c r="T146">
        <v>0</v>
      </c>
      <c r="U146">
        <v>35455</v>
      </c>
      <c r="V146">
        <v>23874</v>
      </c>
    </row>
    <row r="147" spans="1:22" x14ac:dyDescent="0.2">
      <c r="A147" t="s">
        <v>199</v>
      </c>
      <c r="B147">
        <v>3105</v>
      </c>
      <c r="C147">
        <v>0</v>
      </c>
      <c r="D147">
        <v>1</v>
      </c>
      <c r="E147">
        <v>1397.3</v>
      </c>
      <c r="F147">
        <v>6.1</v>
      </c>
      <c r="G147">
        <v>8282971</v>
      </c>
      <c r="H147">
        <v>1094438</v>
      </c>
      <c r="I147">
        <v>480831</v>
      </c>
      <c r="J147">
        <v>4164132</v>
      </c>
      <c r="K147">
        <v>130075</v>
      </c>
      <c r="L147">
        <v>13256955</v>
      </c>
      <c r="M147">
        <v>4034057</v>
      </c>
      <c r="N147">
        <v>12602648</v>
      </c>
      <c r="O147">
        <v>654307</v>
      </c>
      <c r="P147">
        <v>0</v>
      </c>
      <c r="Q147">
        <v>0</v>
      </c>
      <c r="R147">
        <v>369866</v>
      </c>
      <c r="S147">
        <v>22919</v>
      </c>
      <c r="T147">
        <v>0</v>
      </c>
      <c r="U147">
        <v>77119</v>
      </c>
      <c r="V147">
        <v>85280</v>
      </c>
    </row>
    <row r="148" spans="1:22" x14ac:dyDescent="0.2">
      <c r="A148" t="s">
        <v>200</v>
      </c>
      <c r="B148">
        <v>3114</v>
      </c>
      <c r="C148">
        <v>0</v>
      </c>
      <c r="D148">
        <v>1</v>
      </c>
      <c r="E148">
        <v>3408.3</v>
      </c>
      <c r="F148">
        <v>5.5</v>
      </c>
      <c r="G148">
        <v>19337858</v>
      </c>
      <c r="H148">
        <v>2318653</v>
      </c>
      <c r="I148">
        <v>1012355</v>
      </c>
      <c r="J148">
        <v>8414520</v>
      </c>
      <c r="K148">
        <v>300072</v>
      </c>
      <c r="L148">
        <v>29807264.666999999</v>
      </c>
      <c r="M148">
        <v>8114448</v>
      </c>
      <c r="N148">
        <v>28414556</v>
      </c>
      <c r="O148">
        <v>1392708.6666999999</v>
      </c>
      <c r="P148">
        <v>0</v>
      </c>
      <c r="Q148">
        <v>252647.38269999999</v>
      </c>
      <c r="R148">
        <v>417371</v>
      </c>
      <c r="S148">
        <v>25862</v>
      </c>
      <c r="T148">
        <v>252647.38269999999</v>
      </c>
      <c r="U148">
        <v>173760</v>
      </c>
      <c r="V148">
        <v>153605</v>
      </c>
    </row>
    <row r="149" spans="1:22" x14ac:dyDescent="0.2">
      <c r="A149" t="s">
        <v>201</v>
      </c>
      <c r="B149">
        <v>3119</v>
      </c>
      <c r="C149">
        <v>0</v>
      </c>
      <c r="D149">
        <v>1</v>
      </c>
      <c r="E149">
        <v>879.6</v>
      </c>
      <c r="F149">
        <v>-6.8</v>
      </c>
      <c r="G149">
        <v>4931853</v>
      </c>
      <c r="H149">
        <v>637051</v>
      </c>
      <c r="I149">
        <v>195223</v>
      </c>
      <c r="J149">
        <v>1995407</v>
      </c>
      <c r="K149">
        <v>77019</v>
      </c>
      <c r="L149">
        <v>7442966.6666999999</v>
      </c>
      <c r="M149">
        <v>1918388</v>
      </c>
      <c r="N149">
        <v>7165967</v>
      </c>
      <c r="O149">
        <v>276999.66667000001</v>
      </c>
      <c r="P149">
        <v>0</v>
      </c>
      <c r="Q149">
        <v>30475.279569999999</v>
      </c>
      <c r="R149">
        <v>132337</v>
      </c>
      <c r="S149">
        <v>8200</v>
      </c>
      <c r="T149">
        <v>30475.279569999999</v>
      </c>
      <c r="U149">
        <v>44776</v>
      </c>
      <c r="V149">
        <v>10993</v>
      </c>
    </row>
    <row r="150" spans="1:22" x14ac:dyDescent="0.2">
      <c r="A150" t="s">
        <v>202</v>
      </c>
      <c r="B150">
        <v>3141</v>
      </c>
      <c r="C150">
        <v>0</v>
      </c>
      <c r="D150">
        <v>1</v>
      </c>
      <c r="E150">
        <v>13467.4</v>
      </c>
      <c r="F150">
        <v>307.5</v>
      </c>
      <c r="G150">
        <v>65248218</v>
      </c>
      <c r="H150">
        <v>9688384</v>
      </c>
      <c r="I150">
        <v>5401261</v>
      </c>
      <c r="J150">
        <v>46103066</v>
      </c>
      <c r="K150">
        <v>1544114</v>
      </c>
      <c r="L150">
        <v>121353217</v>
      </c>
      <c r="M150">
        <v>44558952</v>
      </c>
      <c r="N150">
        <v>113633667</v>
      </c>
      <c r="O150">
        <v>7719550</v>
      </c>
      <c r="P150">
        <v>0</v>
      </c>
      <c r="Q150">
        <v>0</v>
      </c>
      <c r="R150">
        <v>1167282</v>
      </c>
      <c r="S150">
        <v>72330</v>
      </c>
      <c r="T150">
        <v>0</v>
      </c>
      <c r="U150">
        <v>703856</v>
      </c>
      <c r="V150">
        <v>1480831</v>
      </c>
    </row>
    <row r="151" spans="1:22" x14ac:dyDescent="0.2">
      <c r="A151" t="s">
        <v>203</v>
      </c>
      <c r="B151">
        <v>3150</v>
      </c>
      <c r="C151">
        <v>0</v>
      </c>
      <c r="D151">
        <v>1</v>
      </c>
      <c r="E151">
        <v>1111.5</v>
      </c>
      <c r="F151">
        <v>24</v>
      </c>
      <c r="G151">
        <v>6692958</v>
      </c>
      <c r="H151">
        <v>853450</v>
      </c>
      <c r="I151">
        <v>548234</v>
      </c>
      <c r="J151">
        <v>2810331</v>
      </c>
      <c r="K151">
        <v>115575</v>
      </c>
      <c r="L151">
        <v>10362141.666999999</v>
      </c>
      <c r="M151">
        <v>2694756</v>
      </c>
      <c r="N151">
        <v>9677753</v>
      </c>
      <c r="O151">
        <v>684388.66666999995</v>
      </c>
      <c r="P151">
        <v>0</v>
      </c>
      <c r="Q151">
        <v>119638.89116</v>
      </c>
      <c r="R151">
        <v>37326</v>
      </c>
      <c r="S151">
        <v>2313</v>
      </c>
      <c r="T151">
        <v>119638.89116</v>
      </c>
      <c r="U151">
        <v>60095</v>
      </c>
      <c r="V151">
        <v>42729</v>
      </c>
    </row>
    <row r="152" spans="1:22" x14ac:dyDescent="0.2">
      <c r="A152" t="s">
        <v>204</v>
      </c>
      <c r="B152">
        <v>3154</v>
      </c>
      <c r="C152">
        <v>0</v>
      </c>
      <c r="D152">
        <v>1</v>
      </c>
      <c r="E152">
        <v>516.70000000000005</v>
      </c>
      <c r="F152">
        <v>-40.9</v>
      </c>
      <c r="G152">
        <v>2940553</v>
      </c>
      <c r="H152">
        <v>370935</v>
      </c>
      <c r="I152">
        <v>-108168</v>
      </c>
      <c r="J152">
        <v>1502752</v>
      </c>
      <c r="K152">
        <v>202609</v>
      </c>
      <c r="L152">
        <v>4734720.3333000001</v>
      </c>
      <c r="M152">
        <v>1300143</v>
      </c>
      <c r="N152">
        <v>4630736</v>
      </c>
      <c r="O152">
        <v>103984.33332999999</v>
      </c>
      <c r="P152">
        <v>164108</v>
      </c>
      <c r="Q152">
        <v>0</v>
      </c>
      <c r="R152">
        <v>98405</v>
      </c>
      <c r="S152">
        <v>6098</v>
      </c>
      <c r="T152">
        <v>0</v>
      </c>
      <c r="U152">
        <v>27440</v>
      </c>
      <c r="V152">
        <v>18885</v>
      </c>
    </row>
    <row r="153" spans="1:22" x14ac:dyDescent="0.2">
      <c r="A153" t="s">
        <v>205</v>
      </c>
      <c r="B153">
        <v>3186</v>
      </c>
      <c r="C153">
        <v>0</v>
      </c>
      <c r="D153">
        <v>1</v>
      </c>
      <c r="E153">
        <v>371.8</v>
      </c>
      <c r="F153">
        <v>-3</v>
      </c>
      <c r="G153">
        <v>1950121</v>
      </c>
      <c r="H153">
        <v>262788</v>
      </c>
      <c r="I153">
        <v>78538</v>
      </c>
      <c r="J153">
        <v>1107192</v>
      </c>
      <c r="K153">
        <v>34814</v>
      </c>
      <c r="L153">
        <v>3218286</v>
      </c>
      <c r="M153">
        <v>1072378</v>
      </c>
      <c r="N153">
        <v>3099490</v>
      </c>
      <c r="O153">
        <v>118796</v>
      </c>
      <c r="P153">
        <v>0</v>
      </c>
      <c r="Q153">
        <v>0</v>
      </c>
      <c r="R153">
        <v>111978</v>
      </c>
      <c r="S153">
        <v>6939</v>
      </c>
      <c r="T153">
        <v>0</v>
      </c>
      <c r="U153">
        <v>19024</v>
      </c>
      <c r="V153">
        <v>10163</v>
      </c>
    </row>
    <row r="154" spans="1:22" x14ac:dyDescent="0.2">
      <c r="A154" t="s">
        <v>206</v>
      </c>
      <c r="B154">
        <v>3204</v>
      </c>
      <c r="C154">
        <v>0</v>
      </c>
      <c r="D154">
        <v>1</v>
      </c>
      <c r="E154">
        <v>868.6</v>
      </c>
      <c r="F154">
        <v>-13</v>
      </c>
      <c r="G154">
        <v>4699802</v>
      </c>
      <c r="H154">
        <v>598707</v>
      </c>
      <c r="I154">
        <v>188024</v>
      </c>
      <c r="J154">
        <v>2457108</v>
      </c>
      <c r="K154">
        <v>63702</v>
      </c>
      <c r="L154">
        <v>7778194</v>
      </c>
      <c r="M154">
        <v>2393406</v>
      </c>
      <c r="N154">
        <v>7514515</v>
      </c>
      <c r="O154">
        <v>263679</v>
      </c>
      <c r="P154">
        <v>0</v>
      </c>
      <c r="Q154">
        <v>0</v>
      </c>
      <c r="R154">
        <v>0</v>
      </c>
      <c r="S154">
        <v>0</v>
      </c>
      <c r="T154">
        <v>0</v>
      </c>
      <c r="U154">
        <v>46570</v>
      </c>
      <c r="V154">
        <v>22577</v>
      </c>
    </row>
    <row r="155" spans="1:22" x14ac:dyDescent="0.2">
      <c r="A155" t="s">
        <v>207</v>
      </c>
      <c r="B155">
        <v>3231</v>
      </c>
      <c r="C155">
        <v>0</v>
      </c>
      <c r="D155">
        <v>1</v>
      </c>
      <c r="E155">
        <v>6474.8</v>
      </c>
      <c r="F155">
        <v>65.8</v>
      </c>
      <c r="G155">
        <v>33135306</v>
      </c>
      <c r="H155">
        <v>6455226</v>
      </c>
      <c r="I155">
        <v>4151893</v>
      </c>
      <c r="J155">
        <v>17836468</v>
      </c>
      <c r="K155">
        <v>538782</v>
      </c>
      <c r="L155">
        <v>57099647.667000003</v>
      </c>
      <c r="M155">
        <v>17297686</v>
      </c>
      <c r="N155">
        <v>52134748</v>
      </c>
      <c r="O155">
        <v>4964899.6666999999</v>
      </c>
      <c r="P155">
        <v>0</v>
      </c>
      <c r="Q155">
        <v>0</v>
      </c>
      <c r="R155">
        <v>848316</v>
      </c>
      <c r="S155">
        <v>52566</v>
      </c>
      <c r="T155">
        <v>0</v>
      </c>
      <c r="U155">
        <v>325109</v>
      </c>
      <c r="V155">
        <v>520964</v>
      </c>
    </row>
    <row r="156" spans="1:22" x14ac:dyDescent="0.2">
      <c r="A156" t="s">
        <v>208</v>
      </c>
      <c r="B156">
        <v>3312</v>
      </c>
      <c r="C156">
        <v>0</v>
      </c>
      <c r="D156">
        <v>1</v>
      </c>
      <c r="E156">
        <v>1966</v>
      </c>
      <c r="F156">
        <v>-3.4</v>
      </c>
      <c r="G156">
        <v>12890701</v>
      </c>
      <c r="H156">
        <v>1447798</v>
      </c>
      <c r="I156">
        <v>613388</v>
      </c>
      <c r="J156">
        <v>4251956</v>
      </c>
      <c r="K156">
        <v>115518</v>
      </c>
      <c r="L156">
        <v>18457748.333000001</v>
      </c>
      <c r="M156">
        <v>4136438</v>
      </c>
      <c r="N156">
        <v>17655086</v>
      </c>
      <c r="O156">
        <v>802662.33333000005</v>
      </c>
      <c r="P156">
        <v>0</v>
      </c>
      <c r="Q156">
        <v>503067.85931000003</v>
      </c>
      <c r="R156">
        <v>285034</v>
      </c>
      <c r="S156">
        <v>17662</v>
      </c>
      <c r="T156">
        <v>503067.85931000003</v>
      </c>
      <c r="U156">
        <v>108087</v>
      </c>
      <c r="V156">
        <v>152327</v>
      </c>
    </row>
    <row r="157" spans="1:22" x14ac:dyDescent="0.2">
      <c r="A157" t="s">
        <v>209</v>
      </c>
      <c r="B157">
        <v>3330</v>
      </c>
      <c r="C157">
        <v>0</v>
      </c>
      <c r="D157">
        <v>1</v>
      </c>
      <c r="E157">
        <v>372.8</v>
      </c>
      <c r="F157">
        <v>27</v>
      </c>
      <c r="G157">
        <v>1812726</v>
      </c>
      <c r="H157">
        <v>287327</v>
      </c>
      <c r="I157">
        <v>311135</v>
      </c>
      <c r="J157">
        <v>1350132</v>
      </c>
      <c r="K157">
        <v>75198</v>
      </c>
      <c r="L157">
        <v>3377284</v>
      </c>
      <c r="M157">
        <v>1274934</v>
      </c>
      <c r="N157">
        <v>2987549</v>
      </c>
      <c r="O157">
        <v>389735</v>
      </c>
      <c r="P157">
        <v>0</v>
      </c>
      <c r="Q157">
        <v>0</v>
      </c>
      <c r="R157">
        <v>81438</v>
      </c>
      <c r="S157">
        <v>5046</v>
      </c>
      <c r="T157">
        <v>0</v>
      </c>
      <c r="U157">
        <v>19782</v>
      </c>
      <c r="V157">
        <v>8537</v>
      </c>
    </row>
    <row r="158" spans="1:22" x14ac:dyDescent="0.2">
      <c r="A158" t="s">
        <v>210</v>
      </c>
      <c r="B158">
        <v>3348</v>
      </c>
      <c r="C158">
        <v>0</v>
      </c>
      <c r="D158">
        <v>1</v>
      </c>
      <c r="E158">
        <v>468.8</v>
      </c>
      <c r="F158">
        <v>12.8</v>
      </c>
      <c r="G158">
        <v>2391495</v>
      </c>
      <c r="H158">
        <v>373391</v>
      </c>
      <c r="I158">
        <v>217697</v>
      </c>
      <c r="J158">
        <v>1551609</v>
      </c>
      <c r="K158">
        <v>60752</v>
      </c>
      <c r="L158">
        <v>4330682.3333000001</v>
      </c>
      <c r="M158">
        <v>1490857</v>
      </c>
      <c r="N158">
        <v>4044722</v>
      </c>
      <c r="O158">
        <v>285960.33332999999</v>
      </c>
      <c r="P158">
        <v>0</v>
      </c>
      <c r="Q158">
        <v>0</v>
      </c>
      <c r="R158">
        <v>0</v>
      </c>
      <c r="S158">
        <v>0</v>
      </c>
      <c r="T158">
        <v>0</v>
      </c>
      <c r="U158">
        <v>25024</v>
      </c>
      <c r="V158">
        <v>14187</v>
      </c>
    </row>
    <row r="159" spans="1:22" x14ac:dyDescent="0.2">
      <c r="A159" t="s">
        <v>211</v>
      </c>
      <c r="B159">
        <v>3375</v>
      </c>
      <c r="C159">
        <v>0</v>
      </c>
      <c r="D159">
        <v>1</v>
      </c>
      <c r="E159">
        <v>1770.1</v>
      </c>
      <c r="F159">
        <v>-27.1</v>
      </c>
      <c r="G159">
        <v>10719688</v>
      </c>
      <c r="H159">
        <v>1296722</v>
      </c>
      <c r="I159">
        <v>347135</v>
      </c>
      <c r="J159">
        <v>4058213</v>
      </c>
      <c r="K159">
        <v>126211</v>
      </c>
      <c r="L159">
        <v>15900196.666999999</v>
      </c>
      <c r="M159">
        <v>3932002</v>
      </c>
      <c r="N159">
        <v>15377840</v>
      </c>
      <c r="O159">
        <v>522356.66667000001</v>
      </c>
      <c r="P159">
        <v>0</v>
      </c>
      <c r="Q159">
        <v>236411.98191999999</v>
      </c>
      <c r="R159">
        <v>268068</v>
      </c>
      <c r="S159">
        <v>16611</v>
      </c>
      <c r="T159">
        <v>236411.98191999999</v>
      </c>
      <c r="U159">
        <v>93792</v>
      </c>
      <c r="V159">
        <v>93642</v>
      </c>
    </row>
    <row r="160" spans="1:22" x14ac:dyDescent="0.2">
      <c r="A160" t="s">
        <v>212</v>
      </c>
      <c r="B160">
        <v>3420</v>
      </c>
      <c r="C160">
        <v>0</v>
      </c>
      <c r="D160">
        <v>1</v>
      </c>
      <c r="E160">
        <v>627.70000000000005</v>
      </c>
      <c r="F160">
        <v>17.899999999999999</v>
      </c>
      <c r="G160">
        <v>3135428</v>
      </c>
      <c r="H160">
        <v>494304</v>
      </c>
      <c r="I160">
        <v>286902</v>
      </c>
      <c r="J160">
        <v>1990458</v>
      </c>
      <c r="K160">
        <v>72381</v>
      </c>
      <c r="L160">
        <v>5546871</v>
      </c>
      <c r="M160">
        <v>1918077</v>
      </c>
      <c r="N160">
        <v>5168160</v>
      </c>
      <c r="O160">
        <v>378711</v>
      </c>
      <c r="P160">
        <v>0</v>
      </c>
      <c r="Q160">
        <v>0</v>
      </c>
      <c r="R160">
        <v>111978</v>
      </c>
      <c r="S160">
        <v>6939</v>
      </c>
      <c r="T160">
        <v>0</v>
      </c>
      <c r="U160">
        <v>32937</v>
      </c>
      <c r="V160">
        <v>38659</v>
      </c>
    </row>
    <row r="161" spans="1:22" x14ac:dyDescent="0.2">
      <c r="A161" t="s">
        <v>213</v>
      </c>
      <c r="B161">
        <v>3465</v>
      </c>
      <c r="C161">
        <v>0</v>
      </c>
      <c r="D161">
        <v>1</v>
      </c>
      <c r="E161">
        <v>313.8</v>
      </c>
      <c r="F161">
        <v>-8.8000000000000007</v>
      </c>
      <c r="G161">
        <v>1939282</v>
      </c>
      <c r="H161">
        <v>260459</v>
      </c>
      <c r="I161">
        <v>43906</v>
      </c>
      <c r="J161">
        <v>776719</v>
      </c>
      <c r="K161">
        <v>21794</v>
      </c>
      <c r="L161">
        <v>2938359.3333000001</v>
      </c>
      <c r="M161">
        <v>754925</v>
      </c>
      <c r="N161">
        <v>2862746</v>
      </c>
      <c r="O161">
        <v>75613.333333000002</v>
      </c>
      <c r="P161">
        <v>0</v>
      </c>
      <c r="Q161">
        <v>24840.130997</v>
      </c>
      <c r="R161">
        <v>57685</v>
      </c>
      <c r="S161">
        <v>3574</v>
      </c>
      <c r="T161">
        <v>24840.130997</v>
      </c>
      <c r="U161">
        <v>17354</v>
      </c>
      <c r="V161">
        <v>19584</v>
      </c>
    </row>
    <row r="162" spans="1:22" x14ac:dyDescent="0.2">
      <c r="A162" t="s">
        <v>214</v>
      </c>
      <c r="B162">
        <v>3537</v>
      </c>
      <c r="C162">
        <v>0</v>
      </c>
      <c r="D162">
        <v>1</v>
      </c>
      <c r="E162">
        <v>325.8</v>
      </c>
      <c r="F162">
        <v>12.7</v>
      </c>
      <c r="G162">
        <v>1502817</v>
      </c>
      <c r="H162">
        <v>264969</v>
      </c>
      <c r="I162">
        <v>179433</v>
      </c>
      <c r="J162">
        <v>1254527</v>
      </c>
      <c r="K162">
        <v>39101</v>
      </c>
      <c r="L162">
        <v>2951654.3333000001</v>
      </c>
      <c r="M162">
        <v>1215426</v>
      </c>
      <c r="N162">
        <v>2726095</v>
      </c>
      <c r="O162">
        <v>225559.33332999999</v>
      </c>
      <c r="P162">
        <v>0</v>
      </c>
      <c r="Q162">
        <v>0</v>
      </c>
      <c r="R162">
        <v>84832</v>
      </c>
      <c r="S162">
        <v>5257</v>
      </c>
      <c r="T162">
        <v>0</v>
      </c>
      <c r="U162">
        <v>17163</v>
      </c>
      <c r="V162">
        <v>14173</v>
      </c>
    </row>
    <row r="163" spans="1:22" x14ac:dyDescent="0.2">
      <c r="A163" t="s">
        <v>215</v>
      </c>
      <c r="B163">
        <v>3555</v>
      </c>
      <c r="C163">
        <v>0</v>
      </c>
      <c r="D163">
        <v>1</v>
      </c>
      <c r="E163">
        <v>626.70000000000005</v>
      </c>
      <c r="F163">
        <v>19.7</v>
      </c>
      <c r="G163">
        <v>3196486</v>
      </c>
      <c r="H163">
        <v>447910</v>
      </c>
      <c r="I163">
        <v>308135</v>
      </c>
      <c r="J163">
        <v>1835566</v>
      </c>
      <c r="K163">
        <v>78980</v>
      </c>
      <c r="L163">
        <v>5416706.6666999999</v>
      </c>
      <c r="M163">
        <v>1756586</v>
      </c>
      <c r="N163">
        <v>5015149</v>
      </c>
      <c r="O163">
        <v>401557.66667000001</v>
      </c>
      <c r="P163">
        <v>0</v>
      </c>
      <c r="Q163">
        <v>0</v>
      </c>
      <c r="R163">
        <v>81438</v>
      </c>
      <c r="S163">
        <v>5046</v>
      </c>
      <c r="T163">
        <v>0</v>
      </c>
      <c r="U163">
        <v>31703</v>
      </c>
      <c r="V163">
        <v>18183</v>
      </c>
    </row>
    <row r="164" spans="1:22" x14ac:dyDescent="0.2">
      <c r="A164" t="s">
        <v>216</v>
      </c>
      <c r="B164">
        <v>3600</v>
      </c>
      <c r="C164">
        <v>0</v>
      </c>
      <c r="D164">
        <v>1</v>
      </c>
      <c r="E164">
        <v>2054</v>
      </c>
      <c r="F164">
        <v>-33.6</v>
      </c>
      <c r="G164">
        <v>10850048</v>
      </c>
      <c r="H164">
        <v>2118595</v>
      </c>
      <c r="I164">
        <v>1062916</v>
      </c>
      <c r="J164">
        <v>5972736</v>
      </c>
      <c r="K164">
        <v>145009</v>
      </c>
      <c r="L164">
        <v>18931502.666999999</v>
      </c>
      <c r="M164">
        <v>5827727</v>
      </c>
      <c r="N164">
        <v>17668515</v>
      </c>
      <c r="O164">
        <v>1262987.6666999999</v>
      </c>
      <c r="P164">
        <v>0</v>
      </c>
      <c r="Q164">
        <v>0</v>
      </c>
      <c r="R164">
        <v>122157</v>
      </c>
      <c r="S164">
        <v>7569</v>
      </c>
      <c r="T164">
        <v>0</v>
      </c>
      <c r="U164">
        <v>108953</v>
      </c>
      <c r="V164">
        <v>112281</v>
      </c>
    </row>
    <row r="165" spans="1:22" x14ac:dyDescent="0.2">
      <c r="A165" t="s">
        <v>217</v>
      </c>
      <c r="B165">
        <v>3609</v>
      </c>
      <c r="C165">
        <v>0</v>
      </c>
      <c r="D165">
        <v>1</v>
      </c>
      <c r="E165">
        <v>467.13</v>
      </c>
      <c r="F165">
        <v>14.73</v>
      </c>
      <c r="G165">
        <v>2482383</v>
      </c>
      <c r="H165">
        <v>384734</v>
      </c>
      <c r="I165">
        <v>236076</v>
      </c>
      <c r="J165">
        <v>1144798</v>
      </c>
      <c r="K165">
        <v>40796</v>
      </c>
      <c r="L165">
        <v>3953611.6666999999</v>
      </c>
      <c r="M165">
        <v>1104002</v>
      </c>
      <c r="N165">
        <v>3667582</v>
      </c>
      <c r="O165">
        <v>286029.66667000001</v>
      </c>
      <c r="P165">
        <v>0</v>
      </c>
      <c r="Q165">
        <v>0</v>
      </c>
      <c r="R165">
        <v>74652</v>
      </c>
      <c r="S165">
        <v>4626</v>
      </c>
      <c r="T165">
        <v>0</v>
      </c>
      <c r="U165">
        <v>23468</v>
      </c>
      <c r="V165">
        <v>16349</v>
      </c>
    </row>
    <row r="166" spans="1:22" x14ac:dyDescent="0.2">
      <c r="A166" t="s">
        <v>218</v>
      </c>
      <c r="B166">
        <v>3645</v>
      </c>
      <c r="C166">
        <v>0</v>
      </c>
      <c r="D166">
        <v>1</v>
      </c>
      <c r="E166">
        <v>2545.6999999999998</v>
      </c>
      <c r="F166">
        <v>-4</v>
      </c>
      <c r="G166">
        <v>11786757</v>
      </c>
      <c r="H166">
        <v>1877371</v>
      </c>
      <c r="I166">
        <v>672070</v>
      </c>
      <c r="J166">
        <v>8643486</v>
      </c>
      <c r="K166">
        <v>261971</v>
      </c>
      <c r="L166">
        <v>22338040.666999999</v>
      </c>
      <c r="M166">
        <v>8381515</v>
      </c>
      <c r="N166">
        <v>21371005</v>
      </c>
      <c r="O166">
        <v>967035.66666999995</v>
      </c>
      <c r="P166">
        <v>0</v>
      </c>
      <c r="Q166">
        <v>0</v>
      </c>
      <c r="R166">
        <v>213776</v>
      </c>
      <c r="S166">
        <v>13247</v>
      </c>
      <c r="T166">
        <v>0</v>
      </c>
      <c r="U166">
        <v>131948</v>
      </c>
      <c r="V166">
        <v>244203</v>
      </c>
    </row>
    <row r="167" spans="1:22" x14ac:dyDescent="0.2">
      <c r="A167" t="s">
        <v>219</v>
      </c>
      <c r="B167">
        <v>3715</v>
      </c>
      <c r="C167">
        <v>0</v>
      </c>
      <c r="D167">
        <v>1</v>
      </c>
      <c r="E167">
        <v>7041.5</v>
      </c>
      <c r="F167">
        <v>98.5</v>
      </c>
      <c r="G167">
        <v>37570380</v>
      </c>
      <c r="H167">
        <v>7082836</v>
      </c>
      <c r="I167">
        <v>4766784</v>
      </c>
      <c r="J167">
        <v>18136665</v>
      </c>
      <c r="K167">
        <v>579678</v>
      </c>
      <c r="L167">
        <v>62763145.332999997</v>
      </c>
      <c r="M167">
        <v>17556987</v>
      </c>
      <c r="N167">
        <v>57114545</v>
      </c>
      <c r="O167">
        <v>5648600.3333000001</v>
      </c>
      <c r="P167">
        <v>0</v>
      </c>
      <c r="Q167">
        <v>0</v>
      </c>
      <c r="R167">
        <v>610787</v>
      </c>
      <c r="S167">
        <v>37847</v>
      </c>
      <c r="T167">
        <v>0</v>
      </c>
      <c r="U167">
        <v>359381</v>
      </c>
      <c r="V167">
        <v>584051</v>
      </c>
    </row>
    <row r="168" spans="1:22" x14ac:dyDescent="0.2">
      <c r="A168" t="s">
        <v>220</v>
      </c>
      <c r="B168">
        <v>3744</v>
      </c>
      <c r="C168">
        <v>0</v>
      </c>
      <c r="D168">
        <v>1</v>
      </c>
      <c r="E168">
        <v>686.7</v>
      </c>
      <c r="F168">
        <v>-12.8</v>
      </c>
      <c r="G168">
        <v>3980968</v>
      </c>
      <c r="H168">
        <v>464433</v>
      </c>
      <c r="I168">
        <v>118349</v>
      </c>
      <c r="J168">
        <v>1431773</v>
      </c>
      <c r="K168">
        <v>53703</v>
      </c>
      <c r="L168">
        <v>5714013.6666999999</v>
      </c>
      <c r="M168">
        <v>1378070</v>
      </c>
      <c r="N168">
        <v>5535892</v>
      </c>
      <c r="O168">
        <v>178121.66667000001</v>
      </c>
      <c r="P168">
        <v>0</v>
      </c>
      <c r="Q168">
        <v>75635.906216000003</v>
      </c>
      <c r="R168">
        <v>176450</v>
      </c>
      <c r="S168">
        <v>10934</v>
      </c>
      <c r="T168">
        <v>75635.906216000003</v>
      </c>
      <c r="U168">
        <v>34297</v>
      </c>
      <c r="V168">
        <v>13290</v>
      </c>
    </row>
    <row r="169" spans="1:22" x14ac:dyDescent="0.2">
      <c r="A169" t="s">
        <v>221</v>
      </c>
      <c r="B169">
        <v>3798</v>
      </c>
      <c r="C169">
        <v>0</v>
      </c>
      <c r="D169">
        <v>1</v>
      </c>
      <c r="E169">
        <v>533.70000000000005</v>
      </c>
      <c r="F169">
        <v>-20.2</v>
      </c>
      <c r="G169">
        <v>2909804</v>
      </c>
      <c r="H169">
        <v>394964</v>
      </c>
      <c r="I169">
        <v>45105</v>
      </c>
      <c r="J169">
        <v>1510490</v>
      </c>
      <c r="K169">
        <v>53857</v>
      </c>
      <c r="L169">
        <v>4702958.6666999999</v>
      </c>
      <c r="M169">
        <v>1456633</v>
      </c>
      <c r="N169">
        <v>4598746</v>
      </c>
      <c r="O169">
        <v>104212.66667000001</v>
      </c>
      <c r="P169">
        <v>27916</v>
      </c>
      <c r="Q169">
        <v>0</v>
      </c>
      <c r="R169">
        <v>122157</v>
      </c>
      <c r="S169">
        <v>7569</v>
      </c>
      <c r="T169">
        <v>0</v>
      </c>
      <c r="U169">
        <v>27776</v>
      </c>
      <c r="V169">
        <v>9858</v>
      </c>
    </row>
    <row r="170" spans="1:22" x14ac:dyDescent="0.2">
      <c r="A170" t="s">
        <v>222</v>
      </c>
      <c r="B170">
        <v>3816</v>
      </c>
      <c r="C170">
        <v>0</v>
      </c>
      <c r="D170">
        <v>1</v>
      </c>
      <c r="E170">
        <v>409.8</v>
      </c>
      <c r="F170">
        <v>5.3</v>
      </c>
      <c r="G170">
        <v>2099310</v>
      </c>
      <c r="H170">
        <v>334730</v>
      </c>
      <c r="I170">
        <v>142563</v>
      </c>
      <c r="J170">
        <v>1173026</v>
      </c>
      <c r="K170">
        <v>-15803</v>
      </c>
      <c r="L170">
        <v>3543110.6666999999</v>
      </c>
      <c r="M170">
        <v>1188829</v>
      </c>
      <c r="N170">
        <v>3409749</v>
      </c>
      <c r="O170">
        <v>133361.66667000001</v>
      </c>
      <c r="P170">
        <v>0</v>
      </c>
      <c r="Q170">
        <v>0</v>
      </c>
      <c r="R170">
        <v>78045</v>
      </c>
      <c r="S170">
        <v>4836</v>
      </c>
      <c r="T170">
        <v>0</v>
      </c>
      <c r="U170">
        <v>20980</v>
      </c>
      <c r="V170">
        <v>14090</v>
      </c>
    </row>
    <row r="171" spans="1:22" x14ac:dyDescent="0.2">
      <c r="A171" t="s">
        <v>223</v>
      </c>
      <c r="B171">
        <v>3841</v>
      </c>
      <c r="C171">
        <v>0</v>
      </c>
      <c r="D171">
        <v>1</v>
      </c>
      <c r="E171">
        <v>769.6</v>
      </c>
      <c r="F171">
        <v>-1.3</v>
      </c>
      <c r="G171">
        <v>4000130</v>
      </c>
      <c r="H171">
        <v>608012</v>
      </c>
      <c r="I171">
        <v>180011</v>
      </c>
      <c r="J171">
        <v>2337650</v>
      </c>
      <c r="K171">
        <v>86874</v>
      </c>
      <c r="L171">
        <v>6853359.3333000001</v>
      </c>
      <c r="M171">
        <v>2250776</v>
      </c>
      <c r="N171">
        <v>6564922</v>
      </c>
      <c r="O171">
        <v>288437.33332999999</v>
      </c>
      <c r="P171">
        <v>0</v>
      </c>
      <c r="Q171">
        <v>0</v>
      </c>
      <c r="R171">
        <v>135731</v>
      </c>
      <c r="S171">
        <v>8411</v>
      </c>
      <c r="T171">
        <v>0</v>
      </c>
      <c r="U171">
        <v>40135</v>
      </c>
      <c r="V171">
        <v>43298</v>
      </c>
    </row>
    <row r="172" spans="1:22" x14ac:dyDescent="0.2">
      <c r="A172" t="s">
        <v>224</v>
      </c>
      <c r="B172">
        <v>3897</v>
      </c>
      <c r="C172">
        <v>0</v>
      </c>
      <c r="D172">
        <v>1</v>
      </c>
      <c r="E172">
        <v>74.900000000000006</v>
      </c>
      <c r="F172">
        <v>-1.1000000000000001</v>
      </c>
      <c r="G172">
        <v>183840</v>
      </c>
      <c r="H172">
        <v>57750</v>
      </c>
      <c r="I172">
        <v>18279</v>
      </c>
      <c r="J172">
        <v>535485</v>
      </c>
      <c r="K172">
        <v>23059</v>
      </c>
      <c r="L172">
        <v>752172.66666999995</v>
      </c>
      <c r="M172">
        <v>512426</v>
      </c>
      <c r="N172">
        <v>707947</v>
      </c>
      <c r="O172">
        <v>44225.666666999998</v>
      </c>
      <c r="P172">
        <v>0</v>
      </c>
      <c r="Q172">
        <v>0</v>
      </c>
      <c r="R172">
        <v>30539</v>
      </c>
      <c r="S172">
        <v>1892</v>
      </c>
      <c r="T172">
        <v>0</v>
      </c>
      <c r="U172">
        <v>4429</v>
      </c>
      <c r="V172">
        <v>5637</v>
      </c>
    </row>
    <row r="173" spans="1:22" x14ac:dyDescent="0.2">
      <c r="A173" t="s">
        <v>225</v>
      </c>
      <c r="B173">
        <v>3906</v>
      </c>
      <c r="C173">
        <v>0</v>
      </c>
      <c r="D173">
        <v>1</v>
      </c>
      <c r="E173">
        <v>443.8</v>
      </c>
      <c r="F173">
        <v>11</v>
      </c>
      <c r="G173">
        <v>2137154</v>
      </c>
      <c r="H173">
        <v>323289</v>
      </c>
      <c r="I173">
        <v>193477</v>
      </c>
      <c r="J173">
        <v>1492686</v>
      </c>
      <c r="K173">
        <v>58038</v>
      </c>
      <c r="L173">
        <v>3849764</v>
      </c>
      <c r="M173">
        <v>1434648</v>
      </c>
      <c r="N173">
        <v>3591305</v>
      </c>
      <c r="O173">
        <v>258459</v>
      </c>
      <c r="P173">
        <v>0</v>
      </c>
      <c r="Q173">
        <v>0</v>
      </c>
      <c r="R173">
        <v>118764</v>
      </c>
      <c r="S173">
        <v>7359</v>
      </c>
      <c r="T173">
        <v>0</v>
      </c>
      <c r="U173">
        <v>22587</v>
      </c>
      <c r="V173">
        <v>15399</v>
      </c>
    </row>
    <row r="174" spans="1:22" x14ac:dyDescent="0.2">
      <c r="A174" t="s">
        <v>226</v>
      </c>
      <c r="B174">
        <v>4419</v>
      </c>
      <c r="C174">
        <v>0</v>
      </c>
      <c r="D174">
        <v>1</v>
      </c>
      <c r="E174">
        <v>798.6</v>
      </c>
      <c r="F174">
        <v>4.4000000000000004</v>
      </c>
      <c r="G174">
        <v>4335977</v>
      </c>
      <c r="H174">
        <v>612688</v>
      </c>
      <c r="I174">
        <v>276499</v>
      </c>
      <c r="J174">
        <v>2333108</v>
      </c>
      <c r="K174">
        <v>70208</v>
      </c>
      <c r="L174">
        <v>7168516.6666999999</v>
      </c>
      <c r="M174">
        <v>2262900</v>
      </c>
      <c r="N174">
        <v>6806226</v>
      </c>
      <c r="O174">
        <v>362290.66667000001</v>
      </c>
      <c r="P174">
        <v>0</v>
      </c>
      <c r="Q174">
        <v>0</v>
      </c>
      <c r="R174">
        <v>145910</v>
      </c>
      <c r="S174">
        <v>9041</v>
      </c>
      <c r="T174">
        <v>0</v>
      </c>
      <c r="U174">
        <v>41402</v>
      </c>
      <c r="V174">
        <v>32654</v>
      </c>
    </row>
    <row r="175" spans="1:22" x14ac:dyDescent="0.2">
      <c r="A175" t="s">
        <v>227</v>
      </c>
      <c r="B175">
        <v>4149</v>
      </c>
      <c r="C175">
        <v>0</v>
      </c>
      <c r="D175">
        <v>1</v>
      </c>
      <c r="E175">
        <v>1337.3</v>
      </c>
      <c r="F175">
        <v>-40</v>
      </c>
      <c r="G175">
        <v>6722799</v>
      </c>
      <c r="H175">
        <v>976819</v>
      </c>
      <c r="I175">
        <v>140378</v>
      </c>
      <c r="J175">
        <v>4553453</v>
      </c>
      <c r="K175">
        <v>85529</v>
      </c>
      <c r="L175">
        <v>12094054.666999999</v>
      </c>
      <c r="M175">
        <v>4467924</v>
      </c>
      <c r="N175">
        <v>11828041</v>
      </c>
      <c r="O175">
        <v>266013.66667000001</v>
      </c>
      <c r="P175">
        <v>3459</v>
      </c>
      <c r="Q175">
        <v>0</v>
      </c>
      <c r="R175">
        <v>230742</v>
      </c>
      <c r="S175">
        <v>14298</v>
      </c>
      <c r="T175">
        <v>0</v>
      </c>
      <c r="U175">
        <v>70368</v>
      </c>
      <c r="V175">
        <v>71726</v>
      </c>
    </row>
    <row r="176" spans="1:22" x14ac:dyDescent="0.2">
      <c r="A176" t="s">
        <v>228</v>
      </c>
      <c r="B176">
        <v>3942</v>
      </c>
      <c r="C176">
        <v>0</v>
      </c>
      <c r="D176">
        <v>1</v>
      </c>
      <c r="E176">
        <v>675.7</v>
      </c>
      <c r="F176">
        <v>25.1</v>
      </c>
      <c r="G176">
        <v>3980131</v>
      </c>
      <c r="H176">
        <v>486295</v>
      </c>
      <c r="I176">
        <v>378383</v>
      </c>
      <c r="J176">
        <v>1182468</v>
      </c>
      <c r="K176">
        <v>14359</v>
      </c>
      <c r="L176">
        <v>5640171.6666999999</v>
      </c>
      <c r="M176">
        <v>1168109</v>
      </c>
      <c r="N176">
        <v>5243756</v>
      </c>
      <c r="O176">
        <v>396415.66667000001</v>
      </c>
      <c r="P176">
        <v>0</v>
      </c>
      <c r="Q176">
        <v>159642.43101</v>
      </c>
      <c r="R176">
        <v>16966</v>
      </c>
      <c r="S176">
        <v>1051</v>
      </c>
      <c r="T176">
        <v>159642.43101</v>
      </c>
      <c r="U176">
        <v>33742</v>
      </c>
      <c r="V176">
        <v>8244</v>
      </c>
    </row>
    <row r="177" spans="1:22" x14ac:dyDescent="0.2">
      <c r="A177" t="s">
        <v>229</v>
      </c>
      <c r="B177">
        <v>4023</v>
      </c>
      <c r="C177">
        <v>0</v>
      </c>
      <c r="D177">
        <v>1</v>
      </c>
      <c r="E177">
        <v>652.70000000000005</v>
      </c>
      <c r="F177">
        <v>-18.3</v>
      </c>
      <c r="G177">
        <v>2686896</v>
      </c>
      <c r="H177">
        <v>495594</v>
      </c>
      <c r="I177">
        <v>49120</v>
      </c>
      <c r="J177">
        <v>2667691</v>
      </c>
      <c r="K177">
        <v>57310</v>
      </c>
      <c r="L177">
        <v>5781504.3333000001</v>
      </c>
      <c r="M177">
        <v>2610381</v>
      </c>
      <c r="N177">
        <v>5654380</v>
      </c>
      <c r="O177">
        <v>127124.33332999999</v>
      </c>
      <c r="P177">
        <v>0</v>
      </c>
      <c r="Q177">
        <v>0</v>
      </c>
      <c r="R177">
        <v>105191</v>
      </c>
      <c r="S177">
        <v>6518</v>
      </c>
      <c r="T177">
        <v>0</v>
      </c>
      <c r="U177">
        <v>33014</v>
      </c>
      <c r="V177">
        <v>36514</v>
      </c>
    </row>
    <row r="178" spans="1:22" x14ac:dyDescent="0.2">
      <c r="A178" t="s">
        <v>230</v>
      </c>
      <c r="B178">
        <v>4033</v>
      </c>
      <c r="C178">
        <v>0</v>
      </c>
      <c r="D178">
        <v>1</v>
      </c>
      <c r="E178">
        <v>638.70000000000005</v>
      </c>
      <c r="F178">
        <v>-34.4</v>
      </c>
      <c r="G178">
        <v>2972683</v>
      </c>
      <c r="H178">
        <v>477905</v>
      </c>
      <c r="I178">
        <v>-112605</v>
      </c>
      <c r="J178">
        <v>2702804</v>
      </c>
      <c r="K178">
        <v>205878</v>
      </c>
      <c r="L178">
        <v>6060922.6666999999</v>
      </c>
      <c r="M178">
        <v>2496926</v>
      </c>
      <c r="N178">
        <v>5956470</v>
      </c>
      <c r="O178">
        <v>104452.66667000001</v>
      </c>
      <c r="P178">
        <v>103372</v>
      </c>
      <c r="Q178">
        <v>0</v>
      </c>
      <c r="R178">
        <v>111978</v>
      </c>
      <c r="S178">
        <v>6939</v>
      </c>
      <c r="T178">
        <v>0</v>
      </c>
      <c r="U178">
        <v>34891</v>
      </c>
      <c r="V178">
        <v>19509</v>
      </c>
    </row>
    <row r="179" spans="1:22" x14ac:dyDescent="0.2">
      <c r="A179" t="s">
        <v>231</v>
      </c>
      <c r="B179">
        <v>4041</v>
      </c>
      <c r="C179">
        <v>0</v>
      </c>
      <c r="D179">
        <v>1</v>
      </c>
      <c r="E179">
        <v>1351.3</v>
      </c>
      <c r="F179">
        <v>-1.3</v>
      </c>
      <c r="G179">
        <v>8211512</v>
      </c>
      <c r="H179">
        <v>1053042</v>
      </c>
      <c r="I179">
        <v>422224</v>
      </c>
      <c r="J179">
        <v>3574182</v>
      </c>
      <c r="K179">
        <v>107022</v>
      </c>
      <c r="L179">
        <v>12654598.666999999</v>
      </c>
      <c r="M179">
        <v>3467160</v>
      </c>
      <c r="N179">
        <v>12079840</v>
      </c>
      <c r="O179">
        <v>574758.66666999995</v>
      </c>
      <c r="P179">
        <v>0</v>
      </c>
      <c r="Q179">
        <v>12457.430543</v>
      </c>
      <c r="R179">
        <v>274854</v>
      </c>
      <c r="S179">
        <v>17031</v>
      </c>
      <c r="T179">
        <v>12457.430543</v>
      </c>
      <c r="U179">
        <v>75296</v>
      </c>
      <c r="V179">
        <v>90717</v>
      </c>
    </row>
    <row r="180" spans="1:22" x14ac:dyDescent="0.2">
      <c r="A180" t="s">
        <v>232</v>
      </c>
      <c r="B180">
        <v>4043</v>
      </c>
      <c r="C180">
        <v>0</v>
      </c>
      <c r="D180">
        <v>1</v>
      </c>
      <c r="E180">
        <v>685.7</v>
      </c>
      <c r="F180">
        <v>-5.4</v>
      </c>
      <c r="G180">
        <v>3310500</v>
      </c>
      <c r="H180">
        <v>512232</v>
      </c>
      <c r="I180">
        <v>167350</v>
      </c>
      <c r="J180">
        <v>2394845</v>
      </c>
      <c r="K180">
        <v>9797</v>
      </c>
      <c r="L180">
        <v>6077362.3333000001</v>
      </c>
      <c r="M180">
        <v>2385048</v>
      </c>
      <c r="N180">
        <v>5893481</v>
      </c>
      <c r="O180">
        <v>183881.33332999999</v>
      </c>
      <c r="P180">
        <v>0</v>
      </c>
      <c r="Q180">
        <v>0</v>
      </c>
      <c r="R180">
        <v>156090</v>
      </c>
      <c r="S180">
        <v>9672</v>
      </c>
      <c r="T180">
        <v>0</v>
      </c>
      <c r="U180">
        <v>35506</v>
      </c>
      <c r="V180">
        <v>15875</v>
      </c>
    </row>
    <row r="181" spans="1:22" x14ac:dyDescent="0.2">
      <c r="A181" t="s">
        <v>233</v>
      </c>
      <c r="B181">
        <v>4068</v>
      </c>
      <c r="C181">
        <v>0</v>
      </c>
      <c r="D181">
        <v>1</v>
      </c>
      <c r="E181">
        <v>421.8</v>
      </c>
      <c r="F181">
        <v>-11.4</v>
      </c>
      <c r="G181">
        <v>1370579</v>
      </c>
      <c r="H181">
        <v>320377</v>
      </c>
      <c r="I181">
        <v>22443</v>
      </c>
      <c r="J181">
        <v>2113491</v>
      </c>
      <c r="K181">
        <v>12820</v>
      </c>
      <c r="L181">
        <v>3728862.6666999999</v>
      </c>
      <c r="M181">
        <v>2100671</v>
      </c>
      <c r="N181">
        <v>3681941</v>
      </c>
      <c r="O181">
        <v>46921.666666999998</v>
      </c>
      <c r="P181">
        <v>0</v>
      </c>
      <c r="Q181">
        <v>0</v>
      </c>
      <c r="R181">
        <v>91618</v>
      </c>
      <c r="S181">
        <v>5677</v>
      </c>
      <c r="T181">
        <v>0</v>
      </c>
      <c r="U181">
        <v>21691</v>
      </c>
      <c r="V181">
        <v>16034</v>
      </c>
    </row>
    <row r="182" spans="1:22" x14ac:dyDescent="0.2">
      <c r="A182" t="s">
        <v>234</v>
      </c>
      <c r="B182">
        <v>4086</v>
      </c>
      <c r="C182">
        <v>0</v>
      </c>
      <c r="D182">
        <v>1</v>
      </c>
      <c r="E182">
        <v>1880.1</v>
      </c>
      <c r="F182">
        <v>16.100000000000001</v>
      </c>
      <c r="G182">
        <v>10950858</v>
      </c>
      <c r="H182">
        <v>1442210</v>
      </c>
      <c r="I182">
        <v>659337</v>
      </c>
      <c r="J182">
        <v>4465766</v>
      </c>
      <c r="K182">
        <v>149861</v>
      </c>
      <c r="L182">
        <v>16682946.666999999</v>
      </c>
      <c r="M182">
        <v>4315905</v>
      </c>
      <c r="N182">
        <v>15806704</v>
      </c>
      <c r="O182">
        <v>876242.66666999995</v>
      </c>
      <c r="P182">
        <v>0</v>
      </c>
      <c r="Q182">
        <v>116130.47802</v>
      </c>
      <c r="R182">
        <v>308787</v>
      </c>
      <c r="S182">
        <v>19134</v>
      </c>
      <c r="T182">
        <v>116130.47802</v>
      </c>
      <c r="U182">
        <v>97994</v>
      </c>
      <c r="V182">
        <v>132900</v>
      </c>
    </row>
    <row r="183" spans="1:22" x14ac:dyDescent="0.2">
      <c r="A183" t="s">
        <v>235</v>
      </c>
      <c r="B183">
        <v>4104</v>
      </c>
      <c r="C183">
        <v>0</v>
      </c>
      <c r="D183">
        <v>1</v>
      </c>
      <c r="E183">
        <v>5456.3</v>
      </c>
      <c r="F183">
        <v>67.8</v>
      </c>
      <c r="G183">
        <v>36903551</v>
      </c>
      <c r="H183">
        <v>5829503</v>
      </c>
      <c r="I183">
        <v>4053394</v>
      </c>
      <c r="J183">
        <v>11219671</v>
      </c>
      <c r="K183">
        <v>401525</v>
      </c>
      <c r="L183">
        <v>53555747</v>
      </c>
      <c r="M183">
        <v>10818146</v>
      </c>
      <c r="N183">
        <v>48939732</v>
      </c>
      <c r="O183">
        <v>4616015</v>
      </c>
      <c r="P183">
        <v>0</v>
      </c>
      <c r="Q183">
        <v>1752200.2302000001</v>
      </c>
      <c r="R183">
        <v>746518</v>
      </c>
      <c r="S183">
        <v>46258</v>
      </c>
      <c r="T183">
        <v>1752200.2302000001</v>
      </c>
      <c r="U183">
        <v>300446</v>
      </c>
      <c r="V183">
        <v>349540</v>
      </c>
    </row>
    <row r="184" spans="1:22" x14ac:dyDescent="0.2">
      <c r="A184" t="s">
        <v>236</v>
      </c>
      <c r="B184">
        <v>4122</v>
      </c>
      <c r="C184">
        <v>0</v>
      </c>
      <c r="D184">
        <v>1</v>
      </c>
      <c r="E184">
        <v>531.70000000000005</v>
      </c>
      <c r="F184">
        <v>1.2</v>
      </c>
      <c r="G184">
        <v>2885193</v>
      </c>
      <c r="H184">
        <v>379465</v>
      </c>
      <c r="I184">
        <v>159355</v>
      </c>
      <c r="J184">
        <v>1420524</v>
      </c>
      <c r="K184">
        <v>47454</v>
      </c>
      <c r="L184">
        <v>4624844</v>
      </c>
      <c r="M184">
        <v>1373070</v>
      </c>
      <c r="N184">
        <v>4413816</v>
      </c>
      <c r="O184">
        <v>211028</v>
      </c>
      <c r="P184">
        <v>0</v>
      </c>
      <c r="Q184">
        <v>0</v>
      </c>
      <c r="R184">
        <v>67865</v>
      </c>
      <c r="S184">
        <v>4205</v>
      </c>
      <c r="T184">
        <v>0</v>
      </c>
      <c r="U184">
        <v>27272</v>
      </c>
      <c r="V184">
        <v>7527</v>
      </c>
    </row>
    <row r="185" spans="1:22" x14ac:dyDescent="0.2">
      <c r="A185" t="s">
        <v>237</v>
      </c>
      <c r="B185">
        <v>4131</v>
      </c>
      <c r="C185">
        <v>0</v>
      </c>
      <c r="D185">
        <v>1</v>
      </c>
      <c r="E185">
        <v>3661.2</v>
      </c>
      <c r="F185">
        <v>-63.5</v>
      </c>
      <c r="G185">
        <v>20096178</v>
      </c>
      <c r="H185">
        <v>2736756</v>
      </c>
      <c r="I185">
        <v>641394</v>
      </c>
      <c r="J185">
        <v>11786215</v>
      </c>
      <c r="K185">
        <v>165911</v>
      </c>
      <c r="L185">
        <v>34609987</v>
      </c>
      <c r="M185">
        <v>11620304</v>
      </c>
      <c r="N185">
        <v>33567041</v>
      </c>
      <c r="O185">
        <v>1042946</v>
      </c>
      <c r="P185">
        <v>0</v>
      </c>
      <c r="Q185">
        <v>0</v>
      </c>
      <c r="R185">
        <v>485237</v>
      </c>
      <c r="S185">
        <v>30068</v>
      </c>
      <c r="T185">
        <v>0</v>
      </c>
      <c r="U185">
        <v>199218</v>
      </c>
      <c r="V185">
        <v>476075</v>
      </c>
    </row>
    <row r="186" spans="1:22" x14ac:dyDescent="0.2">
      <c r="A186" t="s">
        <v>238</v>
      </c>
      <c r="B186">
        <v>4203</v>
      </c>
      <c r="C186">
        <v>0</v>
      </c>
      <c r="D186">
        <v>1</v>
      </c>
      <c r="E186">
        <v>758.6</v>
      </c>
      <c r="F186">
        <v>21.6</v>
      </c>
      <c r="G186">
        <v>3743921</v>
      </c>
      <c r="H186">
        <v>554716</v>
      </c>
      <c r="I186">
        <v>381213</v>
      </c>
      <c r="J186">
        <v>2459905</v>
      </c>
      <c r="K186">
        <v>79222</v>
      </c>
      <c r="L186">
        <v>6783436.6666999999</v>
      </c>
      <c r="M186">
        <v>2380683</v>
      </c>
      <c r="N186">
        <v>6311065</v>
      </c>
      <c r="O186">
        <v>472371.66667000001</v>
      </c>
      <c r="P186">
        <v>0</v>
      </c>
      <c r="Q186">
        <v>0</v>
      </c>
      <c r="R186">
        <v>0</v>
      </c>
      <c r="S186">
        <v>0</v>
      </c>
      <c r="T186">
        <v>0</v>
      </c>
      <c r="U186">
        <v>39945</v>
      </c>
      <c r="V186">
        <v>24895</v>
      </c>
    </row>
    <row r="187" spans="1:22" x14ac:dyDescent="0.2">
      <c r="A187" t="s">
        <v>239</v>
      </c>
      <c r="B187">
        <v>4212</v>
      </c>
      <c r="C187">
        <v>0</v>
      </c>
      <c r="D187">
        <v>1</v>
      </c>
      <c r="E187">
        <v>337.8</v>
      </c>
      <c r="F187">
        <v>23.8</v>
      </c>
      <c r="G187">
        <v>2115462</v>
      </c>
      <c r="H187">
        <v>283780</v>
      </c>
      <c r="I187">
        <v>282439</v>
      </c>
      <c r="J187">
        <v>719118</v>
      </c>
      <c r="K187">
        <v>27402</v>
      </c>
      <c r="L187">
        <v>3029833.3333000001</v>
      </c>
      <c r="M187">
        <v>691716</v>
      </c>
      <c r="N187">
        <v>2717942</v>
      </c>
      <c r="O187">
        <v>311891.33332999999</v>
      </c>
      <c r="P187">
        <v>0</v>
      </c>
      <c r="Q187">
        <v>68107.419389999995</v>
      </c>
      <c r="R187">
        <v>91618</v>
      </c>
      <c r="S187">
        <v>5677</v>
      </c>
      <c r="T187">
        <v>68107.419389999995</v>
      </c>
      <c r="U187">
        <v>17537</v>
      </c>
      <c r="V187">
        <v>3091</v>
      </c>
    </row>
    <row r="188" spans="1:22" x14ac:dyDescent="0.2">
      <c r="A188" t="s">
        <v>240</v>
      </c>
      <c r="B188">
        <v>4271</v>
      </c>
      <c r="C188">
        <v>0</v>
      </c>
      <c r="D188">
        <v>1</v>
      </c>
      <c r="E188">
        <v>1268.4000000000001</v>
      </c>
      <c r="F188">
        <v>22.4</v>
      </c>
      <c r="G188">
        <v>6838531</v>
      </c>
      <c r="H188">
        <v>952456</v>
      </c>
      <c r="I188">
        <v>533143</v>
      </c>
      <c r="J188">
        <v>3694043</v>
      </c>
      <c r="K188">
        <v>137236</v>
      </c>
      <c r="L188">
        <v>11264348.333000001</v>
      </c>
      <c r="M188">
        <v>3556807</v>
      </c>
      <c r="N188">
        <v>10572316</v>
      </c>
      <c r="O188">
        <v>692032.33333000005</v>
      </c>
      <c r="P188">
        <v>0</v>
      </c>
      <c r="Q188">
        <v>0</v>
      </c>
      <c r="R188">
        <v>264674</v>
      </c>
      <c r="S188">
        <v>16400</v>
      </c>
      <c r="T188">
        <v>0</v>
      </c>
      <c r="U188">
        <v>66473</v>
      </c>
      <c r="V188">
        <v>43992</v>
      </c>
    </row>
    <row r="189" spans="1:22" x14ac:dyDescent="0.2">
      <c r="A189" t="s">
        <v>241</v>
      </c>
      <c r="B189">
        <v>4269</v>
      </c>
      <c r="C189">
        <v>0</v>
      </c>
      <c r="D189">
        <v>1</v>
      </c>
      <c r="E189">
        <v>544.70000000000005</v>
      </c>
      <c r="F189">
        <v>-9.3000000000000007</v>
      </c>
      <c r="G189">
        <v>2684843</v>
      </c>
      <c r="H189">
        <v>423381</v>
      </c>
      <c r="I189">
        <v>110357</v>
      </c>
      <c r="J189">
        <v>1955748</v>
      </c>
      <c r="K189">
        <v>47406</v>
      </c>
      <c r="L189">
        <v>4970281.3333000001</v>
      </c>
      <c r="M189">
        <v>1908342</v>
      </c>
      <c r="N189">
        <v>4809458</v>
      </c>
      <c r="O189">
        <v>160823.33332999999</v>
      </c>
      <c r="P189">
        <v>0</v>
      </c>
      <c r="Q189">
        <v>0</v>
      </c>
      <c r="R189">
        <v>101798</v>
      </c>
      <c r="S189">
        <v>6308</v>
      </c>
      <c r="T189">
        <v>0</v>
      </c>
      <c r="U189">
        <v>29073</v>
      </c>
      <c r="V189">
        <v>8107</v>
      </c>
    </row>
    <row r="190" spans="1:22" x14ac:dyDescent="0.2">
      <c r="A190" t="s">
        <v>242</v>
      </c>
      <c r="B190">
        <v>4356</v>
      </c>
      <c r="C190">
        <v>0</v>
      </c>
      <c r="D190">
        <v>1</v>
      </c>
      <c r="E190">
        <v>832.6</v>
      </c>
      <c r="F190">
        <v>-26.6</v>
      </c>
      <c r="G190">
        <v>4523595</v>
      </c>
      <c r="H190">
        <v>584906</v>
      </c>
      <c r="I190">
        <v>73748</v>
      </c>
      <c r="J190">
        <v>2421239</v>
      </c>
      <c r="K190">
        <v>57544</v>
      </c>
      <c r="L190">
        <v>7357139</v>
      </c>
      <c r="M190">
        <v>2363695</v>
      </c>
      <c r="N190">
        <v>7211219</v>
      </c>
      <c r="O190">
        <v>145920</v>
      </c>
      <c r="P190">
        <v>11719</v>
      </c>
      <c r="Q190">
        <v>0</v>
      </c>
      <c r="R190">
        <v>200202</v>
      </c>
      <c r="S190">
        <v>12405</v>
      </c>
      <c r="T190">
        <v>0</v>
      </c>
      <c r="U190">
        <v>43628</v>
      </c>
      <c r="V190">
        <v>27601</v>
      </c>
    </row>
    <row r="191" spans="1:22" x14ac:dyDescent="0.2">
      <c r="A191" t="s">
        <v>243</v>
      </c>
      <c r="B191">
        <v>4437</v>
      </c>
      <c r="C191">
        <v>0</v>
      </c>
      <c r="D191">
        <v>1</v>
      </c>
      <c r="E191">
        <v>540.70000000000005</v>
      </c>
      <c r="F191">
        <v>-10.199999999999999</v>
      </c>
      <c r="G191">
        <v>2272040</v>
      </c>
      <c r="H191">
        <v>382668</v>
      </c>
      <c r="I191">
        <v>66612</v>
      </c>
      <c r="J191">
        <v>2170174</v>
      </c>
      <c r="K191">
        <v>57057</v>
      </c>
      <c r="L191">
        <v>4752640</v>
      </c>
      <c r="M191">
        <v>2113117</v>
      </c>
      <c r="N191">
        <v>4620558</v>
      </c>
      <c r="O191">
        <v>132082</v>
      </c>
      <c r="P191">
        <v>0</v>
      </c>
      <c r="Q191">
        <v>0</v>
      </c>
      <c r="R191">
        <v>88225</v>
      </c>
      <c r="S191">
        <v>5467</v>
      </c>
      <c r="T191">
        <v>0</v>
      </c>
      <c r="U191">
        <v>27603</v>
      </c>
      <c r="V191">
        <v>15983</v>
      </c>
    </row>
    <row r="192" spans="1:22" x14ac:dyDescent="0.2">
      <c r="A192" t="s">
        <v>244</v>
      </c>
      <c r="B192">
        <v>4446</v>
      </c>
      <c r="C192">
        <v>0</v>
      </c>
      <c r="D192">
        <v>1</v>
      </c>
      <c r="E192">
        <v>1025.5</v>
      </c>
      <c r="F192">
        <v>4.9000000000000004</v>
      </c>
      <c r="G192">
        <v>5746823</v>
      </c>
      <c r="H192">
        <v>747120</v>
      </c>
      <c r="I192">
        <v>347793</v>
      </c>
      <c r="J192">
        <v>3090764</v>
      </c>
      <c r="K192">
        <v>96812</v>
      </c>
      <c r="L192">
        <v>9443719.3333000001</v>
      </c>
      <c r="M192">
        <v>2993952</v>
      </c>
      <c r="N192">
        <v>8975802</v>
      </c>
      <c r="O192">
        <v>467917.33332999999</v>
      </c>
      <c r="P192">
        <v>0</v>
      </c>
      <c r="Q192">
        <v>0</v>
      </c>
      <c r="R192">
        <v>190023</v>
      </c>
      <c r="S192">
        <v>11775</v>
      </c>
      <c r="T192">
        <v>0</v>
      </c>
      <c r="U192">
        <v>55519</v>
      </c>
      <c r="V192">
        <v>49035</v>
      </c>
    </row>
    <row r="193" spans="1:22" x14ac:dyDescent="0.2">
      <c r="A193" t="s">
        <v>245</v>
      </c>
      <c r="B193">
        <v>4491</v>
      </c>
      <c r="C193">
        <v>0</v>
      </c>
      <c r="D193">
        <v>1</v>
      </c>
      <c r="E193">
        <v>348.8</v>
      </c>
      <c r="F193">
        <v>-4.0999999999999996</v>
      </c>
      <c r="G193">
        <v>2051138</v>
      </c>
      <c r="H193">
        <v>297382</v>
      </c>
      <c r="I193">
        <v>101203</v>
      </c>
      <c r="J193">
        <v>985178</v>
      </c>
      <c r="K193">
        <v>35599</v>
      </c>
      <c r="L193">
        <v>3276874</v>
      </c>
      <c r="M193">
        <v>949579</v>
      </c>
      <c r="N193">
        <v>3134626</v>
      </c>
      <c r="O193">
        <v>142248</v>
      </c>
      <c r="P193">
        <v>0</v>
      </c>
      <c r="Q193">
        <v>0</v>
      </c>
      <c r="R193">
        <v>67865</v>
      </c>
      <c r="S193">
        <v>4205</v>
      </c>
      <c r="T193">
        <v>0</v>
      </c>
      <c r="U193">
        <v>18925</v>
      </c>
      <c r="V193">
        <v>11041</v>
      </c>
    </row>
    <row r="194" spans="1:22" x14ac:dyDescent="0.2">
      <c r="A194" t="s">
        <v>246</v>
      </c>
      <c r="B194">
        <v>4505</v>
      </c>
      <c r="C194">
        <v>0</v>
      </c>
      <c r="D194">
        <v>1</v>
      </c>
      <c r="E194">
        <v>239.9</v>
      </c>
      <c r="F194">
        <v>-9.1999999999999993</v>
      </c>
      <c r="G194">
        <v>1401566</v>
      </c>
      <c r="H194">
        <v>179058</v>
      </c>
      <c r="I194">
        <v>31665</v>
      </c>
      <c r="J194">
        <v>747542</v>
      </c>
      <c r="K194">
        <v>29002</v>
      </c>
      <c r="L194">
        <v>2267492</v>
      </c>
      <c r="M194">
        <v>718540</v>
      </c>
      <c r="N194">
        <v>2205504</v>
      </c>
      <c r="O194">
        <v>61988</v>
      </c>
      <c r="P194">
        <v>14116</v>
      </c>
      <c r="Q194">
        <v>0</v>
      </c>
      <c r="R194">
        <v>64472</v>
      </c>
      <c r="S194">
        <v>3995</v>
      </c>
      <c r="T194">
        <v>0</v>
      </c>
      <c r="U194">
        <v>13219</v>
      </c>
      <c r="V194">
        <v>3798</v>
      </c>
    </row>
    <row r="195" spans="1:22" x14ac:dyDescent="0.2">
      <c r="A195" t="s">
        <v>247</v>
      </c>
      <c r="B195">
        <v>4509</v>
      </c>
      <c r="C195">
        <v>0</v>
      </c>
      <c r="D195">
        <v>1</v>
      </c>
      <c r="E195">
        <v>203.9</v>
      </c>
      <c r="F195">
        <v>-17.100000000000001</v>
      </c>
      <c r="G195">
        <v>1208418</v>
      </c>
      <c r="H195">
        <v>164708</v>
      </c>
      <c r="I195">
        <v>-31490</v>
      </c>
      <c r="J195">
        <v>607259</v>
      </c>
      <c r="K195">
        <v>75275</v>
      </c>
      <c r="L195">
        <v>1918374.3333000001</v>
      </c>
      <c r="M195">
        <v>531984</v>
      </c>
      <c r="N195">
        <v>1871577</v>
      </c>
      <c r="O195">
        <v>46797.333333000002</v>
      </c>
      <c r="P195">
        <v>70933</v>
      </c>
      <c r="Q195">
        <v>0</v>
      </c>
      <c r="R195">
        <v>67865</v>
      </c>
      <c r="S195">
        <v>4205</v>
      </c>
      <c r="T195">
        <v>0</v>
      </c>
      <c r="U195">
        <v>11078</v>
      </c>
      <c r="V195">
        <v>5854</v>
      </c>
    </row>
    <row r="196" spans="1:22" x14ac:dyDescent="0.2">
      <c r="A196" t="s">
        <v>248</v>
      </c>
      <c r="B196">
        <v>4518</v>
      </c>
      <c r="C196">
        <v>0</v>
      </c>
      <c r="D196">
        <v>1</v>
      </c>
      <c r="E196">
        <v>239.9</v>
      </c>
      <c r="F196">
        <v>8</v>
      </c>
      <c r="G196">
        <v>1431194</v>
      </c>
      <c r="H196">
        <v>194986</v>
      </c>
      <c r="I196">
        <v>160697</v>
      </c>
      <c r="J196">
        <v>602930</v>
      </c>
      <c r="K196">
        <v>27828</v>
      </c>
      <c r="L196">
        <v>2186709</v>
      </c>
      <c r="M196">
        <v>575102</v>
      </c>
      <c r="N196">
        <v>1997642</v>
      </c>
      <c r="O196">
        <v>189067</v>
      </c>
      <c r="P196">
        <v>0</v>
      </c>
      <c r="Q196">
        <v>7632.6622310000002</v>
      </c>
      <c r="R196">
        <v>44112</v>
      </c>
      <c r="S196">
        <v>2733</v>
      </c>
      <c r="T196">
        <v>7632.6622310000002</v>
      </c>
      <c r="U196">
        <v>12956</v>
      </c>
      <c r="V196">
        <v>1711</v>
      </c>
    </row>
    <row r="197" spans="1:22" x14ac:dyDescent="0.2">
      <c r="A197" t="s">
        <v>249</v>
      </c>
      <c r="B197">
        <v>4527</v>
      </c>
      <c r="C197">
        <v>0</v>
      </c>
      <c r="D197">
        <v>1</v>
      </c>
      <c r="E197">
        <v>647.41999999999996</v>
      </c>
      <c r="F197">
        <v>18.02</v>
      </c>
      <c r="G197">
        <v>3495857</v>
      </c>
      <c r="H197">
        <v>546621</v>
      </c>
      <c r="I197">
        <v>353665</v>
      </c>
      <c r="J197">
        <v>2157563</v>
      </c>
      <c r="K197">
        <v>63402</v>
      </c>
      <c r="L197">
        <v>6115908.3333000001</v>
      </c>
      <c r="M197">
        <v>2094161</v>
      </c>
      <c r="N197">
        <v>5690040</v>
      </c>
      <c r="O197">
        <v>425868.33332999999</v>
      </c>
      <c r="P197">
        <v>0</v>
      </c>
      <c r="Q197">
        <v>0</v>
      </c>
      <c r="R197">
        <v>101798</v>
      </c>
      <c r="S197">
        <v>6308</v>
      </c>
      <c r="T197">
        <v>0</v>
      </c>
      <c r="U197">
        <v>35598</v>
      </c>
      <c r="V197">
        <v>17665</v>
      </c>
    </row>
    <row r="198" spans="1:22" x14ac:dyDescent="0.2">
      <c r="A198" t="s">
        <v>250</v>
      </c>
      <c r="B198">
        <v>4536</v>
      </c>
      <c r="C198">
        <v>0</v>
      </c>
      <c r="D198">
        <v>1</v>
      </c>
      <c r="E198">
        <v>1950</v>
      </c>
      <c r="F198">
        <v>-14.9</v>
      </c>
      <c r="G198">
        <v>11170904</v>
      </c>
      <c r="H198">
        <v>2067816</v>
      </c>
      <c r="I198">
        <v>1054138</v>
      </c>
      <c r="J198">
        <v>4710926</v>
      </c>
      <c r="K198">
        <v>117683</v>
      </c>
      <c r="L198">
        <v>17844513</v>
      </c>
      <c r="M198">
        <v>4593243</v>
      </c>
      <c r="N198">
        <v>16586932</v>
      </c>
      <c r="O198">
        <v>1257581</v>
      </c>
      <c r="P198">
        <v>0</v>
      </c>
      <c r="Q198">
        <v>12900.696561999999</v>
      </c>
      <c r="R198">
        <v>271461</v>
      </c>
      <c r="S198">
        <v>16821</v>
      </c>
      <c r="T198">
        <v>12900.696561999999</v>
      </c>
      <c r="U198">
        <v>103832</v>
      </c>
      <c r="V198">
        <v>166328</v>
      </c>
    </row>
    <row r="199" spans="1:22" x14ac:dyDescent="0.2">
      <c r="A199" t="s">
        <v>251</v>
      </c>
      <c r="B199">
        <v>4554</v>
      </c>
      <c r="C199">
        <v>0</v>
      </c>
      <c r="D199">
        <v>1</v>
      </c>
      <c r="E199">
        <v>1095.5</v>
      </c>
      <c r="F199">
        <v>0.4</v>
      </c>
      <c r="G199">
        <v>6004986</v>
      </c>
      <c r="H199">
        <v>816568</v>
      </c>
      <c r="I199">
        <v>312634</v>
      </c>
      <c r="J199">
        <v>2821998</v>
      </c>
      <c r="K199">
        <v>85574</v>
      </c>
      <c r="L199">
        <v>9503295</v>
      </c>
      <c r="M199">
        <v>2736424</v>
      </c>
      <c r="N199">
        <v>9086083</v>
      </c>
      <c r="O199">
        <v>417212</v>
      </c>
      <c r="P199">
        <v>0</v>
      </c>
      <c r="Q199">
        <v>0</v>
      </c>
      <c r="R199">
        <v>179843</v>
      </c>
      <c r="S199">
        <v>11144</v>
      </c>
      <c r="T199">
        <v>0</v>
      </c>
      <c r="U199">
        <v>55607</v>
      </c>
      <c r="V199">
        <v>39586</v>
      </c>
    </row>
    <row r="200" spans="1:22" x14ac:dyDescent="0.2">
      <c r="A200" t="s">
        <v>252</v>
      </c>
      <c r="B200">
        <v>4572</v>
      </c>
      <c r="C200">
        <v>0</v>
      </c>
      <c r="D200">
        <v>1</v>
      </c>
      <c r="E200">
        <v>264.89999999999998</v>
      </c>
      <c r="F200">
        <v>-5.7</v>
      </c>
      <c r="G200">
        <v>1712976</v>
      </c>
      <c r="H200">
        <v>228649</v>
      </c>
      <c r="I200">
        <v>62445</v>
      </c>
      <c r="J200">
        <v>631558</v>
      </c>
      <c r="K200">
        <v>11758</v>
      </c>
      <c r="L200">
        <v>2506973</v>
      </c>
      <c r="M200">
        <v>619800</v>
      </c>
      <c r="N200">
        <v>2432584</v>
      </c>
      <c r="O200">
        <v>74389</v>
      </c>
      <c r="P200">
        <v>0</v>
      </c>
      <c r="Q200">
        <v>38906.666654000001</v>
      </c>
      <c r="R200">
        <v>67865</v>
      </c>
      <c r="S200">
        <v>4205</v>
      </c>
      <c r="T200">
        <v>38906.666654000001</v>
      </c>
      <c r="U200">
        <v>14704</v>
      </c>
      <c r="V200">
        <v>1655</v>
      </c>
    </row>
    <row r="201" spans="1:22" x14ac:dyDescent="0.2">
      <c r="A201" t="s">
        <v>253</v>
      </c>
      <c r="B201">
        <v>4581</v>
      </c>
      <c r="C201">
        <v>0</v>
      </c>
      <c r="D201">
        <v>1</v>
      </c>
      <c r="E201">
        <v>5370.4</v>
      </c>
      <c r="F201">
        <v>26</v>
      </c>
      <c r="G201">
        <v>32576164</v>
      </c>
      <c r="H201">
        <v>5631392</v>
      </c>
      <c r="I201">
        <v>3500529</v>
      </c>
      <c r="J201">
        <v>12565941</v>
      </c>
      <c r="K201">
        <v>405921</v>
      </c>
      <c r="L201">
        <v>50189845.667000003</v>
      </c>
      <c r="M201">
        <v>12160020</v>
      </c>
      <c r="N201">
        <v>46046602</v>
      </c>
      <c r="O201">
        <v>4143243.6666999999</v>
      </c>
      <c r="P201">
        <v>0</v>
      </c>
      <c r="Q201">
        <v>567113.46100999997</v>
      </c>
      <c r="R201">
        <v>1048518</v>
      </c>
      <c r="S201">
        <v>74153</v>
      </c>
      <c r="T201">
        <v>567113.46100999997</v>
      </c>
      <c r="U201">
        <v>286851</v>
      </c>
      <c r="V201">
        <v>464867</v>
      </c>
    </row>
    <row r="202" spans="1:22" x14ac:dyDescent="0.2">
      <c r="A202" t="s">
        <v>254</v>
      </c>
      <c r="B202">
        <v>4599</v>
      </c>
      <c r="C202">
        <v>0</v>
      </c>
      <c r="D202">
        <v>1</v>
      </c>
      <c r="E202">
        <v>649.70000000000005</v>
      </c>
      <c r="F202">
        <v>3.3</v>
      </c>
      <c r="G202">
        <v>3309760</v>
      </c>
      <c r="H202">
        <v>469166</v>
      </c>
      <c r="I202">
        <v>214443</v>
      </c>
      <c r="J202">
        <v>2052876</v>
      </c>
      <c r="K202">
        <v>72558</v>
      </c>
      <c r="L202">
        <v>5767646.6666999999</v>
      </c>
      <c r="M202">
        <v>1980318</v>
      </c>
      <c r="N202">
        <v>5473506</v>
      </c>
      <c r="O202">
        <v>294140.66667000001</v>
      </c>
      <c r="P202">
        <v>0</v>
      </c>
      <c r="Q202">
        <v>0</v>
      </c>
      <c r="R202">
        <v>78045</v>
      </c>
      <c r="S202">
        <v>4836</v>
      </c>
      <c r="T202">
        <v>0</v>
      </c>
      <c r="U202">
        <v>33496</v>
      </c>
      <c r="V202">
        <v>13890</v>
      </c>
    </row>
    <row r="203" spans="1:22" x14ac:dyDescent="0.2">
      <c r="A203" t="s">
        <v>255</v>
      </c>
      <c r="B203">
        <v>4617</v>
      </c>
      <c r="C203">
        <v>0</v>
      </c>
      <c r="D203">
        <v>1</v>
      </c>
      <c r="E203">
        <v>1607.2</v>
      </c>
      <c r="F203">
        <v>59.4</v>
      </c>
      <c r="G203">
        <v>9374321</v>
      </c>
      <c r="H203">
        <v>1193323</v>
      </c>
      <c r="I203">
        <v>886868</v>
      </c>
      <c r="J203">
        <v>3854504</v>
      </c>
      <c r="K203">
        <v>167926</v>
      </c>
      <c r="L203">
        <v>14179159</v>
      </c>
      <c r="M203">
        <v>3686578</v>
      </c>
      <c r="N203">
        <v>13093835</v>
      </c>
      <c r="O203">
        <v>1085324</v>
      </c>
      <c r="P203">
        <v>0</v>
      </c>
      <c r="Q203">
        <v>160098.24515</v>
      </c>
      <c r="R203">
        <v>305394</v>
      </c>
      <c r="S203">
        <v>18924</v>
      </c>
      <c r="T203">
        <v>160098.24515</v>
      </c>
      <c r="U203">
        <v>82095</v>
      </c>
      <c r="V203">
        <v>62405</v>
      </c>
    </row>
    <row r="204" spans="1:22" x14ac:dyDescent="0.2">
      <c r="A204" t="s">
        <v>256</v>
      </c>
      <c r="B204">
        <v>4662</v>
      </c>
      <c r="C204">
        <v>0</v>
      </c>
      <c r="D204">
        <v>1</v>
      </c>
      <c r="E204">
        <v>943.5</v>
      </c>
      <c r="F204">
        <v>-38.6</v>
      </c>
      <c r="G204">
        <v>4418490</v>
      </c>
      <c r="H204">
        <v>688403</v>
      </c>
      <c r="I204">
        <v>-64861</v>
      </c>
      <c r="J204">
        <v>3703669</v>
      </c>
      <c r="K204">
        <v>189947</v>
      </c>
      <c r="L204">
        <v>8686684.3333000001</v>
      </c>
      <c r="M204">
        <v>3513722</v>
      </c>
      <c r="N204">
        <v>8519327</v>
      </c>
      <c r="O204">
        <v>167357.33332999999</v>
      </c>
      <c r="P204">
        <v>67656</v>
      </c>
      <c r="Q204">
        <v>0</v>
      </c>
      <c r="R204">
        <v>186629</v>
      </c>
      <c r="S204">
        <v>11564</v>
      </c>
      <c r="T204">
        <v>0</v>
      </c>
      <c r="U204">
        <v>49935</v>
      </c>
      <c r="V204">
        <v>62751</v>
      </c>
    </row>
    <row r="205" spans="1:22" x14ac:dyDescent="0.2">
      <c r="A205" t="s">
        <v>257</v>
      </c>
      <c r="B205">
        <v>4689</v>
      </c>
      <c r="C205">
        <v>0</v>
      </c>
      <c r="D205">
        <v>1</v>
      </c>
      <c r="E205">
        <v>517.70000000000005</v>
      </c>
      <c r="F205">
        <v>-8</v>
      </c>
      <c r="G205">
        <v>3223706</v>
      </c>
      <c r="H205">
        <v>394090</v>
      </c>
      <c r="I205">
        <v>118623</v>
      </c>
      <c r="J205">
        <v>1134923</v>
      </c>
      <c r="K205">
        <v>38985</v>
      </c>
      <c r="L205">
        <v>4762890.6666999999</v>
      </c>
      <c r="M205">
        <v>1095938</v>
      </c>
      <c r="N205">
        <v>4600329</v>
      </c>
      <c r="O205">
        <v>162561.66667000001</v>
      </c>
      <c r="P205">
        <v>0</v>
      </c>
      <c r="Q205">
        <v>104998.94055</v>
      </c>
      <c r="R205">
        <v>0</v>
      </c>
      <c r="S205">
        <v>0</v>
      </c>
      <c r="T205">
        <v>104998.94055</v>
      </c>
      <c r="U205">
        <v>28087</v>
      </c>
      <c r="V205">
        <v>10172</v>
      </c>
    </row>
    <row r="206" spans="1:22" x14ac:dyDescent="0.2">
      <c r="A206" t="s">
        <v>258</v>
      </c>
      <c r="B206">
        <v>4644</v>
      </c>
      <c r="C206">
        <v>0</v>
      </c>
      <c r="D206">
        <v>1</v>
      </c>
      <c r="E206">
        <v>519.70000000000005</v>
      </c>
      <c r="F206">
        <v>39</v>
      </c>
      <c r="G206">
        <v>2431063</v>
      </c>
      <c r="H206">
        <v>393038</v>
      </c>
      <c r="I206">
        <v>412211</v>
      </c>
      <c r="J206">
        <v>1872488</v>
      </c>
      <c r="K206">
        <v>97801</v>
      </c>
      <c r="L206">
        <v>4663360.3333000001</v>
      </c>
      <c r="M206">
        <v>1774687</v>
      </c>
      <c r="N206">
        <v>4127802</v>
      </c>
      <c r="O206">
        <v>535558.33333000005</v>
      </c>
      <c r="P206">
        <v>0</v>
      </c>
      <c r="Q206">
        <v>0</v>
      </c>
      <c r="R206">
        <v>81438</v>
      </c>
      <c r="S206">
        <v>5046</v>
      </c>
      <c r="T206">
        <v>0</v>
      </c>
      <c r="U206">
        <v>27295</v>
      </c>
      <c r="V206">
        <v>48209</v>
      </c>
    </row>
    <row r="207" spans="1:22" x14ac:dyDescent="0.2">
      <c r="A207" t="s">
        <v>259</v>
      </c>
      <c r="B207">
        <v>4725</v>
      </c>
      <c r="C207">
        <v>0</v>
      </c>
      <c r="D207">
        <v>1</v>
      </c>
      <c r="E207">
        <v>2990.5</v>
      </c>
      <c r="F207">
        <v>-12.2</v>
      </c>
      <c r="G207">
        <v>17536573</v>
      </c>
      <c r="H207">
        <v>2167468</v>
      </c>
      <c r="I207">
        <v>823738</v>
      </c>
      <c r="J207">
        <v>7287457</v>
      </c>
      <c r="K207">
        <v>262659</v>
      </c>
      <c r="L207">
        <v>26867064.333000001</v>
      </c>
      <c r="M207">
        <v>7024798</v>
      </c>
      <c r="N207">
        <v>25702223</v>
      </c>
      <c r="O207">
        <v>1164841.3333000001</v>
      </c>
      <c r="P207">
        <v>0</v>
      </c>
      <c r="Q207">
        <v>211055.19446999999</v>
      </c>
      <c r="R207">
        <v>288427</v>
      </c>
      <c r="S207">
        <v>17872</v>
      </c>
      <c r="T207">
        <v>211055.19446999999</v>
      </c>
      <c r="U207">
        <v>158889</v>
      </c>
      <c r="V207">
        <v>163993</v>
      </c>
    </row>
    <row r="208" spans="1:22" x14ac:dyDescent="0.2">
      <c r="A208" t="s">
        <v>260</v>
      </c>
      <c r="B208">
        <v>2673</v>
      </c>
      <c r="C208">
        <v>0</v>
      </c>
      <c r="D208">
        <v>1</v>
      </c>
      <c r="E208">
        <v>674.7</v>
      </c>
      <c r="F208">
        <v>-2.6</v>
      </c>
      <c r="G208">
        <v>3409801</v>
      </c>
      <c r="H208">
        <v>529114</v>
      </c>
      <c r="I208">
        <v>175442</v>
      </c>
      <c r="J208">
        <v>2178530</v>
      </c>
      <c r="K208">
        <v>65574</v>
      </c>
      <c r="L208">
        <v>6027842.6666999999</v>
      </c>
      <c r="M208">
        <v>2112956</v>
      </c>
      <c r="N208">
        <v>5776386</v>
      </c>
      <c r="O208">
        <v>251456.66667000001</v>
      </c>
      <c r="P208">
        <v>0</v>
      </c>
      <c r="Q208">
        <v>0</v>
      </c>
      <c r="R208">
        <v>111978</v>
      </c>
      <c r="S208">
        <v>6939</v>
      </c>
      <c r="T208">
        <v>0</v>
      </c>
      <c r="U208">
        <v>35130</v>
      </c>
      <c r="V208">
        <v>22376</v>
      </c>
    </row>
    <row r="209" spans="1:22" x14ac:dyDescent="0.2">
      <c r="A209" t="s">
        <v>261</v>
      </c>
      <c r="B209">
        <v>153</v>
      </c>
      <c r="C209">
        <v>0</v>
      </c>
      <c r="D209">
        <v>1</v>
      </c>
      <c r="E209">
        <v>628.70000000000005</v>
      </c>
      <c r="F209">
        <v>-5.4</v>
      </c>
      <c r="G209">
        <v>3493310</v>
      </c>
      <c r="H209">
        <v>524256</v>
      </c>
      <c r="I209">
        <v>121576</v>
      </c>
      <c r="J209">
        <v>2096589</v>
      </c>
      <c r="K209">
        <v>80649</v>
      </c>
      <c r="L209">
        <v>5958476</v>
      </c>
      <c r="M209">
        <v>2015940</v>
      </c>
      <c r="N209">
        <v>5747679</v>
      </c>
      <c r="O209">
        <v>210797</v>
      </c>
      <c r="P209">
        <v>0</v>
      </c>
      <c r="Q209">
        <v>0</v>
      </c>
      <c r="R209">
        <v>173056</v>
      </c>
      <c r="S209">
        <v>10723</v>
      </c>
      <c r="T209">
        <v>0</v>
      </c>
      <c r="U209">
        <v>34315</v>
      </c>
      <c r="V209">
        <v>17377</v>
      </c>
    </row>
    <row r="210" spans="1:22" x14ac:dyDescent="0.2">
      <c r="A210" t="s">
        <v>262</v>
      </c>
      <c r="B210">
        <v>3691</v>
      </c>
      <c r="C210">
        <v>0</v>
      </c>
      <c r="D210">
        <v>1</v>
      </c>
      <c r="E210">
        <v>845.6</v>
      </c>
      <c r="F210">
        <v>-14.2</v>
      </c>
      <c r="G210">
        <v>4554910</v>
      </c>
      <c r="H210">
        <v>612322</v>
      </c>
      <c r="I210">
        <v>162681</v>
      </c>
      <c r="J210">
        <v>2698141</v>
      </c>
      <c r="K210">
        <v>70675</v>
      </c>
      <c r="L210">
        <v>7750527.3333000001</v>
      </c>
      <c r="M210">
        <v>2627466</v>
      </c>
      <c r="N210">
        <v>7505806</v>
      </c>
      <c r="O210">
        <v>244721.33332999999</v>
      </c>
      <c r="P210">
        <v>0</v>
      </c>
      <c r="Q210">
        <v>0</v>
      </c>
      <c r="R210">
        <v>139124</v>
      </c>
      <c r="S210">
        <v>8621</v>
      </c>
      <c r="T210">
        <v>0</v>
      </c>
      <c r="U210">
        <v>45975</v>
      </c>
      <c r="V210">
        <v>24278</v>
      </c>
    </row>
    <row r="211" spans="1:22" x14ac:dyDescent="0.2">
      <c r="A211" t="s">
        <v>263</v>
      </c>
      <c r="B211">
        <v>4774</v>
      </c>
      <c r="C211">
        <v>0</v>
      </c>
      <c r="D211">
        <v>1</v>
      </c>
      <c r="E211">
        <v>846.6</v>
      </c>
      <c r="F211">
        <v>13.6</v>
      </c>
      <c r="G211">
        <v>4790167</v>
      </c>
      <c r="H211">
        <v>628122</v>
      </c>
      <c r="I211">
        <v>358258</v>
      </c>
      <c r="J211">
        <v>2611078</v>
      </c>
      <c r="K211">
        <v>93839</v>
      </c>
      <c r="L211">
        <v>7904245</v>
      </c>
      <c r="M211">
        <v>2517239</v>
      </c>
      <c r="N211">
        <v>7432459</v>
      </c>
      <c r="O211">
        <v>471786</v>
      </c>
      <c r="P211">
        <v>0</v>
      </c>
      <c r="Q211">
        <v>0</v>
      </c>
      <c r="R211">
        <v>166270</v>
      </c>
      <c r="S211">
        <v>10303</v>
      </c>
      <c r="T211">
        <v>0</v>
      </c>
      <c r="U211">
        <v>45221</v>
      </c>
      <c r="V211">
        <v>41148</v>
      </c>
    </row>
    <row r="212" spans="1:22" x14ac:dyDescent="0.2">
      <c r="A212" t="s">
        <v>264</v>
      </c>
      <c r="B212">
        <v>873</v>
      </c>
      <c r="C212">
        <v>0</v>
      </c>
      <c r="D212">
        <v>1</v>
      </c>
      <c r="E212">
        <v>445.8</v>
      </c>
      <c r="F212">
        <v>-16.8</v>
      </c>
      <c r="G212">
        <v>1792898</v>
      </c>
      <c r="H212">
        <v>349616</v>
      </c>
      <c r="I212">
        <v>18936</v>
      </c>
      <c r="J212">
        <v>2170445</v>
      </c>
      <c r="K212">
        <v>69072</v>
      </c>
      <c r="L212">
        <v>4212459</v>
      </c>
      <c r="M212">
        <v>2101373</v>
      </c>
      <c r="N212">
        <v>4115757</v>
      </c>
      <c r="O212">
        <v>96702</v>
      </c>
      <c r="P212">
        <v>25054</v>
      </c>
      <c r="Q212">
        <v>0</v>
      </c>
      <c r="R212">
        <v>118764</v>
      </c>
      <c r="S212">
        <v>7359</v>
      </c>
      <c r="T212">
        <v>0</v>
      </c>
      <c r="U212">
        <v>24115</v>
      </c>
      <c r="V212">
        <v>18264</v>
      </c>
    </row>
    <row r="213" spans="1:22" x14ac:dyDescent="0.2">
      <c r="A213" t="s">
        <v>265</v>
      </c>
      <c r="B213">
        <v>4778</v>
      </c>
      <c r="C213">
        <v>0</v>
      </c>
      <c r="D213">
        <v>1</v>
      </c>
      <c r="E213">
        <v>301.89999999999998</v>
      </c>
      <c r="F213">
        <v>14.1</v>
      </c>
      <c r="G213">
        <v>1111288</v>
      </c>
      <c r="H213">
        <v>227938</v>
      </c>
      <c r="I213">
        <v>194616</v>
      </c>
      <c r="J213">
        <v>1691691</v>
      </c>
      <c r="K213">
        <v>31207</v>
      </c>
      <c r="L213">
        <v>2974000</v>
      </c>
      <c r="M213">
        <v>1660484</v>
      </c>
      <c r="N213">
        <v>2736712</v>
      </c>
      <c r="O213">
        <v>237288</v>
      </c>
      <c r="P213">
        <v>0</v>
      </c>
      <c r="Q213">
        <v>0</v>
      </c>
      <c r="R213">
        <v>78045</v>
      </c>
      <c r="S213">
        <v>4836</v>
      </c>
      <c r="T213">
        <v>0</v>
      </c>
      <c r="U213">
        <v>17294</v>
      </c>
      <c r="V213">
        <v>21128</v>
      </c>
    </row>
    <row r="214" spans="1:22" x14ac:dyDescent="0.2">
      <c r="A214" t="s">
        <v>266</v>
      </c>
      <c r="B214">
        <v>4777</v>
      </c>
      <c r="C214">
        <v>0</v>
      </c>
      <c r="D214">
        <v>1</v>
      </c>
      <c r="E214">
        <v>698.7</v>
      </c>
      <c r="F214">
        <v>0.5</v>
      </c>
      <c r="G214">
        <v>3747670</v>
      </c>
      <c r="H214">
        <v>496733</v>
      </c>
      <c r="I214">
        <v>225043</v>
      </c>
      <c r="J214">
        <v>1853873</v>
      </c>
      <c r="K214">
        <v>55959</v>
      </c>
      <c r="L214">
        <v>5973279.3333000001</v>
      </c>
      <c r="M214">
        <v>1797914</v>
      </c>
      <c r="N214">
        <v>5689835</v>
      </c>
      <c r="O214">
        <v>283444.33332999999</v>
      </c>
      <c r="P214">
        <v>0</v>
      </c>
      <c r="Q214">
        <v>0</v>
      </c>
      <c r="R214">
        <v>132337</v>
      </c>
      <c r="S214">
        <v>8200</v>
      </c>
      <c r="T214">
        <v>0</v>
      </c>
      <c r="U214">
        <v>35660</v>
      </c>
      <c r="V214">
        <v>7340</v>
      </c>
    </row>
    <row r="215" spans="1:22" x14ac:dyDescent="0.2">
      <c r="A215" t="s">
        <v>267</v>
      </c>
      <c r="B215">
        <v>4776</v>
      </c>
      <c r="C215">
        <v>0</v>
      </c>
      <c r="D215">
        <v>1</v>
      </c>
      <c r="E215">
        <v>492.8</v>
      </c>
      <c r="F215">
        <v>0.2</v>
      </c>
      <c r="G215">
        <v>2323894</v>
      </c>
      <c r="H215">
        <v>382340</v>
      </c>
      <c r="I215">
        <v>124956</v>
      </c>
      <c r="J215">
        <v>1884497</v>
      </c>
      <c r="K215">
        <v>-133412</v>
      </c>
      <c r="L215">
        <v>4508488.3333000001</v>
      </c>
      <c r="M215">
        <v>2017909</v>
      </c>
      <c r="N215">
        <v>4510627</v>
      </c>
      <c r="O215">
        <v>-2138.666667</v>
      </c>
      <c r="P215">
        <v>0</v>
      </c>
      <c r="Q215">
        <v>0</v>
      </c>
      <c r="R215">
        <v>95011</v>
      </c>
      <c r="S215">
        <v>5887</v>
      </c>
      <c r="T215">
        <v>0</v>
      </c>
      <c r="U215">
        <v>25791</v>
      </c>
      <c r="V215">
        <v>12768</v>
      </c>
    </row>
    <row r="216" spans="1:22" x14ac:dyDescent="0.2">
      <c r="A216" t="s">
        <v>268</v>
      </c>
      <c r="B216">
        <v>4779</v>
      </c>
      <c r="C216">
        <v>0</v>
      </c>
      <c r="D216">
        <v>1</v>
      </c>
      <c r="E216">
        <v>1431.3</v>
      </c>
      <c r="F216">
        <v>15.7</v>
      </c>
      <c r="G216">
        <v>8301493</v>
      </c>
      <c r="H216">
        <v>1415242</v>
      </c>
      <c r="I216">
        <v>966299</v>
      </c>
      <c r="J216">
        <v>2781990</v>
      </c>
      <c r="K216">
        <v>108687</v>
      </c>
      <c r="L216">
        <v>12205558.666999999</v>
      </c>
      <c r="M216">
        <v>2673303</v>
      </c>
      <c r="N216">
        <v>11116934</v>
      </c>
      <c r="O216">
        <v>1088624.6666999999</v>
      </c>
      <c r="P216">
        <v>0</v>
      </c>
      <c r="Q216">
        <v>195487.25937000001</v>
      </c>
      <c r="R216">
        <v>318967</v>
      </c>
      <c r="S216">
        <v>19765</v>
      </c>
      <c r="T216">
        <v>195487.25937000001</v>
      </c>
      <c r="U216">
        <v>70924</v>
      </c>
      <c r="V216">
        <v>25801</v>
      </c>
    </row>
    <row r="217" spans="1:22" x14ac:dyDescent="0.2">
      <c r="A217" t="s">
        <v>269</v>
      </c>
      <c r="B217">
        <v>4784</v>
      </c>
      <c r="C217">
        <v>0</v>
      </c>
      <c r="D217">
        <v>1</v>
      </c>
      <c r="E217">
        <v>2960.5</v>
      </c>
      <c r="F217">
        <v>11.6</v>
      </c>
      <c r="G217">
        <v>15583760</v>
      </c>
      <c r="H217">
        <v>2122938</v>
      </c>
      <c r="I217">
        <v>901172</v>
      </c>
      <c r="J217">
        <v>8809287</v>
      </c>
      <c r="K217">
        <v>260335</v>
      </c>
      <c r="L217">
        <v>26183881</v>
      </c>
      <c r="M217">
        <v>8548952</v>
      </c>
      <c r="N217">
        <v>24900236</v>
      </c>
      <c r="O217">
        <v>1283645</v>
      </c>
      <c r="P217">
        <v>0</v>
      </c>
      <c r="Q217">
        <v>0</v>
      </c>
      <c r="R217">
        <v>570068</v>
      </c>
      <c r="S217">
        <v>35324</v>
      </c>
      <c r="T217">
        <v>0</v>
      </c>
      <c r="U217">
        <v>152120</v>
      </c>
      <c r="V217">
        <v>237964</v>
      </c>
    </row>
    <row r="218" spans="1:22" x14ac:dyDescent="0.2">
      <c r="A218" t="s">
        <v>270</v>
      </c>
      <c r="B218">
        <v>4785</v>
      </c>
      <c r="C218">
        <v>0</v>
      </c>
      <c r="D218">
        <v>1</v>
      </c>
      <c r="E218">
        <v>470.8</v>
      </c>
      <c r="F218">
        <v>-21.1</v>
      </c>
      <c r="G218">
        <v>2189400</v>
      </c>
      <c r="H218">
        <v>384863</v>
      </c>
      <c r="I218">
        <v>-25071</v>
      </c>
      <c r="J218">
        <v>1709948</v>
      </c>
      <c r="K218">
        <v>-35635</v>
      </c>
      <c r="L218">
        <v>4302713.6666999999</v>
      </c>
      <c r="M218">
        <v>1745583</v>
      </c>
      <c r="N218">
        <v>4354806</v>
      </c>
      <c r="O218">
        <v>-52092.333330000001</v>
      </c>
      <c r="P218">
        <v>45583</v>
      </c>
      <c r="Q218">
        <v>0</v>
      </c>
      <c r="R218">
        <v>0</v>
      </c>
      <c r="S218">
        <v>0</v>
      </c>
      <c r="T218">
        <v>0</v>
      </c>
      <c r="U218">
        <v>24519</v>
      </c>
      <c r="V218">
        <v>18503</v>
      </c>
    </row>
    <row r="219" spans="1:22" x14ac:dyDescent="0.2">
      <c r="A219" t="s">
        <v>271</v>
      </c>
      <c r="B219">
        <v>333</v>
      </c>
      <c r="C219">
        <v>0</v>
      </c>
      <c r="D219">
        <v>1</v>
      </c>
      <c r="E219">
        <v>424.8</v>
      </c>
      <c r="F219">
        <v>-10.199999999999999</v>
      </c>
      <c r="G219">
        <v>1912868</v>
      </c>
      <c r="H219">
        <v>367008</v>
      </c>
      <c r="I219">
        <v>41363</v>
      </c>
      <c r="J219">
        <v>2177946</v>
      </c>
      <c r="K219">
        <v>176929</v>
      </c>
      <c r="L219">
        <v>4358586</v>
      </c>
      <c r="M219">
        <v>2001017</v>
      </c>
      <c r="N219">
        <v>4131999</v>
      </c>
      <c r="O219">
        <v>226587</v>
      </c>
      <c r="P219">
        <v>0</v>
      </c>
      <c r="Q219">
        <v>0</v>
      </c>
      <c r="R219">
        <v>115371</v>
      </c>
      <c r="S219">
        <v>7149</v>
      </c>
      <c r="T219">
        <v>0</v>
      </c>
      <c r="U219">
        <v>25032</v>
      </c>
      <c r="V219">
        <v>16135</v>
      </c>
    </row>
    <row r="220" spans="1:22" x14ac:dyDescent="0.2">
      <c r="A220" t="s">
        <v>272</v>
      </c>
      <c r="B220">
        <v>4787</v>
      </c>
      <c r="C220">
        <v>0</v>
      </c>
      <c r="D220">
        <v>1</v>
      </c>
      <c r="E220">
        <v>303.89999999999998</v>
      </c>
      <c r="F220">
        <v>11.3</v>
      </c>
      <c r="G220">
        <v>1453032</v>
      </c>
      <c r="H220">
        <v>210214</v>
      </c>
      <c r="I220">
        <v>162471</v>
      </c>
      <c r="J220">
        <v>1118812</v>
      </c>
      <c r="K220">
        <v>47464</v>
      </c>
      <c r="L220">
        <v>2754279</v>
      </c>
      <c r="M220">
        <v>1071348</v>
      </c>
      <c r="N220">
        <v>2543041</v>
      </c>
      <c r="O220">
        <v>211238</v>
      </c>
      <c r="P220">
        <v>0</v>
      </c>
      <c r="Q220">
        <v>0</v>
      </c>
      <c r="R220">
        <v>30539</v>
      </c>
      <c r="S220">
        <v>1892</v>
      </c>
      <c r="T220">
        <v>0</v>
      </c>
      <c r="U220">
        <v>16193</v>
      </c>
      <c r="V220">
        <v>2760</v>
      </c>
    </row>
    <row r="221" spans="1:22" x14ac:dyDescent="0.2">
      <c r="A221" t="s">
        <v>273</v>
      </c>
      <c r="B221">
        <v>4773</v>
      </c>
      <c r="C221">
        <v>0</v>
      </c>
      <c r="D221">
        <v>1</v>
      </c>
      <c r="E221">
        <v>541.70000000000005</v>
      </c>
      <c r="F221">
        <v>-2.4</v>
      </c>
      <c r="G221">
        <v>2811702</v>
      </c>
      <c r="H221">
        <v>431334</v>
      </c>
      <c r="I221">
        <v>146026</v>
      </c>
      <c r="J221">
        <v>1757700</v>
      </c>
      <c r="K221">
        <v>52955</v>
      </c>
      <c r="L221">
        <v>4877456</v>
      </c>
      <c r="M221">
        <v>1704745</v>
      </c>
      <c r="N221">
        <v>4676123</v>
      </c>
      <c r="O221">
        <v>201333</v>
      </c>
      <c r="P221">
        <v>0</v>
      </c>
      <c r="Q221">
        <v>0</v>
      </c>
      <c r="R221">
        <v>128944</v>
      </c>
      <c r="S221">
        <v>7990</v>
      </c>
      <c r="T221">
        <v>0</v>
      </c>
      <c r="U221">
        <v>27925</v>
      </c>
      <c r="V221">
        <v>5664</v>
      </c>
    </row>
    <row r="222" spans="1:22" x14ac:dyDescent="0.2">
      <c r="A222" t="s">
        <v>274</v>
      </c>
      <c r="B222">
        <v>4775</v>
      </c>
      <c r="C222">
        <v>0</v>
      </c>
      <c r="D222">
        <v>1</v>
      </c>
      <c r="E222">
        <v>192.9</v>
      </c>
      <c r="F222">
        <v>-19.100000000000001</v>
      </c>
      <c r="G222">
        <v>498383</v>
      </c>
      <c r="H222">
        <v>170612</v>
      </c>
      <c r="I222">
        <v>-58345</v>
      </c>
      <c r="J222">
        <v>1398454</v>
      </c>
      <c r="K222">
        <v>37151</v>
      </c>
      <c r="L222">
        <v>2064140.3333000001</v>
      </c>
      <c r="M222">
        <v>1361303</v>
      </c>
      <c r="N222">
        <v>2061338</v>
      </c>
      <c r="O222">
        <v>2802.3333333</v>
      </c>
      <c r="P222">
        <v>89504</v>
      </c>
      <c r="Q222">
        <v>0</v>
      </c>
      <c r="R222">
        <v>50899</v>
      </c>
      <c r="S222">
        <v>3154</v>
      </c>
      <c r="T222">
        <v>0</v>
      </c>
      <c r="U222">
        <v>11511</v>
      </c>
      <c r="V222">
        <v>47590</v>
      </c>
    </row>
    <row r="223" spans="1:22" x14ac:dyDescent="0.2">
      <c r="A223" t="s">
        <v>275</v>
      </c>
      <c r="B223">
        <v>4788</v>
      </c>
      <c r="C223">
        <v>0</v>
      </c>
      <c r="D223">
        <v>1</v>
      </c>
      <c r="E223">
        <v>529.70000000000005</v>
      </c>
      <c r="F223">
        <v>10.4</v>
      </c>
      <c r="G223">
        <v>2523740</v>
      </c>
      <c r="H223">
        <v>387768</v>
      </c>
      <c r="I223">
        <v>199429</v>
      </c>
      <c r="J223">
        <v>1882108</v>
      </c>
      <c r="K223">
        <v>60325</v>
      </c>
      <c r="L223">
        <v>4701011</v>
      </c>
      <c r="M223">
        <v>1821783</v>
      </c>
      <c r="N223">
        <v>4420206</v>
      </c>
      <c r="O223">
        <v>280805</v>
      </c>
      <c r="P223">
        <v>0</v>
      </c>
      <c r="Q223">
        <v>0</v>
      </c>
      <c r="R223">
        <v>135731</v>
      </c>
      <c r="S223">
        <v>8411</v>
      </c>
      <c r="T223">
        <v>0</v>
      </c>
      <c r="U223">
        <v>27280</v>
      </c>
      <c r="V223">
        <v>43126</v>
      </c>
    </row>
    <row r="224" spans="1:22" x14ac:dyDescent="0.2">
      <c r="A224" t="s">
        <v>276</v>
      </c>
      <c r="B224">
        <v>4797</v>
      </c>
      <c r="C224">
        <v>0</v>
      </c>
      <c r="D224">
        <v>1</v>
      </c>
      <c r="E224">
        <v>2555.6999999999998</v>
      </c>
      <c r="F224">
        <v>39.1</v>
      </c>
      <c r="G224">
        <v>16253635</v>
      </c>
      <c r="H224">
        <v>2675859</v>
      </c>
      <c r="I224">
        <v>1889002</v>
      </c>
      <c r="J224">
        <v>4923797</v>
      </c>
      <c r="K224">
        <v>204669</v>
      </c>
      <c r="L224">
        <v>23440155.333000001</v>
      </c>
      <c r="M224">
        <v>4719128</v>
      </c>
      <c r="N224">
        <v>21332642</v>
      </c>
      <c r="O224">
        <v>2107513.3333000001</v>
      </c>
      <c r="P224">
        <v>0</v>
      </c>
      <c r="Q224">
        <v>715980.01343000005</v>
      </c>
      <c r="R224">
        <v>434338</v>
      </c>
      <c r="S224">
        <v>26914</v>
      </c>
      <c r="T224">
        <v>715980.01343000005</v>
      </c>
      <c r="U224">
        <v>132687</v>
      </c>
      <c r="V224">
        <v>21202</v>
      </c>
    </row>
    <row r="225" spans="1:22" x14ac:dyDescent="0.2">
      <c r="A225" t="s">
        <v>277</v>
      </c>
      <c r="B225">
        <v>4860</v>
      </c>
      <c r="C225">
        <v>0</v>
      </c>
      <c r="D225">
        <v>1</v>
      </c>
      <c r="E225">
        <v>326.8</v>
      </c>
      <c r="F225">
        <v>-6.6</v>
      </c>
      <c r="G225">
        <v>1549368</v>
      </c>
      <c r="H225">
        <v>252444</v>
      </c>
      <c r="I225">
        <v>110207</v>
      </c>
      <c r="J225">
        <v>1223543</v>
      </c>
      <c r="K225">
        <v>38129</v>
      </c>
      <c r="L225">
        <v>2962931.6666999999</v>
      </c>
      <c r="M225">
        <v>1185414</v>
      </c>
      <c r="N225">
        <v>2809879</v>
      </c>
      <c r="O225">
        <v>153052.66667000001</v>
      </c>
      <c r="P225">
        <v>0</v>
      </c>
      <c r="Q225">
        <v>0</v>
      </c>
      <c r="R225">
        <v>71259</v>
      </c>
      <c r="S225">
        <v>4416</v>
      </c>
      <c r="T225">
        <v>0</v>
      </c>
      <c r="U225">
        <v>17349</v>
      </c>
      <c r="V225">
        <v>8836</v>
      </c>
    </row>
    <row r="226" spans="1:22" x14ac:dyDescent="0.2">
      <c r="A226" t="s">
        <v>278</v>
      </c>
      <c r="B226">
        <v>4869</v>
      </c>
      <c r="C226">
        <v>0</v>
      </c>
      <c r="D226">
        <v>1</v>
      </c>
      <c r="E226">
        <v>1303.4000000000001</v>
      </c>
      <c r="F226">
        <v>30.6</v>
      </c>
      <c r="G226">
        <v>8479122</v>
      </c>
      <c r="H226">
        <v>1399331</v>
      </c>
      <c r="I226">
        <v>1054124</v>
      </c>
      <c r="J226">
        <v>3125997</v>
      </c>
      <c r="K226">
        <v>140496</v>
      </c>
      <c r="L226">
        <v>12881227.333000001</v>
      </c>
      <c r="M226">
        <v>2985501</v>
      </c>
      <c r="N226">
        <v>11657909</v>
      </c>
      <c r="O226">
        <v>1223318.3333000001</v>
      </c>
      <c r="P226">
        <v>0</v>
      </c>
      <c r="Q226">
        <v>217520.55119</v>
      </c>
      <c r="R226">
        <v>183236</v>
      </c>
      <c r="S226">
        <v>11354</v>
      </c>
      <c r="T226">
        <v>217520.55119</v>
      </c>
      <c r="U226">
        <v>72945</v>
      </c>
      <c r="V226">
        <v>60013</v>
      </c>
    </row>
    <row r="227" spans="1:22" x14ac:dyDescent="0.2">
      <c r="A227" t="s">
        <v>279</v>
      </c>
      <c r="B227">
        <v>4878</v>
      </c>
      <c r="C227">
        <v>0</v>
      </c>
      <c r="D227">
        <v>1</v>
      </c>
      <c r="E227">
        <v>589.70000000000005</v>
      </c>
      <c r="F227">
        <v>-28.4</v>
      </c>
      <c r="G227">
        <v>2896050</v>
      </c>
      <c r="H227">
        <v>446540</v>
      </c>
      <c r="I227">
        <v>-2090</v>
      </c>
      <c r="J227">
        <v>2059503</v>
      </c>
      <c r="K227">
        <v>93976</v>
      </c>
      <c r="L227">
        <v>5318525</v>
      </c>
      <c r="M227">
        <v>1965527</v>
      </c>
      <c r="N227">
        <v>5219774</v>
      </c>
      <c r="O227">
        <v>98751</v>
      </c>
      <c r="P227">
        <v>69770</v>
      </c>
      <c r="Q227">
        <v>0</v>
      </c>
      <c r="R227">
        <v>98405</v>
      </c>
      <c r="S227">
        <v>6098</v>
      </c>
      <c r="T227">
        <v>0</v>
      </c>
      <c r="U227">
        <v>30854</v>
      </c>
      <c r="V227">
        <v>14837</v>
      </c>
    </row>
    <row r="228" spans="1:22" x14ac:dyDescent="0.2">
      <c r="A228" t="s">
        <v>280</v>
      </c>
      <c r="B228">
        <v>4890</v>
      </c>
      <c r="C228">
        <v>0</v>
      </c>
      <c r="D228">
        <v>1</v>
      </c>
      <c r="E228">
        <v>931.5</v>
      </c>
      <c r="F228">
        <v>11.9</v>
      </c>
      <c r="G228">
        <v>489759</v>
      </c>
      <c r="H228">
        <v>700837</v>
      </c>
      <c r="I228">
        <v>186675</v>
      </c>
      <c r="J228">
        <v>7262269</v>
      </c>
      <c r="K228">
        <v>207236</v>
      </c>
      <c r="L228">
        <v>8389244.6666999999</v>
      </c>
      <c r="M228">
        <v>7055033</v>
      </c>
      <c r="N228">
        <v>7922951</v>
      </c>
      <c r="O228">
        <v>466293.66667000001</v>
      </c>
      <c r="P228">
        <v>0</v>
      </c>
      <c r="Q228">
        <v>0</v>
      </c>
      <c r="R228">
        <v>206989</v>
      </c>
      <c r="S228">
        <v>12826</v>
      </c>
      <c r="T228">
        <v>0</v>
      </c>
      <c r="U228">
        <v>48874</v>
      </c>
      <c r="V228">
        <v>143369</v>
      </c>
    </row>
    <row r="229" spans="1:22" x14ac:dyDescent="0.2">
      <c r="A229" t="s">
        <v>281</v>
      </c>
      <c r="B229">
        <v>4905</v>
      </c>
      <c r="C229">
        <v>0</v>
      </c>
      <c r="D229">
        <v>1</v>
      </c>
      <c r="E229">
        <v>253.9</v>
      </c>
      <c r="F229">
        <v>18.5</v>
      </c>
      <c r="G229">
        <v>1436775</v>
      </c>
      <c r="H229">
        <v>224321</v>
      </c>
      <c r="I229">
        <v>222825</v>
      </c>
      <c r="J229">
        <v>790440</v>
      </c>
      <c r="K229">
        <v>45570</v>
      </c>
      <c r="L229">
        <v>2422256.6666999999</v>
      </c>
      <c r="M229">
        <v>744870</v>
      </c>
      <c r="N229">
        <v>2151831</v>
      </c>
      <c r="O229">
        <v>270425.66667000001</v>
      </c>
      <c r="P229">
        <v>0</v>
      </c>
      <c r="Q229">
        <v>0</v>
      </c>
      <c r="R229">
        <v>33933</v>
      </c>
      <c r="S229">
        <v>2103</v>
      </c>
      <c r="T229">
        <v>0</v>
      </c>
      <c r="U229">
        <v>14184</v>
      </c>
      <c r="V229">
        <v>4654</v>
      </c>
    </row>
    <row r="230" spans="1:22" x14ac:dyDescent="0.2">
      <c r="A230" t="s">
        <v>282</v>
      </c>
      <c r="B230">
        <v>4978</v>
      </c>
      <c r="C230">
        <v>0</v>
      </c>
      <c r="D230">
        <v>1</v>
      </c>
      <c r="E230">
        <v>196.2</v>
      </c>
      <c r="F230">
        <v>-2.9</v>
      </c>
      <c r="G230">
        <v>765481</v>
      </c>
      <c r="H230">
        <v>174870</v>
      </c>
      <c r="I230">
        <v>51889</v>
      </c>
      <c r="J230">
        <v>960201</v>
      </c>
      <c r="K230">
        <v>24826</v>
      </c>
      <c r="L230">
        <v>1902706</v>
      </c>
      <c r="M230">
        <v>935375</v>
      </c>
      <c r="N230">
        <v>1825850</v>
      </c>
      <c r="O230">
        <v>76856</v>
      </c>
      <c r="P230">
        <v>0</v>
      </c>
      <c r="Q230">
        <v>0</v>
      </c>
      <c r="R230">
        <v>0</v>
      </c>
      <c r="S230">
        <v>0</v>
      </c>
      <c r="T230">
        <v>0</v>
      </c>
      <c r="U230">
        <v>11119</v>
      </c>
      <c r="V230">
        <v>2154</v>
      </c>
    </row>
    <row r="231" spans="1:22" x14ac:dyDescent="0.2">
      <c r="A231" t="s">
        <v>283</v>
      </c>
      <c r="B231">
        <v>4995</v>
      </c>
      <c r="C231">
        <v>0</v>
      </c>
      <c r="D231">
        <v>1</v>
      </c>
      <c r="E231">
        <v>927.5</v>
      </c>
      <c r="F231">
        <v>-10.6</v>
      </c>
      <c r="G231">
        <v>4763591</v>
      </c>
      <c r="H231">
        <v>688885</v>
      </c>
      <c r="I231">
        <v>187849</v>
      </c>
      <c r="J231">
        <v>2815895</v>
      </c>
      <c r="K231">
        <v>70940</v>
      </c>
      <c r="L231">
        <v>8159541.3333000001</v>
      </c>
      <c r="M231">
        <v>2744955</v>
      </c>
      <c r="N231">
        <v>7887718</v>
      </c>
      <c r="O231">
        <v>271823.33332999999</v>
      </c>
      <c r="P231">
        <v>0</v>
      </c>
      <c r="Q231">
        <v>0</v>
      </c>
      <c r="R231">
        <v>135731</v>
      </c>
      <c r="S231">
        <v>8411</v>
      </c>
      <c r="T231">
        <v>0</v>
      </c>
      <c r="U231">
        <v>47718</v>
      </c>
      <c r="V231">
        <v>26901</v>
      </c>
    </row>
    <row r="232" spans="1:22" x14ac:dyDescent="0.2">
      <c r="A232" t="s">
        <v>284</v>
      </c>
      <c r="B232">
        <v>5013</v>
      </c>
      <c r="C232">
        <v>0</v>
      </c>
      <c r="D232">
        <v>1</v>
      </c>
      <c r="E232">
        <v>2404.8000000000002</v>
      </c>
      <c r="F232">
        <v>-18.3</v>
      </c>
      <c r="G232">
        <v>13835051</v>
      </c>
      <c r="H232">
        <v>1760584</v>
      </c>
      <c r="I232">
        <v>569871</v>
      </c>
      <c r="J232">
        <v>6229100</v>
      </c>
      <c r="K232">
        <v>203464</v>
      </c>
      <c r="L232">
        <v>21518964.666999999</v>
      </c>
      <c r="M232">
        <v>6025636</v>
      </c>
      <c r="N232">
        <v>20659147</v>
      </c>
      <c r="O232">
        <v>859817.66666999995</v>
      </c>
      <c r="P232">
        <v>0</v>
      </c>
      <c r="Q232">
        <v>10499.254201</v>
      </c>
      <c r="R232">
        <v>468270</v>
      </c>
      <c r="S232">
        <v>29016</v>
      </c>
      <c r="T232">
        <v>10499.254201</v>
      </c>
      <c r="U232">
        <v>126885</v>
      </c>
      <c r="V232">
        <v>162500</v>
      </c>
    </row>
    <row r="233" spans="1:22" x14ac:dyDescent="0.2">
      <c r="A233" t="s">
        <v>285</v>
      </c>
      <c r="B233">
        <v>5049</v>
      </c>
      <c r="C233">
        <v>0</v>
      </c>
      <c r="D233">
        <v>1</v>
      </c>
      <c r="E233">
        <v>4551.8</v>
      </c>
      <c r="F233">
        <v>-25.6</v>
      </c>
      <c r="G233">
        <v>28803486</v>
      </c>
      <c r="H233">
        <v>4775108</v>
      </c>
      <c r="I233">
        <v>2668605</v>
      </c>
      <c r="J233">
        <v>7859300</v>
      </c>
      <c r="K233">
        <v>252113</v>
      </c>
      <c r="L233">
        <v>40963670</v>
      </c>
      <c r="M233">
        <v>7607187</v>
      </c>
      <c r="N233">
        <v>37899805</v>
      </c>
      <c r="O233">
        <v>3063865</v>
      </c>
      <c r="P233">
        <v>0</v>
      </c>
      <c r="Q233">
        <v>1196394.5826000001</v>
      </c>
      <c r="R233">
        <v>756698</v>
      </c>
      <c r="S233">
        <v>43828</v>
      </c>
      <c r="T233">
        <v>1196394.5826000001</v>
      </c>
      <c r="U233">
        <v>238122</v>
      </c>
      <c r="V233">
        <v>282474</v>
      </c>
    </row>
    <row r="234" spans="1:22" x14ac:dyDescent="0.2">
      <c r="A234" t="s">
        <v>286</v>
      </c>
      <c r="B234">
        <v>5319</v>
      </c>
      <c r="C234">
        <v>0</v>
      </c>
      <c r="D234">
        <v>1</v>
      </c>
      <c r="E234">
        <v>1121.4000000000001</v>
      </c>
      <c r="F234">
        <v>52.2</v>
      </c>
      <c r="G234">
        <v>6480083</v>
      </c>
      <c r="H234">
        <v>791900</v>
      </c>
      <c r="I234">
        <v>680269</v>
      </c>
      <c r="J234">
        <v>2562048</v>
      </c>
      <c r="K234">
        <v>106892</v>
      </c>
      <c r="L234">
        <v>9622118.6666999999</v>
      </c>
      <c r="M234">
        <v>2455156</v>
      </c>
      <c r="N234">
        <v>8820589</v>
      </c>
      <c r="O234">
        <v>801529.66666999995</v>
      </c>
      <c r="P234">
        <v>0</v>
      </c>
      <c r="Q234">
        <v>75431.436163000006</v>
      </c>
      <c r="R234">
        <v>237528</v>
      </c>
      <c r="S234">
        <v>17779</v>
      </c>
      <c r="T234">
        <v>75431.436163000006</v>
      </c>
      <c r="U234">
        <v>57443</v>
      </c>
      <c r="V234">
        <v>25616</v>
      </c>
    </row>
    <row r="235" spans="1:22" x14ac:dyDescent="0.2">
      <c r="A235" t="s">
        <v>287</v>
      </c>
      <c r="B235">
        <v>5121</v>
      </c>
      <c r="C235">
        <v>0</v>
      </c>
      <c r="D235">
        <v>1</v>
      </c>
      <c r="E235">
        <v>711.7</v>
      </c>
      <c r="F235">
        <v>-15.4</v>
      </c>
      <c r="G235">
        <v>3033115</v>
      </c>
      <c r="H235">
        <v>726228</v>
      </c>
      <c r="I235">
        <v>311092</v>
      </c>
      <c r="J235">
        <v>2782794</v>
      </c>
      <c r="K235">
        <v>57639</v>
      </c>
      <c r="L235">
        <v>6449864.3333000001</v>
      </c>
      <c r="M235">
        <v>2725155</v>
      </c>
      <c r="N235">
        <v>6068872</v>
      </c>
      <c r="O235">
        <v>380992.33332999999</v>
      </c>
      <c r="P235">
        <v>0</v>
      </c>
      <c r="Q235">
        <v>0</v>
      </c>
      <c r="R235">
        <v>118764</v>
      </c>
      <c r="S235">
        <v>7359</v>
      </c>
      <c r="T235">
        <v>0</v>
      </c>
      <c r="U235">
        <v>36335</v>
      </c>
      <c r="V235">
        <v>26491</v>
      </c>
    </row>
    <row r="236" spans="1:22" x14ac:dyDescent="0.2">
      <c r="A236" t="s">
        <v>288</v>
      </c>
      <c r="B236">
        <v>5139</v>
      </c>
      <c r="C236">
        <v>0</v>
      </c>
      <c r="D236">
        <v>1</v>
      </c>
      <c r="E236">
        <v>189.2</v>
      </c>
      <c r="F236">
        <v>-2.8</v>
      </c>
      <c r="G236">
        <v>957621</v>
      </c>
      <c r="H236">
        <v>142033</v>
      </c>
      <c r="I236">
        <v>94125</v>
      </c>
      <c r="J236">
        <v>900400</v>
      </c>
      <c r="K236">
        <v>30987</v>
      </c>
      <c r="L236">
        <v>1951414</v>
      </c>
      <c r="M236">
        <v>869413</v>
      </c>
      <c r="N236">
        <v>1821992</v>
      </c>
      <c r="O236">
        <v>129422</v>
      </c>
      <c r="P236">
        <v>0</v>
      </c>
      <c r="Q236">
        <v>0</v>
      </c>
      <c r="R236">
        <v>57685</v>
      </c>
      <c r="S236">
        <v>3574</v>
      </c>
      <c r="T236">
        <v>0</v>
      </c>
      <c r="U236">
        <v>11401</v>
      </c>
      <c r="V236">
        <v>9045</v>
      </c>
    </row>
    <row r="237" spans="1:22" x14ac:dyDescent="0.2">
      <c r="A237" t="s">
        <v>289</v>
      </c>
      <c r="B237">
        <v>5163</v>
      </c>
      <c r="C237">
        <v>0</v>
      </c>
      <c r="D237">
        <v>1</v>
      </c>
      <c r="E237">
        <v>623.70000000000005</v>
      </c>
      <c r="F237">
        <v>-0.3</v>
      </c>
      <c r="G237">
        <v>3139451</v>
      </c>
      <c r="H237">
        <v>457494</v>
      </c>
      <c r="I237">
        <v>181849</v>
      </c>
      <c r="J237">
        <v>1900153</v>
      </c>
      <c r="K237">
        <v>55882</v>
      </c>
      <c r="L237">
        <v>5376039</v>
      </c>
      <c r="M237">
        <v>1844271</v>
      </c>
      <c r="N237">
        <v>5132051</v>
      </c>
      <c r="O237">
        <v>243988</v>
      </c>
      <c r="P237">
        <v>0</v>
      </c>
      <c r="Q237">
        <v>0</v>
      </c>
      <c r="R237">
        <v>135731</v>
      </c>
      <c r="S237">
        <v>8411</v>
      </c>
      <c r="T237">
        <v>0</v>
      </c>
      <c r="U237">
        <v>32359</v>
      </c>
      <c r="V237">
        <v>14672</v>
      </c>
    </row>
    <row r="238" spans="1:22" x14ac:dyDescent="0.2">
      <c r="A238" t="s">
        <v>290</v>
      </c>
      <c r="B238">
        <v>5166</v>
      </c>
      <c r="C238">
        <v>0</v>
      </c>
      <c r="D238">
        <v>1</v>
      </c>
      <c r="E238">
        <v>2124</v>
      </c>
      <c r="F238">
        <v>-7.9</v>
      </c>
      <c r="G238">
        <v>10577546</v>
      </c>
      <c r="H238">
        <v>2151083</v>
      </c>
      <c r="I238">
        <v>1240763</v>
      </c>
      <c r="J238">
        <v>6652122</v>
      </c>
      <c r="K238">
        <v>179327</v>
      </c>
      <c r="L238">
        <v>19163282.666999999</v>
      </c>
      <c r="M238">
        <v>6472795</v>
      </c>
      <c r="N238">
        <v>17651046</v>
      </c>
      <c r="O238">
        <v>1512236.6666999999</v>
      </c>
      <c r="P238">
        <v>0</v>
      </c>
      <c r="Q238">
        <v>0</v>
      </c>
      <c r="R238">
        <v>397012</v>
      </c>
      <c r="S238">
        <v>24601</v>
      </c>
      <c r="T238">
        <v>0</v>
      </c>
      <c r="U238">
        <v>109308</v>
      </c>
      <c r="V238">
        <v>179544</v>
      </c>
    </row>
    <row r="239" spans="1:22" x14ac:dyDescent="0.2">
      <c r="A239" t="s">
        <v>291</v>
      </c>
      <c r="B239">
        <v>5184</v>
      </c>
      <c r="C239">
        <v>0</v>
      </c>
      <c r="D239">
        <v>1</v>
      </c>
      <c r="E239">
        <v>1829.1</v>
      </c>
      <c r="F239">
        <v>-7.2</v>
      </c>
      <c r="G239">
        <v>12158329</v>
      </c>
      <c r="H239">
        <v>1393281</v>
      </c>
      <c r="I239">
        <v>589938</v>
      </c>
      <c r="J239">
        <v>3449753</v>
      </c>
      <c r="K239">
        <v>117726</v>
      </c>
      <c r="L239">
        <v>16740634.666999999</v>
      </c>
      <c r="M239">
        <v>3332027</v>
      </c>
      <c r="N239">
        <v>15994260</v>
      </c>
      <c r="O239">
        <v>746374.66666999995</v>
      </c>
      <c r="P239">
        <v>0</v>
      </c>
      <c r="Q239">
        <v>570852.73557999998</v>
      </c>
      <c r="R239">
        <v>339326</v>
      </c>
      <c r="S239">
        <v>21026</v>
      </c>
      <c r="T239">
        <v>570852.73557999998</v>
      </c>
      <c r="U239">
        <v>98814</v>
      </c>
      <c r="V239">
        <v>78598</v>
      </c>
    </row>
    <row r="240" spans="1:22" x14ac:dyDescent="0.2">
      <c r="A240" t="s">
        <v>292</v>
      </c>
      <c r="B240">
        <v>5250</v>
      </c>
      <c r="C240">
        <v>0</v>
      </c>
      <c r="D240">
        <v>1</v>
      </c>
      <c r="E240">
        <v>4449.8</v>
      </c>
      <c r="F240">
        <v>161.19999999999999</v>
      </c>
      <c r="G240">
        <v>21850831</v>
      </c>
      <c r="H240">
        <v>3022044</v>
      </c>
      <c r="I240">
        <v>2148341</v>
      </c>
      <c r="J240">
        <v>12957042</v>
      </c>
      <c r="K240">
        <v>534967</v>
      </c>
      <c r="L240">
        <v>37657032.332999997</v>
      </c>
      <c r="M240">
        <v>12422075</v>
      </c>
      <c r="N240">
        <v>34841542</v>
      </c>
      <c r="O240">
        <v>2815490.3333000001</v>
      </c>
      <c r="P240">
        <v>0</v>
      </c>
      <c r="Q240">
        <v>0</v>
      </c>
      <c r="R240">
        <v>417371</v>
      </c>
      <c r="S240">
        <v>25862</v>
      </c>
      <c r="T240">
        <v>0</v>
      </c>
      <c r="U240">
        <v>218015</v>
      </c>
      <c r="V240">
        <v>244486</v>
      </c>
    </row>
    <row r="241" spans="1:22" x14ac:dyDescent="0.2">
      <c r="A241" t="s">
        <v>293</v>
      </c>
      <c r="B241">
        <v>5256</v>
      </c>
      <c r="C241">
        <v>0</v>
      </c>
      <c r="D241">
        <v>1</v>
      </c>
      <c r="E241">
        <v>661.7</v>
      </c>
      <c r="F241">
        <v>20.399999999999999</v>
      </c>
      <c r="G241">
        <v>3849514</v>
      </c>
      <c r="H241">
        <v>485996</v>
      </c>
      <c r="I241">
        <v>343013</v>
      </c>
      <c r="J241">
        <v>1587807</v>
      </c>
      <c r="K241">
        <v>66549</v>
      </c>
      <c r="L241">
        <v>5792978.3333000001</v>
      </c>
      <c r="M241">
        <v>1521258</v>
      </c>
      <c r="N241">
        <v>5376532</v>
      </c>
      <c r="O241">
        <v>416446.33332999999</v>
      </c>
      <c r="P241">
        <v>0</v>
      </c>
      <c r="Q241">
        <v>29199.800291</v>
      </c>
      <c r="R241">
        <v>142517</v>
      </c>
      <c r="S241">
        <v>8831</v>
      </c>
      <c r="T241">
        <v>29199.800291</v>
      </c>
      <c r="U241">
        <v>34384</v>
      </c>
      <c r="V241">
        <v>12178</v>
      </c>
    </row>
    <row r="242" spans="1:22" x14ac:dyDescent="0.2">
      <c r="A242" t="s">
        <v>294</v>
      </c>
      <c r="B242">
        <v>5283</v>
      </c>
      <c r="C242">
        <v>0</v>
      </c>
      <c r="D242">
        <v>1</v>
      </c>
      <c r="E242">
        <v>697.7</v>
      </c>
      <c r="F242">
        <v>-6.5</v>
      </c>
      <c r="G242">
        <v>2388072</v>
      </c>
      <c r="H242">
        <v>599034</v>
      </c>
      <c r="I242">
        <v>4005</v>
      </c>
      <c r="J242">
        <v>3615326</v>
      </c>
      <c r="K242">
        <v>200037</v>
      </c>
      <c r="L242">
        <v>6550622.6666999999</v>
      </c>
      <c r="M242">
        <v>3415289</v>
      </c>
      <c r="N242">
        <v>6302499</v>
      </c>
      <c r="O242">
        <v>248123.66667000001</v>
      </c>
      <c r="P242">
        <v>0</v>
      </c>
      <c r="Q242">
        <v>0</v>
      </c>
      <c r="R242">
        <v>135731</v>
      </c>
      <c r="S242">
        <v>8411</v>
      </c>
      <c r="T242">
        <v>0</v>
      </c>
      <c r="U242">
        <v>37000</v>
      </c>
      <c r="V242">
        <v>83922</v>
      </c>
    </row>
    <row r="243" spans="1:22" x14ac:dyDescent="0.2">
      <c r="A243" t="s">
        <v>295</v>
      </c>
      <c r="B243">
        <v>5310</v>
      </c>
      <c r="C243">
        <v>0</v>
      </c>
      <c r="D243">
        <v>1</v>
      </c>
      <c r="E243">
        <v>675.7</v>
      </c>
      <c r="F243">
        <v>16.399999999999999</v>
      </c>
      <c r="G243">
        <v>4123263</v>
      </c>
      <c r="H243">
        <v>523801</v>
      </c>
      <c r="I243">
        <v>341502</v>
      </c>
      <c r="J243">
        <v>1572257</v>
      </c>
      <c r="K243">
        <v>62043</v>
      </c>
      <c r="L243">
        <v>6176822.3333000001</v>
      </c>
      <c r="M243">
        <v>1510214</v>
      </c>
      <c r="N243">
        <v>5760814</v>
      </c>
      <c r="O243">
        <v>416008.33332999999</v>
      </c>
      <c r="P243">
        <v>0</v>
      </c>
      <c r="Q243">
        <v>51719.874585999998</v>
      </c>
      <c r="R243">
        <v>67865</v>
      </c>
      <c r="S243">
        <v>4205</v>
      </c>
      <c r="T243">
        <v>51719.874585999998</v>
      </c>
      <c r="U243">
        <v>37127</v>
      </c>
      <c r="V243">
        <v>25366</v>
      </c>
    </row>
    <row r="244" spans="1:22" x14ac:dyDescent="0.2">
      <c r="A244" t="s">
        <v>296</v>
      </c>
      <c r="B244">
        <v>5323</v>
      </c>
      <c r="C244">
        <v>0</v>
      </c>
      <c r="D244">
        <v>1</v>
      </c>
      <c r="E244">
        <v>565.70000000000005</v>
      </c>
      <c r="F244">
        <v>-15.7</v>
      </c>
      <c r="G244">
        <v>2351445</v>
      </c>
      <c r="H244">
        <v>460613</v>
      </c>
      <c r="I244">
        <v>69314</v>
      </c>
      <c r="J244">
        <v>2507173</v>
      </c>
      <c r="K244">
        <v>6477</v>
      </c>
      <c r="L244">
        <v>5226972.6666999999</v>
      </c>
      <c r="M244">
        <v>2500696</v>
      </c>
      <c r="N244">
        <v>5139511</v>
      </c>
      <c r="O244">
        <v>87461.666666999998</v>
      </c>
      <c r="P244">
        <v>0</v>
      </c>
      <c r="Q244">
        <v>0</v>
      </c>
      <c r="R244">
        <v>122157</v>
      </c>
      <c r="S244">
        <v>7569</v>
      </c>
      <c r="T244">
        <v>0</v>
      </c>
      <c r="U244">
        <v>30109</v>
      </c>
      <c r="V244">
        <v>29899</v>
      </c>
    </row>
    <row r="245" spans="1:22" x14ac:dyDescent="0.2">
      <c r="A245" t="s">
        <v>297</v>
      </c>
      <c r="B245">
        <v>5328</v>
      </c>
      <c r="C245">
        <v>0</v>
      </c>
      <c r="D245">
        <v>1</v>
      </c>
      <c r="E245">
        <v>83.6</v>
      </c>
      <c r="F245">
        <v>-1.2</v>
      </c>
      <c r="G245">
        <v>416676</v>
      </c>
      <c r="H245">
        <v>60210</v>
      </c>
      <c r="I245">
        <v>38210</v>
      </c>
      <c r="J245">
        <v>406307</v>
      </c>
      <c r="K245">
        <v>-1746</v>
      </c>
      <c r="L245">
        <v>883454.33333000005</v>
      </c>
      <c r="M245">
        <v>408053</v>
      </c>
      <c r="N245">
        <v>847105</v>
      </c>
      <c r="O245">
        <v>36349.333333000002</v>
      </c>
      <c r="P245">
        <v>0</v>
      </c>
      <c r="Q245">
        <v>0</v>
      </c>
      <c r="R245">
        <v>0</v>
      </c>
      <c r="S245">
        <v>0</v>
      </c>
      <c r="T245">
        <v>0</v>
      </c>
      <c r="U245">
        <v>5197</v>
      </c>
      <c r="V245">
        <v>261</v>
      </c>
    </row>
    <row r="246" spans="1:22" x14ac:dyDescent="0.2">
      <c r="A246" t="s">
        <v>298</v>
      </c>
      <c r="B246">
        <v>5463</v>
      </c>
      <c r="C246">
        <v>0</v>
      </c>
      <c r="D246">
        <v>1</v>
      </c>
      <c r="E246">
        <v>1144.4000000000001</v>
      </c>
      <c r="F246">
        <v>-22.1</v>
      </c>
      <c r="G246">
        <v>6242503</v>
      </c>
      <c r="H246">
        <v>874439</v>
      </c>
      <c r="I246">
        <v>213112</v>
      </c>
      <c r="J246">
        <v>3497030</v>
      </c>
      <c r="K246">
        <v>32474</v>
      </c>
      <c r="L246">
        <v>10439359</v>
      </c>
      <c r="M246">
        <v>3464556</v>
      </c>
      <c r="N246">
        <v>10151971</v>
      </c>
      <c r="O246">
        <v>287388</v>
      </c>
      <c r="P246">
        <v>0</v>
      </c>
      <c r="Q246">
        <v>0</v>
      </c>
      <c r="R246">
        <v>254495</v>
      </c>
      <c r="S246">
        <v>15770</v>
      </c>
      <c r="T246">
        <v>0</v>
      </c>
      <c r="U246">
        <v>60419</v>
      </c>
      <c r="V246">
        <v>79882</v>
      </c>
    </row>
    <row r="247" spans="1:22" x14ac:dyDescent="0.2">
      <c r="A247" t="s">
        <v>299</v>
      </c>
      <c r="B247">
        <v>5486</v>
      </c>
      <c r="C247">
        <v>0</v>
      </c>
      <c r="D247">
        <v>1</v>
      </c>
      <c r="E247">
        <v>384.8</v>
      </c>
      <c r="F247">
        <v>-3.9</v>
      </c>
      <c r="G247">
        <v>1586682</v>
      </c>
      <c r="H247">
        <v>293843</v>
      </c>
      <c r="I247">
        <v>41026</v>
      </c>
      <c r="J247">
        <v>1727141</v>
      </c>
      <c r="K247">
        <v>45973</v>
      </c>
      <c r="L247">
        <v>3552305</v>
      </c>
      <c r="M247">
        <v>1681168</v>
      </c>
      <c r="N247">
        <v>3457347</v>
      </c>
      <c r="O247">
        <v>94958</v>
      </c>
      <c r="P247">
        <v>0</v>
      </c>
      <c r="Q247">
        <v>0</v>
      </c>
      <c r="R247">
        <v>71259</v>
      </c>
      <c r="S247">
        <v>4416</v>
      </c>
      <c r="T247">
        <v>0</v>
      </c>
      <c r="U247">
        <v>21208</v>
      </c>
      <c r="V247">
        <v>15898</v>
      </c>
    </row>
    <row r="248" spans="1:22" x14ac:dyDescent="0.2">
      <c r="A248" t="s">
        <v>300</v>
      </c>
      <c r="B248">
        <v>5508</v>
      </c>
      <c r="C248">
        <v>0</v>
      </c>
      <c r="D248">
        <v>1</v>
      </c>
      <c r="E248">
        <v>326.8</v>
      </c>
      <c r="F248">
        <v>25.1</v>
      </c>
      <c r="G248">
        <v>1132339</v>
      </c>
      <c r="H248">
        <v>302436</v>
      </c>
      <c r="I248">
        <v>250978</v>
      </c>
      <c r="J248">
        <v>1429187</v>
      </c>
      <c r="K248">
        <v>53823</v>
      </c>
      <c r="L248">
        <v>2870843.3333000001</v>
      </c>
      <c r="M248">
        <v>1375364</v>
      </c>
      <c r="N248">
        <v>2562919</v>
      </c>
      <c r="O248">
        <v>307924.33332999999</v>
      </c>
      <c r="P248">
        <v>0</v>
      </c>
      <c r="Q248">
        <v>0</v>
      </c>
      <c r="R248">
        <v>0</v>
      </c>
      <c r="S248">
        <v>0</v>
      </c>
      <c r="T248">
        <v>0</v>
      </c>
      <c r="U248">
        <v>16860</v>
      </c>
      <c r="V248">
        <v>6881</v>
      </c>
    </row>
    <row r="249" spans="1:22" x14ac:dyDescent="0.2">
      <c r="A249" t="s">
        <v>301</v>
      </c>
      <c r="B249">
        <v>1975</v>
      </c>
      <c r="C249">
        <v>0</v>
      </c>
      <c r="D249">
        <v>1</v>
      </c>
      <c r="E249">
        <v>421.8</v>
      </c>
      <c r="F249">
        <v>-0.2</v>
      </c>
      <c r="G249">
        <v>1890550</v>
      </c>
      <c r="H249">
        <v>338518</v>
      </c>
      <c r="I249">
        <v>114108</v>
      </c>
      <c r="J249">
        <v>1568080</v>
      </c>
      <c r="K249">
        <v>46706</v>
      </c>
      <c r="L249">
        <v>3724749</v>
      </c>
      <c r="M249">
        <v>1521374</v>
      </c>
      <c r="N249">
        <v>3558460</v>
      </c>
      <c r="O249">
        <v>166289</v>
      </c>
      <c r="P249">
        <v>0</v>
      </c>
      <c r="Q249">
        <v>0</v>
      </c>
      <c r="R249">
        <v>81438</v>
      </c>
      <c r="S249">
        <v>5046</v>
      </c>
      <c r="T249">
        <v>0</v>
      </c>
      <c r="U249">
        <v>21734</v>
      </c>
      <c r="V249">
        <v>9039</v>
      </c>
    </row>
    <row r="250" spans="1:22" x14ac:dyDescent="0.2">
      <c r="A250" t="s">
        <v>302</v>
      </c>
      <c r="B250">
        <v>4824</v>
      </c>
      <c r="C250">
        <v>0</v>
      </c>
      <c r="D250">
        <v>1</v>
      </c>
      <c r="E250">
        <v>711.7</v>
      </c>
      <c r="F250">
        <v>-1.3</v>
      </c>
      <c r="G250">
        <v>3201182</v>
      </c>
      <c r="H250">
        <v>518741</v>
      </c>
      <c r="I250">
        <v>223993</v>
      </c>
      <c r="J250">
        <v>2756417</v>
      </c>
      <c r="K250">
        <v>88650</v>
      </c>
      <c r="L250">
        <v>6353171.3333000001</v>
      </c>
      <c r="M250">
        <v>2667767</v>
      </c>
      <c r="N250">
        <v>6028554</v>
      </c>
      <c r="O250">
        <v>324617.33332999999</v>
      </c>
      <c r="P250">
        <v>0</v>
      </c>
      <c r="Q250">
        <v>0</v>
      </c>
      <c r="R250">
        <v>145910</v>
      </c>
      <c r="S250">
        <v>9041</v>
      </c>
      <c r="T250">
        <v>0</v>
      </c>
      <c r="U250">
        <v>37394</v>
      </c>
      <c r="V250">
        <v>22741</v>
      </c>
    </row>
    <row r="251" spans="1:22" x14ac:dyDescent="0.2">
      <c r="A251" t="s">
        <v>303</v>
      </c>
      <c r="B251">
        <v>5607</v>
      </c>
      <c r="C251">
        <v>0</v>
      </c>
      <c r="D251">
        <v>1</v>
      </c>
      <c r="E251">
        <v>724.6</v>
      </c>
      <c r="F251">
        <v>49.4</v>
      </c>
      <c r="G251">
        <v>4011026</v>
      </c>
      <c r="H251">
        <v>785839</v>
      </c>
      <c r="I251">
        <v>766012</v>
      </c>
      <c r="J251">
        <v>2092431</v>
      </c>
      <c r="K251">
        <v>114864</v>
      </c>
      <c r="L251">
        <v>6634318.6666999999</v>
      </c>
      <c r="M251">
        <v>1977567</v>
      </c>
      <c r="N251">
        <v>5738899</v>
      </c>
      <c r="O251">
        <v>895419.66666999995</v>
      </c>
      <c r="P251">
        <v>0</v>
      </c>
      <c r="Q251">
        <v>0</v>
      </c>
      <c r="R251">
        <v>281641</v>
      </c>
      <c r="S251">
        <v>17452</v>
      </c>
      <c r="T251">
        <v>0</v>
      </c>
      <c r="U251">
        <v>37282</v>
      </c>
      <c r="V251">
        <v>26664</v>
      </c>
    </row>
    <row r="252" spans="1:22" x14ac:dyDescent="0.2">
      <c r="A252" t="s">
        <v>304</v>
      </c>
      <c r="B252">
        <v>5643</v>
      </c>
      <c r="C252">
        <v>0</v>
      </c>
      <c r="D252">
        <v>1</v>
      </c>
      <c r="E252">
        <v>998.5</v>
      </c>
      <c r="F252">
        <v>21.3</v>
      </c>
      <c r="G252">
        <v>5098769</v>
      </c>
      <c r="H252">
        <v>1037793</v>
      </c>
      <c r="I252">
        <v>730299</v>
      </c>
      <c r="J252">
        <v>2677128</v>
      </c>
      <c r="K252">
        <v>96874</v>
      </c>
      <c r="L252">
        <v>8794134</v>
      </c>
      <c r="M252">
        <v>2580254</v>
      </c>
      <c r="N252">
        <v>7932077</v>
      </c>
      <c r="O252">
        <v>862057</v>
      </c>
      <c r="P252">
        <v>0</v>
      </c>
      <c r="Q252">
        <v>0</v>
      </c>
      <c r="R252">
        <v>88225</v>
      </c>
      <c r="S252">
        <v>5467</v>
      </c>
      <c r="T252">
        <v>0</v>
      </c>
      <c r="U252">
        <v>49779</v>
      </c>
      <c r="V252">
        <v>68669</v>
      </c>
    </row>
    <row r="253" spans="1:22" x14ac:dyDescent="0.2">
      <c r="A253" t="s">
        <v>305</v>
      </c>
      <c r="B253">
        <v>5697</v>
      </c>
      <c r="C253">
        <v>0</v>
      </c>
      <c r="D253">
        <v>1</v>
      </c>
      <c r="E253">
        <v>435.8</v>
      </c>
      <c r="F253">
        <v>-17.600000000000001</v>
      </c>
      <c r="G253">
        <v>1989988</v>
      </c>
      <c r="H253">
        <v>337966</v>
      </c>
      <c r="I253">
        <v>19487</v>
      </c>
      <c r="J253">
        <v>1743114</v>
      </c>
      <c r="K253">
        <v>29161</v>
      </c>
      <c r="L253">
        <v>4027497</v>
      </c>
      <c r="M253">
        <v>1713953</v>
      </c>
      <c r="N253">
        <v>3974179</v>
      </c>
      <c r="O253">
        <v>53318</v>
      </c>
      <c r="P253">
        <v>29776</v>
      </c>
      <c r="Q253">
        <v>0</v>
      </c>
      <c r="R253">
        <v>54292</v>
      </c>
      <c r="S253">
        <v>3364</v>
      </c>
      <c r="T253">
        <v>0</v>
      </c>
      <c r="U253">
        <v>23361</v>
      </c>
      <c r="V253">
        <v>10721</v>
      </c>
    </row>
    <row r="254" spans="1:22" x14ac:dyDescent="0.2">
      <c r="A254" t="s">
        <v>306</v>
      </c>
      <c r="B254">
        <v>5724</v>
      </c>
      <c r="C254">
        <v>0</v>
      </c>
      <c r="D254">
        <v>1</v>
      </c>
      <c r="E254">
        <v>264.89999999999998</v>
      </c>
      <c r="F254">
        <v>21.9</v>
      </c>
      <c r="G254">
        <v>1359457</v>
      </c>
      <c r="H254">
        <v>217222</v>
      </c>
      <c r="I254">
        <v>257679</v>
      </c>
      <c r="J254">
        <v>945686</v>
      </c>
      <c r="K254">
        <v>55368</v>
      </c>
      <c r="L254">
        <v>2492970.6666999999</v>
      </c>
      <c r="M254">
        <v>890318</v>
      </c>
      <c r="N254">
        <v>2172048</v>
      </c>
      <c r="O254">
        <v>320922.66667000001</v>
      </c>
      <c r="P254">
        <v>0</v>
      </c>
      <c r="Q254">
        <v>0</v>
      </c>
      <c r="R254">
        <v>44112</v>
      </c>
      <c r="S254">
        <v>2733</v>
      </c>
      <c r="T254">
        <v>0</v>
      </c>
      <c r="U254">
        <v>14710</v>
      </c>
      <c r="V254">
        <v>14718</v>
      </c>
    </row>
    <row r="255" spans="1:22" x14ac:dyDescent="0.2">
      <c r="A255" t="s">
        <v>307</v>
      </c>
      <c r="B255">
        <v>5805</v>
      </c>
      <c r="C255">
        <v>0</v>
      </c>
      <c r="D255">
        <v>1</v>
      </c>
      <c r="E255">
        <v>1156.4000000000001</v>
      </c>
      <c r="F255">
        <v>-5.9</v>
      </c>
      <c r="G255">
        <v>4437636</v>
      </c>
      <c r="H255">
        <v>1282205</v>
      </c>
      <c r="I255">
        <v>516956</v>
      </c>
      <c r="J255">
        <v>5018832</v>
      </c>
      <c r="K255">
        <v>53535</v>
      </c>
      <c r="L255">
        <v>10962058.666999999</v>
      </c>
      <c r="M255">
        <v>4965297</v>
      </c>
      <c r="N255">
        <v>10219518</v>
      </c>
      <c r="O255">
        <v>742540.66666999995</v>
      </c>
      <c r="P255">
        <v>0</v>
      </c>
      <c r="Q255">
        <v>0</v>
      </c>
      <c r="R255">
        <v>111978</v>
      </c>
      <c r="S255">
        <v>6939</v>
      </c>
      <c r="T255">
        <v>0</v>
      </c>
      <c r="U255">
        <v>60747</v>
      </c>
      <c r="V255">
        <v>335364</v>
      </c>
    </row>
    <row r="256" spans="1:22" x14ac:dyDescent="0.2">
      <c r="A256" t="s">
        <v>308</v>
      </c>
      <c r="B256">
        <v>5823</v>
      </c>
      <c r="C256">
        <v>0</v>
      </c>
      <c r="D256">
        <v>1</v>
      </c>
      <c r="E256">
        <v>386.8</v>
      </c>
      <c r="F256">
        <v>9.4</v>
      </c>
      <c r="G256">
        <v>1664036</v>
      </c>
      <c r="H256">
        <v>300635</v>
      </c>
      <c r="I256">
        <v>205055</v>
      </c>
      <c r="J256">
        <v>1687801</v>
      </c>
      <c r="K256">
        <v>62338</v>
      </c>
      <c r="L256">
        <v>3657927.6666999999</v>
      </c>
      <c r="M256">
        <v>1625463</v>
      </c>
      <c r="N256">
        <v>3367996</v>
      </c>
      <c r="O256">
        <v>289931.66667000001</v>
      </c>
      <c r="P256">
        <v>0</v>
      </c>
      <c r="Q256">
        <v>0</v>
      </c>
      <c r="R256">
        <v>37326</v>
      </c>
      <c r="S256">
        <v>2313</v>
      </c>
      <c r="T256">
        <v>0</v>
      </c>
      <c r="U256">
        <v>21245</v>
      </c>
      <c r="V256">
        <v>42782</v>
      </c>
    </row>
    <row r="257" spans="1:22" x14ac:dyDescent="0.2">
      <c r="A257" t="s">
        <v>309</v>
      </c>
      <c r="B257">
        <v>5832</v>
      </c>
      <c r="C257">
        <v>0</v>
      </c>
      <c r="D257">
        <v>1</v>
      </c>
      <c r="E257">
        <v>277.89999999999998</v>
      </c>
      <c r="F257">
        <v>-10.1</v>
      </c>
      <c r="G257">
        <v>1367726</v>
      </c>
      <c r="H257">
        <v>179821</v>
      </c>
      <c r="I257">
        <v>34934</v>
      </c>
      <c r="J257">
        <v>1032477</v>
      </c>
      <c r="K257">
        <v>11677</v>
      </c>
      <c r="L257">
        <v>2587578</v>
      </c>
      <c r="M257">
        <v>1020800</v>
      </c>
      <c r="N257">
        <v>2537157</v>
      </c>
      <c r="O257">
        <v>50421</v>
      </c>
      <c r="P257">
        <v>11766</v>
      </c>
      <c r="Q257">
        <v>0</v>
      </c>
      <c r="R257">
        <v>0</v>
      </c>
      <c r="S257">
        <v>0</v>
      </c>
      <c r="T257">
        <v>0</v>
      </c>
      <c r="U257">
        <v>15772</v>
      </c>
      <c r="V257">
        <v>7554</v>
      </c>
    </row>
    <row r="258" spans="1:22" x14ac:dyDescent="0.2">
      <c r="A258" t="s">
        <v>310</v>
      </c>
      <c r="B258">
        <v>5877</v>
      </c>
      <c r="C258">
        <v>0</v>
      </c>
      <c r="D258">
        <v>1</v>
      </c>
      <c r="E258">
        <v>1350.3</v>
      </c>
      <c r="F258">
        <v>-5.8</v>
      </c>
      <c r="G258">
        <v>6764979</v>
      </c>
      <c r="H258">
        <v>1018450</v>
      </c>
      <c r="I258">
        <v>321520</v>
      </c>
      <c r="J258">
        <v>4426999</v>
      </c>
      <c r="K258">
        <v>103991</v>
      </c>
      <c r="L258">
        <v>12157063.333000001</v>
      </c>
      <c r="M258">
        <v>4323008</v>
      </c>
      <c r="N258">
        <v>11637445</v>
      </c>
      <c r="O258">
        <v>519618.33332999999</v>
      </c>
      <c r="P258">
        <v>0</v>
      </c>
      <c r="Q258">
        <v>0</v>
      </c>
      <c r="R258">
        <v>206989</v>
      </c>
      <c r="S258">
        <v>12826</v>
      </c>
      <c r="T258">
        <v>0</v>
      </c>
      <c r="U258">
        <v>70960</v>
      </c>
      <c r="V258">
        <v>153624</v>
      </c>
    </row>
    <row r="259" spans="1:22" x14ac:dyDescent="0.2">
      <c r="A259" t="s">
        <v>311</v>
      </c>
      <c r="B259">
        <v>5895</v>
      </c>
      <c r="C259">
        <v>0</v>
      </c>
      <c r="D259">
        <v>1</v>
      </c>
      <c r="E259">
        <v>275.89999999999998</v>
      </c>
      <c r="F259">
        <v>12.1</v>
      </c>
      <c r="G259">
        <v>1532877</v>
      </c>
      <c r="H259">
        <v>247589</v>
      </c>
      <c r="I259">
        <v>198812</v>
      </c>
      <c r="J259">
        <v>805681</v>
      </c>
      <c r="K259">
        <v>37458</v>
      </c>
      <c r="L259">
        <v>2520947.3333000001</v>
      </c>
      <c r="M259">
        <v>768223</v>
      </c>
      <c r="N259">
        <v>2283729</v>
      </c>
      <c r="O259">
        <v>237218.33332999999</v>
      </c>
      <c r="P259">
        <v>0</v>
      </c>
      <c r="Q259">
        <v>0</v>
      </c>
      <c r="R259">
        <v>67865</v>
      </c>
      <c r="S259">
        <v>4205</v>
      </c>
      <c r="T259">
        <v>0</v>
      </c>
      <c r="U259">
        <v>14720</v>
      </c>
      <c r="V259">
        <v>2665</v>
      </c>
    </row>
    <row r="260" spans="1:22" x14ac:dyDescent="0.2">
      <c r="A260" t="s">
        <v>312</v>
      </c>
      <c r="B260">
        <v>5949</v>
      </c>
      <c r="C260">
        <v>0</v>
      </c>
      <c r="D260">
        <v>1</v>
      </c>
      <c r="E260">
        <v>1002.5</v>
      </c>
      <c r="F260">
        <v>-7.4</v>
      </c>
      <c r="G260">
        <v>5554102</v>
      </c>
      <c r="H260">
        <v>716427</v>
      </c>
      <c r="I260">
        <v>255964</v>
      </c>
      <c r="J260">
        <v>3165466</v>
      </c>
      <c r="K260">
        <v>84984</v>
      </c>
      <c r="L260">
        <v>9225164.6666999999</v>
      </c>
      <c r="M260">
        <v>3080482</v>
      </c>
      <c r="N260">
        <v>8859696</v>
      </c>
      <c r="O260">
        <v>365468.66667000001</v>
      </c>
      <c r="P260">
        <v>0</v>
      </c>
      <c r="Q260">
        <v>0</v>
      </c>
      <c r="R260">
        <v>251101</v>
      </c>
      <c r="S260">
        <v>15559</v>
      </c>
      <c r="T260">
        <v>0</v>
      </c>
      <c r="U260">
        <v>53840</v>
      </c>
      <c r="V260">
        <v>40271</v>
      </c>
    </row>
    <row r="261" spans="1:22" x14ac:dyDescent="0.2">
      <c r="A261" t="s">
        <v>313</v>
      </c>
      <c r="B261">
        <v>5976</v>
      </c>
      <c r="C261">
        <v>0</v>
      </c>
      <c r="D261">
        <v>1</v>
      </c>
      <c r="E261">
        <v>956.5</v>
      </c>
      <c r="F261">
        <v>-19.100000000000001</v>
      </c>
      <c r="G261">
        <v>5119705</v>
      </c>
      <c r="H261">
        <v>746572</v>
      </c>
      <c r="I261">
        <v>92597</v>
      </c>
      <c r="J261">
        <v>2614762</v>
      </c>
      <c r="K261">
        <v>44263</v>
      </c>
      <c r="L261">
        <v>8547644.3333000001</v>
      </c>
      <c r="M261">
        <v>2570499</v>
      </c>
      <c r="N261">
        <v>8376112</v>
      </c>
      <c r="O261">
        <v>171532.33332999999</v>
      </c>
      <c r="P261">
        <v>0</v>
      </c>
      <c r="Q261">
        <v>0</v>
      </c>
      <c r="R261">
        <v>0</v>
      </c>
      <c r="S261">
        <v>0</v>
      </c>
      <c r="T261">
        <v>0</v>
      </c>
      <c r="U261">
        <v>49971</v>
      </c>
      <c r="V261">
        <v>66605</v>
      </c>
    </row>
    <row r="262" spans="1:22" x14ac:dyDescent="0.2">
      <c r="A262" t="s">
        <v>314</v>
      </c>
      <c r="B262">
        <v>5994</v>
      </c>
      <c r="C262">
        <v>0</v>
      </c>
      <c r="D262">
        <v>1</v>
      </c>
      <c r="E262">
        <v>782.6</v>
      </c>
      <c r="F262">
        <v>11.4</v>
      </c>
      <c r="G262">
        <v>3825298</v>
      </c>
      <c r="H262">
        <v>598512</v>
      </c>
      <c r="I262">
        <v>296236</v>
      </c>
      <c r="J262">
        <v>2374317</v>
      </c>
      <c r="K262">
        <v>76686</v>
      </c>
      <c r="L262">
        <v>6706857</v>
      </c>
      <c r="M262">
        <v>2297631</v>
      </c>
      <c r="N262">
        <v>6320181</v>
      </c>
      <c r="O262">
        <v>386676</v>
      </c>
      <c r="P262">
        <v>0</v>
      </c>
      <c r="Q262">
        <v>0</v>
      </c>
      <c r="R262">
        <v>118764</v>
      </c>
      <c r="S262">
        <v>7359</v>
      </c>
      <c r="T262">
        <v>0</v>
      </c>
      <c r="U262">
        <v>39444</v>
      </c>
      <c r="V262">
        <v>27494</v>
      </c>
    </row>
    <row r="263" spans="1:22" x14ac:dyDescent="0.2">
      <c r="A263" t="s">
        <v>315</v>
      </c>
      <c r="B263">
        <v>6003</v>
      </c>
      <c r="C263">
        <v>0</v>
      </c>
      <c r="D263">
        <v>1</v>
      </c>
      <c r="E263">
        <v>315.8</v>
      </c>
      <c r="F263">
        <v>-6.8</v>
      </c>
      <c r="G263">
        <v>1809367</v>
      </c>
      <c r="H263">
        <v>259458</v>
      </c>
      <c r="I263">
        <v>88148</v>
      </c>
      <c r="J263">
        <v>1167732</v>
      </c>
      <c r="K263">
        <v>17989</v>
      </c>
      <c r="L263">
        <v>3158849.6666999999</v>
      </c>
      <c r="M263">
        <v>1149743</v>
      </c>
      <c r="N263">
        <v>3048799</v>
      </c>
      <c r="O263">
        <v>110050.66667000001</v>
      </c>
      <c r="P263">
        <v>0</v>
      </c>
      <c r="Q263">
        <v>0</v>
      </c>
      <c r="R263">
        <v>84832</v>
      </c>
      <c r="S263">
        <v>5257</v>
      </c>
      <c r="T263">
        <v>0</v>
      </c>
      <c r="U263">
        <v>18550</v>
      </c>
      <c r="V263">
        <v>7125</v>
      </c>
    </row>
    <row r="264" spans="1:22" x14ac:dyDescent="0.2">
      <c r="A264" t="s">
        <v>316</v>
      </c>
      <c r="B264">
        <v>6012</v>
      </c>
      <c r="C264">
        <v>0</v>
      </c>
      <c r="D264">
        <v>1</v>
      </c>
      <c r="E264">
        <v>527.70000000000005</v>
      </c>
      <c r="F264">
        <v>-5.2</v>
      </c>
      <c r="G264">
        <v>2887749</v>
      </c>
      <c r="H264">
        <v>411404</v>
      </c>
      <c r="I264">
        <v>147193</v>
      </c>
      <c r="J264">
        <v>1516744</v>
      </c>
      <c r="K264">
        <v>37563</v>
      </c>
      <c r="L264">
        <v>4735280</v>
      </c>
      <c r="M264">
        <v>1479181</v>
      </c>
      <c r="N264">
        <v>4541219</v>
      </c>
      <c r="O264">
        <v>194061</v>
      </c>
      <c r="P264">
        <v>0</v>
      </c>
      <c r="Q264">
        <v>0</v>
      </c>
      <c r="R264">
        <v>101798</v>
      </c>
      <c r="S264">
        <v>6308</v>
      </c>
      <c r="T264">
        <v>0</v>
      </c>
      <c r="U264">
        <v>27942</v>
      </c>
      <c r="V264">
        <v>21181</v>
      </c>
    </row>
    <row r="265" spans="1:22" x14ac:dyDescent="0.2">
      <c r="A265" t="s">
        <v>317</v>
      </c>
      <c r="B265">
        <v>6030</v>
      </c>
      <c r="C265">
        <v>0</v>
      </c>
      <c r="D265">
        <v>1</v>
      </c>
      <c r="E265">
        <v>1123.4000000000001</v>
      </c>
      <c r="F265">
        <v>8.6999999999999993</v>
      </c>
      <c r="G265">
        <v>6249413</v>
      </c>
      <c r="H265">
        <v>860270</v>
      </c>
      <c r="I265">
        <v>381211</v>
      </c>
      <c r="J265">
        <v>3516536</v>
      </c>
      <c r="K265">
        <v>108867</v>
      </c>
      <c r="L265">
        <v>10327968.666999999</v>
      </c>
      <c r="M265">
        <v>3407669</v>
      </c>
      <c r="N265">
        <v>9800745</v>
      </c>
      <c r="O265">
        <v>527223.66666999995</v>
      </c>
      <c r="P265">
        <v>0</v>
      </c>
      <c r="Q265">
        <v>0</v>
      </c>
      <c r="R265">
        <v>369866</v>
      </c>
      <c r="S265">
        <v>22919</v>
      </c>
      <c r="T265">
        <v>0</v>
      </c>
      <c r="U265">
        <v>59628</v>
      </c>
      <c r="V265">
        <v>71616</v>
      </c>
    </row>
    <row r="266" spans="1:22" x14ac:dyDescent="0.2">
      <c r="A266" t="s">
        <v>318</v>
      </c>
      <c r="B266">
        <v>6048</v>
      </c>
      <c r="C266">
        <v>0</v>
      </c>
      <c r="D266">
        <v>1</v>
      </c>
      <c r="E266">
        <v>448.8</v>
      </c>
      <c r="F266">
        <v>-46.4</v>
      </c>
      <c r="G266">
        <v>1925313</v>
      </c>
      <c r="H266">
        <v>422953</v>
      </c>
      <c r="I266">
        <v>-153605</v>
      </c>
      <c r="J266">
        <v>2214680</v>
      </c>
      <c r="K266">
        <v>223881</v>
      </c>
      <c r="L266">
        <v>4536887</v>
      </c>
      <c r="M266">
        <v>1990799</v>
      </c>
      <c r="N266">
        <v>4451800</v>
      </c>
      <c r="O266">
        <v>85087</v>
      </c>
      <c r="P266">
        <v>213233</v>
      </c>
      <c r="Q266">
        <v>0</v>
      </c>
      <c r="R266">
        <v>54292</v>
      </c>
      <c r="S266">
        <v>3364</v>
      </c>
      <c r="T266">
        <v>0</v>
      </c>
      <c r="U266">
        <v>24578</v>
      </c>
      <c r="V266">
        <v>28233</v>
      </c>
    </row>
    <row r="267" spans="1:22" x14ac:dyDescent="0.2">
      <c r="A267" t="s">
        <v>319</v>
      </c>
      <c r="B267">
        <v>6039</v>
      </c>
      <c r="C267">
        <v>0</v>
      </c>
      <c r="D267">
        <v>1</v>
      </c>
      <c r="E267">
        <v>14203</v>
      </c>
      <c r="F267">
        <v>70.8</v>
      </c>
      <c r="G267">
        <v>98288771</v>
      </c>
      <c r="H267">
        <v>15097375</v>
      </c>
      <c r="I267">
        <v>9897180</v>
      </c>
      <c r="J267">
        <v>25956198</v>
      </c>
      <c r="K267">
        <v>798300</v>
      </c>
      <c r="L267">
        <v>137813842.33000001</v>
      </c>
      <c r="M267">
        <v>25157898</v>
      </c>
      <c r="N267">
        <v>126610742</v>
      </c>
      <c r="O267">
        <v>11203100.333000001</v>
      </c>
      <c r="P267">
        <v>0</v>
      </c>
      <c r="Q267">
        <v>5333474.7012</v>
      </c>
      <c r="R267">
        <v>2480475</v>
      </c>
      <c r="S267">
        <v>153702</v>
      </c>
      <c r="T267">
        <v>5333474.7012</v>
      </c>
      <c r="U267">
        <v>784185</v>
      </c>
      <c r="V267">
        <v>951973</v>
      </c>
    </row>
    <row r="268" spans="1:22" x14ac:dyDescent="0.2">
      <c r="A268" t="s">
        <v>320</v>
      </c>
      <c r="B268">
        <v>6093</v>
      </c>
      <c r="C268">
        <v>0</v>
      </c>
      <c r="D268">
        <v>1</v>
      </c>
      <c r="E268">
        <v>1214.4000000000001</v>
      </c>
      <c r="F268">
        <v>-44.3</v>
      </c>
      <c r="G268">
        <v>6147862</v>
      </c>
      <c r="H268">
        <v>832546</v>
      </c>
      <c r="I268">
        <v>45105</v>
      </c>
      <c r="J268">
        <v>3509677</v>
      </c>
      <c r="K268">
        <v>110061</v>
      </c>
      <c r="L268">
        <v>10317556</v>
      </c>
      <c r="M268">
        <v>3399616</v>
      </c>
      <c r="N268">
        <v>10148700</v>
      </c>
      <c r="O268">
        <v>168856</v>
      </c>
      <c r="P268">
        <v>52470</v>
      </c>
      <c r="Q268">
        <v>0</v>
      </c>
      <c r="R268">
        <v>200202</v>
      </c>
      <c r="S268">
        <v>12405</v>
      </c>
      <c r="T268">
        <v>0</v>
      </c>
      <c r="U268">
        <v>60753</v>
      </c>
      <c r="V268">
        <v>27673</v>
      </c>
    </row>
    <row r="269" spans="1:22" x14ac:dyDescent="0.2">
      <c r="A269" t="s">
        <v>321</v>
      </c>
      <c r="B269">
        <v>6091</v>
      </c>
      <c r="C269">
        <v>0</v>
      </c>
      <c r="D269">
        <v>1</v>
      </c>
      <c r="E269">
        <v>954.6</v>
      </c>
      <c r="F269">
        <v>43.2</v>
      </c>
      <c r="G269">
        <v>5544018</v>
      </c>
      <c r="H269">
        <v>770560</v>
      </c>
      <c r="I269">
        <v>672242</v>
      </c>
      <c r="J269">
        <v>3540043</v>
      </c>
      <c r="K269">
        <v>340468</v>
      </c>
      <c r="L269">
        <v>9723568.3333000001</v>
      </c>
      <c r="M269">
        <v>3199575</v>
      </c>
      <c r="N269">
        <v>8691996</v>
      </c>
      <c r="O269">
        <v>1031572.3333000001</v>
      </c>
      <c r="P269">
        <v>0</v>
      </c>
      <c r="Q269">
        <v>0</v>
      </c>
      <c r="R269">
        <v>162877</v>
      </c>
      <c r="S269">
        <v>10093</v>
      </c>
      <c r="T269">
        <v>0</v>
      </c>
      <c r="U269">
        <v>57013</v>
      </c>
      <c r="V269">
        <v>31824</v>
      </c>
    </row>
    <row r="270" spans="1:22" x14ac:dyDescent="0.2">
      <c r="A270" t="s">
        <v>322</v>
      </c>
      <c r="B270">
        <v>6095</v>
      </c>
      <c r="C270">
        <v>0</v>
      </c>
      <c r="D270">
        <v>1</v>
      </c>
      <c r="E270">
        <v>662.7</v>
      </c>
      <c r="F270">
        <v>8.8000000000000007</v>
      </c>
      <c r="G270">
        <v>3245681</v>
      </c>
      <c r="H270">
        <v>544609</v>
      </c>
      <c r="I270">
        <v>266802</v>
      </c>
      <c r="J270">
        <v>2209799</v>
      </c>
      <c r="K270">
        <v>70041</v>
      </c>
      <c r="L270">
        <v>5900096.6666999999</v>
      </c>
      <c r="M270">
        <v>2139758</v>
      </c>
      <c r="N270">
        <v>5554904</v>
      </c>
      <c r="O270">
        <v>345192.66667000001</v>
      </c>
      <c r="P270">
        <v>0</v>
      </c>
      <c r="Q270">
        <v>0</v>
      </c>
      <c r="R270">
        <v>115371</v>
      </c>
      <c r="S270">
        <v>7149</v>
      </c>
      <c r="T270">
        <v>0</v>
      </c>
      <c r="U270">
        <v>34320</v>
      </c>
      <c r="V270">
        <v>15379</v>
      </c>
    </row>
    <row r="271" spans="1:22" x14ac:dyDescent="0.2">
      <c r="A271" t="s">
        <v>323</v>
      </c>
      <c r="B271">
        <v>5157</v>
      </c>
      <c r="C271">
        <v>0</v>
      </c>
      <c r="D271">
        <v>1</v>
      </c>
      <c r="E271">
        <v>679.7</v>
      </c>
      <c r="F271">
        <v>8.6999999999999993</v>
      </c>
      <c r="G271">
        <v>3187561</v>
      </c>
      <c r="H271">
        <v>512851</v>
      </c>
      <c r="I271">
        <v>248385</v>
      </c>
      <c r="J271">
        <v>2743759</v>
      </c>
      <c r="K271">
        <v>94178</v>
      </c>
      <c r="L271">
        <v>6354366.6666999999</v>
      </c>
      <c r="M271">
        <v>2649581</v>
      </c>
      <c r="N271">
        <v>6002059</v>
      </c>
      <c r="O271">
        <v>352307.66667000001</v>
      </c>
      <c r="P271">
        <v>0</v>
      </c>
      <c r="Q271">
        <v>0</v>
      </c>
      <c r="R271">
        <v>108584</v>
      </c>
      <c r="S271">
        <v>6728</v>
      </c>
      <c r="T271">
        <v>0</v>
      </c>
      <c r="U271">
        <v>36563</v>
      </c>
      <c r="V271">
        <v>18780</v>
      </c>
    </row>
    <row r="272" spans="1:22" x14ac:dyDescent="0.2">
      <c r="A272" t="s">
        <v>324</v>
      </c>
      <c r="B272">
        <v>6097</v>
      </c>
      <c r="C272">
        <v>0</v>
      </c>
      <c r="D272">
        <v>1</v>
      </c>
      <c r="E272">
        <v>193.6</v>
      </c>
      <c r="F272">
        <v>-2.9</v>
      </c>
      <c r="G272">
        <v>1075122</v>
      </c>
      <c r="H272">
        <v>160286</v>
      </c>
      <c r="I272">
        <v>67107</v>
      </c>
      <c r="J272">
        <v>789881</v>
      </c>
      <c r="K272">
        <v>-58943</v>
      </c>
      <c r="L272">
        <v>1983413.6666999999</v>
      </c>
      <c r="M272">
        <v>848824</v>
      </c>
      <c r="N272">
        <v>1973999</v>
      </c>
      <c r="O272">
        <v>9414.6666667000009</v>
      </c>
      <c r="P272">
        <v>0</v>
      </c>
      <c r="Q272">
        <v>0</v>
      </c>
      <c r="R272">
        <v>44112</v>
      </c>
      <c r="S272">
        <v>2733</v>
      </c>
      <c r="T272">
        <v>0</v>
      </c>
      <c r="U272">
        <v>11783</v>
      </c>
      <c r="V272">
        <v>2237</v>
      </c>
    </row>
    <row r="273" spans="1:22" x14ac:dyDescent="0.2">
      <c r="A273" t="s">
        <v>325</v>
      </c>
      <c r="B273">
        <v>6098</v>
      </c>
      <c r="C273">
        <v>0</v>
      </c>
      <c r="D273">
        <v>1</v>
      </c>
      <c r="E273">
        <v>1459.3</v>
      </c>
      <c r="F273">
        <v>-7.2</v>
      </c>
      <c r="G273">
        <v>9416040</v>
      </c>
      <c r="H273">
        <v>1133853</v>
      </c>
      <c r="I273">
        <v>417745</v>
      </c>
      <c r="J273">
        <v>3441202</v>
      </c>
      <c r="K273">
        <v>126469</v>
      </c>
      <c r="L273">
        <v>13770575</v>
      </c>
      <c r="M273">
        <v>3314733</v>
      </c>
      <c r="N273">
        <v>13195584</v>
      </c>
      <c r="O273">
        <v>574991</v>
      </c>
      <c r="P273">
        <v>0</v>
      </c>
      <c r="Q273">
        <v>188675.25451999999</v>
      </c>
      <c r="R273">
        <v>285034</v>
      </c>
      <c r="S273">
        <v>17662</v>
      </c>
      <c r="T273">
        <v>188675.25451999999</v>
      </c>
      <c r="U273">
        <v>81736</v>
      </c>
      <c r="V273">
        <v>64514</v>
      </c>
    </row>
    <row r="274" spans="1:22" x14ac:dyDescent="0.2">
      <c r="A274" t="s">
        <v>326</v>
      </c>
      <c r="B274">
        <v>6100</v>
      </c>
      <c r="C274">
        <v>0</v>
      </c>
      <c r="D274">
        <v>1</v>
      </c>
      <c r="E274">
        <v>556.70000000000005</v>
      </c>
      <c r="F274">
        <v>-7.7</v>
      </c>
      <c r="G274">
        <v>2965784</v>
      </c>
      <c r="H274">
        <v>416745</v>
      </c>
      <c r="I274">
        <v>148020</v>
      </c>
      <c r="J274">
        <v>2057057</v>
      </c>
      <c r="K274">
        <v>56734</v>
      </c>
      <c r="L274">
        <v>5279962.6666999999</v>
      </c>
      <c r="M274">
        <v>2000323</v>
      </c>
      <c r="N274">
        <v>5067537</v>
      </c>
      <c r="O274">
        <v>212425.66667000001</v>
      </c>
      <c r="P274">
        <v>0</v>
      </c>
      <c r="Q274">
        <v>0</v>
      </c>
      <c r="R274">
        <v>176450</v>
      </c>
      <c r="S274">
        <v>10934</v>
      </c>
      <c r="T274">
        <v>0</v>
      </c>
      <c r="U274">
        <v>30997</v>
      </c>
      <c r="V274">
        <v>16827</v>
      </c>
    </row>
    <row r="275" spans="1:22" x14ac:dyDescent="0.2">
      <c r="A275" t="s">
        <v>327</v>
      </c>
      <c r="B275">
        <v>6101</v>
      </c>
      <c r="C275">
        <v>0</v>
      </c>
      <c r="D275">
        <v>1</v>
      </c>
      <c r="E275">
        <v>6710.7</v>
      </c>
      <c r="F275">
        <v>93.8</v>
      </c>
      <c r="G275">
        <v>40113649</v>
      </c>
      <c r="H275">
        <v>6772377</v>
      </c>
      <c r="I275">
        <v>4805587</v>
      </c>
      <c r="J275">
        <v>14654596</v>
      </c>
      <c r="K275">
        <v>555476</v>
      </c>
      <c r="L275">
        <v>61008525.667000003</v>
      </c>
      <c r="M275">
        <v>14099120</v>
      </c>
      <c r="N275">
        <v>55491219</v>
      </c>
      <c r="O275">
        <v>5517306.6666999999</v>
      </c>
      <c r="P275">
        <v>0</v>
      </c>
      <c r="Q275">
        <v>1140701.3119999999</v>
      </c>
      <c r="R275">
        <v>797417</v>
      </c>
      <c r="S275">
        <v>49412</v>
      </c>
      <c r="T275">
        <v>1140701.3119999999</v>
      </c>
      <c r="U275">
        <v>346150</v>
      </c>
      <c r="V275">
        <v>265321</v>
      </c>
    </row>
    <row r="276" spans="1:22" x14ac:dyDescent="0.2">
      <c r="A276" t="s">
        <v>328</v>
      </c>
      <c r="B276">
        <v>6094</v>
      </c>
      <c r="C276">
        <v>0</v>
      </c>
      <c r="D276">
        <v>1</v>
      </c>
      <c r="E276">
        <v>576.70000000000005</v>
      </c>
      <c r="F276">
        <v>14.8</v>
      </c>
      <c r="G276">
        <v>3424794</v>
      </c>
      <c r="H276">
        <v>422538</v>
      </c>
      <c r="I276">
        <v>277752</v>
      </c>
      <c r="J276">
        <v>1449873</v>
      </c>
      <c r="K276">
        <v>62374</v>
      </c>
      <c r="L276">
        <v>5210221</v>
      </c>
      <c r="M276">
        <v>1387499</v>
      </c>
      <c r="N276">
        <v>4867416</v>
      </c>
      <c r="O276">
        <v>342805</v>
      </c>
      <c r="P276">
        <v>0</v>
      </c>
      <c r="Q276">
        <v>39787.544263000003</v>
      </c>
      <c r="R276">
        <v>91618</v>
      </c>
      <c r="S276">
        <v>5677</v>
      </c>
      <c r="T276">
        <v>39787.544263000003</v>
      </c>
      <c r="U276">
        <v>30488</v>
      </c>
      <c r="V276">
        <v>4634</v>
      </c>
    </row>
    <row r="277" spans="1:22" x14ac:dyDescent="0.2">
      <c r="A277" t="s">
        <v>329</v>
      </c>
      <c r="B277">
        <v>6096</v>
      </c>
      <c r="C277">
        <v>0</v>
      </c>
      <c r="D277">
        <v>1</v>
      </c>
      <c r="E277">
        <v>529.70000000000005</v>
      </c>
      <c r="F277">
        <v>-13.6</v>
      </c>
      <c r="G277">
        <v>2752115</v>
      </c>
      <c r="H277">
        <v>436136</v>
      </c>
      <c r="I277">
        <v>90576</v>
      </c>
      <c r="J277">
        <v>1935495</v>
      </c>
      <c r="K277">
        <v>46510</v>
      </c>
      <c r="L277">
        <v>5020854.3333000001</v>
      </c>
      <c r="M277">
        <v>1888985</v>
      </c>
      <c r="N277">
        <v>4880317</v>
      </c>
      <c r="O277">
        <v>140537.33332999999</v>
      </c>
      <c r="P277">
        <v>0</v>
      </c>
      <c r="Q277">
        <v>0</v>
      </c>
      <c r="R277">
        <v>111978</v>
      </c>
      <c r="S277">
        <v>6939</v>
      </c>
      <c r="T277">
        <v>0</v>
      </c>
      <c r="U277">
        <v>28796</v>
      </c>
      <c r="V277">
        <v>9086</v>
      </c>
    </row>
    <row r="278" spans="1:22" x14ac:dyDescent="0.2">
      <c r="A278" t="s">
        <v>330</v>
      </c>
      <c r="B278">
        <v>6102</v>
      </c>
      <c r="C278">
        <v>0</v>
      </c>
      <c r="D278">
        <v>1</v>
      </c>
      <c r="E278">
        <v>1932.1</v>
      </c>
      <c r="F278">
        <v>-1.2</v>
      </c>
      <c r="G278">
        <v>11040237</v>
      </c>
      <c r="H278">
        <v>1466270</v>
      </c>
      <c r="I278">
        <v>589417</v>
      </c>
      <c r="J278">
        <v>5894312</v>
      </c>
      <c r="K278">
        <v>150838</v>
      </c>
      <c r="L278">
        <v>18200071.333000001</v>
      </c>
      <c r="M278">
        <v>5743474</v>
      </c>
      <c r="N278">
        <v>17355321</v>
      </c>
      <c r="O278">
        <v>844750.33333000005</v>
      </c>
      <c r="P278">
        <v>0</v>
      </c>
      <c r="Q278">
        <v>0</v>
      </c>
      <c r="R278">
        <v>410585</v>
      </c>
      <c r="S278">
        <v>25442</v>
      </c>
      <c r="T278">
        <v>0</v>
      </c>
      <c r="U278">
        <v>105819</v>
      </c>
      <c r="V278">
        <v>209837</v>
      </c>
    </row>
    <row r="279" spans="1:22" x14ac:dyDescent="0.2">
      <c r="A279" t="s">
        <v>331</v>
      </c>
      <c r="B279">
        <v>6120</v>
      </c>
      <c r="C279">
        <v>0</v>
      </c>
      <c r="D279">
        <v>1</v>
      </c>
      <c r="E279">
        <v>1147.4000000000001</v>
      </c>
      <c r="F279">
        <v>-10.7</v>
      </c>
      <c r="G279">
        <v>2727244</v>
      </c>
      <c r="H279">
        <v>855762</v>
      </c>
      <c r="I279">
        <v>161383</v>
      </c>
      <c r="J279">
        <v>6742885</v>
      </c>
      <c r="K279">
        <v>173967</v>
      </c>
      <c r="L279">
        <v>10238372.666999999</v>
      </c>
      <c r="M279">
        <v>6568918</v>
      </c>
      <c r="N279">
        <v>9848677</v>
      </c>
      <c r="O279">
        <v>389695.66667000001</v>
      </c>
      <c r="P279">
        <v>0</v>
      </c>
      <c r="Q279">
        <v>0</v>
      </c>
      <c r="R279">
        <v>179843</v>
      </c>
      <c r="S279">
        <v>11144</v>
      </c>
      <c r="T279">
        <v>0</v>
      </c>
      <c r="U279">
        <v>59213</v>
      </c>
      <c r="V279">
        <v>92325</v>
      </c>
    </row>
    <row r="280" spans="1:22" x14ac:dyDescent="0.2">
      <c r="A280" t="s">
        <v>332</v>
      </c>
      <c r="B280">
        <v>6138</v>
      </c>
      <c r="C280">
        <v>0</v>
      </c>
      <c r="D280">
        <v>1</v>
      </c>
      <c r="E280">
        <v>360.8</v>
      </c>
      <c r="F280">
        <v>-12.3</v>
      </c>
      <c r="G280">
        <v>1890246</v>
      </c>
      <c r="H280">
        <v>275933</v>
      </c>
      <c r="I280">
        <v>29067</v>
      </c>
      <c r="J280">
        <v>1110090</v>
      </c>
      <c r="K280">
        <v>36214</v>
      </c>
      <c r="L280">
        <v>3215570.6666999999</v>
      </c>
      <c r="M280">
        <v>1073876</v>
      </c>
      <c r="N280">
        <v>3147114</v>
      </c>
      <c r="O280">
        <v>68456.666666999998</v>
      </c>
      <c r="P280">
        <v>10723</v>
      </c>
      <c r="Q280">
        <v>0</v>
      </c>
      <c r="R280">
        <v>67865</v>
      </c>
      <c r="S280">
        <v>4205</v>
      </c>
      <c r="T280">
        <v>0</v>
      </c>
      <c r="U280">
        <v>18991</v>
      </c>
      <c r="V280">
        <v>7167</v>
      </c>
    </row>
    <row r="281" spans="1:22" x14ac:dyDescent="0.2">
      <c r="A281" t="s">
        <v>333</v>
      </c>
      <c r="B281">
        <v>5751</v>
      </c>
      <c r="C281">
        <v>0</v>
      </c>
      <c r="D281">
        <v>1</v>
      </c>
      <c r="E281">
        <v>613.70000000000005</v>
      </c>
      <c r="F281">
        <v>-16.8</v>
      </c>
      <c r="G281">
        <v>2578692</v>
      </c>
      <c r="H281">
        <v>450066</v>
      </c>
      <c r="I281">
        <v>49894</v>
      </c>
      <c r="J281">
        <v>2306123</v>
      </c>
      <c r="K281">
        <v>49130</v>
      </c>
      <c r="L281">
        <v>5294694.3333000001</v>
      </c>
      <c r="M281">
        <v>2256993</v>
      </c>
      <c r="N281">
        <v>5183881</v>
      </c>
      <c r="O281">
        <v>110813.33332999999</v>
      </c>
      <c r="P281">
        <v>0</v>
      </c>
      <c r="Q281">
        <v>0</v>
      </c>
      <c r="R281">
        <v>67865</v>
      </c>
      <c r="S281">
        <v>4205</v>
      </c>
      <c r="T281">
        <v>0</v>
      </c>
      <c r="U281">
        <v>31375</v>
      </c>
      <c r="V281">
        <v>27678</v>
      </c>
    </row>
    <row r="282" spans="1:22" x14ac:dyDescent="0.2">
      <c r="A282" t="s">
        <v>334</v>
      </c>
      <c r="B282">
        <v>6165</v>
      </c>
      <c r="C282">
        <v>0</v>
      </c>
      <c r="D282">
        <v>1</v>
      </c>
      <c r="E282">
        <v>177.3</v>
      </c>
      <c r="F282">
        <v>-2.7</v>
      </c>
      <c r="G282">
        <v>1119404</v>
      </c>
      <c r="H282">
        <v>150301</v>
      </c>
      <c r="I282">
        <v>97837</v>
      </c>
      <c r="J282">
        <v>599767</v>
      </c>
      <c r="K282">
        <v>21670</v>
      </c>
      <c r="L282">
        <v>1824973</v>
      </c>
      <c r="M282">
        <v>578097</v>
      </c>
      <c r="N282">
        <v>1703960</v>
      </c>
      <c r="O282">
        <v>121013</v>
      </c>
      <c r="P282">
        <v>0</v>
      </c>
      <c r="Q282">
        <v>0</v>
      </c>
      <c r="R282">
        <v>47506</v>
      </c>
      <c r="S282">
        <v>2944</v>
      </c>
      <c r="T282">
        <v>0</v>
      </c>
      <c r="U282">
        <v>11092</v>
      </c>
      <c r="V282">
        <v>3007</v>
      </c>
    </row>
    <row r="283" spans="1:22" x14ac:dyDescent="0.2">
      <c r="A283" t="s">
        <v>335</v>
      </c>
      <c r="B283">
        <v>6175</v>
      </c>
      <c r="C283">
        <v>0</v>
      </c>
      <c r="D283">
        <v>1</v>
      </c>
      <c r="E283">
        <v>626.70000000000005</v>
      </c>
      <c r="F283">
        <v>9.8000000000000007</v>
      </c>
      <c r="G283">
        <v>3394021</v>
      </c>
      <c r="H283">
        <v>508088</v>
      </c>
      <c r="I283">
        <v>264811</v>
      </c>
      <c r="J283">
        <v>1901631</v>
      </c>
      <c r="K283">
        <v>64227</v>
      </c>
      <c r="L283">
        <v>5702186.6666999999</v>
      </c>
      <c r="M283">
        <v>1837404</v>
      </c>
      <c r="N283">
        <v>5367193</v>
      </c>
      <c r="O283">
        <v>334993.66667000001</v>
      </c>
      <c r="P283">
        <v>0</v>
      </c>
      <c r="Q283">
        <v>0</v>
      </c>
      <c r="R283">
        <v>115371</v>
      </c>
      <c r="S283">
        <v>7149</v>
      </c>
      <c r="T283">
        <v>0</v>
      </c>
      <c r="U283">
        <v>33544</v>
      </c>
      <c r="V283">
        <v>13818</v>
      </c>
    </row>
    <row r="284" spans="1:22" x14ac:dyDescent="0.2">
      <c r="A284" t="s">
        <v>336</v>
      </c>
      <c r="B284">
        <v>6219</v>
      </c>
      <c r="C284">
        <v>0</v>
      </c>
      <c r="D284">
        <v>1</v>
      </c>
      <c r="E284">
        <v>2311.9</v>
      </c>
      <c r="F284">
        <v>55.1</v>
      </c>
      <c r="G284">
        <v>15342337</v>
      </c>
      <c r="H284">
        <v>1717738</v>
      </c>
      <c r="I284">
        <v>1219773</v>
      </c>
      <c r="J284">
        <v>4397902</v>
      </c>
      <c r="K284">
        <v>156170</v>
      </c>
      <c r="L284">
        <v>21274626</v>
      </c>
      <c r="M284">
        <v>4241732</v>
      </c>
      <c r="N284">
        <v>19820304</v>
      </c>
      <c r="O284">
        <v>1454322</v>
      </c>
      <c r="P284">
        <v>0</v>
      </c>
      <c r="Q284">
        <v>632980.22213999997</v>
      </c>
      <c r="R284">
        <v>332540</v>
      </c>
      <c r="S284">
        <v>20606</v>
      </c>
      <c r="T284">
        <v>632980.22213999997</v>
      </c>
      <c r="U284">
        <v>128084</v>
      </c>
      <c r="V284">
        <v>149189</v>
      </c>
    </row>
    <row r="285" spans="1:22" x14ac:dyDescent="0.2">
      <c r="A285" t="s">
        <v>337</v>
      </c>
      <c r="B285">
        <v>6246</v>
      </c>
      <c r="C285">
        <v>0</v>
      </c>
      <c r="D285">
        <v>1</v>
      </c>
      <c r="E285">
        <v>159.80000000000001</v>
      </c>
      <c r="F285">
        <v>-2.4</v>
      </c>
      <c r="G285">
        <v>839750</v>
      </c>
      <c r="H285">
        <v>112411</v>
      </c>
      <c r="I285">
        <v>51096</v>
      </c>
      <c r="J285">
        <v>628084</v>
      </c>
      <c r="K285">
        <v>20640</v>
      </c>
      <c r="L285">
        <v>1546174</v>
      </c>
      <c r="M285">
        <v>607444</v>
      </c>
      <c r="N285">
        <v>1473028</v>
      </c>
      <c r="O285">
        <v>73146</v>
      </c>
      <c r="P285">
        <v>0</v>
      </c>
      <c r="Q285">
        <v>0</v>
      </c>
      <c r="R285">
        <v>37326</v>
      </c>
      <c r="S285">
        <v>2313</v>
      </c>
      <c r="T285">
        <v>0</v>
      </c>
      <c r="U285">
        <v>8899</v>
      </c>
      <c r="V285">
        <v>3255</v>
      </c>
    </row>
    <row r="286" spans="1:22" x14ac:dyDescent="0.2">
      <c r="A286" t="s">
        <v>338</v>
      </c>
      <c r="B286">
        <v>6273</v>
      </c>
      <c r="C286">
        <v>0</v>
      </c>
      <c r="D286">
        <v>1</v>
      </c>
      <c r="E286">
        <v>892.6</v>
      </c>
      <c r="F286">
        <v>34.299999999999997</v>
      </c>
      <c r="G286">
        <v>5170377</v>
      </c>
      <c r="H286">
        <v>676885</v>
      </c>
      <c r="I286">
        <v>491239</v>
      </c>
      <c r="J286">
        <v>2550002</v>
      </c>
      <c r="K286">
        <v>253381</v>
      </c>
      <c r="L286">
        <v>8275818.3333000001</v>
      </c>
      <c r="M286">
        <v>2296621</v>
      </c>
      <c r="N286">
        <v>7515956</v>
      </c>
      <c r="O286">
        <v>759862.33333000005</v>
      </c>
      <c r="P286">
        <v>0</v>
      </c>
      <c r="Q286">
        <v>0</v>
      </c>
      <c r="R286">
        <v>149304</v>
      </c>
      <c r="S286">
        <v>9252</v>
      </c>
      <c r="T286">
        <v>0</v>
      </c>
      <c r="U286">
        <v>49546</v>
      </c>
      <c r="V286">
        <v>27858</v>
      </c>
    </row>
    <row r="287" spans="1:22" x14ac:dyDescent="0.2">
      <c r="A287" t="s">
        <v>339</v>
      </c>
      <c r="B287">
        <v>6408</v>
      </c>
      <c r="C287">
        <v>0</v>
      </c>
      <c r="D287">
        <v>1</v>
      </c>
      <c r="E287">
        <v>894.6</v>
      </c>
      <c r="F287">
        <v>7.7</v>
      </c>
      <c r="G287">
        <v>4919785</v>
      </c>
      <c r="H287">
        <v>643856</v>
      </c>
      <c r="I287">
        <v>330105</v>
      </c>
      <c r="J287">
        <v>2448448</v>
      </c>
      <c r="K287">
        <v>78697</v>
      </c>
      <c r="L287">
        <v>7947330.6666999999</v>
      </c>
      <c r="M287">
        <v>2369751</v>
      </c>
      <c r="N287">
        <v>7521095</v>
      </c>
      <c r="O287">
        <v>426235.66667000001</v>
      </c>
      <c r="P287">
        <v>0</v>
      </c>
      <c r="Q287">
        <v>0</v>
      </c>
      <c r="R287">
        <v>101798</v>
      </c>
      <c r="S287">
        <v>6308</v>
      </c>
      <c r="T287">
        <v>0</v>
      </c>
      <c r="U287">
        <v>47584</v>
      </c>
      <c r="V287">
        <v>37040</v>
      </c>
    </row>
    <row r="288" spans="1:22" x14ac:dyDescent="0.2">
      <c r="A288" t="s">
        <v>340</v>
      </c>
      <c r="B288">
        <v>6453</v>
      </c>
      <c r="C288">
        <v>0</v>
      </c>
      <c r="D288">
        <v>1</v>
      </c>
      <c r="E288">
        <v>564.70000000000005</v>
      </c>
      <c r="F288">
        <v>-15.5</v>
      </c>
      <c r="G288">
        <v>2499165</v>
      </c>
      <c r="H288">
        <v>416103</v>
      </c>
      <c r="I288">
        <v>53318</v>
      </c>
      <c r="J288">
        <v>1799150</v>
      </c>
      <c r="K288">
        <v>39872</v>
      </c>
      <c r="L288">
        <v>4720353</v>
      </c>
      <c r="M288">
        <v>1759278</v>
      </c>
      <c r="N288">
        <v>4623757</v>
      </c>
      <c r="O288">
        <v>96596</v>
      </c>
      <c r="P288">
        <v>0</v>
      </c>
      <c r="Q288">
        <v>0</v>
      </c>
      <c r="R288">
        <v>0</v>
      </c>
      <c r="S288">
        <v>0</v>
      </c>
      <c r="T288">
        <v>0</v>
      </c>
      <c r="U288">
        <v>28106</v>
      </c>
      <c r="V288">
        <v>5935</v>
      </c>
    </row>
    <row r="289" spans="1:22" x14ac:dyDescent="0.2">
      <c r="A289" t="s">
        <v>341</v>
      </c>
      <c r="B289">
        <v>6460</v>
      </c>
      <c r="C289">
        <v>0</v>
      </c>
      <c r="D289">
        <v>1</v>
      </c>
      <c r="E289">
        <v>664.7</v>
      </c>
      <c r="F289">
        <v>-19.3</v>
      </c>
      <c r="G289">
        <v>3380221</v>
      </c>
      <c r="H289">
        <v>491006</v>
      </c>
      <c r="I289">
        <v>58142</v>
      </c>
      <c r="J289">
        <v>2126151</v>
      </c>
      <c r="K289">
        <v>40273</v>
      </c>
      <c r="L289">
        <v>5881227.3333000001</v>
      </c>
      <c r="M289">
        <v>2085878</v>
      </c>
      <c r="N289">
        <v>5777791</v>
      </c>
      <c r="O289">
        <v>103436.33332999999</v>
      </c>
      <c r="P289">
        <v>0</v>
      </c>
      <c r="Q289">
        <v>0</v>
      </c>
      <c r="R289">
        <v>125551</v>
      </c>
      <c r="S289">
        <v>7780</v>
      </c>
      <c r="T289">
        <v>0</v>
      </c>
      <c r="U289">
        <v>34136</v>
      </c>
      <c r="V289">
        <v>9400</v>
      </c>
    </row>
    <row r="290" spans="1:22" x14ac:dyDescent="0.2">
      <c r="A290" t="s">
        <v>342</v>
      </c>
      <c r="B290">
        <v>6462</v>
      </c>
      <c r="C290">
        <v>0</v>
      </c>
      <c r="D290">
        <v>1</v>
      </c>
      <c r="E290">
        <v>228.9</v>
      </c>
      <c r="F290">
        <v>-31.1</v>
      </c>
      <c r="G290">
        <v>1248715</v>
      </c>
      <c r="H290">
        <v>210166</v>
      </c>
      <c r="I290">
        <v>-85690</v>
      </c>
      <c r="J290">
        <v>1061508</v>
      </c>
      <c r="K290">
        <v>137358</v>
      </c>
      <c r="L290">
        <v>2477837</v>
      </c>
      <c r="M290">
        <v>924150</v>
      </c>
      <c r="N290">
        <v>2424043</v>
      </c>
      <c r="O290">
        <v>53794</v>
      </c>
      <c r="P290">
        <v>156165</v>
      </c>
      <c r="Q290">
        <v>0</v>
      </c>
      <c r="R290">
        <v>47506</v>
      </c>
      <c r="S290">
        <v>2944</v>
      </c>
      <c r="T290">
        <v>0</v>
      </c>
      <c r="U290">
        <v>13493</v>
      </c>
      <c r="V290">
        <v>4954</v>
      </c>
    </row>
    <row r="291" spans="1:22" x14ac:dyDescent="0.2">
      <c r="A291" t="s">
        <v>343</v>
      </c>
      <c r="B291">
        <v>6471</v>
      </c>
      <c r="C291">
        <v>0</v>
      </c>
      <c r="D291">
        <v>1</v>
      </c>
      <c r="E291">
        <v>432.8</v>
      </c>
      <c r="F291">
        <v>-2.2000000000000002</v>
      </c>
      <c r="G291">
        <v>2338636</v>
      </c>
      <c r="H291">
        <v>346324</v>
      </c>
      <c r="I291">
        <v>104529</v>
      </c>
      <c r="J291">
        <v>1242567</v>
      </c>
      <c r="K291">
        <v>42007</v>
      </c>
      <c r="L291">
        <v>3877545.6666999999</v>
      </c>
      <c r="M291">
        <v>1200560</v>
      </c>
      <c r="N291">
        <v>3727652</v>
      </c>
      <c r="O291">
        <v>149893.66667000001</v>
      </c>
      <c r="P291">
        <v>0</v>
      </c>
      <c r="Q291">
        <v>0</v>
      </c>
      <c r="R291">
        <v>57685</v>
      </c>
      <c r="S291">
        <v>3574</v>
      </c>
      <c r="T291">
        <v>0</v>
      </c>
      <c r="U291">
        <v>22609</v>
      </c>
      <c r="V291">
        <v>7704</v>
      </c>
    </row>
    <row r="292" spans="1:22" x14ac:dyDescent="0.2">
      <c r="A292" t="s">
        <v>344</v>
      </c>
      <c r="B292">
        <v>6509</v>
      </c>
      <c r="C292">
        <v>0</v>
      </c>
      <c r="D292">
        <v>1</v>
      </c>
      <c r="E292">
        <v>374.8</v>
      </c>
      <c r="F292">
        <v>19.600000000000001</v>
      </c>
      <c r="G292">
        <v>1805603</v>
      </c>
      <c r="H292">
        <v>290890</v>
      </c>
      <c r="I292">
        <v>245331</v>
      </c>
      <c r="J292">
        <v>1533687</v>
      </c>
      <c r="K292">
        <v>-34458</v>
      </c>
      <c r="L292">
        <v>3546392</v>
      </c>
      <c r="M292">
        <v>1568145</v>
      </c>
      <c r="N292">
        <v>3328963</v>
      </c>
      <c r="O292">
        <v>217429</v>
      </c>
      <c r="P292">
        <v>0</v>
      </c>
      <c r="Q292">
        <v>0</v>
      </c>
      <c r="R292">
        <v>98405</v>
      </c>
      <c r="S292">
        <v>6098</v>
      </c>
      <c r="T292">
        <v>0</v>
      </c>
      <c r="U292">
        <v>20214</v>
      </c>
      <c r="V292">
        <v>14617</v>
      </c>
    </row>
    <row r="293" spans="1:22" x14ac:dyDescent="0.2">
      <c r="A293" t="s">
        <v>345</v>
      </c>
      <c r="B293">
        <v>6512</v>
      </c>
      <c r="C293">
        <v>0</v>
      </c>
      <c r="D293">
        <v>1</v>
      </c>
      <c r="E293">
        <v>372.8</v>
      </c>
      <c r="F293">
        <v>-1.9</v>
      </c>
      <c r="G293">
        <v>2045958</v>
      </c>
      <c r="H293">
        <v>297259</v>
      </c>
      <c r="I293">
        <v>93795</v>
      </c>
      <c r="J293">
        <v>1079802</v>
      </c>
      <c r="K293">
        <v>33436</v>
      </c>
      <c r="L293">
        <v>3371474.6666999999</v>
      </c>
      <c r="M293">
        <v>1046366</v>
      </c>
      <c r="N293">
        <v>3240384</v>
      </c>
      <c r="O293">
        <v>131090.66667000001</v>
      </c>
      <c r="P293">
        <v>0</v>
      </c>
      <c r="Q293">
        <v>0</v>
      </c>
      <c r="R293">
        <v>57685</v>
      </c>
      <c r="S293">
        <v>3574</v>
      </c>
      <c r="T293">
        <v>0</v>
      </c>
      <c r="U293">
        <v>19474</v>
      </c>
      <c r="V293">
        <v>6141</v>
      </c>
    </row>
    <row r="294" spans="1:22" x14ac:dyDescent="0.2">
      <c r="A294" t="s">
        <v>346</v>
      </c>
      <c r="B294">
        <v>6516</v>
      </c>
      <c r="C294">
        <v>0</v>
      </c>
      <c r="D294">
        <v>1</v>
      </c>
      <c r="E294">
        <v>172.4</v>
      </c>
      <c r="F294">
        <v>-2.6</v>
      </c>
      <c r="G294">
        <v>819096</v>
      </c>
      <c r="H294">
        <v>195720</v>
      </c>
      <c r="I294">
        <v>130766</v>
      </c>
      <c r="J294">
        <v>846130</v>
      </c>
      <c r="K294">
        <v>28549</v>
      </c>
      <c r="L294">
        <v>1829469</v>
      </c>
      <c r="M294">
        <v>817581</v>
      </c>
      <c r="N294">
        <v>1665409</v>
      </c>
      <c r="O294">
        <v>164060</v>
      </c>
      <c r="P294">
        <v>0</v>
      </c>
      <c r="Q294">
        <v>0</v>
      </c>
      <c r="R294">
        <v>40719</v>
      </c>
      <c r="S294">
        <v>2523</v>
      </c>
      <c r="T294">
        <v>0</v>
      </c>
      <c r="U294">
        <v>10526</v>
      </c>
      <c r="V294">
        <v>9242</v>
      </c>
    </row>
    <row r="295" spans="1:22" x14ac:dyDescent="0.2">
      <c r="A295" t="s">
        <v>347</v>
      </c>
      <c r="B295">
        <v>6534</v>
      </c>
      <c r="C295">
        <v>0</v>
      </c>
      <c r="D295">
        <v>1</v>
      </c>
      <c r="E295">
        <v>696.7</v>
      </c>
      <c r="F295">
        <v>2.8</v>
      </c>
      <c r="G295">
        <v>3342563</v>
      </c>
      <c r="H295">
        <v>485092</v>
      </c>
      <c r="I295">
        <v>208805</v>
      </c>
      <c r="J295">
        <v>2172683</v>
      </c>
      <c r="K295">
        <v>21986</v>
      </c>
      <c r="L295">
        <v>5925898.6666999999</v>
      </c>
      <c r="M295">
        <v>2150697</v>
      </c>
      <c r="N295">
        <v>5689216</v>
      </c>
      <c r="O295">
        <v>236682.66667000001</v>
      </c>
      <c r="P295">
        <v>0</v>
      </c>
      <c r="Q295">
        <v>0</v>
      </c>
      <c r="R295">
        <v>84832</v>
      </c>
      <c r="S295">
        <v>5257</v>
      </c>
      <c r="T295">
        <v>0</v>
      </c>
      <c r="U295">
        <v>34910</v>
      </c>
      <c r="V295">
        <v>10393</v>
      </c>
    </row>
    <row r="296" spans="1:22" x14ac:dyDescent="0.2">
      <c r="A296" t="s">
        <v>348</v>
      </c>
      <c r="B296">
        <v>1935</v>
      </c>
      <c r="C296">
        <v>0</v>
      </c>
      <c r="D296">
        <v>1</v>
      </c>
      <c r="E296">
        <v>1207.4000000000001</v>
      </c>
      <c r="F296">
        <v>-7</v>
      </c>
      <c r="G296">
        <v>6327221</v>
      </c>
      <c r="H296">
        <v>905241</v>
      </c>
      <c r="I296">
        <v>292173</v>
      </c>
      <c r="J296">
        <v>3702657</v>
      </c>
      <c r="K296">
        <v>108892</v>
      </c>
      <c r="L296">
        <v>10963007.666999999</v>
      </c>
      <c r="M296">
        <v>3593765</v>
      </c>
      <c r="N296">
        <v>10549492</v>
      </c>
      <c r="O296">
        <v>413515.66667000001</v>
      </c>
      <c r="P296">
        <v>0</v>
      </c>
      <c r="Q296">
        <v>0</v>
      </c>
      <c r="R296">
        <v>0</v>
      </c>
      <c r="S296">
        <v>0</v>
      </c>
      <c r="T296">
        <v>0</v>
      </c>
      <c r="U296">
        <v>63464</v>
      </c>
      <c r="V296">
        <v>27889</v>
      </c>
    </row>
    <row r="297" spans="1:22" x14ac:dyDescent="0.2">
      <c r="A297" t="s">
        <v>349</v>
      </c>
      <c r="B297">
        <v>6561</v>
      </c>
      <c r="C297">
        <v>0</v>
      </c>
      <c r="D297">
        <v>1</v>
      </c>
      <c r="E297">
        <v>313.8</v>
      </c>
      <c r="F297">
        <v>-25.8</v>
      </c>
      <c r="G297">
        <v>941410</v>
      </c>
      <c r="H297">
        <v>204800</v>
      </c>
      <c r="I297">
        <v>-97890</v>
      </c>
      <c r="J297">
        <v>1746997</v>
      </c>
      <c r="K297">
        <v>122222</v>
      </c>
      <c r="L297">
        <v>2827353.3333000001</v>
      </c>
      <c r="M297">
        <v>1624775</v>
      </c>
      <c r="N297">
        <v>2777998</v>
      </c>
      <c r="O297">
        <v>49355.333333000002</v>
      </c>
      <c r="P297">
        <v>105843</v>
      </c>
      <c r="Q297">
        <v>0</v>
      </c>
      <c r="R297">
        <v>115371</v>
      </c>
      <c r="S297">
        <v>7149</v>
      </c>
      <c r="T297">
        <v>0</v>
      </c>
      <c r="U297">
        <v>16217</v>
      </c>
      <c r="V297">
        <v>49517</v>
      </c>
    </row>
    <row r="298" spans="1:22" x14ac:dyDescent="0.2">
      <c r="A298" t="s">
        <v>350</v>
      </c>
      <c r="B298">
        <v>6579</v>
      </c>
      <c r="C298">
        <v>0</v>
      </c>
      <c r="D298">
        <v>1</v>
      </c>
      <c r="E298">
        <v>3408.3</v>
      </c>
      <c r="F298">
        <v>32.700000000000003</v>
      </c>
      <c r="G298">
        <v>17590888</v>
      </c>
      <c r="H298">
        <v>2525395</v>
      </c>
      <c r="I298">
        <v>1158401</v>
      </c>
      <c r="J298">
        <v>10261807</v>
      </c>
      <c r="K298">
        <v>316311</v>
      </c>
      <c r="L298">
        <v>30194138.333000001</v>
      </c>
      <c r="M298">
        <v>9945496</v>
      </c>
      <c r="N298">
        <v>28556415</v>
      </c>
      <c r="O298">
        <v>1637723.3333000001</v>
      </c>
      <c r="P298">
        <v>0</v>
      </c>
      <c r="Q298">
        <v>0</v>
      </c>
      <c r="R298">
        <v>488630</v>
      </c>
      <c r="S298">
        <v>36399</v>
      </c>
      <c r="T298">
        <v>0</v>
      </c>
      <c r="U298">
        <v>176821</v>
      </c>
      <c r="V298">
        <v>304678</v>
      </c>
    </row>
    <row r="299" spans="1:22" x14ac:dyDescent="0.2">
      <c r="A299" t="s">
        <v>351</v>
      </c>
      <c r="B299">
        <v>6591</v>
      </c>
      <c r="C299">
        <v>0</v>
      </c>
      <c r="D299">
        <v>1</v>
      </c>
      <c r="E299">
        <v>396.8</v>
      </c>
      <c r="F299">
        <v>2.7</v>
      </c>
      <c r="G299">
        <v>2277758</v>
      </c>
      <c r="H299">
        <v>298567</v>
      </c>
      <c r="I299">
        <v>168685</v>
      </c>
      <c r="J299">
        <v>1188073</v>
      </c>
      <c r="K299">
        <v>376</v>
      </c>
      <c r="L299">
        <v>3695025</v>
      </c>
      <c r="M299">
        <v>1187697</v>
      </c>
      <c r="N299">
        <v>3522372</v>
      </c>
      <c r="O299">
        <v>172653</v>
      </c>
      <c r="P299">
        <v>0</v>
      </c>
      <c r="Q299">
        <v>0</v>
      </c>
      <c r="R299">
        <v>78045</v>
      </c>
      <c r="S299">
        <v>4836</v>
      </c>
      <c r="T299">
        <v>0</v>
      </c>
      <c r="U299">
        <v>21591</v>
      </c>
      <c r="V299">
        <v>8672</v>
      </c>
    </row>
    <row r="300" spans="1:22" x14ac:dyDescent="0.2">
      <c r="A300" t="s">
        <v>352</v>
      </c>
      <c r="B300">
        <v>6592</v>
      </c>
      <c r="C300">
        <v>0</v>
      </c>
      <c r="D300">
        <v>1</v>
      </c>
      <c r="E300">
        <v>613.70000000000005</v>
      </c>
      <c r="F300">
        <v>-18.100000000000001</v>
      </c>
      <c r="G300">
        <v>3266530</v>
      </c>
      <c r="H300">
        <v>452683</v>
      </c>
      <c r="I300">
        <v>83498</v>
      </c>
      <c r="J300">
        <v>1908421</v>
      </c>
      <c r="K300">
        <v>39531</v>
      </c>
      <c r="L300">
        <v>5550980.3333000001</v>
      </c>
      <c r="M300">
        <v>1868890</v>
      </c>
      <c r="N300">
        <v>5419299</v>
      </c>
      <c r="O300">
        <v>131681.33332999999</v>
      </c>
      <c r="P300">
        <v>0</v>
      </c>
      <c r="Q300">
        <v>0</v>
      </c>
      <c r="R300">
        <v>95011</v>
      </c>
      <c r="S300">
        <v>5887</v>
      </c>
      <c r="T300">
        <v>0</v>
      </c>
      <c r="U300">
        <v>32776</v>
      </c>
      <c r="V300">
        <v>18357</v>
      </c>
    </row>
    <row r="301" spans="1:22" x14ac:dyDescent="0.2">
      <c r="A301" t="s">
        <v>353</v>
      </c>
      <c r="B301">
        <v>6615</v>
      </c>
      <c r="C301">
        <v>0</v>
      </c>
      <c r="D301">
        <v>1</v>
      </c>
      <c r="E301">
        <v>587.70000000000005</v>
      </c>
      <c r="F301">
        <v>9.6999999999999993</v>
      </c>
      <c r="G301">
        <v>2826140</v>
      </c>
      <c r="H301">
        <v>624388</v>
      </c>
      <c r="I301">
        <v>413414</v>
      </c>
      <c r="J301">
        <v>1667553</v>
      </c>
      <c r="K301">
        <v>60971</v>
      </c>
      <c r="L301">
        <v>5127723</v>
      </c>
      <c r="M301">
        <v>1606582</v>
      </c>
      <c r="N301">
        <v>4647490</v>
      </c>
      <c r="O301">
        <v>480233</v>
      </c>
      <c r="P301">
        <v>0</v>
      </c>
      <c r="Q301">
        <v>0</v>
      </c>
      <c r="R301">
        <v>0</v>
      </c>
      <c r="S301">
        <v>0</v>
      </c>
      <c r="T301">
        <v>0</v>
      </c>
      <c r="U301">
        <v>29369</v>
      </c>
      <c r="V301">
        <v>9642</v>
      </c>
    </row>
    <row r="302" spans="1:22" x14ac:dyDescent="0.2">
      <c r="A302" t="s">
        <v>354</v>
      </c>
      <c r="B302">
        <v>6633</v>
      </c>
      <c r="C302">
        <v>0</v>
      </c>
      <c r="D302">
        <v>1</v>
      </c>
      <c r="E302">
        <v>167.9</v>
      </c>
      <c r="F302">
        <v>-45.6</v>
      </c>
      <c r="G302">
        <v>0</v>
      </c>
      <c r="H302">
        <v>168455</v>
      </c>
      <c r="I302">
        <v>-201799</v>
      </c>
      <c r="J302">
        <v>1939168</v>
      </c>
      <c r="K302">
        <v>225843</v>
      </c>
      <c r="L302">
        <v>2045304</v>
      </c>
      <c r="M302">
        <v>1713325</v>
      </c>
      <c r="N302">
        <v>2012504</v>
      </c>
      <c r="O302">
        <v>32800</v>
      </c>
      <c r="P302">
        <v>267225</v>
      </c>
      <c r="Q302">
        <v>0</v>
      </c>
      <c r="R302">
        <v>0</v>
      </c>
      <c r="S302">
        <v>0</v>
      </c>
      <c r="T302">
        <v>0</v>
      </c>
      <c r="U302">
        <v>10222</v>
      </c>
      <c r="V302">
        <v>14795</v>
      </c>
    </row>
    <row r="303" spans="1:22" x14ac:dyDescent="0.2">
      <c r="A303" t="s">
        <v>355</v>
      </c>
      <c r="B303">
        <v>6651</v>
      </c>
      <c r="C303">
        <v>0</v>
      </c>
      <c r="D303">
        <v>1</v>
      </c>
      <c r="E303">
        <v>323.8</v>
      </c>
      <c r="F303">
        <v>-5.2</v>
      </c>
      <c r="G303">
        <v>1670049</v>
      </c>
      <c r="H303">
        <v>244801</v>
      </c>
      <c r="I303">
        <v>90892</v>
      </c>
      <c r="J303">
        <v>1125497</v>
      </c>
      <c r="K303">
        <v>17046</v>
      </c>
      <c r="L303">
        <v>2981958</v>
      </c>
      <c r="M303">
        <v>1108451</v>
      </c>
      <c r="N303">
        <v>2871634</v>
      </c>
      <c r="O303">
        <v>110324</v>
      </c>
      <c r="P303">
        <v>0</v>
      </c>
      <c r="Q303">
        <v>0</v>
      </c>
      <c r="R303">
        <v>64472</v>
      </c>
      <c r="S303">
        <v>3995</v>
      </c>
      <c r="T303">
        <v>0</v>
      </c>
      <c r="U303">
        <v>17502</v>
      </c>
      <c r="V303">
        <v>6083</v>
      </c>
    </row>
    <row r="304" spans="1:22" x14ac:dyDescent="0.2">
      <c r="A304" t="s">
        <v>356</v>
      </c>
      <c r="B304">
        <v>6660</v>
      </c>
      <c r="C304">
        <v>0</v>
      </c>
      <c r="D304">
        <v>1</v>
      </c>
      <c r="E304">
        <v>1557.2</v>
      </c>
      <c r="F304">
        <v>-27.2</v>
      </c>
      <c r="G304">
        <v>8512009</v>
      </c>
      <c r="H304">
        <v>1179972</v>
      </c>
      <c r="I304">
        <v>269328</v>
      </c>
      <c r="J304">
        <v>4539903</v>
      </c>
      <c r="K304">
        <v>7190</v>
      </c>
      <c r="L304">
        <v>14055905</v>
      </c>
      <c r="M304">
        <v>4532713</v>
      </c>
      <c r="N304">
        <v>13752853</v>
      </c>
      <c r="O304">
        <v>303052</v>
      </c>
      <c r="P304">
        <v>0</v>
      </c>
      <c r="Q304">
        <v>0</v>
      </c>
      <c r="R304">
        <v>234135</v>
      </c>
      <c r="S304">
        <v>14508</v>
      </c>
      <c r="T304">
        <v>0</v>
      </c>
      <c r="U304">
        <v>82536</v>
      </c>
      <c r="V304">
        <v>58156</v>
      </c>
    </row>
    <row r="305" spans="1:22" x14ac:dyDescent="0.2">
      <c r="A305" t="s">
        <v>357</v>
      </c>
      <c r="B305">
        <v>6700</v>
      </c>
      <c r="C305">
        <v>0</v>
      </c>
      <c r="D305">
        <v>1</v>
      </c>
      <c r="E305">
        <v>469.8</v>
      </c>
      <c r="F305">
        <v>-11.7</v>
      </c>
      <c r="G305">
        <v>2789462</v>
      </c>
      <c r="H305">
        <v>384667</v>
      </c>
      <c r="I305">
        <v>94612</v>
      </c>
      <c r="J305">
        <v>1357268</v>
      </c>
      <c r="K305">
        <v>12192</v>
      </c>
      <c r="L305">
        <v>4434706.6666999999</v>
      </c>
      <c r="M305">
        <v>1345076</v>
      </c>
      <c r="N305">
        <v>4320771</v>
      </c>
      <c r="O305">
        <v>113935.66667000001</v>
      </c>
      <c r="P305">
        <v>0</v>
      </c>
      <c r="Q305">
        <v>0</v>
      </c>
      <c r="R305">
        <v>111978</v>
      </c>
      <c r="S305">
        <v>6939</v>
      </c>
      <c r="T305">
        <v>0</v>
      </c>
      <c r="U305">
        <v>26230</v>
      </c>
      <c r="V305">
        <v>15288</v>
      </c>
    </row>
    <row r="306" spans="1:22" x14ac:dyDescent="0.2">
      <c r="A306" t="s">
        <v>358</v>
      </c>
      <c r="B306">
        <v>6750</v>
      </c>
      <c r="C306">
        <v>0</v>
      </c>
      <c r="D306">
        <v>1</v>
      </c>
      <c r="E306">
        <v>159.80000000000001</v>
      </c>
      <c r="F306">
        <v>-2.4</v>
      </c>
      <c r="G306">
        <v>288487</v>
      </c>
      <c r="H306">
        <v>119567</v>
      </c>
      <c r="I306">
        <v>10167</v>
      </c>
      <c r="J306">
        <v>1070645</v>
      </c>
      <c r="K306">
        <v>-114906</v>
      </c>
      <c r="L306">
        <v>1484566.3333000001</v>
      </c>
      <c r="M306">
        <v>1185551</v>
      </c>
      <c r="N306">
        <v>1569760</v>
      </c>
      <c r="O306">
        <v>-85193.666670000006</v>
      </c>
      <c r="P306">
        <v>0</v>
      </c>
      <c r="Q306">
        <v>0</v>
      </c>
      <c r="R306">
        <v>37326</v>
      </c>
      <c r="S306">
        <v>2313</v>
      </c>
      <c r="T306">
        <v>0</v>
      </c>
      <c r="U306">
        <v>8942</v>
      </c>
      <c r="V306">
        <v>43193</v>
      </c>
    </row>
    <row r="307" spans="1:22" x14ac:dyDescent="0.2">
      <c r="A307" t="s">
        <v>359</v>
      </c>
      <c r="B307">
        <v>6759</v>
      </c>
      <c r="C307">
        <v>0</v>
      </c>
      <c r="D307">
        <v>1</v>
      </c>
      <c r="E307">
        <v>628.70000000000005</v>
      </c>
      <c r="F307">
        <v>-58.3</v>
      </c>
      <c r="G307">
        <v>3717897</v>
      </c>
      <c r="H307">
        <v>517059</v>
      </c>
      <c r="I307">
        <v>-160989</v>
      </c>
      <c r="J307">
        <v>2050877</v>
      </c>
      <c r="K307">
        <v>149361</v>
      </c>
      <c r="L307">
        <v>6254478.3333000001</v>
      </c>
      <c r="M307">
        <v>1901516</v>
      </c>
      <c r="N307">
        <v>6256121</v>
      </c>
      <c r="O307">
        <v>-1642.666667</v>
      </c>
      <c r="P307">
        <v>256053</v>
      </c>
      <c r="Q307">
        <v>0</v>
      </c>
      <c r="R307">
        <v>50899</v>
      </c>
      <c r="S307">
        <v>3154</v>
      </c>
      <c r="T307">
        <v>0</v>
      </c>
      <c r="U307">
        <v>35541</v>
      </c>
      <c r="V307">
        <v>19544</v>
      </c>
    </row>
    <row r="308" spans="1:22" x14ac:dyDescent="0.2">
      <c r="A308" t="s">
        <v>360</v>
      </c>
      <c r="B308">
        <v>6762</v>
      </c>
      <c r="C308">
        <v>0</v>
      </c>
      <c r="D308">
        <v>1</v>
      </c>
      <c r="E308">
        <v>702.7</v>
      </c>
      <c r="F308">
        <v>-14.7</v>
      </c>
      <c r="G308">
        <v>3945128</v>
      </c>
      <c r="H308">
        <v>560774</v>
      </c>
      <c r="I308">
        <v>112501</v>
      </c>
      <c r="J308">
        <v>1788888</v>
      </c>
      <c r="K308">
        <v>43427</v>
      </c>
      <c r="L308">
        <v>6149591.6666999999</v>
      </c>
      <c r="M308">
        <v>1745461</v>
      </c>
      <c r="N308">
        <v>5986905</v>
      </c>
      <c r="O308">
        <v>162686.66667000001</v>
      </c>
      <c r="P308">
        <v>0</v>
      </c>
      <c r="Q308">
        <v>0</v>
      </c>
      <c r="R308">
        <v>159483</v>
      </c>
      <c r="S308">
        <v>9882</v>
      </c>
      <c r="T308">
        <v>0</v>
      </c>
      <c r="U308">
        <v>36395</v>
      </c>
      <c r="V308">
        <v>14285</v>
      </c>
    </row>
    <row r="309" spans="1:22" x14ac:dyDescent="0.2">
      <c r="A309" t="s">
        <v>361</v>
      </c>
      <c r="B309">
        <v>6768</v>
      </c>
      <c r="C309">
        <v>0</v>
      </c>
      <c r="D309">
        <v>1</v>
      </c>
      <c r="E309">
        <v>1766.1</v>
      </c>
      <c r="F309">
        <v>-18.5</v>
      </c>
      <c r="G309">
        <v>11223394</v>
      </c>
      <c r="H309">
        <v>1310849</v>
      </c>
      <c r="I309">
        <v>471837</v>
      </c>
      <c r="J309">
        <v>4294485</v>
      </c>
      <c r="K309">
        <v>152552</v>
      </c>
      <c r="L309">
        <v>16586982.666999999</v>
      </c>
      <c r="M309">
        <v>4141933</v>
      </c>
      <c r="N309">
        <v>15921481</v>
      </c>
      <c r="O309">
        <v>665501.66666999995</v>
      </c>
      <c r="P309">
        <v>0</v>
      </c>
      <c r="Q309">
        <v>207599.92402000001</v>
      </c>
      <c r="R309">
        <v>325753</v>
      </c>
      <c r="S309">
        <v>20185</v>
      </c>
      <c r="T309">
        <v>207599.92402000001</v>
      </c>
      <c r="U309">
        <v>98493</v>
      </c>
      <c r="V309">
        <v>84008</v>
      </c>
    </row>
    <row r="310" spans="1:22" x14ac:dyDescent="0.2">
      <c r="A310" t="s">
        <v>362</v>
      </c>
      <c r="B310">
        <v>6795</v>
      </c>
      <c r="C310">
        <v>0</v>
      </c>
      <c r="D310">
        <v>1</v>
      </c>
      <c r="E310">
        <v>11089.6</v>
      </c>
      <c r="F310">
        <v>97.3</v>
      </c>
      <c r="G310">
        <v>71348403</v>
      </c>
      <c r="H310">
        <v>11883945</v>
      </c>
      <c r="I310">
        <v>7627355</v>
      </c>
      <c r="J310">
        <v>29035201</v>
      </c>
      <c r="K310">
        <v>936400</v>
      </c>
      <c r="L310">
        <v>111595161.33</v>
      </c>
      <c r="M310">
        <v>28098801</v>
      </c>
      <c r="N310">
        <v>102475869</v>
      </c>
      <c r="O310">
        <v>9119292.3333000001</v>
      </c>
      <c r="P310">
        <v>0</v>
      </c>
      <c r="Q310">
        <v>1316675.3694</v>
      </c>
      <c r="R310">
        <v>1720384</v>
      </c>
      <c r="S310">
        <v>106603</v>
      </c>
      <c r="T310">
        <v>1316675.3694</v>
      </c>
      <c r="U310">
        <v>631908</v>
      </c>
      <c r="V310">
        <v>1047996</v>
      </c>
    </row>
    <row r="311" spans="1:22" x14ac:dyDescent="0.2">
      <c r="A311" t="s">
        <v>363</v>
      </c>
      <c r="B311">
        <v>6822</v>
      </c>
      <c r="C311">
        <v>0</v>
      </c>
      <c r="D311">
        <v>1</v>
      </c>
      <c r="E311">
        <v>8708.7000000000007</v>
      </c>
      <c r="F311">
        <v>420.1</v>
      </c>
      <c r="G311">
        <v>41896013</v>
      </c>
      <c r="H311">
        <v>5649464</v>
      </c>
      <c r="I311">
        <v>4775299</v>
      </c>
      <c r="J311">
        <v>24799104</v>
      </c>
      <c r="K311">
        <v>1102402</v>
      </c>
      <c r="L311">
        <v>73143690.333000004</v>
      </c>
      <c r="M311">
        <v>23696702</v>
      </c>
      <c r="N311">
        <v>66845449</v>
      </c>
      <c r="O311">
        <v>6298241.3333000001</v>
      </c>
      <c r="P311">
        <v>0</v>
      </c>
      <c r="Q311">
        <v>0</v>
      </c>
      <c r="R311">
        <v>0</v>
      </c>
      <c r="S311">
        <v>0</v>
      </c>
      <c r="T311">
        <v>0</v>
      </c>
      <c r="U311">
        <v>433793</v>
      </c>
      <c r="V311">
        <v>799109</v>
      </c>
    </row>
    <row r="312" spans="1:22" x14ac:dyDescent="0.2">
      <c r="A312" t="s">
        <v>364</v>
      </c>
      <c r="B312">
        <v>6840</v>
      </c>
      <c r="C312">
        <v>0</v>
      </c>
      <c r="D312">
        <v>1</v>
      </c>
      <c r="E312">
        <v>2009</v>
      </c>
      <c r="F312">
        <v>24.7</v>
      </c>
      <c r="G312">
        <v>10426561</v>
      </c>
      <c r="H312">
        <v>1574802</v>
      </c>
      <c r="I312">
        <v>717087</v>
      </c>
      <c r="J312">
        <v>5622300</v>
      </c>
      <c r="K312">
        <v>181461</v>
      </c>
      <c r="L312">
        <v>17496036.666999999</v>
      </c>
      <c r="M312">
        <v>5440839</v>
      </c>
      <c r="N312">
        <v>16537869</v>
      </c>
      <c r="O312">
        <v>958167.66666999995</v>
      </c>
      <c r="P312">
        <v>0</v>
      </c>
      <c r="Q312">
        <v>0</v>
      </c>
      <c r="R312">
        <v>237528</v>
      </c>
      <c r="S312">
        <v>14718</v>
      </c>
      <c r="T312">
        <v>0</v>
      </c>
      <c r="U312">
        <v>104252</v>
      </c>
      <c r="V312">
        <v>109902</v>
      </c>
    </row>
    <row r="313" spans="1:22" x14ac:dyDescent="0.2">
      <c r="A313" t="s">
        <v>365</v>
      </c>
      <c r="B313">
        <v>6854</v>
      </c>
      <c r="C313">
        <v>0</v>
      </c>
      <c r="D313">
        <v>1</v>
      </c>
      <c r="E313">
        <v>515.70000000000005</v>
      </c>
      <c r="F313">
        <v>-19.2</v>
      </c>
      <c r="G313">
        <v>2669725</v>
      </c>
      <c r="H313">
        <v>444569</v>
      </c>
      <c r="I313">
        <v>28660</v>
      </c>
      <c r="J313">
        <v>1788952</v>
      </c>
      <c r="K313">
        <v>4398</v>
      </c>
      <c r="L313">
        <v>4797001</v>
      </c>
      <c r="M313">
        <v>1784554</v>
      </c>
      <c r="N313">
        <v>4756863</v>
      </c>
      <c r="O313">
        <v>40138</v>
      </c>
      <c r="P313">
        <v>25340</v>
      </c>
      <c r="Q313">
        <v>0</v>
      </c>
      <c r="R313">
        <v>122157</v>
      </c>
      <c r="S313">
        <v>7569</v>
      </c>
      <c r="T313">
        <v>0</v>
      </c>
      <c r="U313">
        <v>27243</v>
      </c>
      <c r="V313">
        <v>15912</v>
      </c>
    </row>
    <row r="314" spans="1:22" x14ac:dyDescent="0.2">
      <c r="A314" t="s">
        <v>366</v>
      </c>
      <c r="B314">
        <v>6867</v>
      </c>
      <c r="C314">
        <v>0</v>
      </c>
      <c r="D314">
        <v>1</v>
      </c>
      <c r="E314">
        <v>1516.3</v>
      </c>
      <c r="F314">
        <v>-33.1</v>
      </c>
      <c r="G314">
        <v>8787895</v>
      </c>
      <c r="H314">
        <v>1145243</v>
      </c>
      <c r="I314">
        <v>260936</v>
      </c>
      <c r="J314">
        <v>4264596</v>
      </c>
      <c r="K314">
        <v>85037</v>
      </c>
      <c r="L314">
        <v>13954066</v>
      </c>
      <c r="M314">
        <v>4179559</v>
      </c>
      <c r="N314">
        <v>13552573</v>
      </c>
      <c r="O314">
        <v>401493</v>
      </c>
      <c r="P314">
        <v>0</v>
      </c>
      <c r="Q314">
        <v>0</v>
      </c>
      <c r="R314">
        <v>356293</v>
      </c>
      <c r="S314">
        <v>22078</v>
      </c>
      <c r="T314">
        <v>0</v>
      </c>
      <c r="U314">
        <v>81769</v>
      </c>
      <c r="V314">
        <v>112625</v>
      </c>
    </row>
    <row r="315" spans="1:22" x14ac:dyDescent="0.2">
      <c r="A315" t="s">
        <v>367</v>
      </c>
      <c r="B315">
        <v>6921</v>
      </c>
      <c r="C315">
        <v>0</v>
      </c>
      <c r="D315">
        <v>1</v>
      </c>
      <c r="E315">
        <v>311.8</v>
      </c>
      <c r="F315">
        <v>-13.2</v>
      </c>
      <c r="G315">
        <v>1279189</v>
      </c>
      <c r="H315">
        <v>257419</v>
      </c>
      <c r="I315">
        <v>7371</v>
      </c>
      <c r="J315">
        <v>1467737</v>
      </c>
      <c r="K315">
        <v>53775</v>
      </c>
      <c r="L315">
        <v>2959782.3333000001</v>
      </c>
      <c r="M315">
        <v>1413962</v>
      </c>
      <c r="N315">
        <v>2890359</v>
      </c>
      <c r="O315">
        <v>69423.333333000002</v>
      </c>
      <c r="P315">
        <v>26067</v>
      </c>
      <c r="Q315">
        <v>0</v>
      </c>
      <c r="R315">
        <v>61079</v>
      </c>
      <c r="S315">
        <v>3785</v>
      </c>
      <c r="T315">
        <v>0</v>
      </c>
      <c r="U315">
        <v>17319</v>
      </c>
      <c r="V315">
        <v>16516</v>
      </c>
    </row>
    <row r="316" spans="1:22" x14ac:dyDescent="0.2">
      <c r="A316" t="s">
        <v>368</v>
      </c>
      <c r="B316">
        <v>6930</v>
      </c>
      <c r="C316">
        <v>0</v>
      </c>
      <c r="D316">
        <v>1</v>
      </c>
      <c r="E316">
        <v>806.6</v>
      </c>
      <c r="F316">
        <v>-6.7</v>
      </c>
      <c r="G316">
        <v>3835792</v>
      </c>
      <c r="H316">
        <v>581159</v>
      </c>
      <c r="I316">
        <v>154290</v>
      </c>
      <c r="J316">
        <v>2878072</v>
      </c>
      <c r="K316">
        <v>64696</v>
      </c>
      <c r="L316">
        <v>7216423.3333000001</v>
      </c>
      <c r="M316">
        <v>2813376</v>
      </c>
      <c r="N316">
        <v>6948338</v>
      </c>
      <c r="O316">
        <v>268085.33332999999</v>
      </c>
      <c r="P316">
        <v>0</v>
      </c>
      <c r="Q316">
        <v>0</v>
      </c>
      <c r="R316">
        <v>176450</v>
      </c>
      <c r="S316">
        <v>10934</v>
      </c>
      <c r="T316">
        <v>0</v>
      </c>
      <c r="U316">
        <v>41765</v>
      </c>
      <c r="V316">
        <v>97850</v>
      </c>
    </row>
    <row r="317" spans="1:22" x14ac:dyDescent="0.2">
      <c r="A317" t="s">
        <v>369</v>
      </c>
      <c r="B317">
        <v>6937</v>
      </c>
      <c r="C317">
        <v>0</v>
      </c>
      <c r="D317">
        <v>1</v>
      </c>
      <c r="E317">
        <v>518.70000000000005</v>
      </c>
      <c r="F317">
        <v>37.6</v>
      </c>
      <c r="G317">
        <v>2981940</v>
      </c>
      <c r="H317">
        <v>487580</v>
      </c>
      <c r="I317">
        <v>389520</v>
      </c>
      <c r="J317">
        <v>1306647</v>
      </c>
      <c r="K317">
        <v>65785</v>
      </c>
      <c r="L317">
        <v>4678672.6666999999</v>
      </c>
      <c r="M317">
        <v>1240862</v>
      </c>
      <c r="N317">
        <v>4180957</v>
      </c>
      <c r="O317">
        <v>497715.66667000001</v>
      </c>
      <c r="P317">
        <v>0</v>
      </c>
      <c r="Q317">
        <v>3283.8712374000002</v>
      </c>
      <c r="R317">
        <v>179843</v>
      </c>
      <c r="S317">
        <v>11144</v>
      </c>
      <c r="T317">
        <v>3283.8712374000002</v>
      </c>
      <c r="U317">
        <v>26696</v>
      </c>
      <c r="V317">
        <v>82349</v>
      </c>
    </row>
    <row r="318" spans="1:22" x14ac:dyDescent="0.2">
      <c r="A318" t="s">
        <v>370</v>
      </c>
      <c r="B318">
        <v>6943</v>
      </c>
      <c r="C318">
        <v>0</v>
      </c>
      <c r="D318">
        <v>1</v>
      </c>
      <c r="E318">
        <v>277.89999999999998</v>
      </c>
      <c r="F318">
        <v>-1</v>
      </c>
      <c r="G318">
        <v>1272591</v>
      </c>
      <c r="H318">
        <v>214115</v>
      </c>
      <c r="I318">
        <v>75236</v>
      </c>
      <c r="J318">
        <v>1092168</v>
      </c>
      <c r="K318">
        <v>-25123</v>
      </c>
      <c r="L318">
        <v>2518575</v>
      </c>
      <c r="M318">
        <v>1117291</v>
      </c>
      <c r="N318">
        <v>2467009</v>
      </c>
      <c r="O318">
        <v>51566</v>
      </c>
      <c r="P318">
        <v>0</v>
      </c>
      <c r="Q318">
        <v>0</v>
      </c>
      <c r="R318">
        <v>64472</v>
      </c>
      <c r="S318">
        <v>3995</v>
      </c>
      <c r="T318">
        <v>0</v>
      </c>
      <c r="U318">
        <v>14504</v>
      </c>
      <c r="V318">
        <v>4173</v>
      </c>
    </row>
    <row r="319" spans="1:22" x14ac:dyDescent="0.2">
      <c r="A319" t="s">
        <v>371</v>
      </c>
      <c r="B319">
        <v>6264</v>
      </c>
      <c r="C319">
        <v>0</v>
      </c>
      <c r="D319">
        <v>1</v>
      </c>
      <c r="E319">
        <v>914.6</v>
      </c>
      <c r="F319">
        <v>-17.3</v>
      </c>
      <c r="G319">
        <v>4435745</v>
      </c>
      <c r="H319">
        <v>672584</v>
      </c>
      <c r="I319">
        <v>141565</v>
      </c>
      <c r="J319">
        <v>3244673</v>
      </c>
      <c r="K319">
        <v>87770</v>
      </c>
      <c r="L319">
        <v>8193621</v>
      </c>
      <c r="M319">
        <v>3156903</v>
      </c>
      <c r="N319">
        <v>7958160</v>
      </c>
      <c r="O319">
        <v>235461</v>
      </c>
      <c r="P319">
        <v>0</v>
      </c>
      <c r="Q319">
        <v>0</v>
      </c>
      <c r="R319">
        <v>183236</v>
      </c>
      <c r="S319">
        <v>11354</v>
      </c>
      <c r="T319">
        <v>0</v>
      </c>
      <c r="U319">
        <v>48224</v>
      </c>
      <c r="V319">
        <v>23855</v>
      </c>
    </row>
    <row r="320" spans="1:22" x14ac:dyDescent="0.2">
      <c r="A320" t="s">
        <v>372</v>
      </c>
      <c r="B320">
        <v>6950</v>
      </c>
      <c r="C320">
        <v>0</v>
      </c>
      <c r="D320">
        <v>1</v>
      </c>
      <c r="E320">
        <v>1540.2</v>
      </c>
      <c r="F320">
        <v>-5.2</v>
      </c>
      <c r="G320">
        <v>7987273</v>
      </c>
      <c r="H320">
        <v>1129156</v>
      </c>
      <c r="I320">
        <v>456698</v>
      </c>
      <c r="J320">
        <v>4498758</v>
      </c>
      <c r="K320">
        <v>129721</v>
      </c>
      <c r="L320">
        <v>13676717.666999999</v>
      </c>
      <c r="M320">
        <v>4369037</v>
      </c>
      <c r="N320">
        <v>13061600</v>
      </c>
      <c r="O320">
        <v>615117.66666999995</v>
      </c>
      <c r="P320">
        <v>0</v>
      </c>
      <c r="Q320">
        <v>0</v>
      </c>
      <c r="R320">
        <v>0</v>
      </c>
      <c r="S320">
        <v>0</v>
      </c>
      <c r="T320">
        <v>0</v>
      </c>
      <c r="U320">
        <v>80819</v>
      </c>
      <c r="V320">
        <v>61531</v>
      </c>
    </row>
    <row r="321" spans="1:22" x14ac:dyDescent="0.2">
      <c r="A321" t="s">
        <v>373</v>
      </c>
      <c r="B321">
        <v>6957</v>
      </c>
      <c r="C321">
        <v>0</v>
      </c>
      <c r="D321">
        <v>1</v>
      </c>
      <c r="E321">
        <v>9016.6</v>
      </c>
      <c r="F321">
        <v>-37.799999999999997</v>
      </c>
      <c r="G321">
        <v>38985034</v>
      </c>
      <c r="H321">
        <v>9165975</v>
      </c>
      <c r="I321">
        <v>4619733</v>
      </c>
      <c r="J321">
        <v>34900348</v>
      </c>
      <c r="K321">
        <v>787307</v>
      </c>
      <c r="L321">
        <v>83622541.333000004</v>
      </c>
      <c r="M321">
        <v>34113041</v>
      </c>
      <c r="N321">
        <v>77290553</v>
      </c>
      <c r="O321">
        <v>6331988.3333000001</v>
      </c>
      <c r="P321">
        <v>0</v>
      </c>
      <c r="Q321">
        <v>0</v>
      </c>
      <c r="R321">
        <v>1038338</v>
      </c>
      <c r="S321">
        <v>64340</v>
      </c>
      <c r="T321">
        <v>0</v>
      </c>
      <c r="U321">
        <v>470067</v>
      </c>
      <c r="V321">
        <v>1609522</v>
      </c>
    </row>
    <row r="322" spans="1:22" x14ac:dyDescent="0.2">
      <c r="A322" t="s">
        <v>374</v>
      </c>
      <c r="B322">
        <v>5922</v>
      </c>
      <c r="C322">
        <v>0</v>
      </c>
      <c r="D322">
        <v>1</v>
      </c>
      <c r="E322">
        <v>662.7</v>
      </c>
      <c r="F322">
        <v>-17.399999999999999</v>
      </c>
      <c r="G322">
        <v>3060979</v>
      </c>
      <c r="H322">
        <v>536665</v>
      </c>
      <c r="I322">
        <v>69872</v>
      </c>
      <c r="J322">
        <v>2807933</v>
      </c>
      <c r="K322">
        <v>8987</v>
      </c>
      <c r="L322">
        <v>6297211.6666999999</v>
      </c>
      <c r="M322">
        <v>2798946</v>
      </c>
      <c r="N322">
        <v>6207145</v>
      </c>
      <c r="O322">
        <v>90066.666666999998</v>
      </c>
      <c r="P322">
        <v>0</v>
      </c>
      <c r="Q322">
        <v>0</v>
      </c>
      <c r="R322">
        <v>132337</v>
      </c>
      <c r="S322">
        <v>8200</v>
      </c>
      <c r="T322">
        <v>0</v>
      </c>
      <c r="U322">
        <v>36651</v>
      </c>
      <c r="V322">
        <v>23972</v>
      </c>
    </row>
    <row r="323" spans="1:22" x14ac:dyDescent="0.2">
      <c r="A323" t="s">
        <v>375</v>
      </c>
      <c r="B323">
        <v>819</v>
      </c>
      <c r="C323">
        <v>0</v>
      </c>
      <c r="D323">
        <v>1</v>
      </c>
      <c r="E323">
        <v>564.70000000000005</v>
      </c>
      <c r="F323">
        <v>-27.4</v>
      </c>
      <c r="G323">
        <v>2533611</v>
      </c>
      <c r="H323">
        <v>424887</v>
      </c>
      <c r="I323">
        <v>-15457</v>
      </c>
      <c r="J323">
        <v>2194249</v>
      </c>
      <c r="K323">
        <v>80520</v>
      </c>
      <c r="L323">
        <v>5037332.6666999999</v>
      </c>
      <c r="M323">
        <v>2113729</v>
      </c>
      <c r="N323">
        <v>4950902</v>
      </c>
      <c r="O323">
        <v>86430.666666999998</v>
      </c>
      <c r="P323">
        <v>68722</v>
      </c>
      <c r="Q323">
        <v>0</v>
      </c>
      <c r="R323">
        <v>159483</v>
      </c>
      <c r="S323">
        <v>9882</v>
      </c>
      <c r="T323">
        <v>0</v>
      </c>
      <c r="U323">
        <v>29518</v>
      </c>
      <c r="V323">
        <v>44069</v>
      </c>
    </row>
    <row r="324" spans="1:22" x14ac:dyDescent="0.2">
      <c r="A324" t="s">
        <v>376</v>
      </c>
      <c r="B324">
        <v>6969</v>
      </c>
      <c r="C324">
        <v>0</v>
      </c>
      <c r="D324">
        <v>1</v>
      </c>
      <c r="E324">
        <v>363.8</v>
      </c>
      <c r="F324">
        <v>-17.7</v>
      </c>
      <c r="G324">
        <v>1612145</v>
      </c>
      <c r="H324">
        <v>273187</v>
      </c>
      <c r="I324">
        <v>-1484</v>
      </c>
      <c r="J324">
        <v>1846747</v>
      </c>
      <c r="K324">
        <v>-62549</v>
      </c>
      <c r="L324">
        <v>3676138</v>
      </c>
      <c r="M324">
        <v>1909296</v>
      </c>
      <c r="N324">
        <v>3737678</v>
      </c>
      <c r="O324">
        <v>-61540</v>
      </c>
      <c r="P324">
        <v>47853</v>
      </c>
      <c r="Q324">
        <v>0</v>
      </c>
      <c r="R324">
        <v>61079</v>
      </c>
      <c r="S324">
        <v>3785</v>
      </c>
      <c r="T324">
        <v>0</v>
      </c>
      <c r="U324">
        <v>20864</v>
      </c>
      <c r="V324">
        <v>5138</v>
      </c>
    </row>
    <row r="325" spans="1:22" x14ac:dyDescent="0.2">
      <c r="A325" t="s">
        <v>377</v>
      </c>
      <c r="B325">
        <v>6975</v>
      </c>
      <c r="C325">
        <v>0</v>
      </c>
      <c r="D325">
        <v>1</v>
      </c>
      <c r="E325">
        <v>1206.4000000000001</v>
      </c>
      <c r="F325">
        <v>2.5</v>
      </c>
      <c r="G325">
        <v>7348377</v>
      </c>
      <c r="H325">
        <v>904473</v>
      </c>
      <c r="I325">
        <v>381961</v>
      </c>
      <c r="J325">
        <v>2820064</v>
      </c>
      <c r="K325">
        <v>108654</v>
      </c>
      <c r="L325">
        <v>10787604.333000001</v>
      </c>
      <c r="M325">
        <v>2711410</v>
      </c>
      <c r="N325">
        <v>10279941</v>
      </c>
      <c r="O325">
        <v>507663.33332999999</v>
      </c>
      <c r="P325">
        <v>0</v>
      </c>
      <c r="Q325">
        <v>122081.17191</v>
      </c>
      <c r="R325">
        <v>318967</v>
      </c>
      <c r="S325">
        <v>19765</v>
      </c>
      <c r="T325">
        <v>122081.17191</v>
      </c>
      <c r="U325">
        <v>63735</v>
      </c>
      <c r="V325">
        <v>33657</v>
      </c>
    </row>
    <row r="326" spans="1:22" x14ac:dyDescent="0.2">
      <c r="A326" t="s">
        <v>378</v>
      </c>
      <c r="B326">
        <v>6983</v>
      </c>
      <c r="C326">
        <v>0</v>
      </c>
      <c r="D326">
        <v>1</v>
      </c>
      <c r="E326">
        <v>925.5</v>
      </c>
      <c r="F326">
        <v>37.5</v>
      </c>
      <c r="G326">
        <v>4317387</v>
      </c>
      <c r="H326">
        <v>643070</v>
      </c>
      <c r="I326">
        <v>471033</v>
      </c>
      <c r="J326">
        <v>2999934</v>
      </c>
      <c r="K326">
        <v>125698</v>
      </c>
      <c r="L326">
        <v>7884136.6666999999</v>
      </c>
      <c r="M326">
        <v>2874236</v>
      </c>
      <c r="N326">
        <v>7260223</v>
      </c>
      <c r="O326">
        <v>623913.66666999995</v>
      </c>
      <c r="P326">
        <v>0</v>
      </c>
      <c r="Q326">
        <v>0</v>
      </c>
      <c r="R326">
        <v>128944</v>
      </c>
      <c r="S326">
        <v>7990</v>
      </c>
      <c r="T326">
        <v>0</v>
      </c>
      <c r="U326">
        <v>46338</v>
      </c>
      <c r="V326">
        <v>52690</v>
      </c>
    </row>
    <row r="327" spans="1:22" x14ac:dyDescent="0.2">
      <c r="A327" t="s">
        <v>379</v>
      </c>
      <c r="B327">
        <v>6985</v>
      </c>
      <c r="C327">
        <v>0</v>
      </c>
      <c r="D327">
        <v>1</v>
      </c>
      <c r="E327">
        <v>913.6</v>
      </c>
      <c r="F327">
        <v>50.1</v>
      </c>
      <c r="G327">
        <v>4899982</v>
      </c>
      <c r="H327">
        <v>677447</v>
      </c>
      <c r="I327">
        <v>596747</v>
      </c>
      <c r="J327">
        <v>2316397</v>
      </c>
      <c r="K327">
        <v>124071</v>
      </c>
      <c r="L327">
        <v>7907620.6666999999</v>
      </c>
      <c r="M327">
        <v>2192326</v>
      </c>
      <c r="N327">
        <v>7181022</v>
      </c>
      <c r="O327">
        <v>726598.66666999995</v>
      </c>
      <c r="P327">
        <v>0</v>
      </c>
      <c r="Q327">
        <v>0</v>
      </c>
      <c r="R327">
        <v>0</v>
      </c>
      <c r="S327">
        <v>0</v>
      </c>
      <c r="T327">
        <v>0</v>
      </c>
      <c r="U327">
        <v>46920</v>
      </c>
      <c r="V327">
        <v>13795</v>
      </c>
    </row>
    <row r="328" spans="1:22" x14ac:dyDescent="0.2">
      <c r="A328" t="s">
        <v>380</v>
      </c>
      <c r="B328">
        <v>6987</v>
      </c>
      <c r="C328">
        <v>0</v>
      </c>
      <c r="D328">
        <v>1</v>
      </c>
      <c r="E328">
        <v>650.70000000000005</v>
      </c>
      <c r="F328">
        <v>-31.6</v>
      </c>
      <c r="G328">
        <v>3507078</v>
      </c>
      <c r="H328">
        <v>500125</v>
      </c>
      <c r="I328">
        <v>-16201</v>
      </c>
      <c r="J328">
        <v>2121089</v>
      </c>
      <c r="K328">
        <v>116429</v>
      </c>
      <c r="L328">
        <v>6098085.6666999999</v>
      </c>
      <c r="M328">
        <v>2004660</v>
      </c>
      <c r="N328">
        <v>5983652</v>
      </c>
      <c r="O328">
        <v>114433.66667000001</v>
      </c>
      <c r="P328">
        <v>79019</v>
      </c>
      <c r="Q328">
        <v>0</v>
      </c>
      <c r="R328">
        <v>57685</v>
      </c>
      <c r="S328">
        <v>3574</v>
      </c>
      <c r="T328">
        <v>0</v>
      </c>
      <c r="U328">
        <v>36093</v>
      </c>
      <c r="V328">
        <v>27479</v>
      </c>
    </row>
    <row r="329" spans="1:22" x14ac:dyDescent="0.2">
      <c r="A329" t="s">
        <v>381</v>
      </c>
      <c r="B329">
        <v>6990</v>
      </c>
      <c r="C329">
        <v>0</v>
      </c>
      <c r="D329">
        <v>1</v>
      </c>
      <c r="E329">
        <v>807.6</v>
      </c>
      <c r="F329">
        <v>52.5</v>
      </c>
      <c r="G329">
        <v>5194834</v>
      </c>
      <c r="H329">
        <v>631173</v>
      </c>
      <c r="I329">
        <v>687827</v>
      </c>
      <c r="J329">
        <v>2056482</v>
      </c>
      <c r="K329">
        <v>103815</v>
      </c>
      <c r="L329">
        <v>7736260.3333000001</v>
      </c>
      <c r="M329">
        <v>1952667</v>
      </c>
      <c r="N329">
        <v>6932344</v>
      </c>
      <c r="O329">
        <v>803916.33333000005</v>
      </c>
      <c r="P329">
        <v>0</v>
      </c>
      <c r="Q329">
        <v>113589.15444</v>
      </c>
      <c r="R329">
        <v>169663</v>
      </c>
      <c r="S329">
        <v>10513</v>
      </c>
      <c r="T329">
        <v>113589.15444</v>
      </c>
      <c r="U329">
        <v>44828</v>
      </c>
      <c r="V329">
        <v>23434</v>
      </c>
    </row>
    <row r="330" spans="1:22" x14ac:dyDescent="0.2">
      <c r="A330" t="s">
        <v>382</v>
      </c>
      <c r="B330">
        <v>6961</v>
      </c>
      <c r="C330">
        <v>0</v>
      </c>
      <c r="D330">
        <v>1</v>
      </c>
      <c r="E330">
        <v>2973.5</v>
      </c>
      <c r="F330">
        <v>23.9</v>
      </c>
      <c r="G330">
        <v>15405398</v>
      </c>
      <c r="H330">
        <v>3130063</v>
      </c>
      <c r="I330">
        <v>1960970</v>
      </c>
      <c r="J330">
        <v>10756715</v>
      </c>
      <c r="K330">
        <v>333103</v>
      </c>
      <c r="L330">
        <v>28573130.333000001</v>
      </c>
      <c r="M330">
        <v>10423612</v>
      </c>
      <c r="N330">
        <v>26164185</v>
      </c>
      <c r="O330">
        <v>2408945.3333000001</v>
      </c>
      <c r="P330">
        <v>0</v>
      </c>
      <c r="Q330">
        <v>0</v>
      </c>
      <c r="R330">
        <v>950114</v>
      </c>
      <c r="S330">
        <v>58874</v>
      </c>
      <c r="T330">
        <v>0</v>
      </c>
      <c r="U330">
        <v>159402</v>
      </c>
      <c r="V330">
        <v>231068</v>
      </c>
    </row>
    <row r="331" spans="1:22" x14ac:dyDescent="0.2">
      <c r="A331" t="s">
        <v>383</v>
      </c>
      <c r="B331">
        <v>6992</v>
      </c>
      <c r="C331">
        <v>0</v>
      </c>
      <c r="D331">
        <v>1</v>
      </c>
      <c r="E331">
        <v>531.70000000000005</v>
      </c>
      <c r="F331">
        <v>10.7</v>
      </c>
      <c r="G331">
        <v>2168112</v>
      </c>
      <c r="H331">
        <v>416797</v>
      </c>
      <c r="I331">
        <v>196137</v>
      </c>
      <c r="J331">
        <v>2439643</v>
      </c>
      <c r="K331">
        <v>27268</v>
      </c>
      <c r="L331">
        <v>4993831.6666999999</v>
      </c>
      <c r="M331">
        <v>2412375</v>
      </c>
      <c r="N331">
        <v>4744271</v>
      </c>
      <c r="O331">
        <v>249560.66667000001</v>
      </c>
      <c r="P331">
        <v>0</v>
      </c>
      <c r="Q331">
        <v>0</v>
      </c>
      <c r="R331">
        <v>61079</v>
      </c>
      <c r="S331">
        <v>3785</v>
      </c>
      <c r="T331">
        <v>0</v>
      </c>
      <c r="U331">
        <v>28800</v>
      </c>
      <c r="V331">
        <v>30359</v>
      </c>
    </row>
    <row r="332" spans="1:22" x14ac:dyDescent="0.2">
      <c r="A332" t="s">
        <v>384</v>
      </c>
      <c r="B332">
        <v>7002</v>
      </c>
      <c r="C332">
        <v>0</v>
      </c>
      <c r="D332">
        <v>1</v>
      </c>
      <c r="E332">
        <v>168.8</v>
      </c>
      <c r="F332">
        <v>-2.5</v>
      </c>
      <c r="G332">
        <v>678470</v>
      </c>
      <c r="H332">
        <v>154046</v>
      </c>
      <c r="I332">
        <v>11553</v>
      </c>
      <c r="J332">
        <v>800305</v>
      </c>
      <c r="K332">
        <v>-102854</v>
      </c>
      <c r="L332">
        <v>1599270.3333000001</v>
      </c>
      <c r="M332">
        <v>903159</v>
      </c>
      <c r="N332">
        <v>1687466</v>
      </c>
      <c r="O332">
        <v>-88195.666670000006</v>
      </c>
      <c r="P332">
        <v>0</v>
      </c>
      <c r="Q332">
        <v>0</v>
      </c>
      <c r="R332">
        <v>40719</v>
      </c>
      <c r="S332">
        <v>2523</v>
      </c>
      <c r="T332">
        <v>0</v>
      </c>
      <c r="U332">
        <v>9104</v>
      </c>
      <c r="V332">
        <v>7168</v>
      </c>
    </row>
    <row r="333" spans="1:22" x14ac:dyDescent="0.2">
      <c r="A333" t="s">
        <v>385</v>
      </c>
      <c r="B333">
        <v>7029</v>
      </c>
      <c r="C333">
        <v>0</v>
      </c>
      <c r="D333">
        <v>1</v>
      </c>
      <c r="E333">
        <v>1167.4000000000001</v>
      </c>
      <c r="F333">
        <v>23.8</v>
      </c>
      <c r="G333">
        <v>6196031</v>
      </c>
      <c r="H333">
        <v>841853</v>
      </c>
      <c r="I333">
        <v>494946</v>
      </c>
      <c r="J333">
        <v>3330790</v>
      </c>
      <c r="K333">
        <v>124748</v>
      </c>
      <c r="L333">
        <v>10209527</v>
      </c>
      <c r="M333">
        <v>3206042</v>
      </c>
      <c r="N333">
        <v>9561585</v>
      </c>
      <c r="O333">
        <v>647942</v>
      </c>
      <c r="P333">
        <v>0</v>
      </c>
      <c r="Q333">
        <v>0</v>
      </c>
      <c r="R333">
        <v>217169</v>
      </c>
      <c r="S333">
        <v>13457</v>
      </c>
      <c r="T333">
        <v>0</v>
      </c>
      <c r="U333">
        <v>59634</v>
      </c>
      <c r="V333">
        <v>58022</v>
      </c>
    </row>
    <row r="334" spans="1:22" x14ac:dyDescent="0.2">
      <c r="A334" t="s">
        <v>386</v>
      </c>
      <c r="B334">
        <v>7038</v>
      </c>
      <c r="C334">
        <v>0</v>
      </c>
      <c r="D334">
        <v>1</v>
      </c>
      <c r="E334">
        <v>747.6</v>
      </c>
      <c r="F334">
        <v>-14.4</v>
      </c>
      <c r="G334">
        <v>4041950</v>
      </c>
      <c r="H334">
        <v>561044</v>
      </c>
      <c r="I334">
        <v>125448</v>
      </c>
      <c r="J334">
        <v>2259434</v>
      </c>
      <c r="K334">
        <v>43413</v>
      </c>
      <c r="L334">
        <v>6742128.3333000001</v>
      </c>
      <c r="M334">
        <v>2216021</v>
      </c>
      <c r="N334">
        <v>6553517</v>
      </c>
      <c r="O334">
        <v>188611.33332999999</v>
      </c>
      <c r="P334">
        <v>0</v>
      </c>
      <c r="Q334">
        <v>0</v>
      </c>
      <c r="R334">
        <v>159483</v>
      </c>
      <c r="S334">
        <v>9882</v>
      </c>
      <c r="T334">
        <v>0</v>
      </c>
      <c r="U334">
        <v>39025</v>
      </c>
      <c r="V334">
        <v>39183</v>
      </c>
    </row>
    <row r="335" spans="1:22" x14ac:dyDescent="0.2">
      <c r="A335" t="s">
        <v>387</v>
      </c>
      <c r="B335">
        <v>7047</v>
      </c>
      <c r="C335">
        <v>0</v>
      </c>
      <c r="D335">
        <v>1</v>
      </c>
      <c r="E335">
        <v>362.8</v>
      </c>
      <c r="F335">
        <v>-14.9</v>
      </c>
      <c r="G335">
        <v>1909527</v>
      </c>
      <c r="H335">
        <v>281105</v>
      </c>
      <c r="I335">
        <v>8999</v>
      </c>
      <c r="J335">
        <v>1120954</v>
      </c>
      <c r="K335">
        <v>41653</v>
      </c>
      <c r="L335">
        <v>3268568</v>
      </c>
      <c r="M335">
        <v>1079301</v>
      </c>
      <c r="N335">
        <v>3212632</v>
      </c>
      <c r="O335">
        <v>55936</v>
      </c>
      <c r="P335">
        <v>26944</v>
      </c>
      <c r="Q335">
        <v>0</v>
      </c>
      <c r="R335">
        <v>54292</v>
      </c>
      <c r="S335">
        <v>3364</v>
      </c>
      <c r="T335">
        <v>0</v>
      </c>
      <c r="U335">
        <v>18792</v>
      </c>
      <c r="V335">
        <v>11274</v>
      </c>
    </row>
    <row r="336" spans="1:22" x14ac:dyDescent="0.2">
      <c r="A336" t="s">
        <v>388</v>
      </c>
      <c r="B336">
        <v>7056</v>
      </c>
      <c r="C336">
        <v>0</v>
      </c>
      <c r="D336">
        <v>1</v>
      </c>
      <c r="E336">
        <v>1711.2</v>
      </c>
      <c r="F336">
        <v>-3.7</v>
      </c>
      <c r="G336">
        <v>9922200</v>
      </c>
      <c r="H336">
        <v>1770397</v>
      </c>
      <c r="I336">
        <v>1042823</v>
      </c>
      <c r="J336">
        <v>4341593</v>
      </c>
      <c r="K336">
        <v>162386</v>
      </c>
      <c r="L336">
        <v>15763099</v>
      </c>
      <c r="M336">
        <v>4179207</v>
      </c>
      <c r="N336">
        <v>14531457</v>
      </c>
      <c r="O336">
        <v>1231642</v>
      </c>
      <c r="P336">
        <v>0</v>
      </c>
      <c r="Q336">
        <v>61603.951316999999</v>
      </c>
      <c r="R336">
        <v>322360</v>
      </c>
      <c r="S336">
        <v>19975</v>
      </c>
      <c r="T336">
        <v>61603.951316999999</v>
      </c>
      <c r="U336">
        <v>89600</v>
      </c>
      <c r="V336">
        <v>51269</v>
      </c>
    </row>
    <row r="337" spans="1:22" x14ac:dyDescent="0.2">
      <c r="A337" t="s">
        <v>389</v>
      </c>
      <c r="B337">
        <v>7092</v>
      </c>
      <c r="C337">
        <v>0</v>
      </c>
      <c r="D337">
        <v>1</v>
      </c>
      <c r="E337">
        <v>450.8</v>
      </c>
      <c r="F337">
        <v>7</v>
      </c>
      <c r="G337">
        <v>2373884</v>
      </c>
      <c r="H337">
        <v>361217</v>
      </c>
      <c r="I337">
        <v>194217</v>
      </c>
      <c r="J337">
        <v>1294226</v>
      </c>
      <c r="K337">
        <v>47809</v>
      </c>
      <c r="L337">
        <v>3960681</v>
      </c>
      <c r="M337">
        <v>1246417</v>
      </c>
      <c r="N337">
        <v>3714025</v>
      </c>
      <c r="O337">
        <v>246656</v>
      </c>
      <c r="P337">
        <v>0</v>
      </c>
      <c r="Q337">
        <v>0</v>
      </c>
      <c r="R337">
        <v>78045</v>
      </c>
      <c r="S337">
        <v>4836</v>
      </c>
      <c r="T337">
        <v>0</v>
      </c>
      <c r="U337">
        <v>23695</v>
      </c>
      <c r="V337">
        <v>9399</v>
      </c>
    </row>
    <row r="338" spans="1:22" x14ac:dyDescent="0.2">
      <c r="A338" t="s">
        <v>390</v>
      </c>
      <c r="B338">
        <v>7098</v>
      </c>
      <c r="C338">
        <v>0</v>
      </c>
      <c r="D338">
        <v>1</v>
      </c>
      <c r="E338">
        <v>530.70000000000005</v>
      </c>
      <c r="F338">
        <v>-34.799999999999997</v>
      </c>
      <c r="G338">
        <v>2892643</v>
      </c>
      <c r="H338">
        <v>401855</v>
      </c>
      <c r="I338">
        <v>-54622</v>
      </c>
      <c r="J338">
        <v>1637996</v>
      </c>
      <c r="K338">
        <v>96448</v>
      </c>
      <c r="L338">
        <v>4869695</v>
      </c>
      <c r="M338">
        <v>1541548</v>
      </c>
      <c r="N338">
        <v>4823094</v>
      </c>
      <c r="O338">
        <v>46601</v>
      </c>
      <c r="P338">
        <v>122208</v>
      </c>
      <c r="Q338">
        <v>0</v>
      </c>
      <c r="R338">
        <v>71259</v>
      </c>
      <c r="S338">
        <v>4416</v>
      </c>
      <c r="T338">
        <v>0</v>
      </c>
      <c r="U338">
        <v>28166</v>
      </c>
      <c r="V338">
        <v>8460</v>
      </c>
    </row>
    <row r="339" spans="1:22" x14ac:dyDescent="0.2">
      <c r="A339" t="s">
        <v>391</v>
      </c>
      <c r="B339">
        <v>7110</v>
      </c>
      <c r="C339">
        <v>0</v>
      </c>
      <c r="D339">
        <v>1</v>
      </c>
      <c r="E339">
        <v>925.5</v>
      </c>
      <c r="F339">
        <v>13.2</v>
      </c>
      <c r="G339">
        <v>5139934</v>
      </c>
      <c r="H339">
        <v>664202</v>
      </c>
      <c r="I339">
        <v>343328</v>
      </c>
      <c r="J339">
        <v>2363334</v>
      </c>
      <c r="K339">
        <v>82984</v>
      </c>
      <c r="L339">
        <v>7983457.6666999999</v>
      </c>
      <c r="M339">
        <v>2280350</v>
      </c>
      <c r="N339">
        <v>7545929</v>
      </c>
      <c r="O339">
        <v>437528.66667000001</v>
      </c>
      <c r="P339">
        <v>0</v>
      </c>
      <c r="Q339">
        <v>0</v>
      </c>
      <c r="R339">
        <v>206989</v>
      </c>
      <c r="S339">
        <v>12826</v>
      </c>
      <c r="T339">
        <v>0</v>
      </c>
      <c r="U339">
        <v>47463</v>
      </c>
      <c r="V339">
        <v>22977</v>
      </c>
    </row>
  </sheetData>
  <phoneticPr fontId="1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2484688</v>
      </c>
      <c r="H2">
        <v>382647</v>
      </c>
      <c r="I2">
        <v>-5471</v>
      </c>
      <c r="J2">
        <v>2231919</v>
      </c>
      <c r="K2">
        <v>91143</v>
      </c>
      <c r="L2">
        <v>5033871</v>
      </c>
      <c r="M2">
        <v>2140776</v>
      </c>
      <c r="N2">
        <v>4922273</v>
      </c>
      <c r="O2">
        <v>111598</v>
      </c>
      <c r="P2">
        <v>36146</v>
      </c>
      <c r="Q2">
        <v>0</v>
      </c>
      <c r="R2">
        <v>114256</v>
      </c>
      <c r="S2">
        <v>6034</v>
      </c>
      <c r="T2">
        <v>0</v>
      </c>
      <c r="U2">
        <v>29908</v>
      </c>
      <c r="V2">
        <v>48873</v>
      </c>
    </row>
    <row r="3" spans="1:22" x14ac:dyDescent="0.2">
      <c r="A3" t="s">
        <v>55</v>
      </c>
      <c r="B3">
        <v>9</v>
      </c>
      <c r="C3">
        <v>0</v>
      </c>
      <c r="D3">
        <v>1</v>
      </c>
      <c r="E3">
        <v>604.70000000000005</v>
      </c>
      <c r="F3">
        <v>8.5</v>
      </c>
      <c r="G3">
        <v>2570966</v>
      </c>
      <c r="H3">
        <v>458772</v>
      </c>
      <c r="I3">
        <v>221182</v>
      </c>
      <c r="J3">
        <v>2551469</v>
      </c>
      <c r="K3">
        <v>40728</v>
      </c>
      <c r="L3">
        <v>5513801</v>
      </c>
      <c r="M3">
        <v>2510741</v>
      </c>
      <c r="N3">
        <v>5244103</v>
      </c>
      <c r="O3">
        <v>269698</v>
      </c>
      <c r="P3">
        <v>0</v>
      </c>
      <c r="Q3">
        <v>0</v>
      </c>
      <c r="R3">
        <v>84012</v>
      </c>
      <c r="S3">
        <v>4437</v>
      </c>
      <c r="T3">
        <v>0</v>
      </c>
      <c r="U3">
        <v>32347</v>
      </c>
      <c r="V3">
        <v>16606</v>
      </c>
    </row>
    <row r="4" spans="1:22" x14ac:dyDescent="0.2">
      <c r="A4" t="s">
        <v>56</v>
      </c>
      <c r="B4">
        <v>18</v>
      </c>
      <c r="C4">
        <v>0</v>
      </c>
      <c r="D4">
        <v>1</v>
      </c>
      <c r="E4">
        <v>324.8</v>
      </c>
      <c r="F4">
        <v>-3.6</v>
      </c>
      <c r="G4">
        <v>1612464</v>
      </c>
      <c r="H4">
        <v>252216</v>
      </c>
      <c r="I4">
        <v>61648</v>
      </c>
      <c r="J4">
        <v>1220978</v>
      </c>
      <c r="K4">
        <v>-80646</v>
      </c>
      <c r="L4">
        <v>3067300.6666999999</v>
      </c>
      <c r="M4">
        <v>1301624</v>
      </c>
      <c r="N4">
        <v>3076447</v>
      </c>
      <c r="O4">
        <v>-9146.3333330000005</v>
      </c>
      <c r="P4">
        <v>0</v>
      </c>
      <c r="Q4">
        <v>0</v>
      </c>
      <c r="R4">
        <v>40326</v>
      </c>
      <c r="S4">
        <v>2130</v>
      </c>
      <c r="T4">
        <v>0</v>
      </c>
      <c r="U4">
        <v>18353</v>
      </c>
      <c r="V4">
        <v>21969</v>
      </c>
    </row>
    <row r="5" spans="1:22" x14ac:dyDescent="0.2">
      <c r="A5" t="s">
        <v>57</v>
      </c>
      <c r="B5">
        <v>27</v>
      </c>
      <c r="C5">
        <v>0</v>
      </c>
      <c r="D5">
        <v>1</v>
      </c>
      <c r="E5">
        <v>1517.3</v>
      </c>
      <c r="F5">
        <v>36.299999999999997</v>
      </c>
      <c r="G5">
        <v>8106235</v>
      </c>
      <c r="H5">
        <v>1111003</v>
      </c>
      <c r="I5">
        <v>566079</v>
      </c>
      <c r="J5">
        <v>3935999</v>
      </c>
      <c r="K5">
        <v>141670</v>
      </c>
      <c r="L5">
        <v>13228180.666999999</v>
      </c>
      <c r="M5">
        <v>3794329</v>
      </c>
      <c r="N5">
        <v>12481174</v>
      </c>
      <c r="O5">
        <v>747006.66666999995</v>
      </c>
      <c r="P5">
        <v>0</v>
      </c>
      <c r="Q5">
        <v>0</v>
      </c>
      <c r="R5">
        <v>0</v>
      </c>
      <c r="S5">
        <v>0</v>
      </c>
      <c r="T5">
        <v>0</v>
      </c>
      <c r="U5">
        <v>78568</v>
      </c>
      <c r="V5">
        <v>74944</v>
      </c>
    </row>
    <row r="6" spans="1:22" x14ac:dyDescent="0.2">
      <c r="A6" t="s">
        <v>58</v>
      </c>
      <c r="B6">
        <v>63</v>
      </c>
      <c r="C6">
        <v>0</v>
      </c>
      <c r="D6">
        <v>1</v>
      </c>
      <c r="E6">
        <v>519.70000000000005</v>
      </c>
      <c r="F6">
        <v>-0.3</v>
      </c>
      <c r="G6">
        <v>2812341</v>
      </c>
      <c r="H6">
        <v>405364</v>
      </c>
      <c r="I6">
        <v>156061</v>
      </c>
      <c r="J6">
        <v>1624323</v>
      </c>
      <c r="K6">
        <v>48993</v>
      </c>
      <c r="L6">
        <v>4812135</v>
      </c>
      <c r="M6">
        <v>1575330</v>
      </c>
      <c r="N6">
        <v>4601931</v>
      </c>
      <c r="O6">
        <v>210204</v>
      </c>
      <c r="P6">
        <v>0</v>
      </c>
      <c r="Q6">
        <v>0</v>
      </c>
      <c r="R6">
        <v>40326</v>
      </c>
      <c r="S6">
        <v>2130</v>
      </c>
      <c r="T6">
        <v>0</v>
      </c>
      <c r="U6">
        <v>28122</v>
      </c>
      <c r="V6">
        <v>10433</v>
      </c>
    </row>
    <row r="7" spans="1:22" x14ac:dyDescent="0.2">
      <c r="A7" t="s">
        <v>59</v>
      </c>
      <c r="B7">
        <v>72</v>
      </c>
      <c r="C7">
        <v>0</v>
      </c>
      <c r="D7">
        <v>1</v>
      </c>
      <c r="E7">
        <v>192.9</v>
      </c>
      <c r="F7">
        <v>-9.1</v>
      </c>
      <c r="G7">
        <v>731204</v>
      </c>
      <c r="H7">
        <v>118316</v>
      </c>
      <c r="I7">
        <v>14301</v>
      </c>
      <c r="J7">
        <v>1031379</v>
      </c>
      <c r="K7">
        <v>25961</v>
      </c>
      <c r="L7">
        <v>1851864</v>
      </c>
      <c r="M7">
        <v>1005418</v>
      </c>
      <c r="N7">
        <v>1808274</v>
      </c>
      <c r="O7">
        <v>43590</v>
      </c>
      <c r="P7">
        <v>34847</v>
      </c>
      <c r="Q7">
        <v>0</v>
      </c>
      <c r="R7">
        <v>43686</v>
      </c>
      <c r="S7">
        <v>2307</v>
      </c>
      <c r="T7">
        <v>0</v>
      </c>
      <c r="U7">
        <v>11135</v>
      </c>
      <c r="V7">
        <v>14651</v>
      </c>
    </row>
    <row r="8" spans="1:22" x14ac:dyDescent="0.2">
      <c r="A8" t="s">
        <v>60</v>
      </c>
      <c r="B8">
        <v>81</v>
      </c>
      <c r="C8">
        <v>0</v>
      </c>
      <c r="D8">
        <v>1</v>
      </c>
      <c r="E8">
        <v>1168.4000000000001</v>
      </c>
      <c r="F8">
        <v>-14.2</v>
      </c>
      <c r="G8">
        <v>6728273</v>
      </c>
      <c r="H8">
        <v>831171</v>
      </c>
      <c r="I8">
        <v>154732</v>
      </c>
      <c r="J8">
        <v>2715776</v>
      </c>
      <c r="K8">
        <v>79350</v>
      </c>
      <c r="L8">
        <v>10127889.666999999</v>
      </c>
      <c r="M8">
        <v>2636426</v>
      </c>
      <c r="N8">
        <v>9871130</v>
      </c>
      <c r="O8">
        <v>256759.66667000001</v>
      </c>
      <c r="P8">
        <v>0</v>
      </c>
      <c r="Q8">
        <v>124245.2406</v>
      </c>
      <c r="R8">
        <v>191546</v>
      </c>
      <c r="S8">
        <v>10115</v>
      </c>
      <c r="T8">
        <v>124245.2406</v>
      </c>
      <c r="U8">
        <v>59662</v>
      </c>
      <c r="V8">
        <v>44216</v>
      </c>
    </row>
    <row r="9" spans="1:22" x14ac:dyDescent="0.2">
      <c r="A9" t="s">
        <v>61</v>
      </c>
      <c r="B9">
        <v>99</v>
      </c>
      <c r="C9">
        <v>0</v>
      </c>
      <c r="D9">
        <v>1</v>
      </c>
      <c r="E9">
        <v>528.70000000000005</v>
      </c>
      <c r="F9">
        <v>-15.8</v>
      </c>
      <c r="G9">
        <v>2535804</v>
      </c>
      <c r="H9">
        <v>384123</v>
      </c>
      <c r="I9">
        <v>7356</v>
      </c>
      <c r="J9">
        <v>1568584</v>
      </c>
      <c r="K9">
        <v>62083</v>
      </c>
      <c r="L9">
        <v>4493799</v>
      </c>
      <c r="M9">
        <v>1506501</v>
      </c>
      <c r="N9">
        <v>4422309</v>
      </c>
      <c r="O9">
        <v>71490</v>
      </c>
      <c r="P9">
        <v>34264</v>
      </c>
      <c r="Q9">
        <v>0</v>
      </c>
      <c r="R9">
        <v>0</v>
      </c>
      <c r="S9">
        <v>0</v>
      </c>
      <c r="T9">
        <v>0</v>
      </c>
      <c r="U9">
        <v>27036</v>
      </c>
      <c r="V9">
        <v>5288</v>
      </c>
    </row>
    <row r="10" spans="1:22" x14ac:dyDescent="0.2">
      <c r="A10" t="s">
        <v>62</v>
      </c>
      <c r="B10">
        <v>108</v>
      </c>
      <c r="C10">
        <v>0</v>
      </c>
      <c r="D10">
        <v>1</v>
      </c>
      <c r="E10">
        <v>277.89999999999998</v>
      </c>
      <c r="F10">
        <v>17.2</v>
      </c>
      <c r="G10">
        <v>1455771</v>
      </c>
      <c r="H10">
        <v>218899</v>
      </c>
      <c r="I10">
        <v>208218</v>
      </c>
      <c r="J10">
        <v>1033498</v>
      </c>
      <c r="K10">
        <v>52165</v>
      </c>
      <c r="L10">
        <v>2628139.3333000001</v>
      </c>
      <c r="M10">
        <v>981333</v>
      </c>
      <c r="N10">
        <v>2360827</v>
      </c>
      <c r="O10">
        <v>267312.33332999999</v>
      </c>
      <c r="P10">
        <v>0</v>
      </c>
      <c r="Q10">
        <v>0</v>
      </c>
      <c r="R10">
        <v>94093</v>
      </c>
      <c r="S10">
        <v>4969</v>
      </c>
      <c r="T10">
        <v>0</v>
      </c>
      <c r="U10">
        <v>15470</v>
      </c>
      <c r="V10">
        <v>14064</v>
      </c>
    </row>
    <row r="11" spans="1:22" x14ac:dyDescent="0.2">
      <c r="A11" t="s">
        <v>63</v>
      </c>
      <c r="B11">
        <v>126</v>
      </c>
      <c r="C11">
        <v>0</v>
      </c>
      <c r="D11">
        <v>1</v>
      </c>
      <c r="E11">
        <v>1323.3</v>
      </c>
      <c r="F11">
        <v>-0.9</v>
      </c>
      <c r="G11">
        <v>7399598</v>
      </c>
      <c r="H11">
        <v>984377</v>
      </c>
      <c r="I11">
        <v>646793</v>
      </c>
      <c r="J11">
        <v>5315526</v>
      </c>
      <c r="K11">
        <v>111689</v>
      </c>
      <c r="L11">
        <v>13485672.333000001</v>
      </c>
      <c r="M11">
        <v>5203837</v>
      </c>
      <c r="N11">
        <v>12661371</v>
      </c>
      <c r="O11">
        <v>824301.33333000005</v>
      </c>
      <c r="P11">
        <v>0</v>
      </c>
      <c r="Q11">
        <v>0</v>
      </c>
      <c r="R11">
        <v>336046</v>
      </c>
      <c r="S11">
        <v>17746</v>
      </c>
      <c r="T11">
        <v>0</v>
      </c>
      <c r="U11">
        <v>80492</v>
      </c>
      <c r="V11">
        <v>122217</v>
      </c>
    </row>
    <row r="12" spans="1:22" x14ac:dyDescent="0.2">
      <c r="A12" t="s">
        <v>64</v>
      </c>
      <c r="B12">
        <v>135</v>
      </c>
      <c r="C12">
        <v>0</v>
      </c>
      <c r="D12">
        <v>1</v>
      </c>
      <c r="E12">
        <v>1157.4000000000001</v>
      </c>
      <c r="F12">
        <v>-19.5</v>
      </c>
      <c r="G12">
        <v>5841228</v>
      </c>
      <c r="H12">
        <v>829176</v>
      </c>
      <c r="I12">
        <v>135312</v>
      </c>
      <c r="J12">
        <v>3814074</v>
      </c>
      <c r="K12">
        <v>99363</v>
      </c>
      <c r="L12">
        <v>10309696.333000001</v>
      </c>
      <c r="M12">
        <v>3714711</v>
      </c>
      <c r="N12">
        <v>10052004</v>
      </c>
      <c r="O12">
        <v>257692.33332999999</v>
      </c>
      <c r="P12">
        <v>0</v>
      </c>
      <c r="Q12">
        <v>0</v>
      </c>
      <c r="R12">
        <v>221791</v>
      </c>
      <c r="S12">
        <v>11713</v>
      </c>
      <c r="T12">
        <v>0</v>
      </c>
      <c r="U12">
        <v>61491</v>
      </c>
      <c r="V12">
        <v>47009</v>
      </c>
    </row>
    <row r="13" spans="1:22" x14ac:dyDescent="0.2">
      <c r="A13" t="s">
        <v>65</v>
      </c>
      <c r="B13">
        <v>171</v>
      </c>
      <c r="C13">
        <v>0</v>
      </c>
      <c r="D13">
        <v>1</v>
      </c>
      <c r="E13">
        <v>531.70000000000005</v>
      </c>
      <c r="F13">
        <v>21.7</v>
      </c>
      <c r="G13">
        <v>2598031</v>
      </c>
      <c r="H13">
        <v>437038</v>
      </c>
      <c r="I13">
        <v>280859</v>
      </c>
      <c r="J13">
        <v>1902862</v>
      </c>
      <c r="K13">
        <v>73511</v>
      </c>
      <c r="L13">
        <v>4863178</v>
      </c>
      <c r="M13">
        <v>1829351</v>
      </c>
      <c r="N13">
        <v>4477746</v>
      </c>
      <c r="O13">
        <v>385432</v>
      </c>
      <c r="P13">
        <v>0</v>
      </c>
      <c r="Q13">
        <v>0</v>
      </c>
      <c r="R13">
        <v>134419</v>
      </c>
      <c r="S13">
        <v>7099</v>
      </c>
      <c r="T13">
        <v>0</v>
      </c>
      <c r="U13">
        <v>28303</v>
      </c>
      <c r="V13">
        <v>59666</v>
      </c>
    </row>
    <row r="14" spans="1:22" x14ac:dyDescent="0.2">
      <c r="A14" t="s">
        <v>66</v>
      </c>
      <c r="B14">
        <v>225</v>
      </c>
      <c r="C14">
        <v>0</v>
      </c>
      <c r="D14">
        <v>1</v>
      </c>
      <c r="E14">
        <v>4253.8999999999996</v>
      </c>
      <c r="F14">
        <v>7.3</v>
      </c>
      <c r="G14">
        <v>16131984</v>
      </c>
      <c r="H14">
        <v>3085418</v>
      </c>
      <c r="I14">
        <v>545493</v>
      </c>
      <c r="J14">
        <v>18077745</v>
      </c>
      <c r="K14">
        <v>369245</v>
      </c>
      <c r="L14">
        <v>37297044.332999997</v>
      </c>
      <c r="M14">
        <v>17708500</v>
      </c>
      <c r="N14">
        <v>35979814</v>
      </c>
      <c r="O14">
        <v>1317230.3333000001</v>
      </c>
      <c r="P14">
        <v>0</v>
      </c>
      <c r="Q14">
        <v>0</v>
      </c>
      <c r="R14">
        <v>786348</v>
      </c>
      <c r="S14">
        <v>41526</v>
      </c>
      <c r="T14">
        <v>0</v>
      </c>
      <c r="U14">
        <v>215088</v>
      </c>
      <c r="V14">
        <v>788245</v>
      </c>
    </row>
    <row r="15" spans="1:22" x14ac:dyDescent="0.2">
      <c r="A15" t="s">
        <v>67</v>
      </c>
      <c r="B15">
        <v>234</v>
      </c>
      <c r="C15">
        <v>0</v>
      </c>
      <c r="D15">
        <v>1</v>
      </c>
      <c r="E15">
        <v>1214.4000000000001</v>
      </c>
      <c r="F15">
        <v>-32.6</v>
      </c>
      <c r="G15">
        <v>6714507</v>
      </c>
      <c r="H15">
        <v>921935</v>
      </c>
      <c r="I15">
        <v>67342</v>
      </c>
      <c r="J15">
        <v>3342293</v>
      </c>
      <c r="K15">
        <v>104024</v>
      </c>
      <c r="L15">
        <v>10799365.666999999</v>
      </c>
      <c r="M15">
        <v>3238269</v>
      </c>
      <c r="N15">
        <v>10604293</v>
      </c>
      <c r="O15">
        <v>195072.66667000001</v>
      </c>
      <c r="P15">
        <v>55731</v>
      </c>
      <c r="Q15">
        <v>0</v>
      </c>
      <c r="R15">
        <v>228511</v>
      </c>
      <c r="S15">
        <v>-39962</v>
      </c>
      <c r="T15">
        <v>0</v>
      </c>
      <c r="U15">
        <v>63676</v>
      </c>
      <c r="V15">
        <v>49142</v>
      </c>
    </row>
    <row r="16" spans="1:22" x14ac:dyDescent="0.2">
      <c r="A16" t="s">
        <v>68</v>
      </c>
      <c r="B16">
        <v>243</v>
      </c>
      <c r="C16">
        <v>0</v>
      </c>
      <c r="D16">
        <v>1</v>
      </c>
      <c r="E16">
        <v>251.9</v>
      </c>
      <c r="F16">
        <v>-20.399999999999999</v>
      </c>
      <c r="G16">
        <v>1490970</v>
      </c>
      <c r="H16">
        <v>208652</v>
      </c>
      <c r="I16">
        <v>-28197</v>
      </c>
      <c r="J16">
        <v>934543</v>
      </c>
      <c r="K16">
        <v>111179</v>
      </c>
      <c r="L16">
        <v>2584097.6666999999</v>
      </c>
      <c r="M16">
        <v>823364</v>
      </c>
      <c r="N16">
        <v>2499196</v>
      </c>
      <c r="O16">
        <v>84901.666666999998</v>
      </c>
      <c r="P16">
        <v>100591</v>
      </c>
      <c r="Q16">
        <v>0</v>
      </c>
      <c r="R16">
        <v>53767</v>
      </c>
      <c r="S16">
        <v>2839</v>
      </c>
      <c r="T16">
        <v>0</v>
      </c>
      <c r="U16">
        <v>14979</v>
      </c>
      <c r="V16">
        <v>3700</v>
      </c>
    </row>
    <row r="17" spans="1:22" x14ac:dyDescent="0.2">
      <c r="A17" t="s">
        <v>69</v>
      </c>
      <c r="B17">
        <v>261</v>
      </c>
      <c r="C17">
        <v>0</v>
      </c>
      <c r="D17">
        <v>1</v>
      </c>
      <c r="E17">
        <v>10175</v>
      </c>
      <c r="F17">
        <v>273.10000000000002</v>
      </c>
      <c r="G17">
        <v>53277215</v>
      </c>
      <c r="H17">
        <v>6688450</v>
      </c>
      <c r="I17">
        <v>3851998</v>
      </c>
      <c r="J17">
        <v>25550388</v>
      </c>
      <c r="K17">
        <v>869962</v>
      </c>
      <c r="L17">
        <v>85575363.333000004</v>
      </c>
      <c r="M17">
        <v>24680426</v>
      </c>
      <c r="N17">
        <v>80497899</v>
      </c>
      <c r="O17">
        <v>5077464.3333000001</v>
      </c>
      <c r="P17">
        <v>0</v>
      </c>
      <c r="Q17">
        <v>0</v>
      </c>
      <c r="R17">
        <v>618325</v>
      </c>
      <c r="S17">
        <v>32653</v>
      </c>
      <c r="T17">
        <v>0</v>
      </c>
      <c r="U17">
        <v>511645</v>
      </c>
      <c r="V17">
        <v>677635</v>
      </c>
    </row>
    <row r="18" spans="1:22" x14ac:dyDescent="0.2">
      <c r="A18" t="s">
        <v>70</v>
      </c>
      <c r="B18">
        <v>279</v>
      </c>
      <c r="C18">
        <v>0</v>
      </c>
      <c r="D18">
        <v>1</v>
      </c>
      <c r="E18">
        <v>798.6</v>
      </c>
      <c r="F18">
        <v>-10.4</v>
      </c>
      <c r="G18">
        <v>4388622</v>
      </c>
      <c r="H18">
        <v>624344</v>
      </c>
      <c r="I18">
        <v>134552</v>
      </c>
      <c r="J18">
        <v>2433334</v>
      </c>
      <c r="K18">
        <v>726</v>
      </c>
      <c r="L18">
        <v>7284292.6666999999</v>
      </c>
      <c r="M18">
        <v>2432608</v>
      </c>
      <c r="N18">
        <v>7137385</v>
      </c>
      <c r="O18">
        <v>146907.66667000001</v>
      </c>
      <c r="P18">
        <v>0</v>
      </c>
      <c r="Q18">
        <v>0</v>
      </c>
      <c r="R18">
        <v>184825</v>
      </c>
      <c r="S18">
        <v>9760</v>
      </c>
      <c r="T18">
        <v>0</v>
      </c>
      <c r="U18">
        <v>42626</v>
      </c>
      <c r="V18">
        <v>22818</v>
      </c>
    </row>
    <row r="19" spans="1:22" x14ac:dyDescent="0.2">
      <c r="A19" t="s">
        <v>71</v>
      </c>
      <c r="B19">
        <v>355</v>
      </c>
      <c r="C19">
        <v>0</v>
      </c>
      <c r="D19">
        <v>1</v>
      </c>
      <c r="E19">
        <v>288.89999999999998</v>
      </c>
      <c r="F19">
        <v>3.5</v>
      </c>
      <c r="G19">
        <v>787495</v>
      </c>
      <c r="H19">
        <v>216299</v>
      </c>
      <c r="I19">
        <v>66485</v>
      </c>
      <c r="J19">
        <v>1657725</v>
      </c>
      <c r="K19">
        <v>5736</v>
      </c>
      <c r="L19">
        <v>2657437.3333000001</v>
      </c>
      <c r="M19">
        <v>1651989</v>
      </c>
      <c r="N19">
        <v>2561817</v>
      </c>
      <c r="O19">
        <v>95620.333333000002</v>
      </c>
      <c r="P19">
        <v>0</v>
      </c>
      <c r="Q19">
        <v>0</v>
      </c>
      <c r="R19">
        <v>50407</v>
      </c>
      <c r="S19">
        <v>2662</v>
      </c>
      <c r="T19">
        <v>0</v>
      </c>
      <c r="U19">
        <v>15686</v>
      </c>
      <c r="V19">
        <v>46325</v>
      </c>
    </row>
    <row r="20" spans="1:22" x14ac:dyDescent="0.2">
      <c r="A20" t="s">
        <v>72</v>
      </c>
      <c r="B20">
        <v>387</v>
      </c>
      <c r="C20">
        <v>0</v>
      </c>
      <c r="D20">
        <v>1</v>
      </c>
      <c r="E20">
        <v>1454.3</v>
      </c>
      <c r="F20">
        <v>20.399999999999999</v>
      </c>
      <c r="G20">
        <v>8071459</v>
      </c>
      <c r="H20">
        <v>1108919</v>
      </c>
      <c r="I20">
        <v>443729</v>
      </c>
      <c r="J20">
        <v>4234468</v>
      </c>
      <c r="K20">
        <v>125174</v>
      </c>
      <c r="L20">
        <v>13136278.666999999</v>
      </c>
      <c r="M20">
        <v>4109294</v>
      </c>
      <c r="N20">
        <v>12520811</v>
      </c>
      <c r="O20">
        <v>615467.66666999995</v>
      </c>
      <c r="P20">
        <v>0</v>
      </c>
      <c r="Q20">
        <v>0</v>
      </c>
      <c r="R20">
        <v>369651</v>
      </c>
      <c r="S20">
        <v>19521</v>
      </c>
      <c r="T20">
        <v>0</v>
      </c>
      <c r="U20">
        <v>77395</v>
      </c>
      <c r="V20">
        <v>91084</v>
      </c>
    </row>
    <row r="21" spans="1:22" x14ac:dyDescent="0.2">
      <c r="A21" t="s">
        <v>73</v>
      </c>
      <c r="B21">
        <v>414</v>
      </c>
      <c r="C21">
        <v>0</v>
      </c>
      <c r="D21">
        <v>1</v>
      </c>
      <c r="E21">
        <v>516.70000000000005</v>
      </c>
      <c r="F21">
        <v>-8.6</v>
      </c>
      <c r="G21">
        <v>2513836</v>
      </c>
      <c r="H21">
        <v>386697</v>
      </c>
      <c r="I21">
        <v>57882</v>
      </c>
      <c r="J21">
        <v>1795739</v>
      </c>
      <c r="K21">
        <v>43985</v>
      </c>
      <c r="L21">
        <v>4587621.6666999999</v>
      </c>
      <c r="M21">
        <v>1751754</v>
      </c>
      <c r="N21">
        <v>4475638</v>
      </c>
      <c r="O21">
        <v>111983.66667000001</v>
      </c>
      <c r="P21">
        <v>0</v>
      </c>
      <c r="Q21">
        <v>0</v>
      </c>
      <c r="R21">
        <v>127698</v>
      </c>
      <c r="S21">
        <v>6744</v>
      </c>
      <c r="T21">
        <v>0</v>
      </c>
      <c r="U21">
        <v>27366</v>
      </c>
      <c r="V21">
        <v>19048</v>
      </c>
    </row>
    <row r="22" spans="1:22" x14ac:dyDescent="0.2">
      <c r="A22" t="s">
        <v>74</v>
      </c>
      <c r="B22">
        <v>423</v>
      </c>
      <c r="C22">
        <v>0</v>
      </c>
      <c r="D22">
        <v>1</v>
      </c>
      <c r="E22">
        <v>251.9</v>
      </c>
      <c r="F22">
        <v>9.5</v>
      </c>
      <c r="G22">
        <v>1016247</v>
      </c>
      <c r="H22">
        <v>196090</v>
      </c>
      <c r="I22">
        <v>146160</v>
      </c>
      <c r="J22">
        <v>1244906</v>
      </c>
      <c r="K22">
        <v>-2030</v>
      </c>
      <c r="L22">
        <v>2416619</v>
      </c>
      <c r="M22">
        <v>1246936</v>
      </c>
      <c r="N22">
        <v>2262460</v>
      </c>
      <c r="O22">
        <v>154159</v>
      </c>
      <c r="P22">
        <v>0</v>
      </c>
      <c r="Q22">
        <v>0</v>
      </c>
      <c r="R22">
        <v>60488</v>
      </c>
      <c r="S22">
        <v>3194</v>
      </c>
      <c r="T22">
        <v>0</v>
      </c>
      <c r="U22">
        <v>14088</v>
      </c>
      <c r="V22">
        <v>19864</v>
      </c>
    </row>
    <row r="23" spans="1:22" x14ac:dyDescent="0.2">
      <c r="A23" t="s">
        <v>75</v>
      </c>
      <c r="B23">
        <v>540</v>
      </c>
      <c r="C23">
        <v>0</v>
      </c>
      <c r="D23">
        <v>1</v>
      </c>
      <c r="E23">
        <v>589.70000000000005</v>
      </c>
      <c r="F23">
        <v>11.2</v>
      </c>
      <c r="G23">
        <v>3010619</v>
      </c>
      <c r="H23">
        <v>438997</v>
      </c>
      <c r="I23">
        <v>237831</v>
      </c>
      <c r="J23">
        <v>2119830</v>
      </c>
      <c r="K23">
        <v>75400</v>
      </c>
      <c r="L23">
        <v>5494610.3333000001</v>
      </c>
      <c r="M23">
        <v>2044430</v>
      </c>
      <c r="N23">
        <v>5170577</v>
      </c>
      <c r="O23">
        <v>324033.33332999999</v>
      </c>
      <c r="P23">
        <v>0</v>
      </c>
      <c r="Q23">
        <v>0</v>
      </c>
      <c r="R23">
        <v>97453</v>
      </c>
      <c r="S23">
        <v>5146</v>
      </c>
      <c r="T23">
        <v>0</v>
      </c>
      <c r="U23">
        <v>31999</v>
      </c>
      <c r="V23">
        <v>22617</v>
      </c>
    </row>
    <row r="24" spans="1:22" x14ac:dyDescent="0.2">
      <c r="A24" t="s">
        <v>76</v>
      </c>
      <c r="B24">
        <v>472</v>
      </c>
      <c r="C24">
        <v>0</v>
      </c>
      <c r="D24">
        <v>1</v>
      </c>
      <c r="E24">
        <v>1625.2</v>
      </c>
      <c r="F24">
        <v>24.9</v>
      </c>
      <c r="G24">
        <v>9970403</v>
      </c>
      <c r="H24">
        <v>1088295</v>
      </c>
      <c r="I24">
        <v>522175</v>
      </c>
      <c r="J24">
        <v>2881974</v>
      </c>
      <c r="K24">
        <v>89250</v>
      </c>
      <c r="L24">
        <v>13565667.666999999</v>
      </c>
      <c r="M24">
        <v>2792724</v>
      </c>
      <c r="N24">
        <v>12923502</v>
      </c>
      <c r="O24">
        <v>642165.66666999995</v>
      </c>
      <c r="P24">
        <v>0</v>
      </c>
      <c r="Q24">
        <v>416316.09636999998</v>
      </c>
      <c r="R24">
        <v>436860</v>
      </c>
      <c r="S24">
        <v>23070</v>
      </c>
      <c r="T24">
        <v>416316.09636999998</v>
      </c>
      <c r="U24">
        <v>81435</v>
      </c>
      <c r="V24">
        <v>61856</v>
      </c>
    </row>
    <row r="25" spans="1:22" x14ac:dyDescent="0.2">
      <c r="A25" t="s">
        <v>77</v>
      </c>
      <c r="B25">
        <v>504</v>
      </c>
      <c r="C25">
        <v>0</v>
      </c>
      <c r="D25">
        <v>1</v>
      </c>
      <c r="E25">
        <v>663.7</v>
      </c>
      <c r="F25">
        <v>14.8</v>
      </c>
      <c r="G25">
        <v>3448445</v>
      </c>
      <c r="H25">
        <v>519945</v>
      </c>
      <c r="I25">
        <v>254123</v>
      </c>
      <c r="J25">
        <v>2085190</v>
      </c>
      <c r="K25">
        <v>71774</v>
      </c>
      <c r="L25">
        <v>5934533.6666999999</v>
      </c>
      <c r="M25">
        <v>2013416</v>
      </c>
      <c r="N25">
        <v>5586587</v>
      </c>
      <c r="O25">
        <v>347946.66667000001</v>
      </c>
      <c r="P25">
        <v>0</v>
      </c>
      <c r="Q25">
        <v>0</v>
      </c>
      <c r="R25">
        <v>161302</v>
      </c>
      <c r="S25">
        <v>8518</v>
      </c>
      <c r="T25">
        <v>0</v>
      </c>
      <c r="U25">
        <v>35755</v>
      </c>
      <c r="V25">
        <v>42256</v>
      </c>
    </row>
    <row r="26" spans="1:22" x14ac:dyDescent="0.2">
      <c r="A26" t="s">
        <v>78</v>
      </c>
      <c r="B26">
        <v>513</v>
      </c>
      <c r="C26">
        <v>0</v>
      </c>
      <c r="D26">
        <v>1</v>
      </c>
      <c r="E26">
        <v>362.8</v>
      </c>
      <c r="F26">
        <v>3.4</v>
      </c>
      <c r="G26">
        <v>2050611</v>
      </c>
      <c r="H26">
        <v>274702</v>
      </c>
      <c r="I26">
        <v>102533</v>
      </c>
      <c r="J26">
        <v>869117</v>
      </c>
      <c r="K26">
        <v>25811</v>
      </c>
      <c r="L26">
        <v>3118610.3333000001</v>
      </c>
      <c r="M26">
        <v>843306</v>
      </c>
      <c r="N26">
        <v>2988312</v>
      </c>
      <c r="O26">
        <v>130298.33332999999</v>
      </c>
      <c r="P26">
        <v>0</v>
      </c>
      <c r="Q26">
        <v>23329.989302999998</v>
      </c>
      <c r="R26">
        <v>80651</v>
      </c>
      <c r="S26">
        <v>4259</v>
      </c>
      <c r="T26">
        <v>23329.989302999998</v>
      </c>
      <c r="U26">
        <v>18355</v>
      </c>
      <c r="V26">
        <v>4831</v>
      </c>
    </row>
    <row r="27" spans="1:22" x14ac:dyDescent="0.2">
      <c r="A27" t="s">
        <v>79</v>
      </c>
      <c r="B27">
        <v>549</v>
      </c>
      <c r="C27">
        <v>0</v>
      </c>
      <c r="D27">
        <v>1</v>
      </c>
      <c r="E27">
        <v>448.77</v>
      </c>
      <c r="F27">
        <v>-23.43</v>
      </c>
      <c r="G27">
        <v>2322791</v>
      </c>
      <c r="H27">
        <v>357097</v>
      </c>
      <c r="I27">
        <v>9334</v>
      </c>
      <c r="J27">
        <v>1607648</v>
      </c>
      <c r="K27">
        <v>30452</v>
      </c>
      <c r="L27">
        <v>4224888.6666999999</v>
      </c>
      <c r="M27">
        <v>1577196</v>
      </c>
      <c r="N27">
        <v>4180194</v>
      </c>
      <c r="O27">
        <v>44694.666666999998</v>
      </c>
      <c r="P27">
        <v>93500</v>
      </c>
      <c r="Q27">
        <v>0</v>
      </c>
      <c r="R27">
        <v>70570</v>
      </c>
      <c r="S27">
        <v>3727</v>
      </c>
      <c r="T27">
        <v>0</v>
      </c>
      <c r="U27">
        <v>24227</v>
      </c>
      <c r="V27">
        <v>7923</v>
      </c>
    </row>
    <row r="28" spans="1:22" x14ac:dyDescent="0.2">
      <c r="A28" t="s">
        <v>80</v>
      </c>
      <c r="B28">
        <v>576</v>
      </c>
      <c r="C28">
        <v>0</v>
      </c>
      <c r="D28">
        <v>1</v>
      </c>
      <c r="E28">
        <v>554.70000000000005</v>
      </c>
      <c r="F28">
        <v>-2.9</v>
      </c>
      <c r="G28">
        <v>3115085</v>
      </c>
      <c r="H28">
        <v>388049</v>
      </c>
      <c r="I28">
        <v>148531</v>
      </c>
      <c r="J28">
        <v>1378852</v>
      </c>
      <c r="K28">
        <v>20772</v>
      </c>
      <c r="L28">
        <v>4812401.6666999999</v>
      </c>
      <c r="M28">
        <v>1358080</v>
      </c>
      <c r="N28">
        <v>4635244</v>
      </c>
      <c r="O28">
        <v>177157.66667000001</v>
      </c>
      <c r="P28">
        <v>0</v>
      </c>
      <c r="Q28">
        <v>0</v>
      </c>
      <c r="R28">
        <v>87372</v>
      </c>
      <c r="S28">
        <v>4614</v>
      </c>
      <c r="T28">
        <v>0</v>
      </c>
      <c r="U28">
        <v>29436</v>
      </c>
      <c r="V28">
        <v>17788</v>
      </c>
    </row>
    <row r="29" spans="1:22" x14ac:dyDescent="0.2">
      <c r="A29" t="s">
        <v>81</v>
      </c>
      <c r="B29">
        <v>585</v>
      </c>
      <c r="C29">
        <v>0</v>
      </c>
      <c r="D29">
        <v>1</v>
      </c>
      <c r="E29">
        <v>578.70000000000005</v>
      </c>
      <c r="F29">
        <v>-1</v>
      </c>
      <c r="G29">
        <v>2780801</v>
      </c>
      <c r="H29">
        <v>429770</v>
      </c>
      <c r="I29">
        <v>112370</v>
      </c>
      <c r="J29">
        <v>2013904</v>
      </c>
      <c r="K29">
        <v>51653</v>
      </c>
      <c r="L29">
        <v>5114245.3333000001</v>
      </c>
      <c r="M29">
        <v>1962251</v>
      </c>
      <c r="N29">
        <v>4936754</v>
      </c>
      <c r="O29">
        <v>177491.33332999999</v>
      </c>
      <c r="P29">
        <v>0</v>
      </c>
      <c r="Q29">
        <v>0</v>
      </c>
      <c r="R29">
        <v>137779</v>
      </c>
      <c r="S29">
        <v>7276</v>
      </c>
      <c r="T29">
        <v>0</v>
      </c>
      <c r="U29">
        <v>29808</v>
      </c>
      <c r="V29">
        <v>27549</v>
      </c>
    </row>
    <row r="30" spans="1:22" x14ac:dyDescent="0.2">
      <c r="A30" t="s">
        <v>82</v>
      </c>
      <c r="B30">
        <v>594</v>
      </c>
      <c r="C30">
        <v>0</v>
      </c>
      <c r="D30">
        <v>1</v>
      </c>
      <c r="E30">
        <v>789.6</v>
      </c>
      <c r="F30">
        <v>-6.8</v>
      </c>
      <c r="G30">
        <v>4165190</v>
      </c>
      <c r="H30">
        <v>579889</v>
      </c>
      <c r="I30">
        <v>124578</v>
      </c>
      <c r="J30">
        <v>2456277</v>
      </c>
      <c r="K30">
        <v>52829</v>
      </c>
      <c r="L30">
        <v>7121180.3333000001</v>
      </c>
      <c r="M30">
        <v>2403448</v>
      </c>
      <c r="N30">
        <v>6924601</v>
      </c>
      <c r="O30">
        <v>196579.33332999999</v>
      </c>
      <c r="P30">
        <v>0</v>
      </c>
      <c r="Q30">
        <v>0</v>
      </c>
      <c r="R30">
        <v>120977</v>
      </c>
      <c r="S30">
        <v>6389</v>
      </c>
      <c r="T30">
        <v>0</v>
      </c>
      <c r="U30">
        <v>42313</v>
      </c>
      <c r="V30">
        <v>40801</v>
      </c>
    </row>
    <row r="31" spans="1:22" x14ac:dyDescent="0.2">
      <c r="A31" t="s">
        <v>83</v>
      </c>
      <c r="B31">
        <v>603</v>
      </c>
      <c r="C31">
        <v>0</v>
      </c>
      <c r="D31">
        <v>1</v>
      </c>
      <c r="E31">
        <v>191.4</v>
      </c>
      <c r="F31">
        <v>-2.9</v>
      </c>
      <c r="G31">
        <v>798144</v>
      </c>
      <c r="H31">
        <v>126892</v>
      </c>
      <c r="I31">
        <v>14988</v>
      </c>
      <c r="J31">
        <v>741551</v>
      </c>
      <c r="K31">
        <v>15345</v>
      </c>
      <c r="L31">
        <v>1635638.3333000001</v>
      </c>
      <c r="M31">
        <v>726206</v>
      </c>
      <c r="N31">
        <v>1604297</v>
      </c>
      <c r="O31">
        <v>31341.333332999999</v>
      </c>
      <c r="P31">
        <v>0</v>
      </c>
      <c r="Q31">
        <v>0</v>
      </c>
      <c r="R31">
        <v>33605</v>
      </c>
      <c r="S31">
        <v>1775</v>
      </c>
      <c r="T31">
        <v>0</v>
      </c>
      <c r="U31">
        <v>9836</v>
      </c>
      <c r="V31">
        <v>2656</v>
      </c>
    </row>
    <row r="32" spans="1:22" x14ac:dyDescent="0.2">
      <c r="A32" t="s">
        <v>84</v>
      </c>
      <c r="B32">
        <v>609</v>
      </c>
      <c r="C32">
        <v>0</v>
      </c>
      <c r="D32">
        <v>1</v>
      </c>
      <c r="E32">
        <v>1492.3</v>
      </c>
      <c r="F32">
        <v>-3.7</v>
      </c>
      <c r="G32">
        <v>7394462</v>
      </c>
      <c r="H32">
        <v>1532354</v>
      </c>
      <c r="I32">
        <v>783661</v>
      </c>
      <c r="J32">
        <v>4754597</v>
      </c>
      <c r="K32">
        <v>124234</v>
      </c>
      <c r="L32">
        <v>13397541.333000001</v>
      </c>
      <c r="M32">
        <v>4630363</v>
      </c>
      <c r="N32">
        <v>12476013</v>
      </c>
      <c r="O32">
        <v>921528.33333000005</v>
      </c>
      <c r="P32">
        <v>0</v>
      </c>
      <c r="Q32">
        <v>0</v>
      </c>
      <c r="R32">
        <v>315883</v>
      </c>
      <c r="S32">
        <v>16681</v>
      </c>
      <c r="T32">
        <v>0</v>
      </c>
      <c r="U32">
        <v>77461</v>
      </c>
      <c r="V32">
        <v>32011</v>
      </c>
    </row>
    <row r="33" spans="1:22" x14ac:dyDescent="0.2">
      <c r="A33" t="s">
        <v>85</v>
      </c>
      <c r="B33">
        <v>621</v>
      </c>
      <c r="C33">
        <v>0</v>
      </c>
      <c r="D33">
        <v>1</v>
      </c>
      <c r="E33">
        <v>3982</v>
      </c>
      <c r="F33">
        <v>-28.9</v>
      </c>
      <c r="G33">
        <v>19964193</v>
      </c>
      <c r="H33">
        <v>4083941</v>
      </c>
      <c r="I33">
        <v>1781950</v>
      </c>
      <c r="J33">
        <v>12541350</v>
      </c>
      <c r="K33">
        <v>209986</v>
      </c>
      <c r="L33">
        <v>36244356</v>
      </c>
      <c r="M33">
        <v>12331364</v>
      </c>
      <c r="N33">
        <v>33993019</v>
      </c>
      <c r="O33">
        <v>2251337</v>
      </c>
      <c r="P33">
        <v>0</v>
      </c>
      <c r="Q33">
        <v>0</v>
      </c>
      <c r="R33">
        <v>846837</v>
      </c>
      <c r="S33">
        <v>44721</v>
      </c>
      <c r="T33">
        <v>0</v>
      </c>
      <c r="U33">
        <v>204914</v>
      </c>
      <c r="V33">
        <v>501709</v>
      </c>
    </row>
    <row r="34" spans="1:22" x14ac:dyDescent="0.2">
      <c r="A34" t="s">
        <v>86</v>
      </c>
      <c r="B34">
        <v>720</v>
      </c>
      <c r="C34">
        <v>0</v>
      </c>
      <c r="D34">
        <v>1</v>
      </c>
      <c r="E34">
        <v>1675.2</v>
      </c>
      <c r="F34">
        <v>79.3</v>
      </c>
      <c r="G34">
        <v>10291916</v>
      </c>
      <c r="H34">
        <v>1148433</v>
      </c>
      <c r="I34">
        <v>921956</v>
      </c>
      <c r="J34">
        <v>2790680</v>
      </c>
      <c r="K34">
        <v>111751</v>
      </c>
      <c r="L34">
        <v>14092630</v>
      </c>
      <c r="M34">
        <v>2678929</v>
      </c>
      <c r="N34">
        <v>13039206</v>
      </c>
      <c r="O34">
        <v>1053424</v>
      </c>
      <c r="P34">
        <v>0</v>
      </c>
      <c r="Q34">
        <v>503770.35866000003</v>
      </c>
      <c r="R34">
        <v>174744</v>
      </c>
      <c r="S34">
        <v>9228</v>
      </c>
      <c r="T34">
        <v>503770.35866000003</v>
      </c>
      <c r="U34">
        <v>84803</v>
      </c>
      <c r="V34">
        <v>36345</v>
      </c>
    </row>
    <row r="35" spans="1:22" x14ac:dyDescent="0.2">
      <c r="A35" t="s">
        <v>87</v>
      </c>
      <c r="B35">
        <v>729</v>
      </c>
      <c r="C35">
        <v>0</v>
      </c>
      <c r="D35">
        <v>1</v>
      </c>
      <c r="E35">
        <v>2090</v>
      </c>
      <c r="F35">
        <v>-52.8</v>
      </c>
      <c r="G35">
        <v>12840536</v>
      </c>
      <c r="H35">
        <v>1550369</v>
      </c>
      <c r="I35">
        <v>113841</v>
      </c>
      <c r="J35">
        <v>5316394</v>
      </c>
      <c r="K35">
        <v>205221</v>
      </c>
      <c r="L35">
        <v>19408126.666999999</v>
      </c>
      <c r="M35">
        <v>5111173</v>
      </c>
      <c r="N35">
        <v>19037336</v>
      </c>
      <c r="O35">
        <v>370790.66667000001</v>
      </c>
      <c r="P35">
        <v>73346</v>
      </c>
      <c r="Q35">
        <v>250687.25498999999</v>
      </c>
      <c r="R35">
        <v>406616</v>
      </c>
      <c r="S35">
        <v>21473</v>
      </c>
      <c r="T35">
        <v>250687.25498999999</v>
      </c>
      <c r="U35">
        <v>113599</v>
      </c>
      <c r="V35">
        <v>107444</v>
      </c>
    </row>
    <row r="36" spans="1:22" x14ac:dyDescent="0.2">
      <c r="A36" t="s">
        <v>88</v>
      </c>
      <c r="B36">
        <v>747</v>
      </c>
      <c r="C36">
        <v>0</v>
      </c>
      <c r="D36">
        <v>1</v>
      </c>
      <c r="E36">
        <v>625.70000000000005</v>
      </c>
      <c r="F36">
        <v>17.2</v>
      </c>
      <c r="G36">
        <v>3217542</v>
      </c>
      <c r="H36">
        <v>458317</v>
      </c>
      <c r="I36">
        <v>250860</v>
      </c>
      <c r="J36">
        <v>1853233</v>
      </c>
      <c r="K36">
        <v>54294</v>
      </c>
      <c r="L36">
        <v>5549343</v>
      </c>
      <c r="M36">
        <v>1798939</v>
      </c>
      <c r="N36">
        <v>5233530</v>
      </c>
      <c r="O36">
        <v>315813</v>
      </c>
      <c r="P36">
        <v>0</v>
      </c>
      <c r="Q36">
        <v>0</v>
      </c>
      <c r="R36">
        <v>0</v>
      </c>
      <c r="S36">
        <v>0</v>
      </c>
      <c r="T36">
        <v>0</v>
      </c>
      <c r="U36">
        <v>32832</v>
      </c>
      <c r="V36">
        <v>20251</v>
      </c>
    </row>
    <row r="37" spans="1:22" x14ac:dyDescent="0.2">
      <c r="A37" t="s">
        <v>89</v>
      </c>
      <c r="B37">
        <v>1917</v>
      </c>
      <c r="C37">
        <v>0</v>
      </c>
      <c r="D37">
        <v>1</v>
      </c>
      <c r="E37">
        <v>422.8</v>
      </c>
      <c r="F37">
        <v>-9.9</v>
      </c>
      <c r="G37">
        <v>2144102</v>
      </c>
      <c r="H37">
        <v>348719</v>
      </c>
      <c r="I37">
        <v>42868</v>
      </c>
      <c r="J37">
        <v>1484167</v>
      </c>
      <c r="K37">
        <v>44388</v>
      </c>
      <c r="L37">
        <v>3898595</v>
      </c>
      <c r="M37">
        <v>1439779</v>
      </c>
      <c r="N37">
        <v>3806861</v>
      </c>
      <c r="O37">
        <v>91734</v>
      </c>
      <c r="P37">
        <v>9928</v>
      </c>
      <c r="Q37">
        <v>0</v>
      </c>
      <c r="R37">
        <v>87372</v>
      </c>
      <c r="S37">
        <v>4614</v>
      </c>
      <c r="T37">
        <v>0</v>
      </c>
      <c r="U37">
        <v>23524</v>
      </c>
      <c r="V37">
        <v>8979</v>
      </c>
    </row>
    <row r="38" spans="1:22" x14ac:dyDescent="0.2">
      <c r="A38" t="s">
        <v>90</v>
      </c>
      <c r="B38">
        <v>846</v>
      </c>
      <c r="C38">
        <v>0</v>
      </c>
      <c r="D38">
        <v>1</v>
      </c>
      <c r="E38">
        <v>518.70000000000005</v>
      </c>
      <c r="F38">
        <v>-14.5</v>
      </c>
      <c r="G38">
        <v>2589825</v>
      </c>
      <c r="H38">
        <v>396468</v>
      </c>
      <c r="I38">
        <v>38</v>
      </c>
      <c r="J38">
        <v>1725598</v>
      </c>
      <c r="K38">
        <v>74872</v>
      </c>
      <c r="L38">
        <v>4622217.3333000001</v>
      </c>
      <c r="M38">
        <v>1650726</v>
      </c>
      <c r="N38">
        <v>4540735</v>
      </c>
      <c r="O38">
        <v>81482.333333000002</v>
      </c>
      <c r="P38">
        <v>27476</v>
      </c>
      <c r="Q38">
        <v>0</v>
      </c>
      <c r="R38">
        <v>104174</v>
      </c>
      <c r="S38">
        <v>5501</v>
      </c>
      <c r="T38">
        <v>0</v>
      </c>
      <c r="U38">
        <v>27531</v>
      </c>
      <c r="V38">
        <v>14500</v>
      </c>
    </row>
    <row r="39" spans="1:22" x14ac:dyDescent="0.2">
      <c r="A39" t="s">
        <v>91</v>
      </c>
      <c r="B39">
        <v>882</v>
      </c>
      <c r="C39">
        <v>0</v>
      </c>
      <c r="D39">
        <v>1</v>
      </c>
      <c r="E39">
        <v>4647.7</v>
      </c>
      <c r="F39">
        <v>11.2</v>
      </c>
      <c r="G39">
        <v>30184646</v>
      </c>
      <c r="H39">
        <v>4871773</v>
      </c>
      <c r="I39">
        <v>2642857</v>
      </c>
      <c r="J39">
        <v>9575707</v>
      </c>
      <c r="K39">
        <v>274829</v>
      </c>
      <c r="L39">
        <v>44262229.332999997</v>
      </c>
      <c r="M39">
        <v>9300878</v>
      </c>
      <c r="N39">
        <v>41206365</v>
      </c>
      <c r="O39">
        <v>3055864.3333000001</v>
      </c>
      <c r="P39">
        <v>0</v>
      </c>
      <c r="Q39">
        <v>1184554.6751000001</v>
      </c>
      <c r="R39">
        <v>668732</v>
      </c>
      <c r="S39">
        <v>35315</v>
      </c>
      <c r="T39">
        <v>1184554.6751000001</v>
      </c>
      <c r="U39">
        <v>255658</v>
      </c>
      <c r="V39">
        <v>298835</v>
      </c>
    </row>
    <row r="40" spans="1:22" x14ac:dyDescent="0.2">
      <c r="A40" t="s">
        <v>92</v>
      </c>
      <c r="B40">
        <v>916</v>
      </c>
      <c r="C40">
        <v>0</v>
      </c>
      <c r="D40">
        <v>1</v>
      </c>
      <c r="E40">
        <v>300.89999999999998</v>
      </c>
      <c r="F40">
        <v>36.5</v>
      </c>
      <c r="G40">
        <v>1730780</v>
      </c>
      <c r="H40">
        <v>250788</v>
      </c>
      <c r="I40">
        <v>352615</v>
      </c>
      <c r="J40">
        <v>1173321</v>
      </c>
      <c r="K40">
        <v>62232</v>
      </c>
      <c r="L40">
        <v>3117618.6666999999</v>
      </c>
      <c r="M40">
        <v>1111089</v>
      </c>
      <c r="N40">
        <v>2697926</v>
      </c>
      <c r="O40">
        <v>419692.66667000001</v>
      </c>
      <c r="P40">
        <v>0</v>
      </c>
      <c r="Q40">
        <v>0</v>
      </c>
      <c r="R40">
        <v>47046</v>
      </c>
      <c r="S40">
        <v>2484</v>
      </c>
      <c r="T40">
        <v>0</v>
      </c>
      <c r="U40">
        <v>18251</v>
      </c>
      <c r="V40">
        <v>9776</v>
      </c>
    </row>
    <row r="41" spans="1:22" x14ac:dyDescent="0.2">
      <c r="A41" t="s">
        <v>93</v>
      </c>
      <c r="B41">
        <v>914</v>
      </c>
      <c r="C41">
        <v>0</v>
      </c>
      <c r="D41">
        <v>1</v>
      </c>
      <c r="E41">
        <v>470.8</v>
      </c>
      <c r="F41">
        <v>25.9</v>
      </c>
      <c r="G41">
        <v>1718052</v>
      </c>
      <c r="H41">
        <v>364813</v>
      </c>
      <c r="I41">
        <v>247545</v>
      </c>
      <c r="J41">
        <v>2133579</v>
      </c>
      <c r="K41">
        <v>78549</v>
      </c>
      <c r="L41">
        <v>4156523</v>
      </c>
      <c r="M41">
        <v>2055030</v>
      </c>
      <c r="N41">
        <v>3812222</v>
      </c>
      <c r="O41">
        <v>344301</v>
      </c>
      <c r="P41">
        <v>0</v>
      </c>
      <c r="Q41">
        <v>0</v>
      </c>
      <c r="R41">
        <v>97453</v>
      </c>
      <c r="S41">
        <v>5146</v>
      </c>
      <c r="T41">
        <v>0</v>
      </c>
      <c r="U41">
        <v>24317</v>
      </c>
      <c r="V41">
        <v>37532</v>
      </c>
    </row>
    <row r="42" spans="1:22" x14ac:dyDescent="0.2">
      <c r="A42" t="s">
        <v>94</v>
      </c>
      <c r="B42">
        <v>918</v>
      </c>
      <c r="C42">
        <v>0</v>
      </c>
      <c r="D42">
        <v>1</v>
      </c>
      <c r="E42">
        <v>433.8</v>
      </c>
      <c r="F42">
        <v>-16.2</v>
      </c>
      <c r="G42">
        <v>2202751</v>
      </c>
      <c r="H42">
        <v>349902</v>
      </c>
      <c r="I42">
        <v>-8986</v>
      </c>
      <c r="J42">
        <v>1382433</v>
      </c>
      <c r="K42">
        <v>46221</v>
      </c>
      <c r="L42">
        <v>3847524</v>
      </c>
      <c r="M42">
        <v>1336212</v>
      </c>
      <c r="N42">
        <v>3808141</v>
      </c>
      <c r="O42">
        <v>39383</v>
      </c>
      <c r="P42">
        <v>50142</v>
      </c>
      <c r="Q42">
        <v>0</v>
      </c>
      <c r="R42">
        <v>94093</v>
      </c>
      <c r="S42">
        <v>4969</v>
      </c>
      <c r="T42">
        <v>0</v>
      </c>
      <c r="U42">
        <v>22668</v>
      </c>
      <c r="V42">
        <v>6531</v>
      </c>
    </row>
    <row r="43" spans="1:22" x14ac:dyDescent="0.2">
      <c r="A43" t="s">
        <v>95</v>
      </c>
      <c r="B43">
        <v>936</v>
      </c>
      <c r="C43">
        <v>0</v>
      </c>
      <c r="D43">
        <v>1</v>
      </c>
      <c r="E43">
        <v>892.6</v>
      </c>
      <c r="F43">
        <v>1.6</v>
      </c>
      <c r="G43">
        <v>4655674</v>
      </c>
      <c r="H43">
        <v>662969</v>
      </c>
      <c r="I43">
        <v>189241</v>
      </c>
      <c r="J43">
        <v>2641849</v>
      </c>
      <c r="K43">
        <v>52294</v>
      </c>
      <c r="L43">
        <v>7810834</v>
      </c>
      <c r="M43">
        <v>2589555</v>
      </c>
      <c r="N43">
        <v>7534602</v>
      </c>
      <c r="O43">
        <v>276232</v>
      </c>
      <c r="P43">
        <v>0</v>
      </c>
      <c r="Q43">
        <v>0</v>
      </c>
      <c r="R43">
        <v>231872</v>
      </c>
      <c r="S43">
        <v>12245</v>
      </c>
      <c r="T43">
        <v>0</v>
      </c>
      <c r="U43">
        <v>46501</v>
      </c>
      <c r="V43">
        <v>82214</v>
      </c>
    </row>
    <row r="44" spans="1:22" x14ac:dyDescent="0.2">
      <c r="A44" t="s">
        <v>96</v>
      </c>
      <c r="B44">
        <v>977</v>
      </c>
      <c r="C44">
        <v>0</v>
      </c>
      <c r="D44">
        <v>1</v>
      </c>
      <c r="E44">
        <v>600.70000000000005</v>
      </c>
      <c r="F44">
        <v>-0.3</v>
      </c>
      <c r="G44">
        <v>3558954</v>
      </c>
      <c r="H44">
        <v>455689</v>
      </c>
      <c r="I44">
        <v>142802</v>
      </c>
      <c r="J44">
        <v>1470284</v>
      </c>
      <c r="K44">
        <v>49918</v>
      </c>
      <c r="L44">
        <v>5358800</v>
      </c>
      <c r="M44">
        <v>1420366</v>
      </c>
      <c r="N44">
        <v>5162870</v>
      </c>
      <c r="O44">
        <v>195930</v>
      </c>
      <c r="P44">
        <v>0</v>
      </c>
      <c r="Q44">
        <v>49521.464365</v>
      </c>
      <c r="R44">
        <v>134419</v>
      </c>
      <c r="S44">
        <v>7099</v>
      </c>
      <c r="T44">
        <v>49521.464365</v>
      </c>
      <c r="U44">
        <v>31591</v>
      </c>
      <c r="V44">
        <v>8292</v>
      </c>
    </row>
    <row r="45" spans="1:22" x14ac:dyDescent="0.2">
      <c r="A45" t="s">
        <v>97</v>
      </c>
      <c r="B45">
        <v>981</v>
      </c>
      <c r="C45">
        <v>0</v>
      </c>
      <c r="D45">
        <v>1</v>
      </c>
      <c r="E45">
        <v>1852.1</v>
      </c>
      <c r="F45">
        <v>7.1</v>
      </c>
      <c r="G45">
        <v>11687035</v>
      </c>
      <c r="H45">
        <v>1294428</v>
      </c>
      <c r="I45">
        <v>489980</v>
      </c>
      <c r="J45">
        <v>3260085</v>
      </c>
      <c r="K45">
        <v>109760</v>
      </c>
      <c r="L45">
        <v>15929952</v>
      </c>
      <c r="M45">
        <v>3150325</v>
      </c>
      <c r="N45">
        <v>15308134</v>
      </c>
      <c r="O45">
        <v>621818</v>
      </c>
      <c r="P45">
        <v>0</v>
      </c>
      <c r="Q45">
        <v>543545.81064000004</v>
      </c>
      <c r="R45">
        <v>352849</v>
      </c>
      <c r="S45">
        <v>18634</v>
      </c>
      <c r="T45">
        <v>543545.81064000004</v>
      </c>
      <c r="U45">
        <v>95604</v>
      </c>
      <c r="V45">
        <v>41253</v>
      </c>
    </row>
    <row r="46" spans="1:22" x14ac:dyDescent="0.2">
      <c r="A46" t="s">
        <v>98</v>
      </c>
      <c r="B46">
        <v>999</v>
      </c>
      <c r="C46">
        <v>0</v>
      </c>
      <c r="D46">
        <v>1</v>
      </c>
      <c r="E46">
        <v>1699.2</v>
      </c>
      <c r="F46">
        <v>23.8</v>
      </c>
      <c r="G46">
        <v>7304648</v>
      </c>
      <c r="H46">
        <v>1193842</v>
      </c>
      <c r="I46">
        <v>448265</v>
      </c>
      <c r="J46">
        <v>7078843</v>
      </c>
      <c r="K46">
        <v>191390</v>
      </c>
      <c r="L46">
        <v>15246614.666999999</v>
      </c>
      <c r="M46">
        <v>6887453</v>
      </c>
      <c r="N46">
        <v>14475231</v>
      </c>
      <c r="O46">
        <v>771383.66666999995</v>
      </c>
      <c r="P46">
        <v>0</v>
      </c>
      <c r="Q46">
        <v>0</v>
      </c>
      <c r="R46">
        <v>584720</v>
      </c>
      <c r="S46">
        <v>30878</v>
      </c>
      <c r="T46">
        <v>0</v>
      </c>
      <c r="U46">
        <v>89931</v>
      </c>
      <c r="V46">
        <v>254002</v>
      </c>
    </row>
    <row r="47" spans="1:22" x14ac:dyDescent="0.2">
      <c r="A47" t="s">
        <v>99</v>
      </c>
      <c r="B47">
        <v>1044</v>
      </c>
      <c r="C47">
        <v>0</v>
      </c>
      <c r="D47">
        <v>1</v>
      </c>
      <c r="E47">
        <v>4919.6000000000004</v>
      </c>
      <c r="F47">
        <v>60.5</v>
      </c>
      <c r="G47">
        <v>24638820</v>
      </c>
      <c r="H47">
        <v>3597820</v>
      </c>
      <c r="I47">
        <v>1368797</v>
      </c>
      <c r="J47">
        <v>14868684</v>
      </c>
      <c r="K47">
        <v>417507</v>
      </c>
      <c r="L47">
        <v>43149825.667000003</v>
      </c>
      <c r="M47">
        <v>14451177</v>
      </c>
      <c r="N47">
        <v>41172736</v>
      </c>
      <c r="O47">
        <v>1977089.6666999999</v>
      </c>
      <c r="P47">
        <v>0</v>
      </c>
      <c r="Q47">
        <v>0</v>
      </c>
      <c r="R47">
        <v>325965</v>
      </c>
      <c r="S47">
        <v>-62359</v>
      </c>
      <c r="T47">
        <v>0</v>
      </c>
      <c r="U47">
        <v>256789</v>
      </c>
      <c r="V47">
        <v>370467</v>
      </c>
    </row>
    <row r="48" spans="1:22" x14ac:dyDescent="0.2">
      <c r="A48" t="s">
        <v>100</v>
      </c>
      <c r="B48">
        <v>1053</v>
      </c>
      <c r="C48">
        <v>0</v>
      </c>
      <c r="D48">
        <v>1</v>
      </c>
      <c r="E48">
        <v>16972.7</v>
      </c>
      <c r="F48">
        <v>108</v>
      </c>
      <c r="G48">
        <v>92748631</v>
      </c>
      <c r="H48">
        <v>17713310</v>
      </c>
      <c r="I48">
        <v>9595287</v>
      </c>
      <c r="J48">
        <v>50772463</v>
      </c>
      <c r="K48">
        <v>1245811</v>
      </c>
      <c r="L48">
        <v>161227812.33000001</v>
      </c>
      <c r="M48">
        <v>49526652</v>
      </c>
      <c r="N48">
        <v>149591588</v>
      </c>
      <c r="O48">
        <v>11636224.333000001</v>
      </c>
      <c r="P48">
        <v>0</v>
      </c>
      <c r="Q48">
        <v>0</v>
      </c>
      <c r="R48">
        <v>1602941</v>
      </c>
      <c r="S48">
        <v>87711</v>
      </c>
      <c r="T48">
        <v>0</v>
      </c>
      <c r="U48">
        <v>915040</v>
      </c>
      <c r="V48">
        <v>1596349</v>
      </c>
    </row>
    <row r="49" spans="1:22" x14ac:dyDescent="0.2">
      <c r="A49" t="s">
        <v>101</v>
      </c>
      <c r="B49">
        <v>1062</v>
      </c>
      <c r="C49">
        <v>0</v>
      </c>
      <c r="D49">
        <v>1</v>
      </c>
      <c r="E49">
        <v>1335.3</v>
      </c>
      <c r="F49">
        <v>16.899999999999999</v>
      </c>
      <c r="G49">
        <v>7814790</v>
      </c>
      <c r="H49">
        <v>958544</v>
      </c>
      <c r="I49">
        <v>382151</v>
      </c>
      <c r="J49">
        <v>2489171</v>
      </c>
      <c r="K49">
        <v>80666</v>
      </c>
      <c r="L49">
        <v>11006656.666999999</v>
      </c>
      <c r="M49">
        <v>2408505</v>
      </c>
      <c r="N49">
        <v>10525833</v>
      </c>
      <c r="O49">
        <v>480823.66667000001</v>
      </c>
      <c r="P49">
        <v>0</v>
      </c>
      <c r="Q49">
        <v>228637.69724000001</v>
      </c>
      <c r="R49">
        <v>292360</v>
      </c>
      <c r="S49">
        <v>15439</v>
      </c>
      <c r="T49">
        <v>228637.69724000001</v>
      </c>
      <c r="U49">
        <v>66647</v>
      </c>
      <c r="V49">
        <v>36512</v>
      </c>
    </row>
    <row r="50" spans="1:22" x14ac:dyDescent="0.2">
      <c r="A50" t="s">
        <v>102</v>
      </c>
      <c r="B50">
        <v>1071</v>
      </c>
      <c r="C50">
        <v>0</v>
      </c>
      <c r="D50">
        <v>1</v>
      </c>
      <c r="E50">
        <v>1349.3</v>
      </c>
      <c r="F50">
        <v>-20.7</v>
      </c>
      <c r="G50">
        <v>8576521</v>
      </c>
      <c r="H50">
        <v>990928</v>
      </c>
      <c r="I50">
        <v>173403</v>
      </c>
      <c r="J50">
        <v>2786888</v>
      </c>
      <c r="K50">
        <v>62915</v>
      </c>
      <c r="L50">
        <v>12137137</v>
      </c>
      <c r="M50">
        <v>2723973</v>
      </c>
      <c r="N50">
        <v>11864470</v>
      </c>
      <c r="O50">
        <v>272667</v>
      </c>
      <c r="P50">
        <v>0</v>
      </c>
      <c r="Q50">
        <v>334504.46484999999</v>
      </c>
      <c r="R50">
        <v>299081</v>
      </c>
      <c r="S50">
        <v>15794</v>
      </c>
      <c r="T50">
        <v>334504.46484999999</v>
      </c>
      <c r="U50">
        <v>70960</v>
      </c>
      <c r="V50">
        <v>81881</v>
      </c>
    </row>
    <row r="51" spans="1:22" x14ac:dyDescent="0.2">
      <c r="A51" t="s">
        <v>103</v>
      </c>
      <c r="B51">
        <v>1080</v>
      </c>
      <c r="C51">
        <v>0</v>
      </c>
      <c r="D51">
        <v>1</v>
      </c>
      <c r="E51">
        <v>458.8</v>
      </c>
      <c r="F51">
        <v>-8.3000000000000007</v>
      </c>
      <c r="G51">
        <v>2482444</v>
      </c>
      <c r="H51">
        <v>338783</v>
      </c>
      <c r="I51">
        <v>63238</v>
      </c>
      <c r="J51">
        <v>1431377</v>
      </c>
      <c r="K51">
        <v>22012</v>
      </c>
      <c r="L51">
        <v>4179407</v>
      </c>
      <c r="M51">
        <v>1409365</v>
      </c>
      <c r="N51">
        <v>4086196</v>
      </c>
      <c r="O51">
        <v>93211</v>
      </c>
      <c r="P51">
        <v>0</v>
      </c>
      <c r="Q51">
        <v>0</v>
      </c>
      <c r="R51">
        <v>90732</v>
      </c>
      <c r="S51">
        <v>4791</v>
      </c>
      <c r="T51">
        <v>0</v>
      </c>
      <c r="U51">
        <v>25186</v>
      </c>
      <c r="V51">
        <v>17535</v>
      </c>
    </row>
    <row r="52" spans="1:22" x14ac:dyDescent="0.2">
      <c r="A52" t="s">
        <v>104</v>
      </c>
      <c r="B52">
        <v>1089</v>
      </c>
      <c r="C52">
        <v>0</v>
      </c>
      <c r="D52">
        <v>1</v>
      </c>
      <c r="E52">
        <v>491.8</v>
      </c>
      <c r="F52">
        <v>12.5</v>
      </c>
      <c r="G52">
        <v>2806028</v>
      </c>
      <c r="H52">
        <v>378703</v>
      </c>
      <c r="I52">
        <v>230118</v>
      </c>
      <c r="J52">
        <v>1258707</v>
      </c>
      <c r="K52">
        <v>52109</v>
      </c>
      <c r="L52">
        <v>4368105</v>
      </c>
      <c r="M52">
        <v>1206598</v>
      </c>
      <c r="N52">
        <v>4080303</v>
      </c>
      <c r="O52">
        <v>287802</v>
      </c>
      <c r="P52">
        <v>0</v>
      </c>
      <c r="Q52">
        <v>0</v>
      </c>
      <c r="R52">
        <v>87372</v>
      </c>
      <c r="S52">
        <v>4614</v>
      </c>
      <c r="T52">
        <v>0</v>
      </c>
      <c r="U52">
        <v>26053</v>
      </c>
      <c r="V52">
        <v>12039</v>
      </c>
    </row>
    <row r="53" spans="1:22" x14ac:dyDescent="0.2">
      <c r="A53" t="s">
        <v>105</v>
      </c>
      <c r="B53">
        <v>1082</v>
      </c>
      <c r="C53">
        <v>0</v>
      </c>
      <c r="D53">
        <v>1</v>
      </c>
      <c r="E53">
        <v>1459.3</v>
      </c>
      <c r="F53">
        <v>-18.3</v>
      </c>
      <c r="G53">
        <v>7745609</v>
      </c>
      <c r="H53">
        <v>1071355</v>
      </c>
      <c r="I53">
        <v>199131</v>
      </c>
      <c r="J53">
        <v>4143361</v>
      </c>
      <c r="K53">
        <v>89315</v>
      </c>
      <c r="L53">
        <v>12722334</v>
      </c>
      <c r="M53">
        <v>4054046</v>
      </c>
      <c r="N53">
        <v>12397950</v>
      </c>
      <c r="O53">
        <v>324384</v>
      </c>
      <c r="P53">
        <v>0</v>
      </c>
      <c r="Q53">
        <v>0</v>
      </c>
      <c r="R53">
        <v>312523</v>
      </c>
      <c r="S53">
        <v>16504</v>
      </c>
      <c r="T53">
        <v>0</v>
      </c>
      <c r="U53">
        <v>75926</v>
      </c>
      <c r="V53">
        <v>74532</v>
      </c>
    </row>
    <row r="54" spans="1:22" x14ac:dyDescent="0.2">
      <c r="A54" t="s">
        <v>106</v>
      </c>
      <c r="B54">
        <v>1093</v>
      </c>
      <c r="C54">
        <v>0</v>
      </c>
      <c r="D54">
        <v>1</v>
      </c>
      <c r="E54">
        <v>702.7</v>
      </c>
      <c r="F54">
        <v>20.3</v>
      </c>
      <c r="G54">
        <v>4553698</v>
      </c>
      <c r="H54">
        <v>538858</v>
      </c>
      <c r="I54">
        <v>342927</v>
      </c>
      <c r="J54">
        <v>1283259</v>
      </c>
      <c r="K54">
        <v>45962</v>
      </c>
      <c r="L54">
        <v>6278111.6666999999</v>
      </c>
      <c r="M54">
        <v>1237297</v>
      </c>
      <c r="N54">
        <v>5882110</v>
      </c>
      <c r="O54">
        <v>396001.66667000001</v>
      </c>
      <c r="P54">
        <v>0</v>
      </c>
      <c r="Q54">
        <v>193612.90067999999</v>
      </c>
      <c r="R54">
        <v>114256</v>
      </c>
      <c r="S54">
        <v>6034</v>
      </c>
      <c r="T54">
        <v>193612.90067999999</v>
      </c>
      <c r="U54">
        <v>37786</v>
      </c>
      <c r="V54">
        <v>16553</v>
      </c>
    </row>
    <row r="55" spans="1:22" x14ac:dyDescent="0.2">
      <c r="A55" t="s">
        <v>107</v>
      </c>
      <c r="B55">
        <v>1079</v>
      </c>
      <c r="C55">
        <v>0</v>
      </c>
      <c r="D55">
        <v>1</v>
      </c>
      <c r="E55">
        <v>806.6</v>
      </c>
      <c r="F55">
        <v>3.8</v>
      </c>
      <c r="G55">
        <v>4156518</v>
      </c>
      <c r="H55">
        <v>619285</v>
      </c>
      <c r="I55">
        <v>203748</v>
      </c>
      <c r="J55">
        <v>2132436</v>
      </c>
      <c r="K55">
        <v>13555</v>
      </c>
      <c r="L55">
        <v>6942029</v>
      </c>
      <c r="M55">
        <v>2118881</v>
      </c>
      <c r="N55">
        <v>6709253</v>
      </c>
      <c r="O55">
        <v>232776</v>
      </c>
      <c r="P55">
        <v>0</v>
      </c>
      <c r="Q55">
        <v>0</v>
      </c>
      <c r="R55">
        <v>0</v>
      </c>
      <c r="S55">
        <v>0</v>
      </c>
      <c r="T55">
        <v>0</v>
      </c>
      <c r="U55">
        <v>41293</v>
      </c>
      <c r="V55">
        <v>33790</v>
      </c>
    </row>
    <row r="56" spans="1:22" x14ac:dyDescent="0.2">
      <c r="A56" t="s">
        <v>108</v>
      </c>
      <c r="B56">
        <v>1095</v>
      </c>
      <c r="C56">
        <v>0</v>
      </c>
      <c r="D56">
        <v>1</v>
      </c>
      <c r="E56">
        <v>724.6</v>
      </c>
      <c r="F56">
        <v>35.799999999999997</v>
      </c>
      <c r="G56">
        <v>3622338</v>
      </c>
      <c r="H56">
        <v>512218</v>
      </c>
      <c r="I56">
        <v>375754</v>
      </c>
      <c r="J56">
        <v>2301706</v>
      </c>
      <c r="K56">
        <v>104996</v>
      </c>
      <c r="L56">
        <v>6274991.6666999999</v>
      </c>
      <c r="M56">
        <v>2196710</v>
      </c>
      <c r="N56">
        <v>5780474</v>
      </c>
      <c r="O56">
        <v>494517.66667000001</v>
      </c>
      <c r="P56">
        <v>0</v>
      </c>
      <c r="Q56">
        <v>0</v>
      </c>
      <c r="R56">
        <v>188186</v>
      </c>
      <c r="S56">
        <v>9938</v>
      </c>
      <c r="T56">
        <v>0</v>
      </c>
      <c r="U56">
        <v>36734</v>
      </c>
      <c r="V56">
        <v>26916</v>
      </c>
    </row>
    <row r="57" spans="1:22" x14ac:dyDescent="0.2">
      <c r="A57" t="s">
        <v>109</v>
      </c>
      <c r="B57">
        <v>4772</v>
      </c>
      <c r="C57">
        <v>0</v>
      </c>
      <c r="D57">
        <v>1</v>
      </c>
      <c r="E57">
        <v>810.6</v>
      </c>
      <c r="F57">
        <v>-33</v>
      </c>
      <c r="G57">
        <v>3918290</v>
      </c>
      <c r="H57">
        <v>630974</v>
      </c>
      <c r="I57">
        <v>-37053</v>
      </c>
      <c r="J57">
        <v>2958538</v>
      </c>
      <c r="K57">
        <v>149808</v>
      </c>
      <c r="L57">
        <v>7410279.3333000001</v>
      </c>
      <c r="M57">
        <v>2808730</v>
      </c>
      <c r="N57">
        <v>7281559</v>
      </c>
      <c r="O57">
        <v>128720.33332999999</v>
      </c>
      <c r="P57">
        <v>110034</v>
      </c>
      <c r="Q57">
        <v>0</v>
      </c>
      <c r="R57">
        <v>144500</v>
      </c>
      <c r="S57">
        <v>7631</v>
      </c>
      <c r="T57">
        <v>0</v>
      </c>
      <c r="U57">
        <v>43408</v>
      </c>
      <c r="V57">
        <v>46977</v>
      </c>
    </row>
    <row r="58" spans="1:22" x14ac:dyDescent="0.2">
      <c r="A58" t="s">
        <v>110</v>
      </c>
      <c r="B58">
        <v>1107</v>
      </c>
      <c r="C58">
        <v>0</v>
      </c>
      <c r="D58">
        <v>1</v>
      </c>
      <c r="E58">
        <v>1312.4</v>
      </c>
      <c r="F58">
        <v>-31.2</v>
      </c>
      <c r="G58">
        <v>7964925</v>
      </c>
      <c r="H58">
        <v>954661</v>
      </c>
      <c r="I58">
        <v>77969</v>
      </c>
      <c r="J58">
        <v>2937222</v>
      </c>
      <c r="K58">
        <v>108722</v>
      </c>
      <c r="L58">
        <v>11698576</v>
      </c>
      <c r="M58">
        <v>2828500</v>
      </c>
      <c r="N58">
        <v>11486428</v>
      </c>
      <c r="O58">
        <v>212148</v>
      </c>
      <c r="P58">
        <v>33485</v>
      </c>
      <c r="Q58">
        <v>188930.34270000001</v>
      </c>
      <c r="R58">
        <v>211709</v>
      </c>
      <c r="S58">
        <v>11180</v>
      </c>
      <c r="T58">
        <v>188930.34270000001</v>
      </c>
      <c r="U58">
        <v>69658</v>
      </c>
      <c r="V58">
        <v>53477</v>
      </c>
    </row>
    <row r="59" spans="1:22" x14ac:dyDescent="0.2">
      <c r="A59" t="s">
        <v>111</v>
      </c>
      <c r="B59">
        <v>1116</v>
      </c>
      <c r="C59">
        <v>0</v>
      </c>
      <c r="D59">
        <v>1</v>
      </c>
      <c r="E59">
        <v>1546.2</v>
      </c>
      <c r="F59">
        <v>-43.1</v>
      </c>
      <c r="G59">
        <v>8251680</v>
      </c>
      <c r="H59">
        <v>1148580</v>
      </c>
      <c r="I59">
        <v>46158</v>
      </c>
      <c r="J59">
        <v>4758323</v>
      </c>
      <c r="K59">
        <v>152022</v>
      </c>
      <c r="L59">
        <v>14174388.333000001</v>
      </c>
      <c r="M59">
        <v>4606301</v>
      </c>
      <c r="N59">
        <v>13927858</v>
      </c>
      <c r="O59">
        <v>246530.33332999999</v>
      </c>
      <c r="P59">
        <v>83765</v>
      </c>
      <c r="Q59">
        <v>0</v>
      </c>
      <c r="R59">
        <v>90732</v>
      </c>
      <c r="S59">
        <v>4791</v>
      </c>
      <c r="T59">
        <v>0</v>
      </c>
      <c r="U59">
        <v>82447</v>
      </c>
      <c r="V59">
        <v>106537</v>
      </c>
    </row>
    <row r="60" spans="1:22" x14ac:dyDescent="0.2">
      <c r="A60" t="s">
        <v>112</v>
      </c>
      <c r="B60">
        <v>1134</v>
      </c>
      <c r="C60">
        <v>0</v>
      </c>
      <c r="D60">
        <v>1</v>
      </c>
      <c r="E60">
        <v>301.89999999999998</v>
      </c>
      <c r="F60">
        <v>8.3000000000000007</v>
      </c>
      <c r="G60">
        <v>1354396</v>
      </c>
      <c r="H60">
        <v>244349</v>
      </c>
      <c r="I60">
        <v>107674</v>
      </c>
      <c r="J60">
        <v>1160771</v>
      </c>
      <c r="K60">
        <v>31385</v>
      </c>
      <c r="L60">
        <v>2708897.3333000001</v>
      </c>
      <c r="M60">
        <v>1129386</v>
      </c>
      <c r="N60">
        <v>2566410</v>
      </c>
      <c r="O60">
        <v>142487.33332999999</v>
      </c>
      <c r="P60">
        <v>0</v>
      </c>
      <c r="Q60">
        <v>0</v>
      </c>
      <c r="R60">
        <v>57128</v>
      </c>
      <c r="S60">
        <v>3017</v>
      </c>
      <c r="T60">
        <v>0</v>
      </c>
      <c r="U60">
        <v>16317</v>
      </c>
      <c r="V60">
        <v>6509</v>
      </c>
    </row>
    <row r="61" spans="1:22" x14ac:dyDescent="0.2">
      <c r="A61" t="s">
        <v>113</v>
      </c>
      <c r="B61">
        <v>1152</v>
      </c>
      <c r="C61">
        <v>0</v>
      </c>
      <c r="D61">
        <v>1</v>
      </c>
      <c r="E61">
        <v>991.5</v>
      </c>
      <c r="F61">
        <v>16.399999999999999</v>
      </c>
      <c r="G61">
        <v>5676279</v>
      </c>
      <c r="H61">
        <v>744566</v>
      </c>
      <c r="I61">
        <v>324398</v>
      </c>
      <c r="J61">
        <v>2592950</v>
      </c>
      <c r="K61">
        <v>73865</v>
      </c>
      <c r="L61">
        <v>8953882.6666999999</v>
      </c>
      <c r="M61">
        <v>2519085</v>
      </c>
      <c r="N61">
        <v>8515278</v>
      </c>
      <c r="O61">
        <v>438604.66667000001</v>
      </c>
      <c r="P61">
        <v>0</v>
      </c>
      <c r="Q61">
        <v>0</v>
      </c>
      <c r="R61">
        <v>137779</v>
      </c>
      <c r="S61">
        <v>7276</v>
      </c>
      <c r="T61">
        <v>0</v>
      </c>
      <c r="U61">
        <v>53395</v>
      </c>
      <c r="V61">
        <v>77867</v>
      </c>
    </row>
    <row r="62" spans="1:22" x14ac:dyDescent="0.2">
      <c r="A62" t="s">
        <v>114</v>
      </c>
      <c r="B62">
        <v>1197</v>
      </c>
      <c r="C62">
        <v>0</v>
      </c>
      <c r="D62">
        <v>1</v>
      </c>
      <c r="E62">
        <v>927.5</v>
      </c>
      <c r="F62">
        <v>-11.2</v>
      </c>
      <c r="G62">
        <v>4694522</v>
      </c>
      <c r="H62">
        <v>642340</v>
      </c>
      <c r="I62">
        <v>121067</v>
      </c>
      <c r="J62">
        <v>2521784</v>
      </c>
      <c r="K62">
        <v>55514</v>
      </c>
      <c r="L62">
        <v>7906823.6666999999</v>
      </c>
      <c r="M62">
        <v>2466270</v>
      </c>
      <c r="N62">
        <v>7705158</v>
      </c>
      <c r="O62">
        <v>201665.66667000001</v>
      </c>
      <c r="P62">
        <v>0</v>
      </c>
      <c r="Q62">
        <v>0</v>
      </c>
      <c r="R62">
        <v>0</v>
      </c>
      <c r="S62">
        <v>0</v>
      </c>
      <c r="T62">
        <v>0</v>
      </c>
      <c r="U62">
        <v>47406</v>
      </c>
      <c r="V62">
        <v>48178</v>
      </c>
    </row>
    <row r="63" spans="1:22" x14ac:dyDescent="0.2">
      <c r="A63" t="s">
        <v>115</v>
      </c>
      <c r="B63">
        <v>1206</v>
      </c>
      <c r="C63">
        <v>0</v>
      </c>
      <c r="D63">
        <v>1</v>
      </c>
      <c r="E63">
        <v>954.5</v>
      </c>
      <c r="F63">
        <v>9.6</v>
      </c>
      <c r="G63">
        <v>5453706</v>
      </c>
      <c r="H63">
        <v>717211</v>
      </c>
      <c r="I63">
        <v>492767</v>
      </c>
      <c r="J63">
        <v>3589291</v>
      </c>
      <c r="K63">
        <v>121715</v>
      </c>
      <c r="L63">
        <v>9610022</v>
      </c>
      <c r="M63">
        <v>3467576</v>
      </c>
      <c r="N63">
        <v>8974456</v>
      </c>
      <c r="O63">
        <v>635566</v>
      </c>
      <c r="P63">
        <v>0</v>
      </c>
      <c r="Q63">
        <v>0</v>
      </c>
      <c r="R63">
        <v>188186</v>
      </c>
      <c r="S63">
        <v>-17607</v>
      </c>
      <c r="T63">
        <v>0</v>
      </c>
      <c r="U63">
        <v>57326</v>
      </c>
      <c r="V63">
        <v>38000</v>
      </c>
    </row>
    <row r="64" spans="1:22" x14ac:dyDescent="0.2">
      <c r="A64" t="s">
        <v>116</v>
      </c>
      <c r="B64">
        <v>1211</v>
      </c>
      <c r="C64">
        <v>0</v>
      </c>
      <c r="D64">
        <v>1</v>
      </c>
      <c r="E64">
        <v>1476.3</v>
      </c>
      <c r="F64">
        <v>28.2</v>
      </c>
      <c r="G64">
        <v>9214085</v>
      </c>
      <c r="H64">
        <v>1084632</v>
      </c>
      <c r="I64">
        <v>561474</v>
      </c>
      <c r="J64">
        <v>2962087</v>
      </c>
      <c r="K64">
        <v>90145</v>
      </c>
      <c r="L64">
        <v>13143181.666999999</v>
      </c>
      <c r="M64">
        <v>2871942</v>
      </c>
      <c r="N64">
        <v>12446484</v>
      </c>
      <c r="O64">
        <v>696697.66666999995</v>
      </c>
      <c r="P64">
        <v>0</v>
      </c>
      <c r="Q64">
        <v>278213.32952999999</v>
      </c>
      <c r="R64">
        <v>208349</v>
      </c>
      <c r="S64">
        <v>11003</v>
      </c>
      <c r="T64">
        <v>278213.32952999999</v>
      </c>
      <c r="U64">
        <v>80164</v>
      </c>
      <c r="V64">
        <v>90727</v>
      </c>
    </row>
    <row r="65" spans="1:22" x14ac:dyDescent="0.2">
      <c r="A65" t="s">
        <v>117</v>
      </c>
      <c r="B65">
        <v>1215</v>
      </c>
      <c r="C65">
        <v>0</v>
      </c>
      <c r="D65">
        <v>1</v>
      </c>
      <c r="E65">
        <v>325.8</v>
      </c>
      <c r="F65">
        <v>-15</v>
      </c>
      <c r="G65">
        <v>1803950</v>
      </c>
      <c r="H65">
        <v>279796</v>
      </c>
      <c r="I65">
        <v>-18008</v>
      </c>
      <c r="J65">
        <v>981065</v>
      </c>
      <c r="K65">
        <v>63789</v>
      </c>
      <c r="L65">
        <v>3035815.3333000001</v>
      </c>
      <c r="M65">
        <v>917276</v>
      </c>
      <c r="N65">
        <v>2985762</v>
      </c>
      <c r="O65">
        <v>50053.333333000002</v>
      </c>
      <c r="P65">
        <v>54958</v>
      </c>
      <c r="Q65">
        <v>0</v>
      </c>
      <c r="R65">
        <v>36965</v>
      </c>
      <c r="S65">
        <v>1952</v>
      </c>
      <c r="T65">
        <v>0</v>
      </c>
      <c r="U65">
        <v>17339</v>
      </c>
      <c r="V65">
        <v>7969</v>
      </c>
    </row>
    <row r="66" spans="1:22" x14ac:dyDescent="0.2">
      <c r="A66" t="s">
        <v>118</v>
      </c>
      <c r="B66">
        <v>1218</v>
      </c>
      <c r="C66">
        <v>0</v>
      </c>
      <c r="D66">
        <v>1</v>
      </c>
      <c r="E66">
        <v>362.8</v>
      </c>
      <c r="F66">
        <v>-8.1999999999999993</v>
      </c>
      <c r="G66">
        <v>1302652</v>
      </c>
      <c r="H66">
        <v>287214</v>
      </c>
      <c r="I66">
        <v>12754</v>
      </c>
      <c r="J66">
        <v>1689815</v>
      </c>
      <c r="K66">
        <v>43078</v>
      </c>
      <c r="L66">
        <v>3241162.6666999999</v>
      </c>
      <c r="M66">
        <v>1646737</v>
      </c>
      <c r="N66">
        <v>3179238</v>
      </c>
      <c r="O66">
        <v>61924.666666999998</v>
      </c>
      <c r="P66">
        <v>8049</v>
      </c>
      <c r="Q66">
        <v>0</v>
      </c>
      <c r="R66">
        <v>50407</v>
      </c>
      <c r="S66">
        <v>2662</v>
      </c>
      <c r="T66">
        <v>0</v>
      </c>
      <c r="U66">
        <v>18721</v>
      </c>
      <c r="V66">
        <v>11889</v>
      </c>
    </row>
    <row r="67" spans="1:22" x14ac:dyDescent="0.2">
      <c r="A67" t="s">
        <v>119</v>
      </c>
      <c r="B67">
        <v>2763</v>
      </c>
      <c r="C67">
        <v>0</v>
      </c>
      <c r="D67">
        <v>1</v>
      </c>
      <c r="E67">
        <v>624.70000000000005</v>
      </c>
      <c r="F67">
        <v>3.6</v>
      </c>
      <c r="G67">
        <v>2796095</v>
      </c>
      <c r="H67">
        <v>454861</v>
      </c>
      <c r="I67">
        <v>148498</v>
      </c>
      <c r="J67">
        <v>2347043</v>
      </c>
      <c r="K67">
        <v>63680</v>
      </c>
      <c r="L67">
        <v>5539327</v>
      </c>
      <c r="M67">
        <v>2283363</v>
      </c>
      <c r="N67">
        <v>5315190</v>
      </c>
      <c r="O67">
        <v>224137</v>
      </c>
      <c r="P67">
        <v>0</v>
      </c>
      <c r="Q67">
        <v>0</v>
      </c>
      <c r="R67">
        <v>84012</v>
      </c>
      <c r="S67">
        <v>4437</v>
      </c>
      <c r="T67">
        <v>0</v>
      </c>
      <c r="U67">
        <v>32447</v>
      </c>
      <c r="V67">
        <v>25340</v>
      </c>
    </row>
    <row r="68" spans="1:22" x14ac:dyDescent="0.2">
      <c r="A68" t="s">
        <v>120</v>
      </c>
      <c r="B68">
        <v>1221</v>
      </c>
      <c r="C68">
        <v>0</v>
      </c>
      <c r="D68">
        <v>1</v>
      </c>
      <c r="E68">
        <v>1895.1</v>
      </c>
      <c r="F68">
        <v>97.5</v>
      </c>
      <c r="G68">
        <v>9782059</v>
      </c>
      <c r="H68">
        <v>1361403</v>
      </c>
      <c r="I68">
        <v>998771</v>
      </c>
      <c r="J68">
        <v>5311346</v>
      </c>
      <c r="K68">
        <v>216668</v>
      </c>
      <c r="L68">
        <v>16413079</v>
      </c>
      <c r="M68">
        <v>5094678</v>
      </c>
      <c r="N68">
        <v>15124432</v>
      </c>
      <c r="O68">
        <v>1288647</v>
      </c>
      <c r="P68">
        <v>0</v>
      </c>
      <c r="Q68">
        <v>0</v>
      </c>
      <c r="R68">
        <v>184825</v>
      </c>
      <c r="S68">
        <v>9760</v>
      </c>
      <c r="T68">
        <v>0</v>
      </c>
      <c r="U68">
        <v>99356</v>
      </c>
      <c r="V68">
        <v>143096</v>
      </c>
    </row>
    <row r="69" spans="1:22" x14ac:dyDescent="0.2">
      <c r="A69" t="s">
        <v>121</v>
      </c>
      <c r="B69">
        <v>1233</v>
      </c>
      <c r="C69">
        <v>0</v>
      </c>
      <c r="D69">
        <v>1</v>
      </c>
      <c r="E69">
        <v>1195.4000000000001</v>
      </c>
      <c r="F69">
        <v>-41.3</v>
      </c>
      <c r="G69">
        <v>5164514</v>
      </c>
      <c r="H69">
        <v>854077</v>
      </c>
      <c r="I69">
        <v>-14662</v>
      </c>
      <c r="J69">
        <v>4895186</v>
      </c>
      <c r="K69">
        <v>170629</v>
      </c>
      <c r="L69">
        <v>10773265</v>
      </c>
      <c r="M69">
        <v>4724557</v>
      </c>
      <c r="N69">
        <v>10561912</v>
      </c>
      <c r="O69">
        <v>211353</v>
      </c>
      <c r="P69">
        <v>113323</v>
      </c>
      <c r="Q69">
        <v>0</v>
      </c>
      <c r="R69">
        <v>221791</v>
      </c>
      <c r="S69">
        <v>11713</v>
      </c>
      <c r="T69">
        <v>0</v>
      </c>
      <c r="U69">
        <v>63668</v>
      </c>
      <c r="V69">
        <v>81279</v>
      </c>
    </row>
    <row r="70" spans="1:22" x14ac:dyDescent="0.2">
      <c r="A70" t="s">
        <v>122</v>
      </c>
      <c r="B70">
        <v>1278</v>
      </c>
      <c r="C70">
        <v>0</v>
      </c>
      <c r="D70">
        <v>1</v>
      </c>
      <c r="E70">
        <v>3822.1</v>
      </c>
      <c r="F70">
        <v>-37.4</v>
      </c>
      <c r="G70">
        <v>23983371</v>
      </c>
      <c r="H70">
        <v>2838851</v>
      </c>
      <c r="I70">
        <v>23606</v>
      </c>
      <c r="J70">
        <v>9585233</v>
      </c>
      <c r="K70">
        <v>178013</v>
      </c>
      <c r="L70">
        <v>36010017</v>
      </c>
      <c r="M70">
        <v>9407220</v>
      </c>
      <c r="N70">
        <v>35021357</v>
      </c>
      <c r="O70">
        <v>988660</v>
      </c>
      <c r="P70">
        <v>0</v>
      </c>
      <c r="Q70">
        <v>440043.44111000001</v>
      </c>
      <c r="R70">
        <v>823313</v>
      </c>
      <c r="S70">
        <v>43478</v>
      </c>
      <c r="T70">
        <v>440043.44111000001</v>
      </c>
      <c r="U70">
        <v>212532</v>
      </c>
      <c r="V70">
        <v>425875</v>
      </c>
    </row>
    <row r="71" spans="1:22" x14ac:dyDescent="0.2">
      <c r="A71" t="s">
        <v>123</v>
      </c>
      <c r="B71">
        <v>1332</v>
      </c>
      <c r="C71">
        <v>0</v>
      </c>
      <c r="D71">
        <v>1</v>
      </c>
      <c r="E71">
        <v>743.6</v>
      </c>
      <c r="F71">
        <v>1</v>
      </c>
      <c r="G71">
        <v>4146293</v>
      </c>
      <c r="H71">
        <v>529992</v>
      </c>
      <c r="I71">
        <v>157539</v>
      </c>
      <c r="J71">
        <v>1803916</v>
      </c>
      <c r="K71">
        <v>55172</v>
      </c>
      <c r="L71">
        <v>6352536.6666999999</v>
      </c>
      <c r="M71">
        <v>1748744</v>
      </c>
      <c r="N71">
        <v>6132171</v>
      </c>
      <c r="O71">
        <v>220365.66667000001</v>
      </c>
      <c r="P71">
        <v>0</v>
      </c>
      <c r="Q71">
        <v>42146.998538</v>
      </c>
      <c r="R71">
        <v>141139</v>
      </c>
      <c r="S71">
        <v>7453</v>
      </c>
      <c r="T71">
        <v>42146.998538</v>
      </c>
      <c r="U71">
        <v>37476</v>
      </c>
      <c r="V71">
        <v>13475</v>
      </c>
    </row>
    <row r="72" spans="1:22" x14ac:dyDescent="0.2">
      <c r="A72" t="s">
        <v>124</v>
      </c>
      <c r="B72">
        <v>1337</v>
      </c>
      <c r="C72">
        <v>0</v>
      </c>
      <c r="D72">
        <v>1</v>
      </c>
      <c r="E72">
        <v>4791.6000000000004</v>
      </c>
      <c r="F72">
        <v>106.3</v>
      </c>
      <c r="G72">
        <v>23176738</v>
      </c>
      <c r="H72">
        <v>3377601</v>
      </c>
      <c r="I72">
        <v>1493645</v>
      </c>
      <c r="J72">
        <v>15375067</v>
      </c>
      <c r="K72">
        <v>451944</v>
      </c>
      <c r="L72">
        <v>41726537.667000003</v>
      </c>
      <c r="M72">
        <v>14923123</v>
      </c>
      <c r="N72">
        <v>39494086</v>
      </c>
      <c r="O72">
        <v>2232451.6666999999</v>
      </c>
      <c r="P72">
        <v>0</v>
      </c>
      <c r="Q72">
        <v>0</v>
      </c>
      <c r="R72">
        <v>880441</v>
      </c>
      <c r="S72">
        <v>46495</v>
      </c>
      <c r="T72">
        <v>0</v>
      </c>
      <c r="U72">
        <v>245383</v>
      </c>
      <c r="V72">
        <v>677573</v>
      </c>
    </row>
    <row r="73" spans="1:22" x14ac:dyDescent="0.2">
      <c r="A73" t="s">
        <v>125</v>
      </c>
      <c r="B73">
        <v>1350</v>
      </c>
      <c r="C73">
        <v>0</v>
      </c>
      <c r="D73">
        <v>1</v>
      </c>
      <c r="E73">
        <v>492.8</v>
      </c>
      <c r="F73">
        <v>5</v>
      </c>
      <c r="G73">
        <v>2630979</v>
      </c>
      <c r="H73">
        <v>363265</v>
      </c>
      <c r="I73">
        <v>140039</v>
      </c>
      <c r="J73">
        <v>1318232</v>
      </c>
      <c r="K73">
        <v>40437</v>
      </c>
      <c r="L73">
        <v>4237908.6666999999</v>
      </c>
      <c r="M73">
        <v>1277795</v>
      </c>
      <c r="N73">
        <v>4055005</v>
      </c>
      <c r="O73">
        <v>182903.66667000001</v>
      </c>
      <c r="P73">
        <v>0</v>
      </c>
      <c r="Q73">
        <v>0</v>
      </c>
      <c r="R73">
        <v>80651</v>
      </c>
      <c r="S73">
        <v>4259</v>
      </c>
      <c r="T73">
        <v>0</v>
      </c>
      <c r="U73">
        <v>25427</v>
      </c>
      <c r="V73">
        <v>6084</v>
      </c>
    </row>
    <row r="74" spans="1:22" x14ac:dyDescent="0.2">
      <c r="A74" t="s">
        <v>126</v>
      </c>
      <c r="B74">
        <v>1359</v>
      </c>
      <c r="C74">
        <v>0</v>
      </c>
      <c r="D74">
        <v>1</v>
      </c>
      <c r="E74">
        <v>516.70000000000005</v>
      </c>
      <c r="F74">
        <v>-11.3</v>
      </c>
      <c r="G74">
        <v>2181288</v>
      </c>
      <c r="H74">
        <v>561313</v>
      </c>
      <c r="I74">
        <v>177775</v>
      </c>
      <c r="J74">
        <v>1845658</v>
      </c>
      <c r="K74">
        <v>39644</v>
      </c>
      <c r="L74">
        <v>4545763</v>
      </c>
      <c r="M74">
        <v>1806014</v>
      </c>
      <c r="N74">
        <v>4309923</v>
      </c>
      <c r="O74">
        <v>235840</v>
      </c>
      <c r="P74">
        <v>7240</v>
      </c>
      <c r="Q74">
        <v>0</v>
      </c>
      <c r="R74">
        <v>80651</v>
      </c>
      <c r="S74">
        <v>4259</v>
      </c>
      <c r="T74">
        <v>0</v>
      </c>
      <c r="U74">
        <v>25772</v>
      </c>
      <c r="V74">
        <v>38155</v>
      </c>
    </row>
    <row r="75" spans="1:22" x14ac:dyDescent="0.2">
      <c r="A75" t="s">
        <v>127</v>
      </c>
      <c r="B75">
        <v>1368</v>
      </c>
      <c r="C75">
        <v>0</v>
      </c>
      <c r="D75">
        <v>1</v>
      </c>
      <c r="E75">
        <v>762.6</v>
      </c>
      <c r="F75">
        <v>-53</v>
      </c>
      <c r="G75">
        <v>4559942</v>
      </c>
      <c r="H75">
        <v>618328</v>
      </c>
      <c r="I75">
        <v>-123784</v>
      </c>
      <c r="J75">
        <v>2376793</v>
      </c>
      <c r="K75">
        <v>257835</v>
      </c>
      <c r="L75">
        <v>7439759.3333000001</v>
      </c>
      <c r="M75">
        <v>2118958</v>
      </c>
      <c r="N75">
        <v>7292767</v>
      </c>
      <c r="O75">
        <v>146992.33332999999</v>
      </c>
      <c r="P75">
        <v>243663</v>
      </c>
      <c r="Q75">
        <v>0</v>
      </c>
      <c r="R75">
        <v>141139</v>
      </c>
      <c r="S75">
        <v>7453</v>
      </c>
      <c r="T75">
        <v>0</v>
      </c>
      <c r="U75">
        <v>43246</v>
      </c>
      <c r="V75">
        <v>25835</v>
      </c>
    </row>
    <row r="76" spans="1:22" x14ac:dyDescent="0.2">
      <c r="A76" t="s">
        <v>128</v>
      </c>
      <c r="B76">
        <v>1413</v>
      </c>
      <c r="C76">
        <v>0</v>
      </c>
      <c r="D76">
        <v>1</v>
      </c>
      <c r="E76">
        <v>384.8</v>
      </c>
      <c r="F76">
        <v>-16.3</v>
      </c>
      <c r="G76">
        <v>1720488</v>
      </c>
      <c r="H76">
        <v>317435</v>
      </c>
      <c r="I76">
        <v>-46418</v>
      </c>
      <c r="J76">
        <v>1619876</v>
      </c>
      <c r="K76">
        <v>95350</v>
      </c>
      <c r="L76">
        <v>3583239.6666999999</v>
      </c>
      <c r="M76">
        <v>1524526</v>
      </c>
      <c r="N76">
        <v>3515336</v>
      </c>
      <c r="O76">
        <v>67903.666666999998</v>
      </c>
      <c r="P76">
        <v>58788</v>
      </c>
      <c r="Q76">
        <v>0</v>
      </c>
      <c r="R76">
        <v>110895</v>
      </c>
      <c r="S76">
        <v>5856</v>
      </c>
      <c r="T76">
        <v>0</v>
      </c>
      <c r="U76">
        <v>20334</v>
      </c>
      <c r="V76">
        <v>36336</v>
      </c>
    </row>
    <row r="77" spans="1:22" x14ac:dyDescent="0.2">
      <c r="A77" t="s">
        <v>129</v>
      </c>
      <c r="B77">
        <v>1431</v>
      </c>
      <c r="C77">
        <v>0</v>
      </c>
      <c r="D77">
        <v>1</v>
      </c>
      <c r="E77">
        <v>421.8</v>
      </c>
      <c r="F77">
        <v>3.9</v>
      </c>
      <c r="G77">
        <v>2026074</v>
      </c>
      <c r="H77">
        <v>348947</v>
      </c>
      <c r="I77">
        <v>145960</v>
      </c>
      <c r="J77">
        <v>1584451</v>
      </c>
      <c r="K77">
        <v>33763</v>
      </c>
      <c r="L77">
        <v>3894409.6666999999</v>
      </c>
      <c r="M77">
        <v>1550688</v>
      </c>
      <c r="N77">
        <v>3707149</v>
      </c>
      <c r="O77">
        <v>187260.66667000001</v>
      </c>
      <c r="P77">
        <v>0</v>
      </c>
      <c r="Q77">
        <v>0</v>
      </c>
      <c r="R77">
        <v>80651</v>
      </c>
      <c r="S77">
        <v>4259</v>
      </c>
      <c r="T77">
        <v>0</v>
      </c>
      <c r="U77">
        <v>22502</v>
      </c>
      <c r="V77">
        <v>15589</v>
      </c>
    </row>
    <row r="78" spans="1:22" x14ac:dyDescent="0.2">
      <c r="A78" t="s">
        <v>130</v>
      </c>
      <c r="B78">
        <v>1449</v>
      </c>
      <c r="C78">
        <v>0</v>
      </c>
      <c r="D78">
        <v>1</v>
      </c>
      <c r="E78">
        <v>107.5</v>
      </c>
      <c r="F78">
        <v>-1.6</v>
      </c>
      <c r="G78">
        <v>349301</v>
      </c>
      <c r="H78">
        <v>122860</v>
      </c>
      <c r="I78">
        <v>33421</v>
      </c>
      <c r="J78">
        <v>703056</v>
      </c>
      <c r="K78">
        <v>5093</v>
      </c>
      <c r="L78">
        <v>1180534</v>
      </c>
      <c r="M78">
        <v>697963</v>
      </c>
      <c r="N78">
        <v>1139666</v>
      </c>
      <c r="O78">
        <v>40868</v>
      </c>
      <c r="P78">
        <v>0</v>
      </c>
      <c r="Q78">
        <v>0</v>
      </c>
      <c r="R78">
        <v>0</v>
      </c>
      <c r="S78">
        <v>0</v>
      </c>
      <c r="T78">
        <v>0</v>
      </c>
      <c r="U78">
        <v>6737</v>
      </c>
      <c r="V78">
        <v>5317</v>
      </c>
    </row>
    <row r="79" spans="1:22" x14ac:dyDescent="0.2">
      <c r="A79" t="s">
        <v>131</v>
      </c>
      <c r="B79">
        <v>1476</v>
      </c>
      <c r="C79">
        <v>0</v>
      </c>
      <c r="D79">
        <v>1</v>
      </c>
      <c r="E79">
        <v>9049.6</v>
      </c>
      <c r="F79">
        <v>53.7</v>
      </c>
      <c r="G79">
        <v>56721655</v>
      </c>
      <c r="H79">
        <v>9438966</v>
      </c>
      <c r="I79">
        <v>5346650</v>
      </c>
      <c r="J79">
        <v>22173156</v>
      </c>
      <c r="K79">
        <v>550167</v>
      </c>
      <c r="L79">
        <v>87880598.333000004</v>
      </c>
      <c r="M79">
        <v>21622989</v>
      </c>
      <c r="N79">
        <v>81520047</v>
      </c>
      <c r="O79">
        <v>6360551.3333000001</v>
      </c>
      <c r="P79">
        <v>0</v>
      </c>
      <c r="Q79">
        <v>1223338.2763</v>
      </c>
      <c r="R79">
        <v>1371069</v>
      </c>
      <c r="S79">
        <v>69344</v>
      </c>
      <c r="T79">
        <v>1223338.2763</v>
      </c>
      <c r="U79">
        <v>503874</v>
      </c>
      <c r="V79">
        <v>917890</v>
      </c>
    </row>
    <row r="80" spans="1:22" x14ac:dyDescent="0.2">
      <c r="A80" t="s">
        <v>132</v>
      </c>
      <c r="B80">
        <v>1503</v>
      </c>
      <c r="C80">
        <v>0</v>
      </c>
      <c r="D80">
        <v>1</v>
      </c>
      <c r="E80">
        <v>1432.3</v>
      </c>
      <c r="F80">
        <v>6.8</v>
      </c>
      <c r="G80">
        <v>8696823</v>
      </c>
      <c r="H80">
        <v>1078796</v>
      </c>
      <c r="I80">
        <v>464948</v>
      </c>
      <c r="J80">
        <v>3385569</v>
      </c>
      <c r="K80">
        <v>108071</v>
      </c>
      <c r="L80">
        <v>12859206.333000001</v>
      </c>
      <c r="M80">
        <v>3277498</v>
      </c>
      <c r="N80">
        <v>12249244</v>
      </c>
      <c r="O80">
        <v>609962.33333000005</v>
      </c>
      <c r="P80">
        <v>0</v>
      </c>
      <c r="Q80">
        <v>119550.14027</v>
      </c>
      <c r="R80">
        <v>383093</v>
      </c>
      <c r="S80">
        <v>20231</v>
      </c>
      <c r="T80">
        <v>119550.14027</v>
      </c>
      <c r="U80">
        <v>77155</v>
      </c>
      <c r="V80">
        <v>81111</v>
      </c>
    </row>
    <row r="81" spans="1:22" x14ac:dyDescent="0.2">
      <c r="A81" t="s">
        <v>133</v>
      </c>
      <c r="B81">
        <v>1576</v>
      </c>
      <c r="C81">
        <v>0</v>
      </c>
      <c r="D81">
        <v>1</v>
      </c>
      <c r="E81">
        <v>2324.9</v>
      </c>
      <c r="F81">
        <v>77.8</v>
      </c>
      <c r="G81">
        <v>11959966</v>
      </c>
      <c r="H81">
        <v>1597843</v>
      </c>
      <c r="I81">
        <v>916838</v>
      </c>
      <c r="J81">
        <v>6547151</v>
      </c>
      <c r="K81">
        <v>218685</v>
      </c>
      <c r="L81">
        <v>19907253</v>
      </c>
      <c r="M81">
        <v>6328466</v>
      </c>
      <c r="N81">
        <v>18623420</v>
      </c>
      <c r="O81">
        <v>1283833</v>
      </c>
      <c r="P81">
        <v>0</v>
      </c>
      <c r="Q81">
        <v>0</v>
      </c>
      <c r="R81">
        <v>480546</v>
      </c>
      <c r="S81">
        <v>25377</v>
      </c>
      <c r="T81">
        <v>0</v>
      </c>
      <c r="U81">
        <v>116463</v>
      </c>
      <c r="V81">
        <v>282839</v>
      </c>
    </row>
    <row r="82" spans="1:22" x14ac:dyDescent="0.2">
      <c r="A82" t="s">
        <v>134</v>
      </c>
      <c r="B82">
        <v>1602</v>
      </c>
      <c r="C82">
        <v>0</v>
      </c>
      <c r="D82">
        <v>1</v>
      </c>
      <c r="E82">
        <v>504.8</v>
      </c>
      <c r="F82">
        <v>19.600000000000001</v>
      </c>
      <c r="G82">
        <v>2763533</v>
      </c>
      <c r="H82">
        <v>377242</v>
      </c>
      <c r="I82">
        <v>247914</v>
      </c>
      <c r="J82">
        <v>1253985</v>
      </c>
      <c r="K82">
        <v>49711</v>
      </c>
      <c r="L82">
        <v>4304975.3333000001</v>
      </c>
      <c r="M82">
        <v>1204274</v>
      </c>
      <c r="N82">
        <v>4003791</v>
      </c>
      <c r="O82">
        <v>301184.33332999999</v>
      </c>
      <c r="P82">
        <v>0</v>
      </c>
      <c r="Q82">
        <v>15816.918460000001</v>
      </c>
      <c r="R82">
        <v>97453</v>
      </c>
      <c r="S82">
        <v>5146</v>
      </c>
      <c r="T82">
        <v>15816.918460000001</v>
      </c>
      <c r="U82">
        <v>25224</v>
      </c>
      <c r="V82">
        <v>7668</v>
      </c>
    </row>
    <row r="83" spans="1:22" x14ac:dyDescent="0.2">
      <c r="A83" t="s">
        <v>135</v>
      </c>
      <c r="B83">
        <v>1611</v>
      </c>
      <c r="C83">
        <v>0</v>
      </c>
      <c r="D83">
        <v>1</v>
      </c>
      <c r="E83">
        <v>15911.2</v>
      </c>
      <c r="F83">
        <v>-69.900000000000006</v>
      </c>
      <c r="G83">
        <v>90742812</v>
      </c>
      <c r="H83">
        <v>16755507</v>
      </c>
      <c r="I83">
        <v>8236006</v>
      </c>
      <c r="J83">
        <v>44533328</v>
      </c>
      <c r="K83">
        <v>537441</v>
      </c>
      <c r="L83">
        <v>150758677</v>
      </c>
      <c r="M83">
        <v>43995887</v>
      </c>
      <c r="N83">
        <v>141130682</v>
      </c>
      <c r="O83">
        <v>9627995</v>
      </c>
      <c r="P83">
        <v>0</v>
      </c>
      <c r="Q83">
        <v>0</v>
      </c>
      <c r="R83">
        <v>2916881</v>
      </c>
      <c r="S83">
        <v>157098</v>
      </c>
      <c r="T83">
        <v>0</v>
      </c>
      <c r="U83">
        <v>854201</v>
      </c>
      <c r="V83">
        <v>1643911</v>
      </c>
    </row>
    <row r="84" spans="1:22" x14ac:dyDescent="0.2">
      <c r="A84" t="s">
        <v>136</v>
      </c>
      <c r="B84">
        <v>1619</v>
      </c>
      <c r="C84">
        <v>0</v>
      </c>
      <c r="D84">
        <v>1</v>
      </c>
      <c r="E84">
        <v>1203.4000000000001</v>
      </c>
      <c r="F84">
        <v>21.4</v>
      </c>
      <c r="G84">
        <v>6388400</v>
      </c>
      <c r="H84">
        <v>877345</v>
      </c>
      <c r="I84">
        <v>409909</v>
      </c>
      <c r="J84">
        <v>3206902</v>
      </c>
      <c r="K84">
        <v>113570</v>
      </c>
      <c r="L84">
        <v>10341525.666999999</v>
      </c>
      <c r="M84">
        <v>3093332</v>
      </c>
      <c r="N84">
        <v>9800583</v>
      </c>
      <c r="O84">
        <v>540942.66666999995</v>
      </c>
      <c r="P84">
        <v>0</v>
      </c>
      <c r="Q84">
        <v>0</v>
      </c>
      <c r="R84">
        <v>164663</v>
      </c>
      <c r="S84">
        <v>8696</v>
      </c>
      <c r="T84">
        <v>0</v>
      </c>
      <c r="U84">
        <v>60271</v>
      </c>
      <c r="V84">
        <v>33542</v>
      </c>
    </row>
    <row r="85" spans="1:22" x14ac:dyDescent="0.2">
      <c r="A85" t="s">
        <v>137</v>
      </c>
      <c r="B85">
        <v>1638</v>
      </c>
      <c r="C85">
        <v>0</v>
      </c>
      <c r="D85">
        <v>1</v>
      </c>
      <c r="E85">
        <v>1350.3</v>
      </c>
      <c r="F85">
        <v>-43.3</v>
      </c>
      <c r="G85">
        <v>6233615</v>
      </c>
      <c r="H85">
        <v>1002727</v>
      </c>
      <c r="I85">
        <v>-33324</v>
      </c>
      <c r="J85">
        <v>4912969</v>
      </c>
      <c r="K85">
        <v>164226</v>
      </c>
      <c r="L85">
        <v>11945244.333000001</v>
      </c>
      <c r="M85">
        <v>4748743</v>
      </c>
      <c r="N85">
        <v>11749939</v>
      </c>
      <c r="O85">
        <v>195305.33332999999</v>
      </c>
      <c r="P85">
        <v>107258</v>
      </c>
      <c r="Q85">
        <v>0</v>
      </c>
      <c r="R85">
        <v>332686</v>
      </c>
      <c r="S85">
        <v>17569</v>
      </c>
      <c r="T85">
        <v>0</v>
      </c>
      <c r="U85">
        <v>68759</v>
      </c>
      <c r="V85">
        <v>128619</v>
      </c>
    </row>
    <row r="86" spans="1:22" x14ac:dyDescent="0.2">
      <c r="A86" t="s">
        <v>138</v>
      </c>
      <c r="B86">
        <v>1675</v>
      </c>
      <c r="C86">
        <v>0</v>
      </c>
      <c r="D86">
        <v>1</v>
      </c>
      <c r="E86">
        <v>192.9</v>
      </c>
      <c r="F86">
        <v>-19.100000000000001</v>
      </c>
      <c r="G86">
        <v>1021109</v>
      </c>
      <c r="H86">
        <v>196362</v>
      </c>
      <c r="I86">
        <v>-9527</v>
      </c>
      <c r="J86">
        <v>721536</v>
      </c>
      <c r="K86">
        <v>108933</v>
      </c>
      <c r="L86">
        <v>1891128.6666999999</v>
      </c>
      <c r="M86">
        <v>612603</v>
      </c>
      <c r="N86">
        <v>1790452</v>
      </c>
      <c r="O86">
        <v>100676.66667000001</v>
      </c>
      <c r="P86">
        <v>101956</v>
      </c>
      <c r="Q86">
        <v>0</v>
      </c>
      <c r="R86">
        <v>50407</v>
      </c>
      <c r="S86">
        <v>2662</v>
      </c>
      <c r="T86">
        <v>0</v>
      </c>
      <c r="U86">
        <v>10254</v>
      </c>
      <c r="V86">
        <v>2529</v>
      </c>
    </row>
    <row r="87" spans="1:22" x14ac:dyDescent="0.2">
      <c r="A87" t="s">
        <v>139</v>
      </c>
      <c r="B87">
        <v>1701</v>
      </c>
      <c r="C87">
        <v>0</v>
      </c>
      <c r="D87">
        <v>1</v>
      </c>
      <c r="E87">
        <v>2060</v>
      </c>
      <c r="F87">
        <v>13</v>
      </c>
      <c r="G87">
        <v>13969539</v>
      </c>
      <c r="H87">
        <v>1464175</v>
      </c>
      <c r="I87">
        <v>682676</v>
      </c>
      <c r="J87">
        <v>3672933</v>
      </c>
      <c r="K87">
        <v>106100</v>
      </c>
      <c r="L87">
        <v>18896175.333000001</v>
      </c>
      <c r="M87">
        <v>3566833</v>
      </c>
      <c r="N87">
        <v>18048363</v>
      </c>
      <c r="O87">
        <v>847812.33333000005</v>
      </c>
      <c r="P87">
        <v>0</v>
      </c>
      <c r="Q87">
        <v>643489.87844999996</v>
      </c>
      <c r="R87">
        <v>325965</v>
      </c>
      <c r="S87">
        <v>17214</v>
      </c>
      <c r="T87">
        <v>643489.87844999996</v>
      </c>
      <c r="U87">
        <v>115940</v>
      </c>
      <c r="V87">
        <v>115493</v>
      </c>
    </row>
    <row r="88" spans="1:22" x14ac:dyDescent="0.2">
      <c r="A88" t="s">
        <v>140</v>
      </c>
      <c r="B88">
        <v>1719</v>
      </c>
      <c r="C88">
        <v>0</v>
      </c>
      <c r="D88">
        <v>1</v>
      </c>
      <c r="E88">
        <v>685.7</v>
      </c>
      <c r="F88">
        <v>-13.4</v>
      </c>
      <c r="G88">
        <v>3666607</v>
      </c>
      <c r="H88">
        <v>494453</v>
      </c>
      <c r="I88">
        <v>59533</v>
      </c>
      <c r="J88">
        <v>1829237</v>
      </c>
      <c r="K88">
        <v>47805</v>
      </c>
      <c r="L88">
        <v>5883911.6666999999</v>
      </c>
      <c r="M88">
        <v>1781432</v>
      </c>
      <c r="N88">
        <v>5769111</v>
      </c>
      <c r="O88">
        <v>114800.66667000001</v>
      </c>
      <c r="P88">
        <v>0</v>
      </c>
      <c r="Q88">
        <v>0</v>
      </c>
      <c r="R88">
        <v>120977</v>
      </c>
      <c r="S88">
        <v>6389</v>
      </c>
      <c r="T88">
        <v>0</v>
      </c>
      <c r="U88">
        <v>35378</v>
      </c>
      <c r="V88">
        <v>14592</v>
      </c>
    </row>
    <row r="89" spans="1:22" x14ac:dyDescent="0.2">
      <c r="A89" t="s">
        <v>141</v>
      </c>
      <c r="B89">
        <v>1737</v>
      </c>
      <c r="C89">
        <v>0</v>
      </c>
      <c r="D89">
        <v>1</v>
      </c>
      <c r="E89">
        <v>32686.9</v>
      </c>
      <c r="F89">
        <v>273.7</v>
      </c>
      <c r="G89">
        <v>221550392</v>
      </c>
      <c r="H89">
        <v>25753170</v>
      </c>
      <c r="I89">
        <v>10371486</v>
      </c>
      <c r="J89">
        <v>75604536</v>
      </c>
      <c r="K89">
        <v>1909856</v>
      </c>
      <c r="L89">
        <v>321283866</v>
      </c>
      <c r="M89">
        <v>73694680</v>
      </c>
      <c r="N89">
        <v>307413712</v>
      </c>
      <c r="O89">
        <v>13870154</v>
      </c>
      <c r="P89">
        <v>0</v>
      </c>
      <c r="Q89">
        <v>8468036.0131999999</v>
      </c>
      <c r="R89">
        <v>4543345</v>
      </c>
      <c r="S89">
        <v>239929</v>
      </c>
      <c r="T89">
        <v>8468036.0131999999</v>
      </c>
      <c r="U89">
        <v>1879655</v>
      </c>
      <c r="V89">
        <v>2919113</v>
      </c>
    </row>
    <row r="90" spans="1:22" x14ac:dyDescent="0.2">
      <c r="A90" t="s">
        <v>142</v>
      </c>
      <c r="B90">
        <v>1782</v>
      </c>
      <c r="C90">
        <v>0</v>
      </c>
      <c r="D90">
        <v>1</v>
      </c>
      <c r="E90">
        <v>99.58</v>
      </c>
      <c r="F90">
        <v>-1.42</v>
      </c>
      <c r="G90">
        <v>556683</v>
      </c>
      <c r="H90">
        <v>105660</v>
      </c>
      <c r="I90">
        <v>31011</v>
      </c>
      <c r="J90">
        <v>325919</v>
      </c>
      <c r="K90">
        <v>-43637</v>
      </c>
      <c r="L90">
        <v>990026.33333000005</v>
      </c>
      <c r="M90">
        <v>369556</v>
      </c>
      <c r="N90">
        <v>1002114</v>
      </c>
      <c r="O90">
        <v>-12087.666670000001</v>
      </c>
      <c r="P90">
        <v>0</v>
      </c>
      <c r="Q90">
        <v>0</v>
      </c>
      <c r="R90">
        <v>0</v>
      </c>
      <c r="S90">
        <v>0</v>
      </c>
      <c r="T90">
        <v>0</v>
      </c>
      <c r="U90">
        <v>5678</v>
      </c>
      <c r="V90">
        <v>1764</v>
      </c>
    </row>
    <row r="91" spans="1:22" x14ac:dyDescent="0.2">
      <c r="A91" t="s">
        <v>143</v>
      </c>
      <c r="B91">
        <v>1791</v>
      </c>
      <c r="C91">
        <v>0</v>
      </c>
      <c r="D91">
        <v>1</v>
      </c>
      <c r="E91">
        <v>902.6</v>
      </c>
      <c r="F91">
        <v>22.1</v>
      </c>
      <c r="G91">
        <v>5061707</v>
      </c>
      <c r="H91">
        <v>680915</v>
      </c>
      <c r="I91">
        <v>360516</v>
      </c>
      <c r="J91">
        <v>2390860</v>
      </c>
      <c r="K91">
        <v>89806</v>
      </c>
      <c r="L91">
        <v>7993187.6666999999</v>
      </c>
      <c r="M91">
        <v>2301054</v>
      </c>
      <c r="N91">
        <v>7530227</v>
      </c>
      <c r="O91">
        <v>462960.66667000001</v>
      </c>
      <c r="P91">
        <v>0</v>
      </c>
      <c r="Q91">
        <v>0</v>
      </c>
      <c r="R91">
        <v>164663</v>
      </c>
      <c r="S91">
        <v>8696</v>
      </c>
      <c r="T91">
        <v>0</v>
      </c>
      <c r="U91">
        <v>47826</v>
      </c>
      <c r="V91">
        <v>24369</v>
      </c>
    </row>
    <row r="92" spans="1:22" x14ac:dyDescent="0.2">
      <c r="A92" t="s">
        <v>144</v>
      </c>
      <c r="B92">
        <v>1863</v>
      </c>
      <c r="C92">
        <v>0</v>
      </c>
      <c r="D92">
        <v>1</v>
      </c>
      <c r="E92">
        <v>10608.8</v>
      </c>
      <c r="F92">
        <v>30.2</v>
      </c>
      <c r="G92">
        <v>60709183</v>
      </c>
      <c r="H92">
        <v>11474660</v>
      </c>
      <c r="I92">
        <v>5787855</v>
      </c>
      <c r="J92">
        <v>32397022</v>
      </c>
      <c r="K92">
        <v>742924</v>
      </c>
      <c r="L92">
        <v>103177067.67</v>
      </c>
      <c r="M92">
        <v>31654098</v>
      </c>
      <c r="N92">
        <v>96132560</v>
      </c>
      <c r="O92">
        <v>7044507.6666999999</v>
      </c>
      <c r="P92">
        <v>0</v>
      </c>
      <c r="Q92">
        <v>0</v>
      </c>
      <c r="R92">
        <v>2480021</v>
      </c>
      <c r="S92">
        <v>134028</v>
      </c>
      <c r="T92">
        <v>0</v>
      </c>
      <c r="U92">
        <v>582957</v>
      </c>
      <c r="V92">
        <v>1076224</v>
      </c>
    </row>
    <row r="93" spans="1:22" x14ac:dyDescent="0.2">
      <c r="A93" t="s">
        <v>145</v>
      </c>
      <c r="B93">
        <v>1908</v>
      </c>
      <c r="C93">
        <v>0</v>
      </c>
      <c r="D93">
        <v>1</v>
      </c>
      <c r="E93">
        <v>446.8</v>
      </c>
      <c r="F93">
        <v>-17.2</v>
      </c>
      <c r="G93">
        <v>2387465</v>
      </c>
      <c r="H93">
        <v>347484</v>
      </c>
      <c r="I93">
        <v>-26091</v>
      </c>
      <c r="J93">
        <v>1345104</v>
      </c>
      <c r="K93">
        <v>84022</v>
      </c>
      <c r="L93">
        <v>4026289.3333000001</v>
      </c>
      <c r="M93">
        <v>1261082</v>
      </c>
      <c r="N93">
        <v>3962124</v>
      </c>
      <c r="O93">
        <v>64165.333333000002</v>
      </c>
      <c r="P93">
        <v>53695</v>
      </c>
      <c r="Q93">
        <v>0</v>
      </c>
      <c r="R93">
        <v>63849</v>
      </c>
      <c r="S93">
        <v>3372</v>
      </c>
      <c r="T93">
        <v>0</v>
      </c>
      <c r="U93">
        <v>23934</v>
      </c>
      <c r="V93">
        <v>10085</v>
      </c>
    </row>
    <row r="94" spans="1:22" x14ac:dyDescent="0.2">
      <c r="A94" t="s">
        <v>146</v>
      </c>
      <c r="B94">
        <v>1926</v>
      </c>
      <c r="C94">
        <v>0</v>
      </c>
      <c r="D94">
        <v>1</v>
      </c>
      <c r="E94">
        <v>599.70000000000005</v>
      </c>
      <c r="F94">
        <v>34.1</v>
      </c>
      <c r="G94">
        <v>2903600</v>
      </c>
      <c r="H94">
        <v>501425</v>
      </c>
      <c r="I94">
        <v>361213</v>
      </c>
      <c r="J94">
        <v>1878471</v>
      </c>
      <c r="K94">
        <v>60927</v>
      </c>
      <c r="L94">
        <v>5252351.6666999999</v>
      </c>
      <c r="M94">
        <v>1817544</v>
      </c>
      <c r="N94">
        <v>4809723</v>
      </c>
      <c r="O94">
        <v>442628.66667000001</v>
      </c>
      <c r="P94">
        <v>0</v>
      </c>
      <c r="Q94">
        <v>0</v>
      </c>
      <c r="R94">
        <v>70570</v>
      </c>
      <c r="S94">
        <v>3727</v>
      </c>
      <c r="T94">
        <v>0</v>
      </c>
      <c r="U94">
        <v>30620</v>
      </c>
      <c r="V94">
        <v>39426</v>
      </c>
    </row>
    <row r="95" spans="1:22" x14ac:dyDescent="0.2">
      <c r="A95" t="s">
        <v>147</v>
      </c>
      <c r="B95">
        <v>1944</v>
      </c>
      <c r="C95">
        <v>0</v>
      </c>
      <c r="D95">
        <v>1</v>
      </c>
      <c r="E95">
        <v>844.6</v>
      </c>
      <c r="F95">
        <v>11.3</v>
      </c>
      <c r="G95">
        <v>5003028</v>
      </c>
      <c r="H95">
        <v>638594</v>
      </c>
      <c r="I95">
        <v>294307</v>
      </c>
      <c r="J95">
        <v>2633518</v>
      </c>
      <c r="K95">
        <v>84381</v>
      </c>
      <c r="L95">
        <v>8125976.6666999999</v>
      </c>
      <c r="M95">
        <v>2549137</v>
      </c>
      <c r="N95">
        <v>7723605</v>
      </c>
      <c r="O95">
        <v>402371.66667000001</v>
      </c>
      <c r="P95">
        <v>0</v>
      </c>
      <c r="Q95">
        <v>0</v>
      </c>
      <c r="R95">
        <v>194907</v>
      </c>
      <c r="S95">
        <v>10293</v>
      </c>
      <c r="T95">
        <v>0</v>
      </c>
      <c r="U95">
        <v>47070</v>
      </c>
      <c r="V95">
        <v>45744</v>
      </c>
    </row>
    <row r="96" spans="1:22" x14ac:dyDescent="0.2">
      <c r="A96" t="s">
        <v>148</v>
      </c>
      <c r="B96">
        <v>1953</v>
      </c>
      <c r="C96">
        <v>0</v>
      </c>
      <c r="D96">
        <v>1</v>
      </c>
      <c r="E96">
        <v>660.7</v>
      </c>
      <c r="F96">
        <v>16</v>
      </c>
      <c r="G96">
        <v>3561275</v>
      </c>
      <c r="H96">
        <v>710599</v>
      </c>
      <c r="I96">
        <v>473635</v>
      </c>
      <c r="J96">
        <v>1742890</v>
      </c>
      <c r="K96">
        <v>66010</v>
      </c>
      <c r="L96">
        <v>5998172</v>
      </c>
      <c r="M96">
        <v>1676880</v>
      </c>
      <c r="N96">
        <v>5450871</v>
      </c>
      <c r="O96">
        <v>547301</v>
      </c>
      <c r="P96">
        <v>0</v>
      </c>
      <c r="Q96">
        <v>0</v>
      </c>
      <c r="R96">
        <v>30244</v>
      </c>
      <c r="S96">
        <v>1597</v>
      </c>
      <c r="T96">
        <v>0</v>
      </c>
      <c r="U96">
        <v>34250</v>
      </c>
      <c r="V96">
        <v>13652</v>
      </c>
    </row>
    <row r="97" spans="1:22" x14ac:dyDescent="0.2">
      <c r="A97" t="s">
        <v>149</v>
      </c>
      <c r="B97">
        <v>1963</v>
      </c>
      <c r="C97">
        <v>0</v>
      </c>
      <c r="D97">
        <v>1</v>
      </c>
      <c r="E97">
        <v>564.70000000000005</v>
      </c>
      <c r="F97">
        <v>4.4000000000000004</v>
      </c>
      <c r="G97">
        <v>3212478</v>
      </c>
      <c r="H97">
        <v>452196</v>
      </c>
      <c r="I97">
        <v>158315</v>
      </c>
      <c r="J97">
        <v>1732393</v>
      </c>
      <c r="K97">
        <v>58455</v>
      </c>
      <c r="L97">
        <v>5309130.6666999999</v>
      </c>
      <c r="M97">
        <v>1673938</v>
      </c>
      <c r="N97">
        <v>5086562</v>
      </c>
      <c r="O97">
        <v>222568.66667000001</v>
      </c>
      <c r="P97">
        <v>0</v>
      </c>
      <c r="Q97">
        <v>0</v>
      </c>
      <c r="R97">
        <v>100814</v>
      </c>
      <c r="S97">
        <v>5324</v>
      </c>
      <c r="T97">
        <v>0</v>
      </c>
      <c r="U97">
        <v>31454</v>
      </c>
      <c r="V97">
        <v>12878</v>
      </c>
    </row>
    <row r="98" spans="1:22" x14ac:dyDescent="0.2">
      <c r="A98" t="s">
        <v>150</v>
      </c>
      <c r="B98">
        <v>3582</v>
      </c>
      <c r="C98">
        <v>0</v>
      </c>
      <c r="D98">
        <v>1</v>
      </c>
      <c r="E98">
        <v>575.70000000000005</v>
      </c>
      <c r="F98">
        <v>-33.6</v>
      </c>
      <c r="G98">
        <v>2930084</v>
      </c>
      <c r="H98">
        <v>662431</v>
      </c>
      <c r="I98">
        <v>88667</v>
      </c>
      <c r="J98">
        <v>2147518</v>
      </c>
      <c r="K98">
        <v>-1681</v>
      </c>
      <c r="L98">
        <v>5589306.6666999999</v>
      </c>
      <c r="M98">
        <v>2149199</v>
      </c>
      <c r="N98">
        <v>5493052</v>
      </c>
      <c r="O98">
        <v>96254.666666999998</v>
      </c>
      <c r="P98">
        <v>146061</v>
      </c>
      <c r="Q98">
        <v>0</v>
      </c>
      <c r="R98">
        <v>171384</v>
      </c>
      <c r="S98">
        <v>9051</v>
      </c>
      <c r="T98">
        <v>0</v>
      </c>
      <c r="U98">
        <v>30109</v>
      </c>
      <c r="V98">
        <v>20658</v>
      </c>
    </row>
    <row r="99" spans="1:22" x14ac:dyDescent="0.2">
      <c r="A99" t="s">
        <v>151</v>
      </c>
      <c r="B99">
        <v>3978</v>
      </c>
      <c r="C99">
        <v>0</v>
      </c>
      <c r="D99">
        <v>1</v>
      </c>
      <c r="E99">
        <v>551.70000000000005</v>
      </c>
      <c r="F99">
        <v>6.6</v>
      </c>
      <c r="G99">
        <v>2212894</v>
      </c>
      <c r="H99">
        <v>435015</v>
      </c>
      <c r="I99">
        <v>162575</v>
      </c>
      <c r="J99">
        <v>2364442</v>
      </c>
      <c r="K99">
        <v>67017</v>
      </c>
      <c r="L99">
        <v>4944532.3333000001</v>
      </c>
      <c r="M99">
        <v>2297425</v>
      </c>
      <c r="N99">
        <v>4709269</v>
      </c>
      <c r="O99">
        <v>235263.33332999999</v>
      </c>
      <c r="P99">
        <v>0</v>
      </c>
      <c r="Q99">
        <v>0</v>
      </c>
      <c r="R99">
        <v>77291</v>
      </c>
      <c r="S99">
        <v>4082</v>
      </c>
      <c r="T99">
        <v>0</v>
      </c>
      <c r="U99">
        <v>29118</v>
      </c>
      <c r="V99">
        <v>9472</v>
      </c>
    </row>
    <row r="100" spans="1:22" x14ac:dyDescent="0.2">
      <c r="A100" t="s">
        <v>152</v>
      </c>
      <c r="B100">
        <v>6741</v>
      </c>
      <c r="C100">
        <v>0</v>
      </c>
      <c r="D100">
        <v>1</v>
      </c>
      <c r="E100">
        <v>902.6</v>
      </c>
      <c r="F100">
        <v>-22.6</v>
      </c>
      <c r="G100">
        <v>4386584</v>
      </c>
      <c r="H100">
        <v>700036</v>
      </c>
      <c r="I100">
        <v>54068</v>
      </c>
      <c r="J100">
        <v>3242082</v>
      </c>
      <c r="K100">
        <v>90051</v>
      </c>
      <c r="L100">
        <v>8173438.3333000001</v>
      </c>
      <c r="M100">
        <v>3152031</v>
      </c>
      <c r="N100">
        <v>8014139</v>
      </c>
      <c r="O100">
        <v>159299.33332999999</v>
      </c>
      <c r="P100">
        <v>30788</v>
      </c>
      <c r="Q100">
        <v>0</v>
      </c>
      <c r="R100">
        <v>184825</v>
      </c>
      <c r="S100">
        <v>9760</v>
      </c>
      <c r="T100">
        <v>0</v>
      </c>
      <c r="U100">
        <v>47363</v>
      </c>
      <c r="V100">
        <v>29561</v>
      </c>
    </row>
    <row r="101" spans="1:22" x14ac:dyDescent="0.2">
      <c r="A101" t="s">
        <v>153</v>
      </c>
      <c r="B101">
        <v>1970</v>
      </c>
      <c r="C101">
        <v>0</v>
      </c>
      <c r="D101">
        <v>1</v>
      </c>
      <c r="E101">
        <v>530.70000000000005</v>
      </c>
      <c r="F101">
        <v>14.9</v>
      </c>
      <c r="G101">
        <v>2890294</v>
      </c>
      <c r="H101">
        <v>566371</v>
      </c>
      <c r="I101">
        <v>412819</v>
      </c>
      <c r="J101">
        <v>1509968</v>
      </c>
      <c r="K101">
        <v>64155</v>
      </c>
      <c r="L101">
        <v>4869004.3333000001</v>
      </c>
      <c r="M101">
        <v>1445813</v>
      </c>
      <c r="N101">
        <v>4387890</v>
      </c>
      <c r="O101">
        <v>481114.33332999999</v>
      </c>
      <c r="P101">
        <v>0</v>
      </c>
      <c r="Q101">
        <v>0</v>
      </c>
      <c r="R101">
        <v>107535</v>
      </c>
      <c r="S101">
        <v>5679</v>
      </c>
      <c r="T101">
        <v>0</v>
      </c>
      <c r="U101">
        <v>27338</v>
      </c>
      <c r="V101">
        <v>9906</v>
      </c>
    </row>
    <row r="102" spans="1:22" x14ac:dyDescent="0.2">
      <c r="A102" t="s">
        <v>154</v>
      </c>
      <c r="B102">
        <v>1972</v>
      </c>
      <c r="C102">
        <v>0</v>
      </c>
      <c r="D102">
        <v>1</v>
      </c>
      <c r="E102">
        <v>361.8</v>
      </c>
      <c r="F102">
        <v>-2.2000000000000002</v>
      </c>
      <c r="G102">
        <v>1545200</v>
      </c>
      <c r="H102">
        <v>292671</v>
      </c>
      <c r="I102">
        <v>102589</v>
      </c>
      <c r="J102">
        <v>1528952</v>
      </c>
      <c r="K102">
        <v>37060</v>
      </c>
      <c r="L102">
        <v>3329582.6666999999</v>
      </c>
      <c r="M102">
        <v>1491892</v>
      </c>
      <c r="N102">
        <v>3192541</v>
      </c>
      <c r="O102">
        <v>137041.66667000001</v>
      </c>
      <c r="P102">
        <v>0</v>
      </c>
      <c r="Q102">
        <v>0</v>
      </c>
      <c r="R102">
        <v>53767</v>
      </c>
      <c r="S102">
        <v>2839</v>
      </c>
      <c r="T102">
        <v>0</v>
      </c>
      <c r="U102">
        <v>19637</v>
      </c>
      <c r="V102">
        <v>16527</v>
      </c>
    </row>
    <row r="103" spans="1:22" x14ac:dyDescent="0.2">
      <c r="A103" t="s">
        <v>155</v>
      </c>
      <c r="B103">
        <v>1965</v>
      </c>
      <c r="C103">
        <v>0</v>
      </c>
      <c r="D103">
        <v>1</v>
      </c>
      <c r="E103">
        <v>652.70000000000005</v>
      </c>
      <c r="F103">
        <v>-2.2999999999999998</v>
      </c>
      <c r="G103">
        <v>3662240</v>
      </c>
      <c r="H103">
        <v>477652</v>
      </c>
      <c r="I103">
        <v>134480</v>
      </c>
      <c r="J103">
        <v>1810425</v>
      </c>
      <c r="K103">
        <v>71649</v>
      </c>
      <c r="L103">
        <v>5866283.3333000001</v>
      </c>
      <c r="M103">
        <v>1738776</v>
      </c>
      <c r="N103">
        <v>5652149</v>
      </c>
      <c r="O103">
        <v>214134.33332999999</v>
      </c>
      <c r="P103">
        <v>0</v>
      </c>
      <c r="Q103">
        <v>0</v>
      </c>
      <c r="R103">
        <v>100814</v>
      </c>
      <c r="S103">
        <v>5324</v>
      </c>
      <c r="T103">
        <v>0</v>
      </c>
      <c r="U103">
        <v>35833</v>
      </c>
      <c r="V103">
        <v>16780</v>
      </c>
    </row>
    <row r="104" spans="1:22" x14ac:dyDescent="0.2">
      <c r="A104" t="s">
        <v>156</v>
      </c>
      <c r="B104">
        <v>657</v>
      </c>
      <c r="C104">
        <v>0</v>
      </c>
      <c r="D104">
        <v>1</v>
      </c>
      <c r="E104">
        <v>878.6</v>
      </c>
      <c r="F104">
        <v>21.5</v>
      </c>
      <c r="G104">
        <v>3787638</v>
      </c>
      <c r="H104">
        <v>659417</v>
      </c>
      <c r="I104">
        <v>256536</v>
      </c>
      <c r="J104">
        <v>3543777</v>
      </c>
      <c r="K104">
        <v>117577</v>
      </c>
      <c r="L104">
        <v>7893133</v>
      </c>
      <c r="M104">
        <v>3426200</v>
      </c>
      <c r="N104">
        <v>7455471</v>
      </c>
      <c r="O104">
        <v>437662</v>
      </c>
      <c r="P104">
        <v>0</v>
      </c>
      <c r="Q104">
        <v>0</v>
      </c>
      <c r="R104">
        <v>221791</v>
      </c>
      <c r="S104">
        <v>11713</v>
      </c>
      <c r="T104">
        <v>0</v>
      </c>
      <c r="U104">
        <v>46161</v>
      </c>
      <c r="V104">
        <v>124092</v>
      </c>
    </row>
    <row r="105" spans="1:22" x14ac:dyDescent="0.2">
      <c r="A105" t="s">
        <v>157</v>
      </c>
      <c r="B105">
        <v>1989</v>
      </c>
      <c r="C105">
        <v>0</v>
      </c>
      <c r="D105">
        <v>1</v>
      </c>
      <c r="E105">
        <v>419.8</v>
      </c>
      <c r="F105">
        <v>5.8</v>
      </c>
      <c r="G105">
        <v>2079719</v>
      </c>
      <c r="H105">
        <v>336002</v>
      </c>
      <c r="I105">
        <v>134081</v>
      </c>
      <c r="J105">
        <v>1200945</v>
      </c>
      <c r="K105">
        <v>9442</v>
      </c>
      <c r="L105">
        <v>3541845.3333000001</v>
      </c>
      <c r="M105">
        <v>1191503</v>
      </c>
      <c r="N105">
        <v>3390919</v>
      </c>
      <c r="O105">
        <v>150926.33332999999</v>
      </c>
      <c r="P105">
        <v>0</v>
      </c>
      <c r="Q105">
        <v>0</v>
      </c>
      <c r="R105">
        <v>90732</v>
      </c>
      <c r="S105">
        <v>4791</v>
      </c>
      <c r="T105">
        <v>0</v>
      </c>
      <c r="U105">
        <v>21194</v>
      </c>
      <c r="V105">
        <v>15911</v>
      </c>
    </row>
    <row r="106" spans="1:22" x14ac:dyDescent="0.2">
      <c r="A106" t="s">
        <v>158</v>
      </c>
      <c r="B106">
        <v>2007</v>
      </c>
      <c r="C106">
        <v>0</v>
      </c>
      <c r="D106">
        <v>1</v>
      </c>
      <c r="E106">
        <v>651.70000000000005</v>
      </c>
      <c r="F106">
        <v>20.7</v>
      </c>
      <c r="G106">
        <v>4140149</v>
      </c>
      <c r="H106">
        <v>510089</v>
      </c>
      <c r="I106">
        <v>313969</v>
      </c>
      <c r="J106">
        <v>1890858</v>
      </c>
      <c r="K106">
        <v>69885</v>
      </c>
      <c r="L106">
        <v>6404040.3333000001</v>
      </c>
      <c r="M106">
        <v>1820973</v>
      </c>
      <c r="N106">
        <v>6009095</v>
      </c>
      <c r="O106">
        <v>394945.33332999999</v>
      </c>
      <c r="P106">
        <v>0</v>
      </c>
      <c r="Q106">
        <v>14836.887993</v>
      </c>
      <c r="R106">
        <v>161302</v>
      </c>
      <c r="S106">
        <v>8518</v>
      </c>
      <c r="T106">
        <v>14836.887993</v>
      </c>
      <c r="U106">
        <v>37810</v>
      </c>
      <c r="V106">
        <v>24246</v>
      </c>
    </row>
    <row r="107" spans="1:22" x14ac:dyDescent="0.2">
      <c r="A107" t="s">
        <v>159</v>
      </c>
      <c r="B107">
        <v>2088</v>
      </c>
      <c r="C107">
        <v>0</v>
      </c>
      <c r="D107">
        <v>1</v>
      </c>
      <c r="E107">
        <v>653.70000000000005</v>
      </c>
      <c r="F107">
        <v>-15.1</v>
      </c>
      <c r="G107">
        <v>2986200</v>
      </c>
      <c r="H107">
        <v>484180</v>
      </c>
      <c r="I107">
        <v>31726</v>
      </c>
      <c r="J107">
        <v>2717783</v>
      </c>
      <c r="K107">
        <v>62650</v>
      </c>
      <c r="L107">
        <v>6094406.3333000001</v>
      </c>
      <c r="M107">
        <v>2655133</v>
      </c>
      <c r="N107">
        <v>5968755</v>
      </c>
      <c r="O107">
        <v>125651.33332999999</v>
      </c>
      <c r="P107">
        <v>16525</v>
      </c>
      <c r="Q107">
        <v>0</v>
      </c>
      <c r="R107">
        <v>154581</v>
      </c>
      <c r="S107">
        <v>5102</v>
      </c>
      <c r="T107">
        <v>0</v>
      </c>
      <c r="U107">
        <v>35477</v>
      </c>
      <c r="V107">
        <v>60824</v>
      </c>
    </row>
    <row r="108" spans="1:22" x14ac:dyDescent="0.2">
      <c r="A108" t="s">
        <v>160</v>
      </c>
      <c r="B108">
        <v>2097</v>
      </c>
      <c r="C108">
        <v>0</v>
      </c>
      <c r="D108">
        <v>1</v>
      </c>
      <c r="E108">
        <v>458.8</v>
      </c>
      <c r="F108">
        <v>0</v>
      </c>
      <c r="G108">
        <v>2345856</v>
      </c>
      <c r="H108">
        <v>385612</v>
      </c>
      <c r="I108">
        <v>127659</v>
      </c>
      <c r="J108">
        <v>1652010</v>
      </c>
      <c r="K108">
        <v>44040</v>
      </c>
      <c r="L108">
        <v>4294592.6666999999</v>
      </c>
      <c r="M108">
        <v>1607970</v>
      </c>
      <c r="N108">
        <v>4119830</v>
      </c>
      <c r="O108">
        <v>174762.66667000001</v>
      </c>
      <c r="P108">
        <v>0</v>
      </c>
      <c r="Q108">
        <v>0</v>
      </c>
      <c r="R108">
        <v>97453</v>
      </c>
      <c r="S108">
        <v>5146</v>
      </c>
      <c r="T108">
        <v>0</v>
      </c>
      <c r="U108">
        <v>24559</v>
      </c>
      <c r="V108">
        <v>8568</v>
      </c>
    </row>
    <row r="109" spans="1:22" x14ac:dyDescent="0.2">
      <c r="A109" t="s">
        <v>161</v>
      </c>
      <c r="B109">
        <v>2113</v>
      </c>
      <c r="C109">
        <v>0</v>
      </c>
      <c r="D109">
        <v>1</v>
      </c>
      <c r="E109">
        <v>192.9</v>
      </c>
      <c r="F109">
        <v>-43.9</v>
      </c>
      <c r="G109">
        <v>1081438</v>
      </c>
      <c r="H109">
        <v>193647</v>
      </c>
      <c r="I109">
        <v>-170806</v>
      </c>
      <c r="J109">
        <v>1007942</v>
      </c>
      <c r="K109">
        <v>239022</v>
      </c>
      <c r="L109">
        <v>2240616</v>
      </c>
      <c r="M109">
        <v>768920</v>
      </c>
      <c r="N109">
        <v>2169338</v>
      </c>
      <c r="O109">
        <v>71278</v>
      </c>
      <c r="P109">
        <v>257698</v>
      </c>
      <c r="Q109">
        <v>0</v>
      </c>
      <c r="R109">
        <v>47046</v>
      </c>
      <c r="S109">
        <v>2484</v>
      </c>
      <c r="T109">
        <v>0</v>
      </c>
      <c r="U109">
        <v>11468</v>
      </c>
      <c r="V109">
        <v>4635</v>
      </c>
    </row>
    <row r="110" spans="1:22" x14ac:dyDescent="0.2">
      <c r="A110" t="s">
        <v>162</v>
      </c>
      <c r="B110">
        <v>2124</v>
      </c>
      <c r="C110">
        <v>0</v>
      </c>
      <c r="D110">
        <v>1</v>
      </c>
      <c r="E110">
        <v>1381.3</v>
      </c>
      <c r="F110">
        <v>4.5</v>
      </c>
      <c r="G110">
        <v>7948917</v>
      </c>
      <c r="H110">
        <v>1033847</v>
      </c>
      <c r="I110">
        <v>321071</v>
      </c>
      <c r="J110">
        <v>3570864</v>
      </c>
      <c r="K110">
        <v>108106</v>
      </c>
      <c r="L110">
        <v>12386366.333000001</v>
      </c>
      <c r="M110">
        <v>3462758</v>
      </c>
      <c r="N110">
        <v>11917825</v>
      </c>
      <c r="O110">
        <v>468541.33332999999</v>
      </c>
      <c r="P110">
        <v>0</v>
      </c>
      <c r="Q110">
        <v>43848.828310999997</v>
      </c>
      <c r="R110">
        <v>245314</v>
      </c>
      <c r="S110">
        <v>12955</v>
      </c>
      <c r="T110">
        <v>43848.828310999997</v>
      </c>
      <c r="U110">
        <v>72806</v>
      </c>
      <c r="V110">
        <v>78052</v>
      </c>
    </row>
    <row r="111" spans="1:22" x14ac:dyDescent="0.2">
      <c r="A111" t="s">
        <v>163</v>
      </c>
      <c r="B111">
        <v>2151</v>
      </c>
      <c r="C111">
        <v>0</v>
      </c>
      <c r="D111">
        <v>1</v>
      </c>
      <c r="E111">
        <v>409.8</v>
      </c>
      <c r="F111">
        <v>-26.5</v>
      </c>
      <c r="G111">
        <v>2361729</v>
      </c>
      <c r="H111">
        <v>346478</v>
      </c>
      <c r="I111">
        <v>-34426</v>
      </c>
      <c r="J111">
        <v>1642510</v>
      </c>
      <c r="K111">
        <v>211606</v>
      </c>
      <c r="L111">
        <v>4300672.3333000001</v>
      </c>
      <c r="M111">
        <v>1430904</v>
      </c>
      <c r="N111">
        <v>4118539</v>
      </c>
      <c r="O111">
        <v>182133.33332999999</v>
      </c>
      <c r="P111">
        <v>120795</v>
      </c>
      <c r="Q111">
        <v>0</v>
      </c>
      <c r="R111">
        <v>60488</v>
      </c>
      <c r="S111">
        <v>3194</v>
      </c>
      <c r="T111">
        <v>0</v>
      </c>
      <c r="U111">
        <v>24622</v>
      </c>
      <c r="V111">
        <v>10443</v>
      </c>
    </row>
    <row r="112" spans="1:22" x14ac:dyDescent="0.2">
      <c r="A112" t="s">
        <v>164</v>
      </c>
      <c r="B112">
        <v>2169</v>
      </c>
      <c r="C112">
        <v>0</v>
      </c>
      <c r="D112">
        <v>1</v>
      </c>
      <c r="E112">
        <v>1641.2</v>
      </c>
      <c r="F112">
        <v>-19</v>
      </c>
      <c r="G112">
        <v>8206425</v>
      </c>
      <c r="H112">
        <v>1224554</v>
      </c>
      <c r="I112">
        <v>243481</v>
      </c>
      <c r="J112">
        <v>5354162</v>
      </c>
      <c r="K112">
        <v>117996</v>
      </c>
      <c r="L112">
        <v>14792680</v>
      </c>
      <c r="M112">
        <v>5236166</v>
      </c>
      <c r="N112">
        <v>14375158</v>
      </c>
      <c r="O112">
        <v>417522</v>
      </c>
      <c r="P112">
        <v>0</v>
      </c>
      <c r="Q112">
        <v>0</v>
      </c>
      <c r="R112">
        <v>107535</v>
      </c>
      <c r="S112">
        <v>5679</v>
      </c>
      <c r="T112">
        <v>0</v>
      </c>
      <c r="U112">
        <v>89407</v>
      </c>
      <c r="V112">
        <v>115074</v>
      </c>
    </row>
    <row r="113" spans="1:22" x14ac:dyDescent="0.2">
      <c r="A113" t="s">
        <v>165</v>
      </c>
      <c r="B113">
        <v>2205</v>
      </c>
      <c r="C113">
        <v>0</v>
      </c>
      <c r="D113">
        <v>1</v>
      </c>
      <c r="E113">
        <v>194.3</v>
      </c>
      <c r="F113">
        <v>-2.9</v>
      </c>
      <c r="G113">
        <v>786845</v>
      </c>
      <c r="H113">
        <v>156067</v>
      </c>
      <c r="I113">
        <v>70864</v>
      </c>
      <c r="J113">
        <v>955164</v>
      </c>
      <c r="K113">
        <v>-35311</v>
      </c>
      <c r="L113">
        <v>1869848.6666999999</v>
      </c>
      <c r="M113">
        <v>990475</v>
      </c>
      <c r="N113">
        <v>1833059</v>
      </c>
      <c r="O113">
        <v>36789.666666999998</v>
      </c>
      <c r="P113">
        <v>0</v>
      </c>
      <c r="Q113">
        <v>0</v>
      </c>
      <c r="R113">
        <v>30244</v>
      </c>
      <c r="S113">
        <v>-22887</v>
      </c>
      <c r="T113">
        <v>0</v>
      </c>
      <c r="U113">
        <v>11073</v>
      </c>
      <c r="V113">
        <v>2017</v>
      </c>
    </row>
    <row r="114" spans="1:22" x14ac:dyDescent="0.2">
      <c r="A114" t="s">
        <v>166</v>
      </c>
      <c r="B114">
        <v>2295</v>
      </c>
      <c r="C114">
        <v>0</v>
      </c>
      <c r="D114">
        <v>1</v>
      </c>
      <c r="E114">
        <v>1093.5</v>
      </c>
      <c r="F114">
        <v>-11.9</v>
      </c>
      <c r="G114">
        <v>6446979</v>
      </c>
      <c r="H114">
        <v>857541</v>
      </c>
      <c r="I114">
        <v>197315</v>
      </c>
      <c r="J114">
        <v>3558114</v>
      </c>
      <c r="K114">
        <v>35218</v>
      </c>
      <c r="L114">
        <v>10756183.666999999</v>
      </c>
      <c r="M114">
        <v>3522896</v>
      </c>
      <c r="N114">
        <v>10470918</v>
      </c>
      <c r="O114">
        <v>285265.66667000001</v>
      </c>
      <c r="P114">
        <v>0</v>
      </c>
      <c r="Q114">
        <v>0</v>
      </c>
      <c r="R114">
        <v>208349</v>
      </c>
      <c r="S114">
        <v>11003</v>
      </c>
      <c r="T114">
        <v>0</v>
      </c>
      <c r="U114">
        <v>63503</v>
      </c>
      <c r="V114">
        <v>101899</v>
      </c>
    </row>
    <row r="115" spans="1:22" x14ac:dyDescent="0.2">
      <c r="A115" t="s">
        <v>167</v>
      </c>
      <c r="B115">
        <v>2313</v>
      </c>
      <c r="C115">
        <v>0</v>
      </c>
      <c r="D115">
        <v>1</v>
      </c>
      <c r="E115">
        <v>3731.2</v>
      </c>
      <c r="F115">
        <v>1.3</v>
      </c>
      <c r="G115">
        <v>22234351</v>
      </c>
      <c r="H115">
        <v>2841441</v>
      </c>
      <c r="I115">
        <v>856531</v>
      </c>
      <c r="J115">
        <v>10028631</v>
      </c>
      <c r="K115">
        <v>265445</v>
      </c>
      <c r="L115">
        <v>34714513.332999997</v>
      </c>
      <c r="M115">
        <v>9763186</v>
      </c>
      <c r="N115">
        <v>33418611</v>
      </c>
      <c r="O115">
        <v>1295902.3333000001</v>
      </c>
      <c r="P115">
        <v>0</v>
      </c>
      <c r="Q115">
        <v>205421.84784</v>
      </c>
      <c r="R115">
        <v>719139</v>
      </c>
      <c r="S115">
        <v>37977</v>
      </c>
      <c r="T115">
        <v>205421.84784</v>
      </c>
      <c r="U115">
        <v>202000</v>
      </c>
      <c r="V115">
        <v>329229</v>
      </c>
    </row>
    <row r="116" spans="1:22" x14ac:dyDescent="0.2">
      <c r="A116" t="s">
        <v>168</v>
      </c>
      <c r="B116">
        <v>2322</v>
      </c>
      <c r="C116">
        <v>0</v>
      </c>
      <c r="D116">
        <v>1</v>
      </c>
      <c r="E116">
        <v>2225.9</v>
      </c>
      <c r="F116">
        <v>-0.4</v>
      </c>
      <c r="G116">
        <v>12117356</v>
      </c>
      <c r="H116">
        <v>1563297</v>
      </c>
      <c r="I116">
        <v>475892</v>
      </c>
      <c r="J116">
        <v>5928374</v>
      </c>
      <c r="K116">
        <v>155683</v>
      </c>
      <c r="L116">
        <v>19741299.333000001</v>
      </c>
      <c r="M116">
        <v>5772691</v>
      </c>
      <c r="N116">
        <v>19045372</v>
      </c>
      <c r="O116">
        <v>695927.33333000005</v>
      </c>
      <c r="P116">
        <v>0</v>
      </c>
      <c r="Q116">
        <v>0</v>
      </c>
      <c r="R116">
        <v>0</v>
      </c>
      <c r="S116">
        <v>0</v>
      </c>
      <c r="T116">
        <v>0</v>
      </c>
      <c r="U116">
        <v>116908</v>
      </c>
      <c r="V116">
        <v>132272</v>
      </c>
    </row>
    <row r="117" spans="1:22" x14ac:dyDescent="0.2">
      <c r="A117" t="s">
        <v>169</v>
      </c>
      <c r="B117">
        <v>2369</v>
      </c>
      <c r="C117">
        <v>0</v>
      </c>
      <c r="D117">
        <v>1</v>
      </c>
      <c r="E117">
        <v>445.8</v>
      </c>
      <c r="F117">
        <v>-3.2</v>
      </c>
      <c r="G117">
        <v>2417157</v>
      </c>
      <c r="H117">
        <v>325609</v>
      </c>
      <c r="I117">
        <v>127669</v>
      </c>
      <c r="J117">
        <v>1423529</v>
      </c>
      <c r="K117">
        <v>42290</v>
      </c>
      <c r="L117">
        <v>4068378.3333000001</v>
      </c>
      <c r="M117">
        <v>1381239</v>
      </c>
      <c r="N117">
        <v>3894872</v>
      </c>
      <c r="O117">
        <v>173506.33332999999</v>
      </c>
      <c r="P117">
        <v>0</v>
      </c>
      <c r="Q117">
        <v>0</v>
      </c>
      <c r="R117">
        <v>104174</v>
      </c>
      <c r="S117">
        <v>5501</v>
      </c>
      <c r="T117">
        <v>0</v>
      </c>
      <c r="U117">
        <v>24579</v>
      </c>
      <c r="V117">
        <v>6257</v>
      </c>
    </row>
    <row r="118" spans="1:22" x14ac:dyDescent="0.2">
      <c r="A118" t="s">
        <v>170</v>
      </c>
      <c r="B118">
        <v>2682</v>
      </c>
      <c r="C118">
        <v>0</v>
      </c>
      <c r="D118">
        <v>1</v>
      </c>
      <c r="E118">
        <v>300.89999999999998</v>
      </c>
      <c r="F118">
        <v>-15.1</v>
      </c>
      <c r="G118">
        <v>1575003</v>
      </c>
      <c r="H118">
        <v>266972</v>
      </c>
      <c r="I118">
        <v>-5169</v>
      </c>
      <c r="J118">
        <v>1169093</v>
      </c>
      <c r="K118">
        <v>72706</v>
      </c>
      <c r="L118">
        <v>2912041.3333000001</v>
      </c>
      <c r="M118">
        <v>1096387</v>
      </c>
      <c r="N118">
        <v>2836896</v>
      </c>
      <c r="O118">
        <v>75145.333333000002</v>
      </c>
      <c r="P118">
        <v>58771</v>
      </c>
      <c r="Q118">
        <v>0</v>
      </c>
      <c r="R118">
        <v>114256</v>
      </c>
      <c r="S118">
        <v>6034</v>
      </c>
      <c r="T118">
        <v>0</v>
      </c>
      <c r="U118">
        <v>16511</v>
      </c>
      <c r="V118">
        <v>15229</v>
      </c>
    </row>
    <row r="119" spans="1:22" x14ac:dyDescent="0.2">
      <c r="A119" t="s">
        <v>171</v>
      </c>
      <c r="B119">
        <v>2376</v>
      </c>
      <c r="C119">
        <v>0</v>
      </c>
      <c r="D119">
        <v>1</v>
      </c>
      <c r="E119">
        <v>492.8</v>
      </c>
      <c r="F119">
        <v>28.4</v>
      </c>
      <c r="G119">
        <v>2263646</v>
      </c>
      <c r="H119">
        <v>383541</v>
      </c>
      <c r="I119">
        <v>328617</v>
      </c>
      <c r="J119">
        <v>1808978</v>
      </c>
      <c r="K119">
        <v>81799</v>
      </c>
      <c r="L119">
        <v>4405592</v>
      </c>
      <c r="M119">
        <v>1727179</v>
      </c>
      <c r="N119">
        <v>3975214</v>
      </c>
      <c r="O119">
        <v>430378</v>
      </c>
      <c r="P119">
        <v>0</v>
      </c>
      <c r="Q119">
        <v>0</v>
      </c>
      <c r="R119">
        <v>80651</v>
      </c>
      <c r="S119">
        <v>4259</v>
      </c>
      <c r="T119">
        <v>0</v>
      </c>
      <c r="U119">
        <v>26118</v>
      </c>
      <c r="V119">
        <v>30078</v>
      </c>
    </row>
    <row r="120" spans="1:22" x14ac:dyDescent="0.2">
      <c r="A120" t="s">
        <v>172</v>
      </c>
      <c r="B120">
        <v>2403</v>
      </c>
      <c r="C120">
        <v>0</v>
      </c>
      <c r="D120">
        <v>1</v>
      </c>
      <c r="E120">
        <v>780.6</v>
      </c>
      <c r="F120">
        <v>-20.100000000000001</v>
      </c>
      <c r="G120">
        <v>4673073</v>
      </c>
      <c r="H120">
        <v>605243</v>
      </c>
      <c r="I120">
        <v>139225</v>
      </c>
      <c r="J120">
        <v>2132805</v>
      </c>
      <c r="K120">
        <v>77429</v>
      </c>
      <c r="L120">
        <v>7300610</v>
      </c>
      <c r="M120">
        <v>2055376</v>
      </c>
      <c r="N120">
        <v>7062443</v>
      </c>
      <c r="O120">
        <v>238167</v>
      </c>
      <c r="P120">
        <v>29834</v>
      </c>
      <c r="Q120">
        <v>0</v>
      </c>
      <c r="R120">
        <v>154581</v>
      </c>
      <c r="S120">
        <v>8163</v>
      </c>
      <c r="T120">
        <v>0</v>
      </c>
      <c r="U120">
        <v>44121</v>
      </c>
      <c r="V120">
        <v>44070</v>
      </c>
    </row>
    <row r="121" spans="1:22" x14ac:dyDescent="0.2">
      <c r="A121" t="s">
        <v>173</v>
      </c>
      <c r="B121">
        <v>2457</v>
      </c>
      <c r="C121">
        <v>0</v>
      </c>
      <c r="D121">
        <v>1</v>
      </c>
      <c r="E121">
        <v>431.8</v>
      </c>
      <c r="F121">
        <v>-10.3</v>
      </c>
      <c r="G121">
        <v>1857117</v>
      </c>
      <c r="H121">
        <v>327384</v>
      </c>
      <c r="I121">
        <v>16864</v>
      </c>
      <c r="J121">
        <v>1724335</v>
      </c>
      <c r="K121">
        <v>40088</v>
      </c>
      <c r="L121">
        <v>3819115</v>
      </c>
      <c r="M121">
        <v>1684247</v>
      </c>
      <c r="N121">
        <v>3759168</v>
      </c>
      <c r="O121">
        <v>59947</v>
      </c>
      <c r="P121">
        <v>11240</v>
      </c>
      <c r="Q121">
        <v>0</v>
      </c>
      <c r="R121">
        <v>97453</v>
      </c>
      <c r="S121">
        <v>5146</v>
      </c>
      <c r="T121">
        <v>0</v>
      </c>
      <c r="U121">
        <v>22102</v>
      </c>
      <c r="V121">
        <v>7732</v>
      </c>
    </row>
    <row r="122" spans="1:22" x14ac:dyDescent="0.2">
      <c r="A122" t="s">
        <v>174</v>
      </c>
      <c r="B122">
        <v>2466</v>
      </c>
      <c r="C122">
        <v>0</v>
      </c>
      <c r="D122">
        <v>1</v>
      </c>
      <c r="E122">
        <v>1347.3</v>
      </c>
      <c r="F122">
        <v>26.1</v>
      </c>
      <c r="G122">
        <v>6602944</v>
      </c>
      <c r="H122">
        <v>1334245</v>
      </c>
      <c r="I122">
        <v>858517</v>
      </c>
      <c r="J122">
        <v>3634102</v>
      </c>
      <c r="K122">
        <v>124539</v>
      </c>
      <c r="L122">
        <v>11459238.333000001</v>
      </c>
      <c r="M122">
        <v>3509563</v>
      </c>
      <c r="N122">
        <v>10456355</v>
      </c>
      <c r="O122">
        <v>1002883.3333000001</v>
      </c>
      <c r="P122">
        <v>0</v>
      </c>
      <c r="Q122">
        <v>0</v>
      </c>
      <c r="R122">
        <v>151221</v>
      </c>
      <c r="S122">
        <v>7986</v>
      </c>
      <c r="T122">
        <v>0</v>
      </c>
      <c r="U122">
        <v>66467</v>
      </c>
      <c r="V122">
        <v>39168</v>
      </c>
    </row>
    <row r="123" spans="1:22" x14ac:dyDescent="0.2">
      <c r="A123" t="s">
        <v>175</v>
      </c>
      <c r="B123">
        <v>2493</v>
      </c>
      <c r="C123">
        <v>0</v>
      </c>
      <c r="D123">
        <v>1</v>
      </c>
      <c r="E123">
        <v>110.3</v>
      </c>
      <c r="F123">
        <v>-1.7</v>
      </c>
      <c r="G123">
        <v>419622</v>
      </c>
      <c r="H123">
        <v>89065</v>
      </c>
      <c r="I123">
        <v>30293</v>
      </c>
      <c r="J123">
        <v>668840</v>
      </c>
      <c r="K123">
        <v>-67211</v>
      </c>
      <c r="L123">
        <v>1166964</v>
      </c>
      <c r="M123">
        <v>736051</v>
      </c>
      <c r="N123">
        <v>1199571</v>
      </c>
      <c r="O123">
        <v>-32607</v>
      </c>
      <c r="P123">
        <v>0</v>
      </c>
      <c r="Q123">
        <v>0</v>
      </c>
      <c r="R123">
        <v>20163</v>
      </c>
      <c r="S123">
        <v>1065</v>
      </c>
      <c r="T123">
        <v>0</v>
      </c>
      <c r="U123">
        <v>6910</v>
      </c>
      <c r="V123">
        <v>9600</v>
      </c>
    </row>
    <row r="124" spans="1:22" x14ac:dyDescent="0.2">
      <c r="A124" t="s">
        <v>176</v>
      </c>
      <c r="B124">
        <v>2502</v>
      </c>
      <c r="C124">
        <v>0</v>
      </c>
      <c r="D124">
        <v>1</v>
      </c>
      <c r="E124">
        <v>590.70000000000005</v>
      </c>
      <c r="F124">
        <v>-10.8</v>
      </c>
      <c r="G124">
        <v>2739036</v>
      </c>
      <c r="H124">
        <v>459813</v>
      </c>
      <c r="I124">
        <v>50064</v>
      </c>
      <c r="J124">
        <v>2165836</v>
      </c>
      <c r="K124">
        <v>44350</v>
      </c>
      <c r="L124">
        <v>5383130.6666999999</v>
      </c>
      <c r="M124">
        <v>2121486</v>
      </c>
      <c r="N124">
        <v>5279962</v>
      </c>
      <c r="O124">
        <v>103168.66667000001</v>
      </c>
      <c r="P124">
        <v>0</v>
      </c>
      <c r="Q124">
        <v>0</v>
      </c>
      <c r="R124">
        <v>0</v>
      </c>
      <c r="S124">
        <v>0</v>
      </c>
      <c r="T124">
        <v>0</v>
      </c>
      <c r="U124">
        <v>31193</v>
      </c>
      <c r="V124">
        <v>18446</v>
      </c>
    </row>
    <row r="125" spans="1:22" x14ac:dyDescent="0.2">
      <c r="A125" t="s">
        <v>177</v>
      </c>
      <c r="B125">
        <v>2511</v>
      </c>
      <c r="C125">
        <v>0</v>
      </c>
      <c r="D125">
        <v>1</v>
      </c>
      <c r="E125">
        <v>1931.1</v>
      </c>
      <c r="F125">
        <v>-29.4</v>
      </c>
      <c r="G125">
        <v>10368411</v>
      </c>
      <c r="H125">
        <v>1356740</v>
      </c>
      <c r="I125">
        <v>222825</v>
      </c>
      <c r="J125">
        <v>5321751</v>
      </c>
      <c r="K125">
        <v>83130</v>
      </c>
      <c r="L125">
        <v>16897718</v>
      </c>
      <c r="M125">
        <v>5238621</v>
      </c>
      <c r="N125">
        <v>16564747</v>
      </c>
      <c r="O125">
        <v>332971</v>
      </c>
      <c r="P125">
        <v>0</v>
      </c>
      <c r="Q125">
        <v>0</v>
      </c>
      <c r="R125">
        <v>201628</v>
      </c>
      <c r="S125">
        <v>10648</v>
      </c>
      <c r="T125">
        <v>0</v>
      </c>
      <c r="U125">
        <v>99874</v>
      </c>
      <c r="V125">
        <v>52444</v>
      </c>
    </row>
    <row r="126" spans="1:22" x14ac:dyDescent="0.2">
      <c r="A126" t="s">
        <v>178</v>
      </c>
      <c r="B126">
        <v>2520</v>
      </c>
      <c r="C126">
        <v>0</v>
      </c>
      <c r="D126">
        <v>1</v>
      </c>
      <c r="E126">
        <v>277.89999999999998</v>
      </c>
      <c r="F126">
        <v>-15.4</v>
      </c>
      <c r="G126">
        <v>1234446</v>
      </c>
      <c r="H126">
        <v>221722</v>
      </c>
      <c r="I126">
        <v>-16633</v>
      </c>
      <c r="J126">
        <v>1190144</v>
      </c>
      <c r="K126">
        <v>61820</v>
      </c>
      <c r="L126">
        <v>2591853.6666999999</v>
      </c>
      <c r="M126">
        <v>1128324</v>
      </c>
      <c r="N126">
        <v>2536592</v>
      </c>
      <c r="O126">
        <v>55261.666666999998</v>
      </c>
      <c r="P126">
        <v>63684</v>
      </c>
      <c r="Q126">
        <v>0</v>
      </c>
      <c r="R126">
        <v>73930</v>
      </c>
      <c r="S126">
        <v>3904</v>
      </c>
      <c r="T126">
        <v>0</v>
      </c>
      <c r="U126">
        <v>15071</v>
      </c>
      <c r="V126">
        <v>19472</v>
      </c>
    </row>
    <row r="127" spans="1:22" x14ac:dyDescent="0.2">
      <c r="A127" t="s">
        <v>179</v>
      </c>
      <c r="B127">
        <v>2556</v>
      </c>
      <c r="C127">
        <v>0</v>
      </c>
      <c r="D127">
        <v>1</v>
      </c>
      <c r="E127">
        <v>326.8</v>
      </c>
      <c r="F127">
        <v>-27.2</v>
      </c>
      <c r="G127">
        <v>1260764</v>
      </c>
      <c r="H127">
        <v>263457</v>
      </c>
      <c r="I127">
        <v>-54104</v>
      </c>
      <c r="J127">
        <v>1672181</v>
      </c>
      <c r="K127">
        <v>155936</v>
      </c>
      <c r="L127">
        <v>3112187.3333000001</v>
      </c>
      <c r="M127">
        <v>1516245</v>
      </c>
      <c r="N127">
        <v>3005165</v>
      </c>
      <c r="O127">
        <v>107022.33332999999</v>
      </c>
      <c r="P127">
        <v>133733</v>
      </c>
      <c r="Q127">
        <v>0</v>
      </c>
      <c r="R127">
        <v>94093</v>
      </c>
      <c r="S127">
        <v>4969</v>
      </c>
      <c r="T127">
        <v>0</v>
      </c>
      <c r="U127">
        <v>17624</v>
      </c>
      <c r="V127">
        <v>9878</v>
      </c>
    </row>
    <row r="128" spans="1:22" x14ac:dyDescent="0.2">
      <c r="A128" t="s">
        <v>180</v>
      </c>
      <c r="B128">
        <v>3195</v>
      </c>
      <c r="C128">
        <v>0</v>
      </c>
      <c r="D128">
        <v>1</v>
      </c>
      <c r="E128">
        <v>1266.4000000000001</v>
      </c>
      <c r="F128">
        <v>-37.1</v>
      </c>
      <c r="G128">
        <v>7272346</v>
      </c>
      <c r="H128">
        <v>1354722</v>
      </c>
      <c r="I128">
        <v>579460</v>
      </c>
      <c r="J128">
        <v>4277073</v>
      </c>
      <c r="K128">
        <v>174344</v>
      </c>
      <c r="L128">
        <v>12750916</v>
      </c>
      <c r="M128">
        <v>4102729</v>
      </c>
      <c r="N128">
        <v>11965882</v>
      </c>
      <c r="O128">
        <v>785034</v>
      </c>
      <c r="P128">
        <v>80987</v>
      </c>
      <c r="Q128">
        <v>0</v>
      </c>
      <c r="R128">
        <v>221791</v>
      </c>
      <c r="S128">
        <v>11713</v>
      </c>
      <c r="T128">
        <v>0</v>
      </c>
      <c r="U128">
        <v>71752</v>
      </c>
      <c r="V128">
        <v>68566</v>
      </c>
    </row>
    <row r="129" spans="1:22" x14ac:dyDescent="0.2">
      <c r="A129" t="s">
        <v>181</v>
      </c>
      <c r="B129">
        <v>2709</v>
      </c>
      <c r="C129">
        <v>0</v>
      </c>
      <c r="D129">
        <v>1</v>
      </c>
      <c r="E129">
        <v>1608.2</v>
      </c>
      <c r="F129">
        <v>-17.600000000000001</v>
      </c>
      <c r="G129">
        <v>8362048</v>
      </c>
      <c r="H129">
        <v>1175212</v>
      </c>
      <c r="I129">
        <v>234137</v>
      </c>
      <c r="J129">
        <v>5144343</v>
      </c>
      <c r="K129">
        <v>85606</v>
      </c>
      <c r="L129">
        <v>14509332.333000001</v>
      </c>
      <c r="M129">
        <v>5058737</v>
      </c>
      <c r="N129">
        <v>14125069</v>
      </c>
      <c r="O129">
        <v>384263.33332999999</v>
      </c>
      <c r="P129">
        <v>0</v>
      </c>
      <c r="Q129">
        <v>0</v>
      </c>
      <c r="R129">
        <v>305802</v>
      </c>
      <c r="S129">
        <v>16149</v>
      </c>
      <c r="T129">
        <v>0</v>
      </c>
      <c r="U129">
        <v>84658</v>
      </c>
      <c r="V129">
        <v>133531</v>
      </c>
    </row>
    <row r="130" spans="1:22" x14ac:dyDescent="0.2">
      <c r="A130" t="s">
        <v>182</v>
      </c>
      <c r="B130">
        <v>2718</v>
      </c>
      <c r="C130">
        <v>0</v>
      </c>
      <c r="D130">
        <v>1</v>
      </c>
      <c r="E130">
        <v>545.70000000000005</v>
      </c>
      <c r="F130">
        <v>-28.1</v>
      </c>
      <c r="G130">
        <v>2607091</v>
      </c>
      <c r="H130">
        <v>392880</v>
      </c>
      <c r="I130">
        <v>-32607</v>
      </c>
      <c r="J130">
        <v>2164702</v>
      </c>
      <c r="K130">
        <v>126027</v>
      </c>
      <c r="L130">
        <v>5080069.3333000001</v>
      </c>
      <c r="M130">
        <v>2038675</v>
      </c>
      <c r="N130">
        <v>4981713</v>
      </c>
      <c r="O130">
        <v>98356.333333000002</v>
      </c>
      <c r="P130">
        <v>113384</v>
      </c>
      <c r="Q130">
        <v>0</v>
      </c>
      <c r="R130">
        <v>94093</v>
      </c>
      <c r="S130">
        <v>4969</v>
      </c>
      <c r="T130">
        <v>0</v>
      </c>
      <c r="U130">
        <v>29473</v>
      </c>
      <c r="V130">
        <v>9489</v>
      </c>
    </row>
    <row r="131" spans="1:22" x14ac:dyDescent="0.2">
      <c r="A131" t="s">
        <v>183</v>
      </c>
      <c r="B131">
        <v>2727</v>
      </c>
      <c r="C131">
        <v>0</v>
      </c>
      <c r="D131">
        <v>1</v>
      </c>
      <c r="E131">
        <v>659.7</v>
      </c>
      <c r="F131">
        <v>35</v>
      </c>
      <c r="G131">
        <v>3416722</v>
      </c>
      <c r="H131">
        <v>520254</v>
      </c>
      <c r="I131">
        <v>397649</v>
      </c>
      <c r="J131">
        <v>1946320</v>
      </c>
      <c r="K131">
        <v>88948</v>
      </c>
      <c r="L131">
        <v>5909734</v>
      </c>
      <c r="M131">
        <v>1857372</v>
      </c>
      <c r="N131">
        <v>5409973</v>
      </c>
      <c r="O131">
        <v>499761</v>
      </c>
      <c r="P131">
        <v>0</v>
      </c>
      <c r="Q131">
        <v>0</v>
      </c>
      <c r="R131">
        <v>0</v>
      </c>
      <c r="S131">
        <v>0</v>
      </c>
      <c r="T131">
        <v>0</v>
      </c>
      <c r="U131">
        <v>34575</v>
      </c>
      <c r="V131">
        <v>26438</v>
      </c>
    </row>
    <row r="132" spans="1:22" x14ac:dyDescent="0.2">
      <c r="A132" t="s">
        <v>184</v>
      </c>
      <c r="B132">
        <v>2754</v>
      </c>
      <c r="C132">
        <v>0</v>
      </c>
      <c r="D132">
        <v>1</v>
      </c>
      <c r="E132">
        <v>434.8</v>
      </c>
      <c r="F132">
        <v>-31</v>
      </c>
      <c r="G132">
        <v>2425888</v>
      </c>
      <c r="H132">
        <v>341340</v>
      </c>
      <c r="I132">
        <v>-55547</v>
      </c>
      <c r="J132">
        <v>1473777</v>
      </c>
      <c r="K132">
        <v>162905</v>
      </c>
      <c r="L132">
        <v>4145330</v>
      </c>
      <c r="M132">
        <v>1310872</v>
      </c>
      <c r="N132">
        <v>4032867</v>
      </c>
      <c r="O132">
        <v>112463</v>
      </c>
      <c r="P132">
        <v>144808</v>
      </c>
      <c r="Q132">
        <v>0</v>
      </c>
      <c r="R132">
        <v>107535</v>
      </c>
      <c r="S132">
        <v>5679</v>
      </c>
      <c r="T132">
        <v>0</v>
      </c>
      <c r="U132">
        <v>23918</v>
      </c>
      <c r="V132">
        <v>11860</v>
      </c>
    </row>
    <row r="133" spans="1:22" x14ac:dyDescent="0.2">
      <c r="A133" t="s">
        <v>185</v>
      </c>
      <c r="B133">
        <v>2766</v>
      </c>
      <c r="C133">
        <v>0</v>
      </c>
      <c r="D133">
        <v>1</v>
      </c>
      <c r="E133">
        <v>337.8</v>
      </c>
      <c r="F133">
        <v>12.9</v>
      </c>
      <c r="G133">
        <v>1616946</v>
      </c>
      <c r="H133">
        <v>251675</v>
      </c>
      <c r="I133">
        <v>190236</v>
      </c>
      <c r="J133">
        <v>1248314</v>
      </c>
      <c r="K133">
        <v>45599</v>
      </c>
      <c r="L133">
        <v>3052414</v>
      </c>
      <c r="M133">
        <v>1202715</v>
      </c>
      <c r="N133">
        <v>2809451</v>
      </c>
      <c r="O133">
        <v>242963</v>
      </c>
      <c r="P133">
        <v>0</v>
      </c>
      <c r="Q133">
        <v>0</v>
      </c>
      <c r="R133">
        <v>80651</v>
      </c>
      <c r="S133">
        <v>4259</v>
      </c>
      <c r="T133">
        <v>0</v>
      </c>
      <c r="U133">
        <v>18167</v>
      </c>
      <c r="V133">
        <v>16130</v>
      </c>
    </row>
    <row r="134" spans="1:22" x14ac:dyDescent="0.2">
      <c r="A134" t="s">
        <v>186</v>
      </c>
      <c r="B134">
        <v>2772</v>
      </c>
      <c r="C134">
        <v>0</v>
      </c>
      <c r="D134">
        <v>1</v>
      </c>
      <c r="E134">
        <v>241.9</v>
      </c>
      <c r="F134">
        <v>-5.4</v>
      </c>
      <c r="G134">
        <v>1270523</v>
      </c>
      <c r="H134">
        <v>179811</v>
      </c>
      <c r="I134">
        <v>50311</v>
      </c>
      <c r="J134">
        <v>962495</v>
      </c>
      <c r="K134">
        <v>-957</v>
      </c>
      <c r="L134">
        <v>2385207.3333000001</v>
      </c>
      <c r="M134">
        <v>963452</v>
      </c>
      <c r="N134">
        <v>2326124</v>
      </c>
      <c r="O134">
        <v>59083.333333000002</v>
      </c>
      <c r="P134">
        <v>5027</v>
      </c>
      <c r="Q134">
        <v>0</v>
      </c>
      <c r="R134">
        <v>47046</v>
      </c>
      <c r="S134">
        <v>2484</v>
      </c>
      <c r="T134">
        <v>0</v>
      </c>
      <c r="U134">
        <v>14271</v>
      </c>
      <c r="V134">
        <v>19424</v>
      </c>
    </row>
    <row r="135" spans="1:22" x14ac:dyDescent="0.2">
      <c r="A135" t="s">
        <v>187</v>
      </c>
      <c r="B135">
        <v>2781</v>
      </c>
      <c r="C135">
        <v>0</v>
      </c>
      <c r="D135">
        <v>1</v>
      </c>
      <c r="E135">
        <v>1232.4000000000001</v>
      </c>
      <c r="F135">
        <v>15.1</v>
      </c>
      <c r="G135">
        <v>7528543</v>
      </c>
      <c r="H135">
        <v>958848</v>
      </c>
      <c r="I135">
        <v>458295</v>
      </c>
      <c r="J135">
        <v>3395012</v>
      </c>
      <c r="K135">
        <v>108005</v>
      </c>
      <c r="L135">
        <v>11786741.333000001</v>
      </c>
      <c r="M135">
        <v>3287007</v>
      </c>
      <c r="N135">
        <v>11186239</v>
      </c>
      <c r="O135">
        <v>600502.33333000005</v>
      </c>
      <c r="P135">
        <v>0</v>
      </c>
      <c r="Q135">
        <v>26322.965475000001</v>
      </c>
      <c r="R135">
        <v>161302</v>
      </c>
      <c r="S135">
        <v>8518</v>
      </c>
      <c r="T135">
        <v>26322.965475000001</v>
      </c>
      <c r="U135">
        <v>70447</v>
      </c>
      <c r="V135">
        <v>65640</v>
      </c>
    </row>
    <row r="136" spans="1:22" x14ac:dyDescent="0.2">
      <c r="A136" t="s">
        <v>188</v>
      </c>
      <c r="B136">
        <v>2826</v>
      </c>
      <c r="C136">
        <v>0</v>
      </c>
      <c r="D136">
        <v>1</v>
      </c>
      <c r="E136">
        <v>1390.3</v>
      </c>
      <c r="F136">
        <v>-34.5</v>
      </c>
      <c r="G136">
        <v>7277118</v>
      </c>
      <c r="H136">
        <v>1021331</v>
      </c>
      <c r="I136">
        <v>81576</v>
      </c>
      <c r="J136">
        <v>4534148</v>
      </c>
      <c r="K136">
        <v>117780</v>
      </c>
      <c r="L136">
        <v>12726808</v>
      </c>
      <c r="M136">
        <v>4416368</v>
      </c>
      <c r="N136">
        <v>12491037</v>
      </c>
      <c r="O136">
        <v>235771</v>
      </c>
      <c r="P136">
        <v>46733</v>
      </c>
      <c r="Q136">
        <v>0</v>
      </c>
      <c r="R136">
        <v>178105</v>
      </c>
      <c r="S136">
        <v>9406</v>
      </c>
      <c r="T136">
        <v>0</v>
      </c>
      <c r="U136">
        <v>74036</v>
      </c>
      <c r="V136">
        <v>72316</v>
      </c>
    </row>
    <row r="137" spans="1:22" x14ac:dyDescent="0.2">
      <c r="A137" t="s">
        <v>189</v>
      </c>
      <c r="B137">
        <v>2834</v>
      </c>
      <c r="C137">
        <v>0</v>
      </c>
      <c r="D137">
        <v>1</v>
      </c>
      <c r="E137">
        <v>335.8</v>
      </c>
      <c r="F137">
        <v>-12.7</v>
      </c>
      <c r="G137">
        <v>1922982</v>
      </c>
      <c r="H137">
        <v>241065</v>
      </c>
      <c r="I137">
        <v>13865</v>
      </c>
      <c r="J137">
        <v>947443</v>
      </c>
      <c r="K137">
        <v>46452</v>
      </c>
      <c r="L137">
        <v>3068968.6666999999</v>
      </c>
      <c r="M137">
        <v>900991</v>
      </c>
      <c r="N137">
        <v>3004988</v>
      </c>
      <c r="O137">
        <v>63980.666666999998</v>
      </c>
      <c r="P137">
        <v>38896</v>
      </c>
      <c r="Q137">
        <v>0</v>
      </c>
      <c r="R137">
        <v>50407</v>
      </c>
      <c r="S137">
        <v>2662</v>
      </c>
      <c r="T137">
        <v>0</v>
      </c>
      <c r="U137">
        <v>18349</v>
      </c>
      <c r="V137">
        <v>7886</v>
      </c>
    </row>
    <row r="138" spans="1:22" x14ac:dyDescent="0.2">
      <c r="A138" t="s">
        <v>190</v>
      </c>
      <c r="B138">
        <v>2846</v>
      </c>
      <c r="C138">
        <v>0</v>
      </c>
      <c r="D138">
        <v>1</v>
      </c>
      <c r="E138">
        <v>336.8</v>
      </c>
      <c r="F138">
        <v>8.8000000000000007</v>
      </c>
      <c r="G138">
        <v>1148266</v>
      </c>
      <c r="H138">
        <v>260089</v>
      </c>
      <c r="I138">
        <v>110726</v>
      </c>
      <c r="J138">
        <v>1538729</v>
      </c>
      <c r="K138">
        <v>47004</v>
      </c>
      <c r="L138">
        <v>2926914</v>
      </c>
      <c r="M138">
        <v>1491725</v>
      </c>
      <c r="N138">
        <v>2741500</v>
      </c>
      <c r="O138">
        <v>185414</v>
      </c>
      <c r="P138">
        <v>0</v>
      </c>
      <c r="Q138">
        <v>0</v>
      </c>
      <c r="R138">
        <v>73930</v>
      </c>
      <c r="S138">
        <v>3904</v>
      </c>
      <c r="T138">
        <v>0</v>
      </c>
      <c r="U138">
        <v>17126</v>
      </c>
      <c r="V138">
        <v>53760</v>
      </c>
    </row>
    <row r="139" spans="1:22" x14ac:dyDescent="0.2">
      <c r="A139" t="s">
        <v>191</v>
      </c>
      <c r="B139">
        <v>2862</v>
      </c>
      <c r="C139">
        <v>0</v>
      </c>
      <c r="D139">
        <v>1</v>
      </c>
      <c r="E139">
        <v>607.70000000000005</v>
      </c>
      <c r="F139">
        <v>-11.8</v>
      </c>
      <c r="G139">
        <v>2943553</v>
      </c>
      <c r="H139">
        <v>463603</v>
      </c>
      <c r="I139">
        <v>55358</v>
      </c>
      <c r="J139">
        <v>2413018</v>
      </c>
      <c r="K139">
        <v>44903</v>
      </c>
      <c r="L139">
        <v>5758141.6666999999</v>
      </c>
      <c r="M139">
        <v>2368115</v>
      </c>
      <c r="N139">
        <v>5641651</v>
      </c>
      <c r="O139">
        <v>116490.66667000001</v>
      </c>
      <c r="P139">
        <v>0</v>
      </c>
      <c r="Q139">
        <v>0</v>
      </c>
      <c r="R139">
        <v>94093</v>
      </c>
      <c r="S139">
        <v>4969</v>
      </c>
      <c r="T139">
        <v>0</v>
      </c>
      <c r="U139">
        <v>33595</v>
      </c>
      <c r="V139">
        <v>32061</v>
      </c>
    </row>
    <row r="140" spans="1:22" x14ac:dyDescent="0.2">
      <c r="A140" t="s">
        <v>192</v>
      </c>
      <c r="B140">
        <v>2977</v>
      </c>
      <c r="C140">
        <v>0</v>
      </c>
      <c r="D140">
        <v>1</v>
      </c>
      <c r="E140">
        <v>651.70000000000005</v>
      </c>
      <c r="F140">
        <v>2.2000000000000002</v>
      </c>
      <c r="G140">
        <v>3423081</v>
      </c>
      <c r="H140">
        <v>498268</v>
      </c>
      <c r="I140">
        <v>184410</v>
      </c>
      <c r="J140">
        <v>2051378</v>
      </c>
      <c r="K140">
        <v>56493</v>
      </c>
      <c r="L140">
        <v>5882589.3333000001</v>
      </c>
      <c r="M140">
        <v>1994885</v>
      </c>
      <c r="N140">
        <v>5619904</v>
      </c>
      <c r="O140">
        <v>262685.33332999999</v>
      </c>
      <c r="P140">
        <v>0</v>
      </c>
      <c r="Q140">
        <v>0</v>
      </c>
      <c r="R140">
        <v>131058</v>
      </c>
      <c r="S140">
        <v>6921</v>
      </c>
      <c r="T140">
        <v>0</v>
      </c>
      <c r="U140">
        <v>35194</v>
      </c>
      <c r="V140">
        <v>40920</v>
      </c>
    </row>
    <row r="141" spans="1:22" x14ac:dyDescent="0.2">
      <c r="A141" t="s">
        <v>193</v>
      </c>
      <c r="B141">
        <v>2988</v>
      </c>
      <c r="C141">
        <v>0</v>
      </c>
      <c r="D141">
        <v>1</v>
      </c>
      <c r="E141">
        <v>529.70000000000005</v>
      </c>
      <c r="F141">
        <v>-16.899999999999999</v>
      </c>
      <c r="G141">
        <v>2553025</v>
      </c>
      <c r="H141">
        <v>404639</v>
      </c>
      <c r="I141">
        <v>-9490</v>
      </c>
      <c r="J141">
        <v>1743590</v>
      </c>
      <c r="K141">
        <v>71750</v>
      </c>
      <c r="L141">
        <v>4622460</v>
      </c>
      <c r="M141">
        <v>1671840</v>
      </c>
      <c r="N141">
        <v>4550222</v>
      </c>
      <c r="O141">
        <v>72238</v>
      </c>
      <c r="P141">
        <v>41210</v>
      </c>
      <c r="Q141">
        <v>0</v>
      </c>
      <c r="R141">
        <v>94093</v>
      </c>
      <c r="S141">
        <v>4969</v>
      </c>
      <c r="T141">
        <v>0</v>
      </c>
      <c r="U141">
        <v>26868</v>
      </c>
      <c r="V141">
        <v>15299</v>
      </c>
    </row>
    <row r="142" spans="1:22" x14ac:dyDescent="0.2">
      <c r="A142" t="s">
        <v>194</v>
      </c>
      <c r="B142">
        <v>3029</v>
      </c>
      <c r="C142">
        <v>0</v>
      </c>
      <c r="D142">
        <v>1</v>
      </c>
      <c r="E142">
        <v>1287.4000000000001</v>
      </c>
      <c r="F142">
        <v>-9.6999999999999993</v>
      </c>
      <c r="G142">
        <v>6412595</v>
      </c>
      <c r="H142">
        <v>964313</v>
      </c>
      <c r="I142">
        <v>215384</v>
      </c>
      <c r="J142">
        <v>4527761</v>
      </c>
      <c r="K142">
        <v>98123</v>
      </c>
      <c r="L142">
        <v>11669960.666999999</v>
      </c>
      <c r="M142">
        <v>4429638</v>
      </c>
      <c r="N142">
        <v>11326891</v>
      </c>
      <c r="O142">
        <v>343069.66667000001</v>
      </c>
      <c r="P142">
        <v>0</v>
      </c>
      <c r="Q142">
        <v>0</v>
      </c>
      <c r="R142">
        <v>295721</v>
      </c>
      <c r="S142">
        <v>15617</v>
      </c>
      <c r="T142">
        <v>0</v>
      </c>
      <c r="U142">
        <v>67162</v>
      </c>
      <c r="V142">
        <v>61013</v>
      </c>
    </row>
    <row r="143" spans="1:22" x14ac:dyDescent="0.2">
      <c r="A143" t="s">
        <v>195</v>
      </c>
      <c r="B143">
        <v>3033</v>
      </c>
      <c r="C143">
        <v>0</v>
      </c>
      <c r="D143">
        <v>1</v>
      </c>
      <c r="E143">
        <v>456.8</v>
      </c>
      <c r="F143">
        <v>20</v>
      </c>
      <c r="G143">
        <v>2027654</v>
      </c>
      <c r="H143">
        <v>323773</v>
      </c>
      <c r="I143">
        <v>224038</v>
      </c>
      <c r="J143">
        <v>1886545</v>
      </c>
      <c r="K143">
        <v>76497</v>
      </c>
      <c r="L143">
        <v>4157072.6666999999</v>
      </c>
      <c r="M143">
        <v>1810048</v>
      </c>
      <c r="N143">
        <v>3848812</v>
      </c>
      <c r="O143">
        <v>308260.66667000001</v>
      </c>
      <c r="P143">
        <v>0</v>
      </c>
      <c r="Q143">
        <v>0</v>
      </c>
      <c r="R143">
        <v>97453</v>
      </c>
      <c r="S143">
        <v>5146</v>
      </c>
      <c r="T143">
        <v>0</v>
      </c>
      <c r="U143">
        <v>24060</v>
      </c>
      <c r="V143">
        <v>16554</v>
      </c>
    </row>
    <row r="144" spans="1:22" x14ac:dyDescent="0.2">
      <c r="A144" t="s">
        <v>196</v>
      </c>
      <c r="B144">
        <v>3042</v>
      </c>
      <c r="C144">
        <v>0</v>
      </c>
      <c r="D144">
        <v>1</v>
      </c>
      <c r="E144">
        <v>676.7</v>
      </c>
      <c r="F144">
        <v>6.7</v>
      </c>
      <c r="G144">
        <v>3660110</v>
      </c>
      <c r="H144">
        <v>743730</v>
      </c>
      <c r="I144">
        <v>418098</v>
      </c>
      <c r="J144">
        <v>1978503</v>
      </c>
      <c r="K144">
        <v>42057</v>
      </c>
      <c r="L144">
        <v>6419470.3333000001</v>
      </c>
      <c r="M144">
        <v>1936446</v>
      </c>
      <c r="N144">
        <v>5940093</v>
      </c>
      <c r="O144">
        <v>479377.33332999999</v>
      </c>
      <c r="P144">
        <v>0</v>
      </c>
      <c r="Q144">
        <v>0</v>
      </c>
      <c r="R144">
        <v>0</v>
      </c>
      <c r="S144">
        <v>0</v>
      </c>
      <c r="T144">
        <v>0</v>
      </c>
      <c r="U144">
        <v>35931</v>
      </c>
      <c r="V144">
        <v>37127</v>
      </c>
    </row>
    <row r="145" spans="1:22" x14ac:dyDescent="0.2">
      <c r="A145" t="s">
        <v>197</v>
      </c>
      <c r="B145">
        <v>3060</v>
      </c>
      <c r="C145">
        <v>0</v>
      </c>
      <c r="D145">
        <v>1</v>
      </c>
      <c r="E145">
        <v>1213.4000000000001</v>
      </c>
      <c r="F145">
        <v>23.9</v>
      </c>
      <c r="G145">
        <v>6404260</v>
      </c>
      <c r="H145">
        <v>1299529</v>
      </c>
      <c r="I145">
        <v>872595</v>
      </c>
      <c r="J145">
        <v>3654575</v>
      </c>
      <c r="K145">
        <v>129899</v>
      </c>
      <c r="L145">
        <v>11214956.333000001</v>
      </c>
      <c r="M145">
        <v>3524676</v>
      </c>
      <c r="N145">
        <v>10175113</v>
      </c>
      <c r="O145">
        <v>1039843.3333000001</v>
      </c>
      <c r="P145">
        <v>0</v>
      </c>
      <c r="Q145">
        <v>0</v>
      </c>
      <c r="R145">
        <v>215070</v>
      </c>
      <c r="S145">
        <v>11358</v>
      </c>
      <c r="T145">
        <v>0</v>
      </c>
      <c r="U145">
        <v>64047</v>
      </c>
      <c r="V145">
        <v>71662</v>
      </c>
    </row>
    <row r="146" spans="1:22" x14ac:dyDescent="0.2">
      <c r="A146" t="s">
        <v>198</v>
      </c>
      <c r="B146">
        <v>3168</v>
      </c>
      <c r="C146">
        <v>0</v>
      </c>
      <c r="D146">
        <v>1</v>
      </c>
      <c r="E146">
        <v>677.7</v>
      </c>
      <c r="F146">
        <v>-29.1</v>
      </c>
      <c r="G146">
        <v>2879932</v>
      </c>
      <c r="H146">
        <v>540436</v>
      </c>
      <c r="I146">
        <v>-47962</v>
      </c>
      <c r="J146">
        <v>2867709</v>
      </c>
      <c r="K146">
        <v>117657</v>
      </c>
      <c r="L146">
        <v>6171129.3333000001</v>
      </c>
      <c r="M146">
        <v>2750052</v>
      </c>
      <c r="N146">
        <v>6088816</v>
      </c>
      <c r="O146">
        <v>82313.333333000002</v>
      </c>
      <c r="P146">
        <v>104458</v>
      </c>
      <c r="Q146">
        <v>0</v>
      </c>
      <c r="R146">
        <v>141139</v>
      </c>
      <c r="S146">
        <v>7453</v>
      </c>
      <c r="T146">
        <v>0</v>
      </c>
      <c r="U146">
        <v>35455</v>
      </c>
      <c r="V146">
        <v>24191</v>
      </c>
    </row>
    <row r="147" spans="1:22" x14ac:dyDescent="0.2">
      <c r="A147" t="s">
        <v>199</v>
      </c>
      <c r="B147">
        <v>3105</v>
      </c>
      <c r="C147">
        <v>0</v>
      </c>
      <c r="D147">
        <v>1</v>
      </c>
      <c r="E147">
        <v>1397.3</v>
      </c>
      <c r="F147">
        <v>6.1</v>
      </c>
      <c r="G147">
        <v>8180555</v>
      </c>
      <c r="H147">
        <v>1084436</v>
      </c>
      <c r="I147">
        <v>371989</v>
      </c>
      <c r="J147">
        <v>4145679</v>
      </c>
      <c r="K147">
        <v>111622</v>
      </c>
      <c r="L147">
        <v>13129278</v>
      </c>
      <c r="M147">
        <v>4034057</v>
      </c>
      <c r="N147">
        <v>12602648</v>
      </c>
      <c r="O147">
        <v>526630</v>
      </c>
      <c r="P147">
        <v>0</v>
      </c>
      <c r="Q147">
        <v>0</v>
      </c>
      <c r="R147">
        <v>366290</v>
      </c>
      <c r="S147">
        <v>19343</v>
      </c>
      <c r="T147">
        <v>0</v>
      </c>
      <c r="U147">
        <v>77119</v>
      </c>
      <c r="V147">
        <v>84898</v>
      </c>
    </row>
    <row r="148" spans="1:22" x14ac:dyDescent="0.2">
      <c r="A148" t="s">
        <v>200</v>
      </c>
      <c r="B148">
        <v>3114</v>
      </c>
      <c r="C148">
        <v>0</v>
      </c>
      <c r="D148">
        <v>1</v>
      </c>
      <c r="E148">
        <v>3408.3</v>
      </c>
      <c r="F148">
        <v>5.5</v>
      </c>
      <c r="G148">
        <v>19115687</v>
      </c>
      <c r="H148">
        <v>2294355</v>
      </c>
      <c r="I148">
        <v>769920</v>
      </c>
      <c r="J148">
        <v>8367188</v>
      </c>
      <c r="K148">
        <v>252740</v>
      </c>
      <c r="L148">
        <v>29516626.666999999</v>
      </c>
      <c r="M148">
        <v>8114448</v>
      </c>
      <c r="N148">
        <v>28414556</v>
      </c>
      <c r="O148">
        <v>1102070.6666999999</v>
      </c>
      <c r="P148">
        <v>0</v>
      </c>
      <c r="Q148">
        <v>257199.72588000001</v>
      </c>
      <c r="R148">
        <v>413337</v>
      </c>
      <c r="S148">
        <v>21828</v>
      </c>
      <c r="T148">
        <v>257199.72588000001</v>
      </c>
      <c r="U148">
        <v>173760</v>
      </c>
      <c r="V148">
        <v>152734</v>
      </c>
    </row>
    <row r="149" spans="1:22" x14ac:dyDescent="0.2">
      <c r="A149" t="s">
        <v>201</v>
      </c>
      <c r="B149">
        <v>3119</v>
      </c>
      <c r="C149">
        <v>0</v>
      </c>
      <c r="D149">
        <v>1</v>
      </c>
      <c r="E149">
        <v>879.6</v>
      </c>
      <c r="F149">
        <v>-6.8</v>
      </c>
      <c r="G149">
        <v>4874798</v>
      </c>
      <c r="H149">
        <v>630780</v>
      </c>
      <c r="I149">
        <v>133176</v>
      </c>
      <c r="J149">
        <v>1985296</v>
      </c>
      <c r="K149">
        <v>66908</v>
      </c>
      <c r="L149">
        <v>7370752.6666999999</v>
      </c>
      <c r="M149">
        <v>1918388</v>
      </c>
      <c r="N149">
        <v>7165967</v>
      </c>
      <c r="O149">
        <v>204785.66667000001</v>
      </c>
      <c r="P149">
        <v>0</v>
      </c>
      <c r="Q149">
        <v>32094.408369000001</v>
      </c>
      <c r="R149">
        <v>131058</v>
      </c>
      <c r="S149">
        <v>6921</v>
      </c>
      <c r="T149">
        <v>32094.408369000001</v>
      </c>
      <c r="U149">
        <v>44776</v>
      </c>
      <c r="V149">
        <v>10937</v>
      </c>
    </row>
    <row r="150" spans="1:22" x14ac:dyDescent="0.2">
      <c r="A150" t="s">
        <v>202</v>
      </c>
      <c r="B150">
        <v>3141</v>
      </c>
      <c r="C150">
        <v>0</v>
      </c>
      <c r="D150">
        <v>1</v>
      </c>
      <c r="E150">
        <v>13467.4</v>
      </c>
      <c r="F150">
        <v>307.5</v>
      </c>
      <c r="G150">
        <v>64335161</v>
      </c>
      <c r="H150">
        <v>9592285</v>
      </c>
      <c r="I150">
        <v>4403388</v>
      </c>
      <c r="J150">
        <v>45932445</v>
      </c>
      <c r="K150">
        <v>1373493</v>
      </c>
      <c r="L150">
        <v>120179137</v>
      </c>
      <c r="M150">
        <v>44558952</v>
      </c>
      <c r="N150">
        <v>113633667</v>
      </c>
      <c r="O150">
        <v>6545470</v>
      </c>
      <c r="P150">
        <v>0</v>
      </c>
      <c r="Q150">
        <v>0</v>
      </c>
      <c r="R150">
        <v>1155999</v>
      </c>
      <c r="S150">
        <v>61047</v>
      </c>
      <c r="T150">
        <v>0</v>
      </c>
      <c r="U150">
        <v>703856</v>
      </c>
      <c r="V150">
        <v>1475245</v>
      </c>
    </row>
    <row r="151" spans="1:22" x14ac:dyDescent="0.2">
      <c r="A151" t="s">
        <v>203</v>
      </c>
      <c r="B151">
        <v>3150</v>
      </c>
      <c r="C151">
        <v>0</v>
      </c>
      <c r="D151">
        <v>1</v>
      </c>
      <c r="E151">
        <v>1111.5</v>
      </c>
      <c r="F151">
        <v>24</v>
      </c>
      <c r="G151">
        <v>6616803</v>
      </c>
      <c r="H151">
        <v>845510</v>
      </c>
      <c r="I151">
        <v>464500</v>
      </c>
      <c r="J151">
        <v>2794458</v>
      </c>
      <c r="K151">
        <v>99702</v>
      </c>
      <c r="L151">
        <v>10262290.666999999</v>
      </c>
      <c r="M151">
        <v>2694756</v>
      </c>
      <c r="N151">
        <v>9677753</v>
      </c>
      <c r="O151">
        <v>584537.66666999995</v>
      </c>
      <c r="P151">
        <v>0</v>
      </c>
      <c r="Q151">
        <v>120795.56421</v>
      </c>
      <c r="R151">
        <v>36965</v>
      </c>
      <c r="S151">
        <v>1952</v>
      </c>
      <c r="T151">
        <v>120795.56421</v>
      </c>
      <c r="U151">
        <v>60095</v>
      </c>
      <c r="V151">
        <v>42485</v>
      </c>
    </row>
    <row r="152" spans="1:22" x14ac:dyDescent="0.2">
      <c r="A152" t="s">
        <v>204</v>
      </c>
      <c r="B152">
        <v>3154</v>
      </c>
      <c r="C152">
        <v>0</v>
      </c>
      <c r="D152">
        <v>1</v>
      </c>
      <c r="E152">
        <v>516.70000000000005</v>
      </c>
      <c r="F152">
        <v>-40.9</v>
      </c>
      <c r="G152">
        <v>2904462</v>
      </c>
      <c r="H152">
        <v>370935</v>
      </c>
      <c r="I152">
        <v>-143307</v>
      </c>
      <c r="J152">
        <v>1531718</v>
      </c>
      <c r="K152">
        <v>231575</v>
      </c>
      <c r="L152">
        <v>4728914.3333000001</v>
      </c>
      <c r="M152">
        <v>1300143</v>
      </c>
      <c r="N152">
        <v>4630736</v>
      </c>
      <c r="O152">
        <v>98178.333333000002</v>
      </c>
      <c r="P152">
        <v>197177</v>
      </c>
      <c r="Q152">
        <v>0</v>
      </c>
      <c r="R152">
        <v>97453</v>
      </c>
      <c r="S152">
        <v>5146</v>
      </c>
      <c r="T152">
        <v>0</v>
      </c>
      <c r="U152">
        <v>27440</v>
      </c>
      <c r="V152">
        <v>19252</v>
      </c>
    </row>
    <row r="153" spans="1:22" x14ac:dyDescent="0.2">
      <c r="A153" t="s">
        <v>205</v>
      </c>
      <c r="B153">
        <v>3186</v>
      </c>
      <c r="C153">
        <v>0</v>
      </c>
      <c r="D153">
        <v>1</v>
      </c>
      <c r="E153">
        <v>371.8</v>
      </c>
      <c r="F153">
        <v>-3</v>
      </c>
      <c r="G153">
        <v>1924652</v>
      </c>
      <c r="H153">
        <v>260137</v>
      </c>
      <c r="I153">
        <v>51501</v>
      </c>
      <c r="J153">
        <v>1103331</v>
      </c>
      <c r="K153">
        <v>30953</v>
      </c>
      <c r="L153">
        <v>3187352</v>
      </c>
      <c r="M153">
        <v>1072378</v>
      </c>
      <c r="N153">
        <v>3099490</v>
      </c>
      <c r="O153">
        <v>87862</v>
      </c>
      <c r="P153">
        <v>0</v>
      </c>
      <c r="Q153">
        <v>0</v>
      </c>
      <c r="R153">
        <v>110895</v>
      </c>
      <c r="S153">
        <v>5856</v>
      </c>
      <c r="T153">
        <v>0</v>
      </c>
      <c r="U153">
        <v>19024</v>
      </c>
      <c r="V153">
        <v>10127</v>
      </c>
    </row>
    <row r="154" spans="1:22" x14ac:dyDescent="0.2">
      <c r="A154" t="s">
        <v>206</v>
      </c>
      <c r="B154">
        <v>3204</v>
      </c>
      <c r="C154">
        <v>0</v>
      </c>
      <c r="D154">
        <v>1</v>
      </c>
      <c r="E154">
        <v>868.6</v>
      </c>
      <c r="F154">
        <v>-13</v>
      </c>
      <c r="G154">
        <v>4640169</v>
      </c>
      <c r="H154">
        <v>592503</v>
      </c>
      <c r="I154">
        <v>122187</v>
      </c>
      <c r="J154">
        <v>2447377</v>
      </c>
      <c r="K154">
        <v>53971</v>
      </c>
      <c r="L154">
        <v>7702537</v>
      </c>
      <c r="M154">
        <v>2393406</v>
      </c>
      <c r="N154">
        <v>7514515</v>
      </c>
      <c r="O154">
        <v>188022</v>
      </c>
      <c r="P154">
        <v>0</v>
      </c>
      <c r="Q154">
        <v>0</v>
      </c>
      <c r="R154">
        <v>0</v>
      </c>
      <c r="S154">
        <v>0</v>
      </c>
      <c r="T154">
        <v>0</v>
      </c>
      <c r="U154">
        <v>46570</v>
      </c>
      <c r="V154">
        <v>22488</v>
      </c>
    </row>
    <row r="155" spans="1:22" x14ac:dyDescent="0.2">
      <c r="A155" t="s">
        <v>207</v>
      </c>
      <c r="B155">
        <v>3231</v>
      </c>
      <c r="C155">
        <v>0</v>
      </c>
      <c r="D155">
        <v>1</v>
      </c>
      <c r="E155">
        <v>6474.8</v>
      </c>
      <c r="F155">
        <v>65.8</v>
      </c>
      <c r="G155">
        <v>32710438</v>
      </c>
      <c r="H155">
        <v>6389091</v>
      </c>
      <c r="I155">
        <v>3669090</v>
      </c>
      <c r="J155">
        <v>17764806</v>
      </c>
      <c r="K155">
        <v>467120</v>
      </c>
      <c r="L155">
        <v>56543054.667000003</v>
      </c>
      <c r="M155">
        <v>17297686</v>
      </c>
      <c r="N155">
        <v>52134748</v>
      </c>
      <c r="O155">
        <v>4408306.6666999999</v>
      </c>
      <c r="P155">
        <v>0</v>
      </c>
      <c r="Q155">
        <v>0</v>
      </c>
      <c r="R155">
        <v>840116</v>
      </c>
      <c r="S155">
        <v>44366</v>
      </c>
      <c r="T155">
        <v>0</v>
      </c>
      <c r="U155">
        <v>325109</v>
      </c>
      <c r="V155">
        <v>518836</v>
      </c>
    </row>
    <row r="156" spans="1:22" x14ac:dyDescent="0.2">
      <c r="A156" t="s">
        <v>208</v>
      </c>
      <c r="B156">
        <v>3312</v>
      </c>
      <c r="C156">
        <v>0</v>
      </c>
      <c r="D156">
        <v>1</v>
      </c>
      <c r="E156">
        <v>1966</v>
      </c>
      <c r="F156">
        <v>-3.4</v>
      </c>
      <c r="G156">
        <v>12747781</v>
      </c>
      <c r="H156">
        <v>1433729</v>
      </c>
      <c r="I156">
        <v>459154</v>
      </c>
      <c r="J156">
        <v>4228239</v>
      </c>
      <c r="K156">
        <v>91801</v>
      </c>
      <c r="L156">
        <v>18278932.333000001</v>
      </c>
      <c r="M156">
        <v>4136438</v>
      </c>
      <c r="N156">
        <v>17655086</v>
      </c>
      <c r="O156">
        <v>623846.33333000005</v>
      </c>
      <c r="P156">
        <v>0</v>
      </c>
      <c r="Q156">
        <v>501447.50227</v>
      </c>
      <c r="R156">
        <v>282279</v>
      </c>
      <c r="S156">
        <v>14907</v>
      </c>
      <c r="T156">
        <v>501447.50227</v>
      </c>
      <c r="U156">
        <v>108087</v>
      </c>
      <c r="V156">
        <v>151462</v>
      </c>
    </row>
    <row r="157" spans="1:22" x14ac:dyDescent="0.2">
      <c r="A157" t="s">
        <v>209</v>
      </c>
      <c r="B157">
        <v>3330</v>
      </c>
      <c r="C157">
        <v>0</v>
      </c>
      <c r="D157">
        <v>1</v>
      </c>
      <c r="E157">
        <v>372.8</v>
      </c>
      <c r="F157">
        <v>27</v>
      </c>
      <c r="G157">
        <v>1786635</v>
      </c>
      <c r="H157">
        <v>284670</v>
      </c>
      <c r="I157">
        <v>283174</v>
      </c>
      <c r="J157">
        <v>1345727</v>
      </c>
      <c r="K157">
        <v>70793</v>
      </c>
      <c r="L157">
        <v>3344890</v>
      </c>
      <c r="M157">
        <v>1274934</v>
      </c>
      <c r="N157">
        <v>2987549</v>
      </c>
      <c r="O157">
        <v>357341</v>
      </c>
      <c r="P157">
        <v>0</v>
      </c>
      <c r="Q157">
        <v>0</v>
      </c>
      <c r="R157">
        <v>80651</v>
      </c>
      <c r="S157">
        <v>4259</v>
      </c>
      <c r="T157">
        <v>0</v>
      </c>
      <c r="U157">
        <v>19782</v>
      </c>
      <c r="V157">
        <v>8509</v>
      </c>
    </row>
    <row r="158" spans="1:22" x14ac:dyDescent="0.2">
      <c r="A158" t="s">
        <v>210</v>
      </c>
      <c r="B158">
        <v>3348</v>
      </c>
      <c r="C158">
        <v>0</v>
      </c>
      <c r="D158">
        <v>1</v>
      </c>
      <c r="E158">
        <v>468.8</v>
      </c>
      <c r="F158">
        <v>12.8</v>
      </c>
      <c r="G158">
        <v>2359411</v>
      </c>
      <c r="H158">
        <v>370040</v>
      </c>
      <c r="I158">
        <v>182262</v>
      </c>
      <c r="J158">
        <v>1546038</v>
      </c>
      <c r="K158">
        <v>55181</v>
      </c>
      <c r="L158">
        <v>4289624.3333000001</v>
      </c>
      <c r="M158">
        <v>1490857</v>
      </c>
      <c r="N158">
        <v>4044722</v>
      </c>
      <c r="O158">
        <v>244902.33332999999</v>
      </c>
      <c r="P158">
        <v>0</v>
      </c>
      <c r="Q158">
        <v>0</v>
      </c>
      <c r="R158">
        <v>0</v>
      </c>
      <c r="S158">
        <v>0</v>
      </c>
      <c r="T158">
        <v>0</v>
      </c>
      <c r="U158">
        <v>25024</v>
      </c>
      <c r="V158">
        <v>14135</v>
      </c>
    </row>
    <row r="159" spans="1:22" x14ac:dyDescent="0.2">
      <c r="A159" t="s">
        <v>211</v>
      </c>
      <c r="B159">
        <v>3375</v>
      </c>
      <c r="C159">
        <v>0</v>
      </c>
      <c r="D159">
        <v>1</v>
      </c>
      <c r="E159">
        <v>1770.1</v>
      </c>
      <c r="F159">
        <v>-27.1</v>
      </c>
      <c r="G159">
        <v>10598073</v>
      </c>
      <c r="H159">
        <v>1284078</v>
      </c>
      <c r="I159">
        <v>215467</v>
      </c>
      <c r="J159">
        <v>4036201</v>
      </c>
      <c r="K159">
        <v>104199</v>
      </c>
      <c r="L159">
        <v>15746003.666999999</v>
      </c>
      <c r="M159">
        <v>3932002</v>
      </c>
      <c r="N159">
        <v>15377840</v>
      </c>
      <c r="O159">
        <v>368163.66667000001</v>
      </c>
      <c r="P159">
        <v>0</v>
      </c>
      <c r="Q159">
        <v>237579.43899</v>
      </c>
      <c r="R159">
        <v>265477</v>
      </c>
      <c r="S159">
        <v>14020</v>
      </c>
      <c r="T159">
        <v>237579.43899</v>
      </c>
      <c r="U159">
        <v>93792</v>
      </c>
      <c r="V159">
        <v>93129</v>
      </c>
    </row>
    <row r="160" spans="1:22" x14ac:dyDescent="0.2">
      <c r="A160" t="s">
        <v>212</v>
      </c>
      <c r="B160">
        <v>3420</v>
      </c>
      <c r="C160">
        <v>0</v>
      </c>
      <c r="D160">
        <v>1</v>
      </c>
      <c r="E160">
        <v>627.70000000000005</v>
      </c>
      <c r="F160">
        <v>17.899999999999999</v>
      </c>
      <c r="G160">
        <v>3092120</v>
      </c>
      <c r="H160">
        <v>489821</v>
      </c>
      <c r="I160">
        <v>240194</v>
      </c>
      <c r="J160">
        <v>1983922</v>
      </c>
      <c r="K160">
        <v>65845</v>
      </c>
      <c r="L160">
        <v>5493499</v>
      </c>
      <c r="M160">
        <v>1918077</v>
      </c>
      <c r="N160">
        <v>5168160</v>
      </c>
      <c r="O160">
        <v>325339</v>
      </c>
      <c r="P160">
        <v>0</v>
      </c>
      <c r="Q160">
        <v>0</v>
      </c>
      <c r="R160">
        <v>110895</v>
      </c>
      <c r="S160">
        <v>5856</v>
      </c>
      <c r="T160">
        <v>0</v>
      </c>
      <c r="U160">
        <v>32937</v>
      </c>
      <c r="V160">
        <v>38531</v>
      </c>
    </row>
    <row r="161" spans="1:22" x14ac:dyDescent="0.2">
      <c r="A161" t="s">
        <v>213</v>
      </c>
      <c r="B161">
        <v>3465</v>
      </c>
      <c r="C161">
        <v>0</v>
      </c>
      <c r="D161">
        <v>1</v>
      </c>
      <c r="E161">
        <v>313.8</v>
      </c>
      <c r="F161">
        <v>-8.8000000000000007</v>
      </c>
      <c r="G161">
        <v>1916965</v>
      </c>
      <c r="H161">
        <v>258594</v>
      </c>
      <c r="I161">
        <v>20281</v>
      </c>
      <c r="J161">
        <v>789857</v>
      </c>
      <c r="K161">
        <v>34932</v>
      </c>
      <c r="L161">
        <v>2928207.3333000001</v>
      </c>
      <c r="M161">
        <v>754925</v>
      </c>
      <c r="N161">
        <v>2862746</v>
      </c>
      <c r="O161">
        <v>65461.333333000002</v>
      </c>
      <c r="P161">
        <v>16622</v>
      </c>
      <c r="Q161">
        <v>25300.048253000001</v>
      </c>
      <c r="R161">
        <v>57128</v>
      </c>
      <c r="S161">
        <v>3017</v>
      </c>
      <c r="T161">
        <v>25300.048253000001</v>
      </c>
      <c r="U161">
        <v>17354</v>
      </c>
      <c r="V161">
        <v>19919</v>
      </c>
    </row>
    <row r="162" spans="1:22" x14ac:dyDescent="0.2">
      <c r="A162" t="s">
        <v>214</v>
      </c>
      <c r="B162">
        <v>3537</v>
      </c>
      <c r="C162">
        <v>0</v>
      </c>
      <c r="D162">
        <v>1</v>
      </c>
      <c r="E162">
        <v>325.8</v>
      </c>
      <c r="F162">
        <v>12.7</v>
      </c>
      <c r="G162">
        <v>1479995</v>
      </c>
      <c r="H162">
        <v>262641</v>
      </c>
      <c r="I162">
        <v>155103</v>
      </c>
      <c r="J162">
        <v>1251617</v>
      </c>
      <c r="K162">
        <v>36191</v>
      </c>
      <c r="L162">
        <v>2924381.3333000001</v>
      </c>
      <c r="M162">
        <v>1215426</v>
      </c>
      <c r="N162">
        <v>2726095</v>
      </c>
      <c r="O162">
        <v>198286.33332999999</v>
      </c>
      <c r="P162">
        <v>0</v>
      </c>
      <c r="Q162">
        <v>0</v>
      </c>
      <c r="R162">
        <v>84012</v>
      </c>
      <c r="S162">
        <v>4437</v>
      </c>
      <c r="T162">
        <v>0</v>
      </c>
      <c r="U162">
        <v>17163</v>
      </c>
      <c r="V162">
        <v>14140</v>
      </c>
    </row>
    <row r="163" spans="1:22" x14ac:dyDescent="0.2">
      <c r="A163" t="s">
        <v>215</v>
      </c>
      <c r="B163">
        <v>3555</v>
      </c>
      <c r="C163">
        <v>0</v>
      </c>
      <c r="D163">
        <v>1</v>
      </c>
      <c r="E163">
        <v>626.70000000000005</v>
      </c>
      <c r="F163">
        <v>19.7</v>
      </c>
      <c r="G163">
        <v>3155056</v>
      </c>
      <c r="H163">
        <v>443444</v>
      </c>
      <c r="I163">
        <v>263026</v>
      </c>
      <c r="J163">
        <v>1828238</v>
      </c>
      <c r="K163">
        <v>71652</v>
      </c>
      <c r="L163">
        <v>5364196.6666999999</v>
      </c>
      <c r="M163">
        <v>1756586</v>
      </c>
      <c r="N163">
        <v>5015149</v>
      </c>
      <c r="O163">
        <v>349047.66667000001</v>
      </c>
      <c r="P163">
        <v>0</v>
      </c>
      <c r="Q163">
        <v>0</v>
      </c>
      <c r="R163">
        <v>80651</v>
      </c>
      <c r="S163">
        <v>4259</v>
      </c>
      <c r="T163">
        <v>0</v>
      </c>
      <c r="U163">
        <v>31703</v>
      </c>
      <c r="V163">
        <v>18110</v>
      </c>
    </row>
    <row r="164" spans="1:22" x14ac:dyDescent="0.2">
      <c r="A164" t="s">
        <v>216</v>
      </c>
      <c r="B164">
        <v>3600</v>
      </c>
      <c r="C164">
        <v>0</v>
      </c>
      <c r="D164">
        <v>1</v>
      </c>
      <c r="E164">
        <v>2054</v>
      </c>
      <c r="F164">
        <v>-33.6</v>
      </c>
      <c r="G164">
        <v>10709280</v>
      </c>
      <c r="H164">
        <v>2097580</v>
      </c>
      <c r="I164">
        <v>902313</v>
      </c>
      <c r="J164">
        <v>5950166</v>
      </c>
      <c r="K164">
        <v>122439</v>
      </c>
      <c r="L164">
        <v>18747900.666999999</v>
      </c>
      <c r="M164">
        <v>5827727</v>
      </c>
      <c r="N164">
        <v>17668515</v>
      </c>
      <c r="O164">
        <v>1079385.6666999999</v>
      </c>
      <c r="P164">
        <v>0</v>
      </c>
      <c r="Q164">
        <v>0</v>
      </c>
      <c r="R164">
        <v>120977</v>
      </c>
      <c r="S164">
        <v>6389</v>
      </c>
      <c r="T164">
        <v>0</v>
      </c>
      <c r="U164">
        <v>108953</v>
      </c>
      <c r="V164">
        <v>111852</v>
      </c>
    </row>
    <row r="165" spans="1:22" x14ac:dyDescent="0.2">
      <c r="A165" t="s">
        <v>217</v>
      </c>
      <c r="B165">
        <v>3609</v>
      </c>
      <c r="C165">
        <v>0</v>
      </c>
      <c r="D165">
        <v>1</v>
      </c>
      <c r="E165">
        <v>467.13</v>
      </c>
      <c r="F165">
        <v>14.73</v>
      </c>
      <c r="G165">
        <v>2451597</v>
      </c>
      <c r="H165">
        <v>381408</v>
      </c>
      <c r="I165">
        <v>202686</v>
      </c>
      <c r="J165">
        <v>1140372</v>
      </c>
      <c r="K165">
        <v>36370</v>
      </c>
      <c r="L165">
        <v>3915733.6666999999</v>
      </c>
      <c r="M165">
        <v>1104002</v>
      </c>
      <c r="N165">
        <v>3667582</v>
      </c>
      <c r="O165">
        <v>248151.66667000001</v>
      </c>
      <c r="P165">
        <v>0</v>
      </c>
      <c r="Q165">
        <v>0</v>
      </c>
      <c r="R165">
        <v>73930</v>
      </c>
      <c r="S165">
        <v>3904</v>
      </c>
      <c r="T165">
        <v>0</v>
      </c>
      <c r="U165">
        <v>23468</v>
      </c>
      <c r="V165">
        <v>16287</v>
      </c>
    </row>
    <row r="166" spans="1:22" x14ac:dyDescent="0.2">
      <c r="A166" t="s">
        <v>218</v>
      </c>
      <c r="B166">
        <v>3645</v>
      </c>
      <c r="C166">
        <v>0</v>
      </c>
      <c r="D166">
        <v>1</v>
      </c>
      <c r="E166">
        <v>2545.6999999999998</v>
      </c>
      <c r="F166">
        <v>-4</v>
      </c>
      <c r="G166">
        <v>11615582</v>
      </c>
      <c r="H166">
        <v>1859207</v>
      </c>
      <c r="I166">
        <v>484798</v>
      </c>
      <c r="J166">
        <v>8615365</v>
      </c>
      <c r="K166">
        <v>233850</v>
      </c>
      <c r="L166">
        <v>22121835.666999999</v>
      </c>
      <c r="M166">
        <v>8381515</v>
      </c>
      <c r="N166">
        <v>21371005</v>
      </c>
      <c r="O166">
        <v>750830.66666999995</v>
      </c>
      <c r="P166">
        <v>0</v>
      </c>
      <c r="Q166">
        <v>0</v>
      </c>
      <c r="R166">
        <v>211709</v>
      </c>
      <c r="S166">
        <v>11180</v>
      </c>
      <c r="T166">
        <v>0</v>
      </c>
      <c r="U166">
        <v>131948</v>
      </c>
      <c r="V166">
        <v>243391</v>
      </c>
    </row>
    <row r="167" spans="1:22" x14ac:dyDescent="0.2">
      <c r="A167" t="s">
        <v>219</v>
      </c>
      <c r="B167">
        <v>3715</v>
      </c>
      <c r="C167">
        <v>0</v>
      </c>
      <c r="D167">
        <v>1</v>
      </c>
      <c r="E167">
        <v>7041.5</v>
      </c>
      <c r="F167">
        <v>98.5</v>
      </c>
      <c r="G167">
        <v>37103813</v>
      </c>
      <c r="H167">
        <v>7010867</v>
      </c>
      <c r="I167">
        <v>4234152</v>
      </c>
      <c r="J167">
        <v>18061110</v>
      </c>
      <c r="K167">
        <v>504123</v>
      </c>
      <c r="L167">
        <v>62152481.332999997</v>
      </c>
      <c r="M167">
        <v>17556987</v>
      </c>
      <c r="N167">
        <v>57114545</v>
      </c>
      <c r="O167">
        <v>5037936.3333000001</v>
      </c>
      <c r="P167">
        <v>0</v>
      </c>
      <c r="Q167">
        <v>0</v>
      </c>
      <c r="R167">
        <v>604883</v>
      </c>
      <c r="S167">
        <v>31943</v>
      </c>
      <c r="T167">
        <v>0</v>
      </c>
      <c r="U167">
        <v>359381</v>
      </c>
      <c r="V167">
        <v>581574</v>
      </c>
    </row>
    <row r="168" spans="1:22" x14ac:dyDescent="0.2">
      <c r="A168" t="s">
        <v>220</v>
      </c>
      <c r="B168">
        <v>3744</v>
      </c>
      <c r="C168">
        <v>0</v>
      </c>
      <c r="D168">
        <v>1</v>
      </c>
      <c r="E168">
        <v>686.7</v>
      </c>
      <c r="F168">
        <v>-12.8</v>
      </c>
      <c r="G168">
        <v>3935881</v>
      </c>
      <c r="H168">
        <v>459542</v>
      </c>
      <c r="I168">
        <v>70077</v>
      </c>
      <c r="J168">
        <v>1424408</v>
      </c>
      <c r="K168">
        <v>46338</v>
      </c>
      <c r="L168">
        <v>5658307.6666999999</v>
      </c>
      <c r="M168">
        <v>1378070</v>
      </c>
      <c r="N168">
        <v>5535892</v>
      </c>
      <c r="O168">
        <v>122415.66667000001</v>
      </c>
      <c r="P168">
        <v>0</v>
      </c>
      <c r="Q168">
        <v>76203.114329000004</v>
      </c>
      <c r="R168">
        <v>174744</v>
      </c>
      <c r="S168">
        <v>9228</v>
      </c>
      <c r="T168">
        <v>76203.114329000004</v>
      </c>
      <c r="U168">
        <v>34297</v>
      </c>
      <c r="V168">
        <v>13221</v>
      </c>
    </row>
    <row r="169" spans="1:22" x14ac:dyDescent="0.2">
      <c r="A169" t="s">
        <v>221</v>
      </c>
      <c r="B169">
        <v>3798</v>
      </c>
      <c r="C169">
        <v>0</v>
      </c>
      <c r="D169">
        <v>1</v>
      </c>
      <c r="E169">
        <v>533.70000000000005</v>
      </c>
      <c r="F169">
        <v>-20.2</v>
      </c>
      <c r="G169">
        <v>2873054</v>
      </c>
      <c r="H169">
        <v>394025</v>
      </c>
      <c r="I169">
        <v>8596</v>
      </c>
      <c r="J169">
        <v>1540349</v>
      </c>
      <c r="K169">
        <v>83716</v>
      </c>
      <c r="L169">
        <v>4696504.6666999999</v>
      </c>
      <c r="M169">
        <v>1456633</v>
      </c>
      <c r="N169">
        <v>4598746</v>
      </c>
      <c r="O169">
        <v>97758.666666999998</v>
      </c>
      <c r="P169">
        <v>62072</v>
      </c>
      <c r="Q169">
        <v>0</v>
      </c>
      <c r="R169">
        <v>120977</v>
      </c>
      <c r="S169">
        <v>6389</v>
      </c>
      <c r="T169">
        <v>0</v>
      </c>
      <c r="U169">
        <v>27776</v>
      </c>
      <c r="V169">
        <v>10054</v>
      </c>
    </row>
    <row r="170" spans="1:22" x14ac:dyDescent="0.2">
      <c r="A170" t="s">
        <v>222</v>
      </c>
      <c r="B170">
        <v>3816</v>
      </c>
      <c r="C170">
        <v>0</v>
      </c>
      <c r="D170">
        <v>1</v>
      </c>
      <c r="E170">
        <v>409.8</v>
      </c>
      <c r="F170">
        <v>5.3</v>
      </c>
      <c r="G170">
        <v>2071657</v>
      </c>
      <c r="H170">
        <v>331806</v>
      </c>
      <c r="I170">
        <v>112740</v>
      </c>
      <c r="J170">
        <v>1168910</v>
      </c>
      <c r="K170">
        <v>-19919</v>
      </c>
      <c r="L170">
        <v>3509121.6666999999</v>
      </c>
      <c r="M170">
        <v>1188829</v>
      </c>
      <c r="N170">
        <v>3409749</v>
      </c>
      <c r="O170">
        <v>99372.666666999998</v>
      </c>
      <c r="P170">
        <v>0</v>
      </c>
      <c r="Q170">
        <v>0</v>
      </c>
      <c r="R170">
        <v>77291</v>
      </c>
      <c r="S170">
        <v>4082</v>
      </c>
      <c r="T170">
        <v>0</v>
      </c>
      <c r="U170">
        <v>20980</v>
      </c>
      <c r="V170">
        <v>14040</v>
      </c>
    </row>
    <row r="171" spans="1:22" x14ac:dyDescent="0.2">
      <c r="A171" t="s">
        <v>223</v>
      </c>
      <c r="B171">
        <v>3841</v>
      </c>
      <c r="C171">
        <v>0</v>
      </c>
      <c r="D171">
        <v>1</v>
      </c>
      <c r="E171">
        <v>769.6</v>
      </c>
      <c r="F171">
        <v>-1.3</v>
      </c>
      <c r="G171">
        <v>3947369</v>
      </c>
      <c r="H171">
        <v>602518</v>
      </c>
      <c r="I171">
        <v>123068</v>
      </c>
      <c r="J171">
        <v>2328797</v>
      </c>
      <c r="K171">
        <v>78021</v>
      </c>
      <c r="L171">
        <v>6787397.3333000001</v>
      </c>
      <c r="M171">
        <v>2250776</v>
      </c>
      <c r="N171">
        <v>6564922</v>
      </c>
      <c r="O171">
        <v>222475.33332999999</v>
      </c>
      <c r="P171">
        <v>0</v>
      </c>
      <c r="Q171">
        <v>0</v>
      </c>
      <c r="R171">
        <v>134419</v>
      </c>
      <c r="S171">
        <v>7099</v>
      </c>
      <c r="T171">
        <v>0</v>
      </c>
      <c r="U171">
        <v>40135</v>
      </c>
      <c r="V171">
        <v>43132</v>
      </c>
    </row>
    <row r="172" spans="1:22" x14ac:dyDescent="0.2">
      <c r="A172" t="s">
        <v>224</v>
      </c>
      <c r="B172">
        <v>3897</v>
      </c>
      <c r="C172">
        <v>0</v>
      </c>
      <c r="D172">
        <v>1</v>
      </c>
      <c r="E172">
        <v>74.900000000000006</v>
      </c>
      <c r="F172">
        <v>-1.1000000000000001</v>
      </c>
      <c r="G172">
        <v>177900</v>
      </c>
      <c r="H172">
        <v>57215</v>
      </c>
      <c r="I172">
        <v>12099</v>
      </c>
      <c r="J172">
        <v>534854</v>
      </c>
      <c r="K172">
        <v>22428</v>
      </c>
      <c r="L172">
        <v>745354.66666999995</v>
      </c>
      <c r="M172">
        <v>512426</v>
      </c>
      <c r="N172">
        <v>707947</v>
      </c>
      <c r="O172">
        <v>37407.666666999998</v>
      </c>
      <c r="P172">
        <v>0</v>
      </c>
      <c r="Q172">
        <v>0</v>
      </c>
      <c r="R172">
        <v>30244</v>
      </c>
      <c r="S172">
        <v>1597</v>
      </c>
      <c r="T172">
        <v>0</v>
      </c>
      <c r="U172">
        <v>4429</v>
      </c>
      <c r="V172">
        <v>5630</v>
      </c>
    </row>
    <row r="173" spans="1:22" x14ac:dyDescent="0.2">
      <c r="A173" t="s">
        <v>225</v>
      </c>
      <c r="B173">
        <v>3906</v>
      </c>
      <c r="C173">
        <v>0</v>
      </c>
      <c r="D173">
        <v>1</v>
      </c>
      <c r="E173">
        <v>443.8</v>
      </c>
      <c r="F173">
        <v>11</v>
      </c>
      <c r="G173">
        <v>2107052</v>
      </c>
      <c r="H173">
        <v>320126</v>
      </c>
      <c r="I173">
        <v>161360</v>
      </c>
      <c r="J173">
        <v>1487510</v>
      </c>
      <c r="K173">
        <v>52862</v>
      </c>
      <c r="L173">
        <v>3812417</v>
      </c>
      <c r="M173">
        <v>1434648</v>
      </c>
      <c r="N173">
        <v>3591305</v>
      </c>
      <c r="O173">
        <v>221112</v>
      </c>
      <c r="P173">
        <v>0</v>
      </c>
      <c r="Q173">
        <v>0</v>
      </c>
      <c r="R173">
        <v>117616</v>
      </c>
      <c r="S173">
        <v>6211</v>
      </c>
      <c r="T173">
        <v>0</v>
      </c>
      <c r="U173">
        <v>22587</v>
      </c>
      <c r="V173">
        <v>15345</v>
      </c>
    </row>
    <row r="174" spans="1:22" x14ac:dyDescent="0.2">
      <c r="A174" t="s">
        <v>226</v>
      </c>
      <c r="B174">
        <v>4419</v>
      </c>
      <c r="C174">
        <v>0</v>
      </c>
      <c r="D174">
        <v>1</v>
      </c>
      <c r="E174">
        <v>798.6</v>
      </c>
      <c r="F174">
        <v>4.4000000000000004</v>
      </c>
      <c r="G174">
        <v>4281515</v>
      </c>
      <c r="H174">
        <v>606991</v>
      </c>
      <c r="I174">
        <v>217750</v>
      </c>
      <c r="J174">
        <v>2323264</v>
      </c>
      <c r="K174">
        <v>60364</v>
      </c>
      <c r="L174">
        <v>7099785.6666999999</v>
      </c>
      <c r="M174">
        <v>2262900</v>
      </c>
      <c r="N174">
        <v>6806226</v>
      </c>
      <c r="O174">
        <v>293559.66667000001</v>
      </c>
      <c r="P174">
        <v>0</v>
      </c>
      <c r="Q174">
        <v>0</v>
      </c>
      <c r="R174">
        <v>144500</v>
      </c>
      <c r="S174">
        <v>7631</v>
      </c>
      <c r="T174">
        <v>0</v>
      </c>
      <c r="U174">
        <v>41402</v>
      </c>
      <c r="V174">
        <v>32516</v>
      </c>
    </row>
    <row r="175" spans="1:22" x14ac:dyDescent="0.2">
      <c r="A175" t="s">
        <v>227</v>
      </c>
      <c r="B175">
        <v>4149</v>
      </c>
      <c r="C175">
        <v>0</v>
      </c>
      <c r="D175">
        <v>1</v>
      </c>
      <c r="E175">
        <v>1337.3</v>
      </c>
      <c r="F175">
        <v>-40</v>
      </c>
      <c r="G175">
        <v>6630451</v>
      </c>
      <c r="H175">
        <v>967364</v>
      </c>
      <c r="I175">
        <v>40806</v>
      </c>
      <c r="J175">
        <v>4621210</v>
      </c>
      <c r="K175">
        <v>153286</v>
      </c>
      <c r="L175">
        <v>12063316.666999999</v>
      </c>
      <c r="M175">
        <v>4467924</v>
      </c>
      <c r="N175">
        <v>11828041</v>
      </c>
      <c r="O175">
        <v>235275.66667000001</v>
      </c>
      <c r="P175">
        <v>89046</v>
      </c>
      <c r="Q175">
        <v>0</v>
      </c>
      <c r="R175">
        <v>228511</v>
      </c>
      <c r="S175">
        <v>12067</v>
      </c>
      <c r="T175">
        <v>0</v>
      </c>
      <c r="U175">
        <v>70368</v>
      </c>
      <c r="V175">
        <v>72803</v>
      </c>
    </row>
    <row r="176" spans="1:22" x14ac:dyDescent="0.2">
      <c r="A176" t="s">
        <v>228</v>
      </c>
      <c r="B176">
        <v>3942</v>
      </c>
      <c r="C176">
        <v>0</v>
      </c>
      <c r="D176">
        <v>1</v>
      </c>
      <c r="E176">
        <v>675.7</v>
      </c>
      <c r="F176">
        <v>25.1</v>
      </c>
      <c r="G176">
        <v>3936164</v>
      </c>
      <c r="H176">
        <v>481479</v>
      </c>
      <c r="I176">
        <v>329764</v>
      </c>
      <c r="J176">
        <v>1176377</v>
      </c>
      <c r="K176">
        <v>8268</v>
      </c>
      <c r="L176">
        <v>5585418.6666999999</v>
      </c>
      <c r="M176">
        <v>1168109</v>
      </c>
      <c r="N176">
        <v>5243756</v>
      </c>
      <c r="O176">
        <v>341662.66667000001</v>
      </c>
      <c r="P176">
        <v>0</v>
      </c>
      <c r="Q176">
        <v>159103.34448</v>
      </c>
      <c r="R176">
        <v>16802</v>
      </c>
      <c r="S176">
        <v>887</v>
      </c>
      <c r="T176">
        <v>159103.34448</v>
      </c>
      <c r="U176">
        <v>33742</v>
      </c>
      <c r="V176">
        <v>8201</v>
      </c>
    </row>
    <row r="177" spans="1:22" x14ac:dyDescent="0.2">
      <c r="A177" t="s">
        <v>229</v>
      </c>
      <c r="B177">
        <v>4023</v>
      </c>
      <c r="C177">
        <v>0</v>
      </c>
      <c r="D177">
        <v>1</v>
      </c>
      <c r="E177">
        <v>652.70000000000005</v>
      </c>
      <c r="F177">
        <v>-18.3</v>
      </c>
      <c r="G177">
        <v>2643568</v>
      </c>
      <c r="H177">
        <v>490944</v>
      </c>
      <c r="I177">
        <v>2159</v>
      </c>
      <c r="J177">
        <v>2694995</v>
      </c>
      <c r="K177">
        <v>84614</v>
      </c>
      <c r="L177">
        <v>5762224.3333000001</v>
      </c>
      <c r="M177">
        <v>2610381</v>
      </c>
      <c r="N177">
        <v>5654380</v>
      </c>
      <c r="O177">
        <v>107844.33332999999</v>
      </c>
      <c r="P177">
        <v>36049</v>
      </c>
      <c r="Q177">
        <v>0</v>
      </c>
      <c r="R177">
        <v>104174</v>
      </c>
      <c r="S177">
        <v>5501</v>
      </c>
      <c r="T177">
        <v>0</v>
      </c>
      <c r="U177">
        <v>33014</v>
      </c>
      <c r="V177">
        <v>36891</v>
      </c>
    </row>
    <row r="178" spans="1:22" x14ac:dyDescent="0.2">
      <c r="A178" t="s">
        <v>230</v>
      </c>
      <c r="B178">
        <v>4033</v>
      </c>
      <c r="C178">
        <v>0</v>
      </c>
      <c r="D178">
        <v>1</v>
      </c>
      <c r="E178">
        <v>638.70000000000005</v>
      </c>
      <c r="F178">
        <v>-34.4</v>
      </c>
      <c r="G178">
        <v>2926923</v>
      </c>
      <c r="H178">
        <v>477905</v>
      </c>
      <c r="I178">
        <v>-157282</v>
      </c>
      <c r="J178">
        <v>2738087</v>
      </c>
      <c r="K178">
        <v>241161</v>
      </c>
      <c r="L178">
        <v>6051784.6666999999</v>
      </c>
      <c r="M178">
        <v>2496926</v>
      </c>
      <c r="N178">
        <v>5956470</v>
      </c>
      <c r="O178">
        <v>95314.666666999998</v>
      </c>
      <c r="P178">
        <v>144249</v>
      </c>
      <c r="Q178">
        <v>0</v>
      </c>
      <c r="R178">
        <v>110895</v>
      </c>
      <c r="S178">
        <v>5856</v>
      </c>
      <c r="T178">
        <v>0</v>
      </c>
      <c r="U178">
        <v>34891</v>
      </c>
      <c r="V178">
        <v>19765</v>
      </c>
    </row>
    <row r="179" spans="1:22" x14ac:dyDescent="0.2">
      <c r="A179" t="s">
        <v>231</v>
      </c>
      <c r="B179">
        <v>4041</v>
      </c>
      <c r="C179">
        <v>0</v>
      </c>
      <c r="D179">
        <v>1</v>
      </c>
      <c r="E179">
        <v>1351.3</v>
      </c>
      <c r="F179">
        <v>-1.3</v>
      </c>
      <c r="G179">
        <v>8115631</v>
      </c>
      <c r="H179">
        <v>1043372</v>
      </c>
      <c r="I179">
        <v>319330</v>
      </c>
      <c r="J179">
        <v>3555557</v>
      </c>
      <c r="K179">
        <v>88397</v>
      </c>
      <c r="L179">
        <v>12532600.666999999</v>
      </c>
      <c r="M179">
        <v>3467160</v>
      </c>
      <c r="N179">
        <v>12079840</v>
      </c>
      <c r="O179">
        <v>452760.66667000001</v>
      </c>
      <c r="P179">
        <v>0</v>
      </c>
      <c r="Q179">
        <v>15679.675856</v>
      </c>
      <c r="R179">
        <v>272197</v>
      </c>
      <c r="S179">
        <v>14374</v>
      </c>
      <c r="T179">
        <v>15679.675856</v>
      </c>
      <c r="U179">
        <v>75296</v>
      </c>
      <c r="V179">
        <v>90238</v>
      </c>
    </row>
    <row r="180" spans="1:22" x14ac:dyDescent="0.2">
      <c r="A180" t="s">
        <v>232</v>
      </c>
      <c r="B180">
        <v>4043</v>
      </c>
      <c r="C180">
        <v>0</v>
      </c>
      <c r="D180">
        <v>1</v>
      </c>
      <c r="E180">
        <v>685.7</v>
      </c>
      <c r="F180">
        <v>-5.4</v>
      </c>
      <c r="G180">
        <v>3263490</v>
      </c>
      <c r="H180">
        <v>507340</v>
      </c>
      <c r="I180">
        <v>116957</v>
      </c>
      <c r="J180">
        <v>2388977</v>
      </c>
      <c r="K180">
        <v>3929</v>
      </c>
      <c r="L180">
        <v>6021062.3333000001</v>
      </c>
      <c r="M180">
        <v>2385048</v>
      </c>
      <c r="N180">
        <v>5893481</v>
      </c>
      <c r="O180">
        <v>127581.33332999999</v>
      </c>
      <c r="P180">
        <v>0</v>
      </c>
      <c r="Q180">
        <v>0</v>
      </c>
      <c r="R180">
        <v>154581</v>
      </c>
      <c r="S180">
        <v>8163</v>
      </c>
      <c r="T180">
        <v>0</v>
      </c>
      <c r="U180">
        <v>35506</v>
      </c>
      <c r="V180">
        <v>15836</v>
      </c>
    </row>
    <row r="181" spans="1:22" x14ac:dyDescent="0.2">
      <c r="A181" t="s">
        <v>233</v>
      </c>
      <c r="B181">
        <v>4068</v>
      </c>
      <c r="C181">
        <v>0</v>
      </c>
      <c r="D181">
        <v>1</v>
      </c>
      <c r="E181">
        <v>421.8</v>
      </c>
      <c r="F181">
        <v>-11.4</v>
      </c>
      <c r="G181">
        <v>1341891</v>
      </c>
      <c r="H181">
        <v>317369</v>
      </c>
      <c r="I181">
        <v>-8367</v>
      </c>
      <c r="J181">
        <v>2129880</v>
      </c>
      <c r="K181">
        <v>29209</v>
      </c>
      <c r="L181">
        <v>3714566.6666999999</v>
      </c>
      <c r="M181">
        <v>2100671</v>
      </c>
      <c r="N181">
        <v>3681941</v>
      </c>
      <c r="O181">
        <v>32625.666667000001</v>
      </c>
      <c r="P181">
        <v>20137</v>
      </c>
      <c r="Q181">
        <v>0</v>
      </c>
      <c r="R181">
        <v>90732</v>
      </c>
      <c r="S181">
        <v>4791</v>
      </c>
      <c r="T181">
        <v>0</v>
      </c>
      <c r="U181">
        <v>21691</v>
      </c>
      <c r="V181">
        <v>16159</v>
      </c>
    </row>
    <row r="182" spans="1:22" x14ac:dyDescent="0.2">
      <c r="A182" t="s">
        <v>234</v>
      </c>
      <c r="B182">
        <v>4086</v>
      </c>
      <c r="C182">
        <v>0</v>
      </c>
      <c r="D182">
        <v>1</v>
      </c>
      <c r="E182">
        <v>1880.1</v>
      </c>
      <c r="F182">
        <v>16.100000000000001</v>
      </c>
      <c r="G182">
        <v>10825187</v>
      </c>
      <c r="H182">
        <v>1428790</v>
      </c>
      <c r="I182">
        <v>523231</v>
      </c>
      <c r="J182">
        <v>4443704</v>
      </c>
      <c r="K182">
        <v>127799</v>
      </c>
      <c r="L182">
        <v>16524111.666999999</v>
      </c>
      <c r="M182">
        <v>4315905</v>
      </c>
      <c r="N182">
        <v>15806704</v>
      </c>
      <c r="O182">
        <v>717407.66666999995</v>
      </c>
      <c r="P182">
        <v>0</v>
      </c>
      <c r="Q182">
        <v>119036.81779</v>
      </c>
      <c r="R182">
        <v>305802</v>
      </c>
      <c r="S182">
        <v>16149</v>
      </c>
      <c r="T182">
        <v>119036.81779</v>
      </c>
      <c r="U182">
        <v>97994</v>
      </c>
      <c r="V182">
        <v>132233</v>
      </c>
    </row>
    <row r="183" spans="1:22" x14ac:dyDescent="0.2">
      <c r="A183" t="s">
        <v>235</v>
      </c>
      <c r="B183">
        <v>4104</v>
      </c>
      <c r="C183">
        <v>0</v>
      </c>
      <c r="D183">
        <v>1</v>
      </c>
      <c r="E183">
        <v>5456.3</v>
      </c>
      <c r="F183">
        <v>67.8</v>
      </c>
      <c r="G183">
        <v>36502917</v>
      </c>
      <c r="H183">
        <v>5773666</v>
      </c>
      <c r="I183">
        <v>3604139</v>
      </c>
      <c r="J183">
        <v>11156192</v>
      </c>
      <c r="K183">
        <v>338046</v>
      </c>
      <c r="L183">
        <v>53041005</v>
      </c>
      <c r="M183">
        <v>10818146</v>
      </c>
      <c r="N183">
        <v>48939732</v>
      </c>
      <c r="O183">
        <v>4101273</v>
      </c>
      <c r="P183">
        <v>0</v>
      </c>
      <c r="Q183">
        <v>1743147.0227000001</v>
      </c>
      <c r="R183">
        <v>739302</v>
      </c>
      <c r="S183">
        <v>39042</v>
      </c>
      <c r="T183">
        <v>1743147.0227000001</v>
      </c>
      <c r="U183">
        <v>300446</v>
      </c>
      <c r="V183">
        <v>347532</v>
      </c>
    </row>
    <row r="184" spans="1:22" x14ac:dyDescent="0.2">
      <c r="A184" t="s">
        <v>236</v>
      </c>
      <c r="B184">
        <v>4122</v>
      </c>
      <c r="C184">
        <v>0</v>
      </c>
      <c r="D184">
        <v>1</v>
      </c>
      <c r="E184">
        <v>531.70000000000005</v>
      </c>
      <c r="F184">
        <v>1.2</v>
      </c>
      <c r="G184">
        <v>2849568</v>
      </c>
      <c r="H184">
        <v>375671</v>
      </c>
      <c r="I184">
        <v>120592</v>
      </c>
      <c r="J184">
        <v>1414385</v>
      </c>
      <c r="K184">
        <v>41315</v>
      </c>
      <c r="L184">
        <v>4579910</v>
      </c>
      <c r="M184">
        <v>1373070</v>
      </c>
      <c r="N184">
        <v>4413816</v>
      </c>
      <c r="O184">
        <v>166094</v>
      </c>
      <c r="P184">
        <v>0</v>
      </c>
      <c r="Q184">
        <v>0</v>
      </c>
      <c r="R184">
        <v>67209</v>
      </c>
      <c r="S184">
        <v>3549</v>
      </c>
      <c r="T184">
        <v>0</v>
      </c>
      <c r="U184">
        <v>27272</v>
      </c>
      <c r="V184">
        <v>7495</v>
      </c>
    </row>
    <row r="185" spans="1:22" x14ac:dyDescent="0.2">
      <c r="A185" t="s">
        <v>237</v>
      </c>
      <c r="B185">
        <v>4131</v>
      </c>
      <c r="C185">
        <v>0</v>
      </c>
      <c r="D185">
        <v>1</v>
      </c>
      <c r="E185">
        <v>3661.2</v>
      </c>
      <c r="F185">
        <v>-63.5</v>
      </c>
      <c r="G185">
        <v>19836152</v>
      </c>
      <c r="H185">
        <v>2710566</v>
      </c>
      <c r="I185">
        <v>359869</v>
      </c>
      <c r="J185">
        <v>11746266</v>
      </c>
      <c r="K185">
        <v>125962</v>
      </c>
      <c r="L185">
        <v>34286863</v>
      </c>
      <c r="M185">
        <v>11620304</v>
      </c>
      <c r="N185">
        <v>33567041</v>
      </c>
      <c r="O185">
        <v>719822</v>
      </c>
      <c r="P185">
        <v>0</v>
      </c>
      <c r="Q185">
        <v>0</v>
      </c>
      <c r="R185">
        <v>480546</v>
      </c>
      <c r="S185">
        <v>25377</v>
      </c>
      <c r="T185">
        <v>0</v>
      </c>
      <c r="U185">
        <v>199218</v>
      </c>
      <c r="V185">
        <v>474425</v>
      </c>
    </row>
    <row r="186" spans="1:22" x14ac:dyDescent="0.2">
      <c r="A186" t="s">
        <v>238</v>
      </c>
      <c r="B186">
        <v>4203</v>
      </c>
      <c r="C186">
        <v>0</v>
      </c>
      <c r="D186">
        <v>1</v>
      </c>
      <c r="E186">
        <v>758.6</v>
      </c>
      <c r="F186">
        <v>21.6</v>
      </c>
      <c r="G186">
        <v>3692739</v>
      </c>
      <c r="H186">
        <v>549301</v>
      </c>
      <c r="I186">
        <v>324616</v>
      </c>
      <c r="J186">
        <v>2453287</v>
      </c>
      <c r="K186">
        <v>72604</v>
      </c>
      <c r="L186">
        <v>6720154.6666999999</v>
      </c>
      <c r="M186">
        <v>2380683</v>
      </c>
      <c r="N186">
        <v>6311065</v>
      </c>
      <c r="O186">
        <v>409089.66667000001</v>
      </c>
      <c r="P186">
        <v>0</v>
      </c>
      <c r="Q186">
        <v>0</v>
      </c>
      <c r="R186">
        <v>0</v>
      </c>
      <c r="S186">
        <v>0</v>
      </c>
      <c r="T186">
        <v>0</v>
      </c>
      <c r="U186">
        <v>39945</v>
      </c>
      <c r="V186">
        <v>24828</v>
      </c>
    </row>
    <row r="187" spans="1:22" x14ac:dyDescent="0.2">
      <c r="A187" t="s">
        <v>239</v>
      </c>
      <c r="B187">
        <v>4212</v>
      </c>
      <c r="C187">
        <v>0</v>
      </c>
      <c r="D187">
        <v>1</v>
      </c>
      <c r="E187">
        <v>337.8</v>
      </c>
      <c r="F187">
        <v>23.8</v>
      </c>
      <c r="G187">
        <v>2092002</v>
      </c>
      <c r="H187">
        <v>281368</v>
      </c>
      <c r="I187">
        <v>257453</v>
      </c>
      <c r="J187">
        <v>716158</v>
      </c>
      <c r="K187">
        <v>24442</v>
      </c>
      <c r="L187">
        <v>3001874.3333000001</v>
      </c>
      <c r="M187">
        <v>691716</v>
      </c>
      <c r="N187">
        <v>2717942</v>
      </c>
      <c r="O187">
        <v>283932.33332999999</v>
      </c>
      <c r="P187">
        <v>0</v>
      </c>
      <c r="Q187">
        <v>68018.663925000001</v>
      </c>
      <c r="R187">
        <v>90732</v>
      </c>
      <c r="S187">
        <v>4791</v>
      </c>
      <c r="T187">
        <v>68018.663925000001</v>
      </c>
      <c r="U187">
        <v>17537</v>
      </c>
      <c r="V187">
        <v>3078</v>
      </c>
    </row>
    <row r="188" spans="1:22" x14ac:dyDescent="0.2">
      <c r="A188" t="s">
        <v>240</v>
      </c>
      <c r="B188">
        <v>4271</v>
      </c>
      <c r="C188">
        <v>0</v>
      </c>
      <c r="D188">
        <v>1</v>
      </c>
      <c r="E188">
        <v>1268.4000000000001</v>
      </c>
      <c r="F188">
        <v>22.4</v>
      </c>
      <c r="G188">
        <v>6750811</v>
      </c>
      <c r="H188">
        <v>943404</v>
      </c>
      <c r="I188">
        <v>438929</v>
      </c>
      <c r="J188">
        <v>3679894</v>
      </c>
      <c r="K188">
        <v>123087</v>
      </c>
      <c r="L188">
        <v>11155815.333000001</v>
      </c>
      <c r="M188">
        <v>3556807</v>
      </c>
      <c r="N188">
        <v>10572316</v>
      </c>
      <c r="O188">
        <v>583499.33333000005</v>
      </c>
      <c r="P188">
        <v>0</v>
      </c>
      <c r="Q188">
        <v>0</v>
      </c>
      <c r="R188">
        <v>262116</v>
      </c>
      <c r="S188">
        <v>13842</v>
      </c>
      <c r="T188">
        <v>0</v>
      </c>
      <c r="U188">
        <v>66473</v>
      </c>
      <c r="V188">
        <v>43822</v>
      </c>
    </row>
    <row r="189" spans="1:22" x14ac:dyDescent="0.2">
      <c r="A189" t="s">
        <v>241</v>
      </c>
      <c r="B189">
        <v>4269</v>
      </c>
      <c r="C189">
        <v>0</v>
      </c>
      <c r="D189">
        <v>1</v>
      </c>
      <c r="E189">
        <v>544.70000000000005</v>
      </c>
      <c r="F189">
        <v>-9.3000000000000007</v>
      </c>
      <c r="G189">
        <v>2646614</v>
      </c>
      <c r="H189">
        <v>419490</v>
      </c>
      <c r="I189">
        <v>69221</v>
      </c>
      <c r="J189">
        <v>1951257</v>
      </c>
      <c r="K189">
        <v>42915</v>
      </c>
      <c r="L189">
        <v>4924635.3333000001</v>
      </c>
      <c r="M189">
        <v>1908342</v>
      </c>
      <c r="N189">
        <v>4809458</v>
      </c>
      <c r="O189">
        <v>115177.33332999999</v>
      </c>
      <c r="P189">
        <v>0</v>
      </c>
      <c r="Q189">
        <v>0</v>
      </c>
      <c r="R189">
        <v>100814</v>
      </c>
      <c r="S189">
        <v>5324</v>
      </c>
      <c r="T189">
        <v>0</v>
      </c>
      <c r="U189">
        <v>29073</v>
      </c>
      <c r="V189">
        <v>8088</v>
      </c>
    </row>
    <row r="190" spans="1:22" x14ac:dyDescent="0.2">
      <c r="A190" t="s">
        <v>242</v>
      </c>
      <c r="B190">
        <v>4356</v>
      </c>
      <c r="C190">
        <v>0</v>
      </c>
      <c r="D190">
        <v>1</v>
      </c>
      <c r="E190">
        <v>832.6</v>
      </c>
      <c r="F190">
        <v>-26.6</v>
      </c>
      <c r="G190">
        <v>4465738</v>
      </c>
      <c r="H190">
        <v>579215</v>
      </c>
      <c r="I190">
        <v>12135</v>
      </c>
      <c r="J190">
        <v>2464548</v>
      </c>
      <c r="K190">
        <v>100853</v>
      </c>
      <c r="L190">
        <v>7339332</v>
      </c>
      <c r="M190">
        <v>2363695</v>
      </c>
      <c r="N190">
        <v>7211219</v>
      </c>
      <c r="O190">
        <v>128113</v>
      </c>
      <c r="P190">
        <v>65005</v>
      </c>
      <c r="Q190">
        <v>0</v>
      </c>
      <c r="R190">
        <v>198267</v>
      </c>
      <c r="S190">
        <v>10470</v>
      </c>
      <c r="T190">
        <v>0</v>
      </c>
      <c r="U190">
        <v>43628</v>
      </c>
      <c r="V190">
        <v>28098</v>
      </c>
    </row>
    <row r="191" spans="1:22" x14ac:dyDescent="0.2">
      <c r="A191" t="s">
        <v>243</v>
      </c>
      <c r="B191">
        <v>4437</v>
      </c>
      <c r="C191">
        <v>0</v>
      </c>
      <c r="D191">
        <v>1</v>
      </c>
      <c r="E191">
        <v>540.70000000000005</v>
      </c>
      <c r="F191">
        <v>-10.199999999999999</v>
      </c>
      <c r="G191">
        <v>2235805</v>
      </c>
      <c r="H191">
        <v>378813</v>
      </c>
      <c r="I191">
        <v>27375</v>
      </c>
      <c r="J191">
        <v>2163331</v>
      </c>
      <c r="K191">
        <v>50214</v>
      </c>
      <c r="L191">
        <v>4706510</v>
      </c>
      <c r="M191">
        <v>2113117</v>
      </c>
      <c r="N191">
        <v>4620558</v>
      </c>
      <c r="O191">
        <v>85952</v>
      </c>
      <c r="P191">
        <v>0</v>
      </c>
      <c r="Q191">
        <v>0</v>
      </c>
      <c r="R191">
        <v>87372</v>
      </c>
      <c r="S191">
        <v>4614</v>
      </c>
      <c r="T191">
        <v>0</v>
      </c>
      <c r="U191">
        <v>27603</v>
      </c>
      <c r="V191">
        <v>15933</v>
      </c>
    </row>
    <row r="192" spans="1:22" x14ac:dyDescent="0.2">
      <c r="A192" t="s">
        <v>244</v>
      </c>
      <c r="B192">
        <v>4446</v>
      </c>
      <c r="C192">
        <v>0</v>
      </c>
      <c r="D192">
        <v>1</v>
      </c>
      <c r="E192">
        <v>1025.5</v>
      </c>
      <c r="F192">
        <v>4.9000000000000004</v>
      </c>
      <c r="G192">
        <v>5673841</v>
      </c>
      <c r="H192">
        <v>739789</v>
      </c>
      <c r="I192">
        <v>269317</v>
      </c>
      <c r="J192">
        <v>3077923</v>
      </c>
      <c r="K192">
        <v>83971</v>
      </c>
      <c r="L192">
        <v>9352196.3333000001</v>
      </c>
      <c r="M192">
        <v>2993952</v>
      </c>
      <c r="N192">
        <v>8975802</v>
      </c>
      <c r="O192">
        <v>376394.33332999999</v>
      </c>
      <c r="P192">
        <v>0</v>
      </c>
      <c r="Q192">
        <v>0</v>
      </c>
      <c r="R192">
        <v>188186</v>
      </c>
      <c r="S192">
        <v>9938</v>
      </c>
      <c r="T192">
        <v>0</v>
      </c>
      <c r="U192">
        <v>55519</v>
      </c>
      <c r="V192">
        <v>48829</v>
      </c>
    </row>
    <row r="193" spans="1:22" x14ac:dyDescent="0.2">
      <c r="A193" t="s">
        <v>245</v>
      </c>
      <c r="B193">
        <v>4491</v>
      </c>
      <c r="C193">
        <v>0</v>
      </c>
      <c r="D193">
        <v>1</v>
      </c>
      <c r="E193">
        <v>348.8</v>
      </c>
      <c r="F193">
        <v>-4.0999999999999996</v>
      </c>
      <c r="G193">
        <v>2026275</v>
      </c>
      <c r="H193">
        <v>294893</v>
      </c>
      <c r="I193">
        <v>74507</v>
      </c>
      <c r="J193">
        <v>980591</v>
      </c>
      <c r="K193">
        <v>31012</v>
      </c>
      <c r="L193">
        <v>3245539</v>
      </c>
      <c r="M193">
        <v>949579</v>
      </c>
      <c r="N193">
        <v>3134626</v>
      </c>
      <c r="O193">
        <v>110913</v>
      </c>
      <c r="P193">
        <v>0</v>
      </c>
      <c r="Q193">
        <v>0</v>
      </c>
      <c r="R193">
        <v>67209</v>
      </c>
      <c r="S193">
        <v>3549</v>
      </c>
      <c r="T193">
        <v>0</v>
      </c>
      <c r="U193">
        <v>18925</v>
      </c>
      <c r="V193">
        <v>10989</v>
      </c>
    </row>
    <row r="194" spans="1:22" x14ac:dyDescent="0.2">
      <c r="A194" t="s">
        <v>246</v>
      </c>
      <c r="B194">
        <v>4505</v>
      </c>
      <c r="C194">
        <v>0</v>
      </c>
      <c r="D194">
        <v>1</v>
      </c>
      <c r="E194">
        <v>239.9</v>
      </c>
      <c r="F194">
        <v>-9.1999999999999993</v>
      </c>
      <c r="G194">
        <v>1384031</v>
      </c>
      <c r="H194">
        <v>178750</v>
      </c>
      <c r="I194">
        <v>14445</v>
      </c>
      <c r="J194">
        <v>760672</v>
      </c>
      <c r="K194">
        <v>42132</v>
      </c>
      <c r="L194">
        <v>2263469</v>
      </c>
      <c r="M194">
        <v>718540</v>
      </c>
      <c r="N194">
        <v>2205504</v>
      </c>
      <c r="O194">
        <v>57965</v>
      </c>
      <c r="P194">
        <v>29469</v>
      </c>
      <c r="Q194">
        <v>0</v>
      </c>
      <c r="R194">
        <v>63849</v>
      </c>
      <c r="S194">
        <v>3372</v>
      </c>
      <c r="T194">
        <v>0</v>
      </c>
      <c r="U194">
        <v>13219</v>
      </c>
      <c r="V194">
        <v>3865</v>
      </c>
    </row>
    <row r="195" spans="1:22" x14ac:dyDescent="0.2">
      <c r="A195" t="s">
        <v>247</v>
      </c>
      <c r="B195">
        <v>4509</v>
      </c>
      <c r="C195">
        <v>0</v>
      </c>
      <c r="D195">
        <v>1</v>
      </c>
      <c r="E195">
        <v>203.9</v>
      </c>
      <c r="F195">
        <v>-17.100000000000001</v>
      </c>
      <c r="G195">
        <v>1193584</v>
      </c>
      <c r="H195">
        <v>164708</v>
      </c>
      <c r="I195">
        <v>-45668</v>
      </c>
      <c r="J195">
        <v>618739</v>
      </c>
      <c r="K195">
        <v>86755</v>
      </c>
      <c r="L195">
        <v>1915787.3333000001</v>
      </c>
      <c r="M195">
        <v>531984</v>
      </c>
      <c r="N195">
        <v>1871577</v>
      </c>
      <c r="O195">
        <v>44210.333333000002</v>
      </c>
      <c r="P195">
        <v>83983</v>
      </c>
      <c r="Q195">
        <v>0</v>
      </c>
      <c r="R195">
        <v>67209</v>
      </c>
      <c r="S195">
        <v>3549</v>
      </c>
      <c r="T195">
        <v>0</v>
      </c>
      <c r="U195">
        <v>11078</v>
      </c>
      <c r="V195">
        <v>5965</v>
      </c>
    </row>
    <row r="196" spans="1:22" x14ac:dyDescent="0.2">
      <c r="A196" t="s">
        <v>248</v>
      </c>
      <c r="B196">
        <v>4518</v>
      </c>
      <c r="C196">
        <v>0</v>
      </c>
      <c r="D196">
        <v>1</v>
      </c>
      <c r="E196">
        <v>239.9</v>
      </c>
      <c r="F196">
        <v>8</v>
      </c>
      <c r="G196">
        <v>1414697</v>
      </c>
      <c r="H196">
        <v>193277</v>
      </c>
      <c r="I196">
        <v>142917</v>
      </c>
      <c r="J196">
        <v>599718</v>
      </c>
      <c r="K196">
        <v>24616</v>
      </c>
      <c r="L196">
        <v>2165707</v>
      </c>
      <c r="M196">
        <v>575102</v>
      </c>
      <c r="N196">
        <v>1997642</v>
      </c>
      <c r="O196">
        <v>168065</v>
      </c>
      <c r="P196">
        <v>0</v>
      </c>
      <c r="Q196">
        <v>8117.0554794</v>
      </c>
      <c r="R196">
        <v>43686</v>
      </c>
      <c r="S196">
        <v>2307</v>
      </c>
      <c r="T196">
        <v>8117.0554794</v>
      </c>
      <c r="U196">
        <v>12956</v>
      </c>
      <c r="V196">
        <v>1701</v>
      </c>
    </row>
    <row r="197" spans="1:22" x14ac:dyDescent="0.2">
      <c r="A197" t="s">
        <v>249</v>
      </c>
      <c r="B197">
        <v>4527</v>
      </c>
      <c r="C197">
        <v>0</v>
      </c>
      <c r="D197">
        <v>1</v>
      </c>
      <c r="E197">
        <v>647.41999999999996</v>
      </c>
      <c r="F197">
        <v>18.02</v>
      </c>
      <c r="G197">
        <v>3449274</v>
      </c>
      <c r="H197">
        <v>541990</v>
      </c>
      <c r="I197">
        <v>303435</v>
      </c>
      <c r="J197">
        <v>2149317</v>
      </c>
      <c r="K197">
        <v>55156</v>
      </c>
      <c r="L197">
        <v>6057365.3333000001</v>
      </c>
      <c r="M197">
        <v>2094161</v>
      </c>
      <c r="N197">
        <v>5690040</v>
      </c>
      <c r="O197">
        <v>367325.33332999999</v>
      </c>
      <c r="P197">
        <v>0</v>
      </c>
      <c r="Q197">
        <v>0</v>
      </c>
      <c r="R197">
        <v>100814</v>
      </c>
      <c r="S197">
        <v>5324</v>
      </c>
      <c r="T197">
        <v>0</v>
      </c>
      <c r="U197">
        <v>35598</v>
      </c>
      <c r="V197">
        <v>17598</v>
      </c>
    </row>
    <row r="198" spans="1:22" x14ac:dyDescent="0.2">
      <c r="A198" t="s">
        <v>250</v>
      </c>
      <c r="B198">
        <v>4536</v>
      </c>
      <c r="C198">
        <v>0</v>
      </c>
      <c r="D198">
        <v>1</v>
      </c>
      <c r="E198">
        <v>1950</v>
      </c>
      <c r="F198">
        <v>-14.9</v>
      </c>
      <c r="G198">
        <v>11039704</v>
      </c>
      <c r="H198">
        <v>2047860</v>
      </c>
      <c r="I198">
        <v>905606</v>
      </c>
      <c r="J198">
        <v>4687554</v>
      </c>
      <c r="K198">
        <v>94311</v>
      </c>
      <c r="L198">
        <v>17671767</v>
      </c>
      <c r="M198">
        <v>4593243</v>
      </c>
      <c r="N198">
        <v>16586932</v>
      </c>
      <c r="O198">
        <v>1084835</v>
      </c>
      <c r="P198">
        <v>0</v>
      </c>
      <c r="Q198">
        <v>17394.81205</v>
      </c>
      <c r="R198">
        <v>268837</v>
      </c>
      <c r="S198">
        <v>14197</v>
      </c>
      <c r="T198">
        <v>17394.81205</v>
      </c>
      <c r="U198">
        <v>103832</v>
      </c>
      <c r="V198">
        <v>165486</v>
      </c>
    </row>
    <row r="199" spans="1:22" x14ac:dyDescent="0.2">
      <c r="A199" t="s">
        <v>251</v>
      </c>
      <c r="B199">
        <v>4554</v>
      </c>
      <c r="C199">
        <v>0</v>
      </c>
      <c r="D199">
        <v>1</v>
      </c>
      <c r="E199">
        <v>1095.5</v>
      </c>
      <c r="F199">
        <v>0.4</v>
      </c>
      <c r="G199">
        <v>5931956</v>
      </c>
      <c r="H199">
        <v>808757</v>
      </c>
      <c r="I199">
        <v>233531</v>
      </c>
      <c r="J199">
        <v>2809379</v>
      </c>
      <c r="K199">
        <v>72955</v>
      </c>
      <c r="L199">
        <v>9411395</v>
      </c>
      <c r="M199">
        <v>2736424</v>
      </c>
      <c r="N199">
        <v>9086083</v>
      </c>
      <c r="O199">
        <v>325312</v>
      </c>
      <c r="P199">
        <v>0</v>
      </c>
      <c r="Q199">
        <v>0</v>
      </c>
      <c r="R199">
        <v>178105</v>
      </c>
      <c r="S199">
        <v>9406</v>
      </c>
      <c r="T199">
        <v>0</v>
      </c>
      <c r="U199">
        <v>55607</v>
      </c>
      <c r="V199">
        <v>39408</v>
      </c>
    </row>
    <row r="200" spans="1:22" x14ac:dyDescent="0.2">
      <c r="A200" t="s">
        <v>252</v>
      </c>
      <c r="B200">
        <v>4572</v>
      </c>
      <c r="C200">
        <v>0</v>
      </c>
      <c r="D200">
        <v>1</v>
      </c>
      <c r="E200">
        <v>264.89999999999998</v>
      </c>
      <c r="F200">
        <v>-5.7</v>
      </c>
      <c r="G200">
        <v>1693678</v>
      </c>
      <c r="H200">
        <v>226757</v>
      </c>
      <c r="I200">
        <v>41911</v>
      </c>
      <c r="J200">
        <v>631894</v>
      </c>
      <c r="K200">
        <v>12094</v>
      </c>
      <c r="L200">
        <v>2486776</v>
      </c>
      <c r="M200">
        <v>619800</v>
      </c>
      <c r="N200">
        <v>2432584</v>
      </c>
      <c r="O200">
        <v>54192</v>
      </c>
      <c r="P200">
        <v>2917</v>
      </c>
      <c r="Q200">
        <v>39065.352056000003</v>
      </c>
      <c r="R200">
        <v>67209</v>
      </c>
      <c r="S200">
        <v>3549</v>
      </c>
      <c r="T200">
        <v>39065.352056000003</v>
      </c>
      <c r="U200">
        <v>14704</v>
      </c>
      <c r="V200">
        <v>1656</v>
      </c>
    </row>
    <row r="201" spans="1:22" x14ac:dyDescent="0.2">
      <c r="A201" t="s">
        <v>253</v>
      </c>
      <c r="B201">
        <v>4581</v>
      </c>
      <c r="C201">
        <v>0</v>
      </c>
      <c r="D201">
        <v>1</v>
      </c>
      <c r="E201">
        <v>5370.4</v>
      </c>
      <c r="F201">
        <v>26</v>
      </c>
      <c r="G201">
        <v>32204147</v>
      </c>
      <c r="H201">
        <v>5576440</v>
      </c>
      <c r="I201">
        <v>3083695</v>
      </c>
      <c r="J201">
        <v>12499025</v>
      </c>
      <c r="K201">
        <v>339005</v>
      </c>
      <c r="L201">
        <v>49703570.667000003</v>
      </c>
      <c r="M201">
        <v>12160020</v>
      </c>
      <c r="N201">
        <v>46046602</v>
      </c>
      <c r="O201">
        <v>3656968.6666999999</v>
      </c>
      <c r="P201">
        <v>0</v>
      </c>
      <c r="Q201">
        <v>572700.84597999998</v>
      </c>
      <c r="R201">
        <v>1038383</v>
      </c>
      <c r="S201">
        <v>64018</v>
      </c>
      <c r="T201">
        <v>572700.84597999998</v>
      </c>
      <c r="U201">
        <v>286851</v>
      </c>
      <c r="V201">
        <v>462342</v>
      </c>
    </row>
    <row r="202" spans="1:22" x14ac:dyDescent="0.2">
      <c r="A202" t="s">
        <v>254</v>
      </c>
      <c r="B202">
        <v>4599</v>
      </c>
      <c r="C202">
        <v>0</v>
      </c>
      <c r="D202">
        <v>1</v>
      </c>
      <c r="E202">
        <v>649.70000000000005</v>
      </c>
      <c r="F202">
        <v>3.3</v>
      </c>
      <c r="G202">
        <v>3266088</v>
      </c>
      <c r="H202">
        <v>464535</v>
      </c>
      <c r="I202">
        <v>166894</v>
      </c>
      <c r="J202">
        <v>2045373</v>
      </c>
      <c r="K202">
        <v>65055</v>
      </c>
      <c r="L202">
        <v>5712543.6666999999</v>
      </c>
      <c r="M202">
        <v>1980318</v>
      </c>
      <c r="N202">
        <v>5473506</v>
      </c>
      <c r="O202">
        <v>239037.66667000001</v>
      </c>
      <c r="P202">
        <v>0</v>
      </c>
      <c r="Q202">
        <v>0</v>
      </c>
      <c r="R202">
        <v>77291</v>
      </c>
      <c r="S202">
        <v>4082</v>
      </c>
      <c r="T202">
        <v>0</v>
      </c>
      <c r="U202">
        <v>33496</v>
      </c>
      <c r="V202">
        <v>13839</v>
      </c>
    </row>
    <row r="203" spans="1:22" x14ac:dyDescent="0.2">
      <c r="A203" t="s">
        <v>255</v>
      </c>
      <c r="B203">
        <v>4617</v>
      </c>
      <c r="C203">
        <v>0</v>
      </c>
      <c r="D203">
        <v>1</v>
      </c>
      <c r="E203">
        <v>1607.2</v>
      </c>
      <c r="F203">
        <v>59.4</v>
      </c>
      <c r="G203">
        <v>9267775</v>
      </c>
      <c r="H203">
        <v>1181863</v>
      </c>
      <c r="I203">
        <v>771814</v>
      </c>
      <c r="J203">
        <v>3832621</v>
      </c>
      <c r="K203">
        <v>146043</v>
      </c>
      <c r="L203">
        <v>14041865</v>
      </c>
      <c r="M203">
        <v>3686578</v>
      </c>
      <c r="N203">
        <v>13093835</v>
      </c>
      <c r="O203">
        <v>948030</v>
      </c>
      <c r="P203">
        <v>0</v>
      </c>
      <c r="Q203">
        <v>161724.71124</v>
      </c>
      <c r="R203">
        <v>302442</v>
      </c>
      <c r="S203">
        <v>15972</v>
      </c>
      <c r="T203">
        <v>161724.71124</v>
      </c>
      <c r="U203">
        <v>82095</v>
      </c>
      <c r="V203">
        <v>62048</v>
      </c>
    </row>
    <row r="204" spans="1:22" x14ac:dyDescent="0.2">
      <c r="A204" t="s">
        <v>256</v>
      </c>
      <c r="B204">
        <v>4662</v>
      </c>
      <c r="C204">
        <v>0</v>
      </c>
      <c r="D204">
        <v>1</v>
      </c>
      <c r="E204">
        <v>943.5</v>
      </c>
      <c r="F204">
        <v>-38.6</v>
      </c>
      <c r="G204">
        <v>4352699</v>
      </c>
      <c r="H204">
        <v>687593</v>
      </c>
      <c r="I204">
        <v>-129658</v>
      </c>
      <c r="J204">
        <v>3752605</v>
      </c>
      <c r="K204">
        <v>238883</v>
      </c>
      <c r="L204">
        <v>8671660.3333000001</v>
      </c>
      <c r="M204">
        <v>3513722</v>
      </c>
      <c r="N204">
        <v>8519327</v>
      </c>
      <c r="O204">
        <v>152333.33332999999</v>
      </c>
      <c r="P204">
        <v>128040</v>
      </c>
      <c r="Q204">
        <v>0</v>
      </c>
      <c r="R204">
        <v>184825</v>
      </c>
      <c r="S204">
        <v>9760</v>
      </c>
      <c r="T204">
        <v>0</v>
      </c>
      <c r="U204">
        <v>49935</v>
      </c>
      <c r="V204">
        <v>63588</v>
      </c>
    </row>
    <row r="205" spans="1:22" x14ac:dyDescent="0.2">
      <c r="A205" t="s">
        <v>257</v>
      </c>
      <c r="B205">
        <v>4689</v>
      </c>
      <c r="C205">
        <v>0</v>
      </c>
      <c r="D205">
        <v>1</v>
      </c>
      <c r="E205">
        <v>517.70000000000005</v>
      </c>
      <c r="F205">
        <v>-8</v>
      </c>
      <c r="G205">
        <v>3187629</v>
      </c>
      <c r="H205">
        <v>390389</v>
      </c>
      <c r="I205">
        <v>78845</v>
      </c>
      <c r="J205">
        <v>1128746</v>
      </c>
      <c r="K205">
        <v>32808</v>
      </c>
      <c r="L205">
        <v>4716880.6666999999</v>
      </c>
      <c r="M205">
        <v>1095938</v>
      </c>
      <c r="N205">
        <v>4600329</v>
      </c>
      <c r="O205">
        <v>116551.66667000001</v>
      </c>
      <c r="P205">
        <v>0</v>
      </c>
      <c r="Q205">
        <v>104909.11386</v>
      </c>
      <c r="R205">
        <v>0</v>
      </c>
      <c r="S205">
        <v>0</v>
      </c>
      <c r="T205">
        <v>104909.11386</v>
      </c>
      <c r="U205">
        <v>28087</v>
      </c>
      <c r="V205">
        <v>10117</v>
      </c>
    </row>
    <row r="206" spans="1:22" x14ac:dyDescent="0.2">
      <c r="A206" t="s">
        <v>258</v>
      </c>
      <c r="B206">
        <v>4644</v>
      </c>
      <c r="C206">
        <v>0</v>
      </c>
      <c r="D206">
        <v>1</v>
      </c>
      <c r="E206">
        <v>519.70000000000005</v>
      </c>
      <c r="F206">
        <v>39</v>
      </c>
      <c r="G206">
        <v>2395354</v>
      </c>
      <c r="H206">
        <v>389334</v>
      </c>
      <c r="I206">
        <v>373585</v>
      </c>
      <c r="J206">
        <v>1866810</v>
      </c>
      <c r="K206">
        <v>92123</v>
      </c>
      <c r="L206">
        <v>4618907.3333000001</v>
      </c>
      <c r="M206">
        <v>1774687</v>
      </c>
      <c r="N206">
        <v>4127802</v>
      </c>
      <c r="O206">
        <v>491105.33332999999</v>
      </c>
      <c r="P206">
        <v>0</v>
      </c>
      <c r="Q206">
        <v>0</v>
      </c>
      <c r="R206">
        <v>80651</v>
      </c>
      <c r="S206">
        <v>4259</v>
      </c>
      <c r="T206">
        <v>0</v>
      </c>
      <c r="U206">
        <v>27295</v>
      </c>
      <c r="V206">
        <v>48060</v>
      </c>
    </row>
    <row r="207" spans="1:22" x14ac:dyDescent="0.2">
      <c r="A207" t="s">
        <v>259</v>
      </c>
      <c r="B207">
        <v>4725</v>
      </c>
      <c r="C207">
        <v>0</v>
      </c>
      <c r="D207">
        <v>1</v>
      </c>
      <c r="E207">
        <v>2990.5</v>
      </c>
      <c r="F207">
        <v>-12.2</v>
      </c>
      <c r="G207">
        <v>17334615</v>
      </c>
      <c r="H207">
        <v>2146107</v>
      </c>
      <c r="I207">
        <v>603207</v>
      </c>
      <c r="J207">
        <v>7248108</v>
      </c>
      <c r="K207">
        <v>223310</v>
      </c>
      <c r="L207">
        <v>26606287.333000001</v>
      </c>
      <c r="M207">
        <v>7024798</v>
      </c>
      <c r="N207">
        <v>25702223</v>
      </c>
      <c r="O207">
        <v>904064.33333000005</v>
      </c>
      <c r="P207">
        <v>0</v>
      </c>
      <c r="Q207">
        <v>215477.63972000001</v>
      </c>
      <c r="R207">
        <v>285639</v>
      </c>
      <c r="S207">
        <v>15084</v>
      </c>
      <c r="T207">
        <v>215477.63972000001</v>
      </c>
      <c r="U207">
        <v>158889</v>
      </c>
      <c r="V207">
        <v>163096</v>
      </c>
    </row>
    <row r="208" spans="1:22" x14ac:dyDescent="0.2">
      <c r="A208" t="s">
        <v>260</v>
      </c>
      <c r="B208">
        <v>2673</v>
      </c>
      <c r="C208">
        <v>0</v>
      </c>
      <c r="D208">
        <v>1</v>
      </c>
      <c r="E208">
        <v>674.7</v>
      </c>
      <c r="F208">
        <v>-2.6</v>
      </c>
      <c r="G208">
        <v>3363683</v>
      </c>
      <c r="H208">
        <v>524298</v>
      </c>
      <c r="I208">
        <v>125591</v>
      </c>
      <c r="J208">
        <v>2170675</v>
      </c>
      <c r="K208">
        <v>57719</v>
      </c>
      <c r="L208">
        <v>5970054.6666999999</v>
      </c>
      <c r="M208">
        <v>2112956</v>
      </c>
      <c r="N208">
        <v>5776386</v>
      </c>
      <c r="O208">
        <v>193668.66667000001</v>
      </c>
      <c r="P208">
        <v>0</v>
      </c>
      <c r="Q208">
        <v>0</v>
      </c>
      <c r="R208">
        <v>110895</v>
      </c>
      <c r="S208">
        <v>5856</v>
      </c>
      <c r="T208">
        <v>0</v>
      </c>
      <c r="U208">
        <v>35130</v>
      </c>
      <c r="V208">
        <v>22294</v>
      </c>
    </row>
    <row r="209" spans="1:22" x14ac:dyDescent="0.2">
      <c r="A209" t="s">
        <v>261</v>
      </c>
      <c r="B209">
        <v>153</v>
      </c>
      <c r="C209">
        <v>0</v>
      </c>
      <c r="D209">
        <v>1</v>
      </c>
      <c r="E209">
        <v>628.70000000000005</v>
      </c>
      <c r="F209">
        <v>-5.4</v>
      </c>
      <c r="G209">
        <v>3447698</v>
      </c>
      <c r="H209">
        <v>519762</v>
      </c>
      <c r="I209">
        <v>73142</v>
      </c>
      <c r="J209">
        <v>2088663</v>
      </c>
      <c r="K209">
        <v>72723</v>
      </c>
      <c r="L209">
        <v>5902050</v>
      </c>
      <c r="M209">
        <v>2015940</v>
      </c>
      <c r="N209">
        <v>5747679</v>
      </c>
      <c r="O209">
        <v>154371</v>
      </c>
      <c r="P209">
        <v>0</v>
      </c>
      <c r="Q209">
        <v>0</v>
      </c>
      <c r="R209">
        <v>171384</v>
      </c>
      <c r="S209">
        <v>9051</v>
      </c>
      <c r="T209">
        <v>0</v>
      </c>
      <c r="U209">
        <v>34315</v>
      </c>
      <c r="V209">
        <v>17311</v>
      </c>
    </row>
    <row r="210" spans="1:22" x14ac:dyDescent="0.2">
      <c r="A210" t="s">
        <v>262</v>
      </c>
      <c r="B210">
        <v>3691</v>
      </c>
      <c r="C210">
        <v>0</v>
      </c>
      <c r="D210">
        <v>1</v>
      </c>
      <c r="E210">
        <v>845.6</v>
      </c>
      <c r="F210">
        <v>-14.2</v>
      </c>
      <c r="G210">
        <v>4494642</v>
      </c>
      <c r="H210">
        <v>606274</v>
      </c>
      <c r="I210">
        <v>97710</v>
      </c>
      <c r="J210">
        <v>2688432</v>
      </c>
      <c r="K210">
        <v>60966</v>
      </c>
      <c r="L210">
        <v>7675759.3333000001</v>
      </c>
      <c r="M210">
        <v>2627466</v>
      </c>
      <c r="N210">
        <v>7505806</v>
      </c>
      <c r="O210">
        <v>169953.33332999999</v>
      </c>
      <c r="P210">
        <v>0</v>
      </c>
      <c r="Q210">
        <v>0</v>
      </c>
      <c r="R210">
        <v>137779</v>
      </c>
      <c r="S210">
        <v>7276</v>
      </c>
      <c r="T210">
        <v>0</v>
      </c>
      <c r="U210">
        <v>45975</v>
      </c>
      <c r="V210">
        <v>24190</v>
      </c>
    </row>
    <row r="211" spans="1:22" x14ac:dyDescent="0.2">
      <c r="A211" t="s">
        <v>263</v>
      </c>
      <c r="B211">
        <v>4774</v>
      </c>
      <c r="C211">
        <v>0</v>
      </c>
      <c r="D211">
        <v>1</v>
      </c>
      <c r="E211">
        <v>846.6</v>
      </c>
      <c r="F211">
        <v>13.6</v>
      </c>
      <c r="G211">
        <v>4730625</v>
      </c>
      <c r="H211">
        <v>622074</v>
      </c>
      <c r="I211">
        <v>294275</v>
      </c>
      <c r="J211">
        <v>2600065</v>
      </c>
      <c r="K211">
        <v>82826</v>
      </c>
      <c r="L211">
        <v>7829074</v>
      </c>
      <c r="M211">
        <v>2517239</v>
      </c>
      <c r="N211">
        <v>7432459</v>
      </c>
      <c r="O211">
        <v>396615</v>
      </c>
      <c r="P211">
        <v>0</v>
      </c>
      <c r="Q211">
        <v>0</v>
      </c>
      <c r="R211">
        <v>164663</v>
      </c>
      <c r="S211">
        <v>8696</v>
      </c>
      <c r="T211">
        <v>0</v>
      </c>
      <c r="U211">
        <v>45221</v>
      </c>
      <c r="V211">
        <v>40973</v>
      </c>
    </row>
    <row r="212" spans="1:22" x14ac:dyDescent="0.2">
      <c r="A212" t="s">
        <v>264</v>
      </c>
      <c r="B212">
        <v>873</v>
      </c>
      <c r="C212">
        <v>0</v>
      </c>
      <c r="D212">
        <v>1</v>
      </c>
      <c r="E212">
        <v>445.8</v>
      </c>
      <c r="F212">
        <v>-16.8</v>
      </c>
      <c r="G212">
        <v>1760870</v>
      </c>
      <c r="H212">
        <v>349375</v>
      </c>
      <c r="I212">
        <v>-12185</v>
      </c>
      <c r="J212">
        <v>2194557</v>
      </c>
      <c r="K212">
        <v>93184</v>
      </c>
      <c r="L212">
        <v>4205654</v>
      </c>
      <c r="M212">
        <v>2101373</v>
      </c>
      <c r="N212">
        <v>4115757</v>
      </c>
      <c r="O212">
        <v>89897</v>
      </c>
      <c r="P212">
        <v>53586</v>
      </c>
      <c r="Q212">
        <v>0</v>
      </c>
      <c r="R212">
        <v>117616</v>
      </c>
      <c r="S212">
        <v>6211</v>
      </c>
      <c r="T212">
        <v>0</v>
      </c>
      <c r="U212">
        <v>24115</v>
      </c>
      <c r="V212">
        <v>18468</v>
      </c>
    </row>
    <row r="213" spans="1:22" x14ac:dyDescent="0.2">
      <c r="A213" t="s">
        <v>265</v>
      </c>
      <c r="B213">
        <v>4778</v>
      </c>
      <c r="C213">
        <v>0</v>
      </c>
      <c r="D213">
        <v>1</v>
      </c>
      <c r="E213">
        <v>301.89999999999998</v>
      </c>
      <c r="F213">
        <v>14.1</v>
      </c>
      <c r="G213">
        <v>1088413</v>
      </c>
      <c r="H213">
        <v>225779</v>
      </c>
      <c r="I213">
        <v>170336</v>
      </c>
      <c r="J213">
        <v>1688444</v>
      </c>
      <c r="K213">
        <v>27960</v>
      </c>
      <c r="L213">
        <v>2946432</v>
      </c>
      <c r="M213">
        <v>1660484</v>
      </c>
      <c r="N213">
        <v>2736712</v>
      </c>
      <c r="O213">
        <v>209720</v>
      </c>
      <c r="P213">
        <v>0</v>
      </c>
      <c r="Q213">
        <v>0</v>
      </c>
      <c r="R213">
        <v>77291</v>
      </c>
      <c r="S213">
        <v>4082</v>
      </c>
      <c r="T213">
        <v>0</v>
      </c>
      <c r="U213">
        <v>17294</v>
      </c>
      <c r="V213">
        <v>21087</v>
      </c>
    </row>
    <row r="214" spans="1:22" x14ac:dyDescent="0.2">
      <c r="A214" t="s">
        <v>266</v>
      </c>
      <c r="B214">
        <v>4777</v>
      </c>
      <c r="C214">
        <v>0</v>
      </c>
      <c r="D214">
        <v>1</v>
      </c>
      <c r="E214">
        <v>698.7</v>
      </c>
      <c r="F214">
        <v>0.5</v>
      </c>
      <c r="G214">
        <v>3700712</v>
      </c>
      <c r="H214">
        <v>491754</v>
      </c>
      <c r="I214">
        <v>174385</v>
      </c>
      <c r="J214">
        <v>1846915</v>
      </c>
      <c r="K214">
        <v>49001</v>
      </c>
      <c r="L214">
        <v>5915635.3333000001</v>
      </c>
      <c r="M214">
        <v>1797914</v>
      </c>
      <c r="N214">
        <v>5689835</v>
      </c>
      <c r="O214">
        <v>225800.33332999999</v>
      </c>
      <c r="P214">
        <v>0</v>
      </c>
      <c r="Q214">
        <v>0</v>
      </c>
      <c r="R214">
        <v>131058</v>
      </c>
      <c r="S214">
        <v>6921</v>
      </c>
      <c r="T214">
        <v>0</v>
      </c>
      <c r="U214">
        <v>35660</v>
      </c>
      <c r="V214">
        <v>7312</v>
      </c>
    </row>
    <row r="215" spans="1:22" x14ac:dyDescent="0.2">
      <c r="A215" t="s">
        <v>267</v>
      </c>
      <c r="B215">
        <v>4776</v>
      </c>
      <c r="C215">
        <v>0</v>
      </c>
      <c r="D215">
        <v>1</v>
      </c>
      <c r="E215">
        <v>492.8</v>
      </c>
      <c r="F215">
        <v>0.2</v>
      </c>
      <c r="G215">
        <v>2289909</v>
      </c>
      <c r="H215">
        <v>378823</v>
      </c>
      <c r="I215">
        <v>88372</v>
      </c>
      <c r="J215">
        <v>1880120</v>
      </c>
      <c r="K215">
        <v>-137789</v>
      </c>
      <c r="L215">
        <v>4467497.3333000001</v>
      </c>
      <c r="M215">
        <v>2017909</v>
      </c>
      <c r="N215">
        <v>4510627</v>
      </c>
      <c r="O215">
        <v>-43129.666669999999</v>
      </c>
      <c r="P215">
        <v>0</v>
      </c>
      <c r="Q215">
        <v>0</v>
      </c>
      <c r="R215">
        <v>94093</v>
      </c>
      <c r="S215">
        <v>4969</v>
      </c>
      <c r="T215">
        <v>0</v>
      </c>
      <c r="U215">
        <v>25791</v>
      </c>
      <c r="V215">
        <v>12738</v>
      </c>
    </row>
    <row r="216" spans="1:22" x14ac:dyDescent="0.2">
      <c r="A216" t="s">
        <v>268</v>
      </c>
      <c r="B216">
        <v>4779</v>
      </c>
      <c r="C216">
        <v>0</v>
      </c>
      <c r="D216">
        <v>1</v>
      </c>
      <c r="E216">
        <v>1431.3</v>
      </c>
      <c r="F216">
        <v>15.7</v>
      </c>
      <c r="G216">
        <v>8208167</v>
      </c>
      <c r="H216">
        <v>1400629</v>
      </c>
      <c r="I216">
        <v>861444</v>
      </c>
      <c r="J216">
        <v>2767859</v>
      </c>
      <c r="K216">
        <v>94556</v>
      </c>
      <c r="L216">
        <v>12086440.666999999</v>
      </c>
      <c r="M216">
        <v>2673303</v>
      </c>
      <c r="N216">
        <v>11116934</v>
      </c>
      <c r="O216">
        <v>969506.66666999995</v>
      </c>
      <c r="P216">
        <v>0</v>
      </c>
      <c r="Q216">
        <v>196155.06765000001</v>
      </c>
      <c r="R216">
        <v>315883</v>
      </c>
      <c r="S216">
        <v>16681</v>
      </c>
      <c r="T216">
        <v>196155.06765000001</v>
      </c>
      <c r="U216">
        <v>70924</v>
      </c>
      <c r="V216">
        <v>25669</v>
      </c>
    </row>
    <row r="217" spans="1:22" x14ac:dyDescent="0.2">
      <c r="A217" t="s">
        <v>269</v>
      </c>
      <c r="B217">
        <v>4784</v>
      </c>
      <c r="C217">
        <v>0</v>
      </c>
      <c r="D217">
        <v>1</v>
      </c>
      <c r="E217">
        <v>2960.5</v>
      </c>
      <c r="F217">
        <v>11.6</v>
      </c>
      <c r="G217">
        <v>15383293</v>
      </c>
      <c r="H217">
        <v>2101822</v>
      </c>
      <c r="I217">
        <v>685099</v>
      </c>
      <c r="J217">
        <v>8772367</v>
      </c>
      <c r="K217">
        <v>223415</v>
      </c>
      <c r="L217">
        <v>25929876</v>
      </c>
      <c r="M217">
        <v>8548952</v>
      </c>
      <c r="N217">
        <v>24900236</v>
      </c>
      <c r="O217">
        <v>1029640</v>
      </c>
      <c r="P217">
        <v>0</v>
      </c>
      <c r="Q217">
        <v>0</v>
      </c>
      <c r="R217">
        <v>564558</v>
      </c>
      <c r="S217">
        <v>29814</v>
      </c>
      <c r="T217">
        <v>0</v>
      </c>
      <c r="U217">
        <v>152120</v>
      </c>
      <c r="V217">
        <v>236952</v>
      </c>
    </row>
    <row r="218" spans="1:22" x14ac:dyDescent="0.2">
      <c r="A218" t="s">
        <v>270</v>
      </c>
      <c r="B218">
        <v>4785</v>
      </c>
      <c r="C218">
        <v>0</v>
      </c>
      <c r="D218">
        <v>1</v>
      </c>
      <c r="E218">
        <v>470.8</v>
      </c>
      <c r="F218">
        <v>-21.1</v>
      </c>
      <c r="G218">
        <v>2157963</v>
      </c>
      <c r="H218">
        <v>384863</v>
      </c>
      <c r="I218">
        <v>-56508</v>
      </c>
      <c r="J218">
        <v>1735288</v>
      </c>
      <c r="K218">
        <v>-10295</v>
      </c>
      <c r="L218">
        <v>4296892.6666999999</v>
      </c>
      <c r="M218">
        <v>1745583</v>
      </c>
      <c r="N218">
        <v>4354806</v>
      </c>
      <c r="O218">
        <v>-57913.333330000001</v>
      </c>
      <c r="P218">
        <v>75714</v>
      </c>
      <c r="Q218">
        <v>0</v>
      </c>
      <c r="R218">
        <v>0</v>
      </c>
      <c r="S218">
        <v>0</v>
      </c>
      <c r="T218">
        <v>0</v>
      </c>
      <c r="U218">
        <v>24519</v>
      </c>
      <c r="V218">
        <v>18779</v>
      </c>
    </row>
    <row r="219" spans="1:22" x14ac:dyDescent="0.2">
      <c r="A219" t="s">
        <v>271</v>
      </c>
      <c r="B219">
        <v>333</v>
      </c>
      <c r="C219">
        <v>0</v>
      </c>
      <c r="D219">
        <v>1</v>
      </c>
      <c r="E219">
        <v>424.8</v>
      </c>
      <c r="F219">
        <v>-10.199999999999999</v>
      </c>
      <c r="G219">
        <v>1879866</v>
      </c>
      <c r="H219">
        <v>363977</v>
      </c>
      <c r="I219">
        <v>6445</v>
      </c>
      <c r="J219">
        <v>2185642</v>
      </c>
      <c r="K219">
        <v>184625</v>
      </c>
      <c r="L219">
        <v>4331417</v>
      </c>
      <c r="M219">
        <v>2001017</v>
      </c>
      <c r="N219">
        <v>4131999</v>
      </c>
      <c r="O219">
        <v>199418</v>
      </c>
      <c r="P219">
        <v>12507</v>
      </c>
      <c r="Q219">
        <v>0</v>
      </c>
      <c r="R219">
        <v>114256</v>
      </c>
      <c r="S219">
        <v>6034</v>
      </c>
      <c r="T219">
        <v>0</v>
      </c>
      <c r="U219">
        <v>25032</v>
      </c>
      <c r="V219">
        <v>16188</v>
      </c>
    </row>
    <row r="220" spans="1:22" x14ac:dyDescent="0.2">
      <c r="A220" t="s">
        <v>272</v>
      </c>
      <c r="B220">
        <v>4787</v>
      </c>
      <c r="C220">
        <v>0</v>
      </c>
      <c r="D220">
        <v>1</v>
      </c>
      <c r="E220">
        <v>303.89999999999998</v>
      </c>
      <c r="F220">
        <v>11.3</v>
      </c>
      <c r="G220">
        <v>1431991</v>
      </c>
      <c r="H220">
        <v>208044</v>
      </c>
      <c r="I220">
        <v>139555</v>
      </c>
      <c r="J220">
        <v>1115351</v>
      </c>
      <c r="K220">
        <v>44003</v>
      </c>
      <c r="L220">
        <v>2727894</v>
      </c>
      <c r="M220">
        <v>1071348</v>
      </c>
      <c r="N220">
        <v>2543041</v>
      </c>
      <c r="O220">
        <v>184853</v>
      </c>
      <c r="P220">
        <v>0</v>
      </c>
      <c r="Q220">
        <v>0</v>
      </c>
      <c r="R220">
        <v>30244</v>
      </c>
      <c r="S220">
        <v>1597</v>
      </c>
      <c r="T220">
        <v>0</v>
      </c>
      <c r="U220">
        <v>16193</v>
      </c>
      <c r="V220">
        <v>2752</v>
      </c>
    </row>
    <row r="221" spans="1:22" x14ac:dyDescent="0.2">
      <c r="A221" t="s">
        <v>273</v>
      </c>
      <c r="B221">
        <v>4773</v>
      </c>
      <c r="C221">
        <v>0</v>
      </c>
      <c r="D221">
        <v>1</v>
      </c>
      <c r="E221">
        <v>541.70000000000005</v>
      </c>
      <c r="F221">
        <v>-2.4</v>
      </c>
      <c r="G221">
        <v>2774671</v>
      </c>
      <c r="H221">
        <v>427469</v>
      </c>
      <c r="I221">
        <v>106376</v>
      </c>
      <c r="J221">
        <v>1751175</v>
      </c>
      <c r="K221">
        <v>46430</v>
      </c>
      <c r="L221">
        <v>4831260</v>
      </c>
      <c r="M221">
        <v>1704745</v>
      </c>
      <c r="N221">
        <v>4676123</v>
      </c>
      <c r="O221">
        <v>155137</v>
      </c>
      <c r="P221">
        <v>0</v>
      </c>
      <c r="Q221">
        <v>0</v>
      </c>
      <c r="R221">
        <v>127698</v>
      </c>
      <c r="S221">
        <v>6744</v>
      </c>
      <c r="T221">
        <v>0</v>
      </c>
      <c r="U221">
        <v>27925</v>
      </c>
      <c r="V221">
        <v>5643</v>
      </c>
    </row>
    <row r="222" spans="1:22" x14ac:dyDescent="0.2">
      <c r="A222" t="s">
        <v>274</v>
      </c>
      <c r="B222">
        <v>4775</v>
      </c>
      <c r="C222">
        <v>0</v>
      </c>
      <c r="D222">
        <v>1</v>
      </c>
      <c r="E222">
        <v>192.9</v>
      </c>
      <c r="F222">
        <v>-19.100000000000001</v>
      </c>
      <c r="G222">
        <v>483212</v>
      </c>
      <c r="H222">
        <v>170612</v>
      </c>
      <c r="I222">
        <v>-73024</v>
      </c>
      <c r="J222">
        <v>1408849</v>
      </c>
      <c r="K222">
        <v>47546</v>
      </c>
      <c r="L222">
        <v>2060219.3333000001</v>
      </c>
      <c r="M222">
        <v>1361303</v>
      </c>
      <c r="N222">
        <v>2061338</v>
      </c>
      <c r="O222">
        <v>-1118.666667</v>
      </c>
      <c r="P222">
        <v>101850</v>
      </c>
      <c r="Q222">
        <v>0</v>
      </c>
      <c r="R222">
        <v>50407</v>
      </c>
      <c r="S222">
        <v>2662</v>
      </c>
      <c r="T222">
        <v>0</v>
      </c>
      <c r="U222">
        <v>11511</v>
      </c>
      <c r="V222">
        <v>47953</v>
      </c>
    </row>
    <row r="223" spans="1:22" x14ac:dyDescent="0.2">
      <c r="A223" t="s">
        <v>275</v>
      </c>
      <c r="B223">
        <v>4788</v>
      </c>
      <c r="C223">
        <v>0</v>
      </c>
      <c r="D223">
        <v>1</v>
      </c>
      <c r="E223">
        <v>529.70000000000005</v>
      </c>
      <c r="F223">
        <v>10.4</v>
      </c>
      <c r="G223">
        <v>2487451</v>
      </c>
      <c r="H223">
        <v>383988</v>
      </c>
      <c r="I223">
        <v>160672</v>
      </c>
      <c r="J223">
        <v>1876233</v>
      </c>
      <c r="K223">
        <v>54450</v>
      </c>
      <c r="L223">
        <v>4656242</v>
      </c>
      <c r="M223">
        <v>1821783</v>
      </c>
      <c r="N223">
        <v>4420206</v>
      </c>
      <c r="O223">
        <v>236036</v>
      </c>
      <c r="P223">
        <v>0</v>
      </c>
      <c r="Q223">
        <v>0</v>
      </c>
      <c r="R223">
        <v>134419</v>
      </c>
      <c r="S223">
        <v>7099</v>
      </c>
      <c r="T223">
        <v>0</v>
      </c>
      <c r="U223">
        <v>27280</v>
      </c>
      <c r="V223">
        <v>42989</v>
      </c>
    </row>
    <row r="224" spans="1:22" x14ac:dyDescent="0.2">
      <c r="A224" t="s">
        <v>276</v>
      </c>
      <c r="B224">
        <v>4797</v>
      </c>
      <c r="C224">
        <v>0</v>
      </c>
      <c r="D224">
        <v>1</v>
      </c>
      <c r="E224">
        <v>2555.6999999999998</v>
      </c>
      <c r="F224">
        <v>39.1</v>
      </c>
      <c r="G224">
        <v>16076075</v>
      </c>
      <c r="H224">
        <v>2649720</v>
      </c>
      <c r="I224">
        <v>1689502</v>
      </c>
      <c r="J224">
        <v>4896117</v>
      </c>
      <c r="K224">
        <v>176989</v>
      </c>
      <c r="L224">
        <v>23212856.333000001</v>
      </c>
      <c r="M224">
        <v>4719128</v>
      </c>
      <c r="N224">
        <v>21332642</v>
      </c>
      <c r="O224">
        <v>1880214.3333000001</v>
      </c>
      <c r="P224">
        <v>0</v>
      </c>
      <c r="Q224">
        <v>712721.23019999999</v>
      </c>
      <c r="R224">
        <v>430139</v>
      </c>
      <c r="S224">
        <v>22715</v>
      </c>
      <c r="T224">
        <v>712721.23019999999</v>
      </c>
      <c r="U224">
        <v>132687</v>
      </c>
      <c r="V224">
        <v>21083</v>
      </c>
    </row>
    <row r="225" spans="1:22" x14ac:dyDescent="0.2">
      <c r="A225" t="s">
        <v>277</v>
      </c>
      <c r="B225">
        <v>4860</v>
      </c>
      <c r="C225">
        <v>0</v>
      </c>
      <c r="D225">
        <v>1</v>
      </c>
      <c r="E225">
        <v>326.8</v>
      </c>
      <c r="F225">
        <v>-6.6</v>
      </c>
      <c r="G225">
        <v>1526519</v>
      </c>
      <c r="H225">
        <v>250118</v>
      </c>
      <c r="I225">
        <v>85721</v>
      </c>
      <c r="J225">
        <v>1220334</v>
      </c>
      <c r="K225">
        <v>34920</v>
      </c>
      <c r="L225">
        <v>2935212.6666999999</v>
      </c>
      <c r="M225">
        <v>1185414</v>
      </c>
      <c r="N225">
        <v>2809879</v>
      </c>
      <c r="O225">
        <v>125333.66667000001</v>
      </c>
      <c r="P225">
        <v>821</v>
      </c>
      <c r="Q225">
        <v>0</v>
      </c>
      <c r="R225">
        <v>70570</v>
      </c>
      <c r="S225">
        <v>3727</v>
      </c>
      <c r="T225">
        <v>0</v>
      </c>
      <c r="U225">
        <v>17349</v>
      </c>
      <c r="V225">
        <v>8812</v>
      </c>
    </row>
    <row r="226" spans="1:22" x14ac:dyDescent="0.2">
      <c r="A226" t="s">
        <v>278</v>
      </c>
      <c r="B226">
        <v>4869</v>
      </c>
      <c r="C226">
        <v>0</v>
      </c>
      <c r="D226">
        <v>1</v>
      </c>
      <c r="E226">
        <v>1303.4000000000001</v>
      </c>
      <c r="F226">
        <v>30.6</v>
      </c>
      <c r="G226">
        <v>8384394</v>
      </c>
      <c r="H226">
        <v>1385972</v>
      </c>
      <c r="I226">
        <v>947808</v>
      </c>
      <c r="J226">
        <v>3108973</v>
      </c>
      <c r="K226">
        <v>123472</v>
      </c>
      <c r="L226">
        <v>12757557.333000001</v>
      </c>
      <c r="M226">
        <v>2985501</v>
      </c>
      <c r="N226">
        <v>11657909</v>
      </c>
      <c r="O226">
        <v>1099648.3333000001</v>
      </c>
      <c r="P226">
        <v>0</v>
      </c>
      <c r="Q226">
        <v>217996.32934</v>
      </c>
      <c r="R226">
        <v>181465</v>
      </c>
      <c r="S226">
        <v>9583</v>
      </c>
      <c r="T226">
        <v>217996.32934</v>
      </c>
      <c r="U226">
        <v>72945</v>
      </c>
      <c r="V226">
        <v>59683</v>
      </c>
    </row>
    <row r="227" spans="1:22" x14ac:dyDescent="0.2">
      <c r="A227" t="s">
        <v>279</v>
      </c>
      <c r="B227">
        <v>4878</v>
      </c>
      <c r="C227">
        <v>0</v>
      </c>
      <c r="D227">
        <v>1</v>
      </c>
      <c r="E227">
        <v>589.70000000000005</v>
      </c>
      <c r="F227">
        <v>-28.4</v>
      </c>
      <c r="G227">
        <v>2855558</v>
      </c>
      <c r="H227">
        <v>446390</v>
      </c>
      <c r="I227">
        <v>-41780</v>
      </c>
      <c r="J227">
        <v>2091919</v>
      </c>
      <c r="K227">
        <v>126392</v>
      </c>
      <c r="L227">
        <v>5311485</v>
      </c>
      <c r="M227">
        <v>1965527</v>
      </c>
      <c r="N227">
        <v>5219774</v>
      </c>
      <c r="O227">
        <v>91711</v>
      </c>
      <c r="P227">
        <v>107510</v>
      </c>
      <c r="Q227">
        <v>0</v>
      </c>
      <c r="R227">
        <v>97453</v>
      </c>
      <c r="S227">
        <v>5146</v>
      </c>
      <c r="T227">
        <v>0</v>
      </c>
      <c r="U227">
        <v>30854</v>
      </c>
      <c r="V227">
        <v>15071</v>
      </c>
    </row>
    <row r="228" spans="1:22" x14ac:dyDescent="0.2">
      <c r="A228" t="s">
        <v>280</v>
      </c>
      <c r="B228">
        <v>4890</v>
      </c>
      <c r="C228">
        <v>0</v>
      </c>
      <c r="D228">
        <v>1</v>
      </c>
      <c r="E228">
        <v>931.5</v>
      </c>
      <c r="F228">
        <v>11.9</v>
      </c>
      <c r="G228">
        <v>425101</v>
      </c>
      <c r="H228">
        <v>694186</v>
      </c>
      <c r="I228">
        <v>117367</v>
      </c>
      <c r="J228">
        <v>7250987</v>
      </c>
      <c r="K228">
        <v>195954</v>
      </c>
      <c r="L228">
        <v>8308428.6666999999</v>
      </c>
      <c r="M228">
        <v>7055033</v>
      </c>
      <c r="N228">
        <v>7922951</v>
      </c>
      <c r="O228">
        <v>385477.66667000001</v>
      </c>
      <c r="P228">
        <v>0</v>
      </c>
      <c r="Q228">
        <v>0</v>
      </c>
      <c r="R228">
        <v>204988</v>
      </c>
      <c r="S228">
        <v>10825</v>
      </c>
      <c r="T228">
        <v>0</v>
      </c>
      <c r="U228">
        <v>48874</v>
      </c>
      <c r="V228">
        <v>143143</v>
      </c>
    </row>
    <row r="229" spans="1:22" x14ac:dyDescent="0.2">
      <c r="A229" t="s">
        <v>281</v>
      </c>
      <c r="B229">
        <v>4905</v>
      </c>
      <c r="C229">
        <v>0</v>
      </c>
      <c r="D229">
        <v>1</v>
      </c>
      <c r="E229">
        <v>253.9</v>
      </c>
      <c r="F229">
        <v>18.5</v>
      </c>
      <c r="G229">
        <v>1418302</v>
      </c>
      <c r="H229">
        <v>222506</v>
      </c>
      <c r="I229">
        <v>202865</v>
      </c>
      <c r="J229">
        <v>787354</v>
      </c>
      <c r="K229">
        <v>42484</v>
      </c>
      <c r="L229">
        <v>2399191.6666999999</v>
      </c>
      <c r="M229">
        <v>744870</v>
      </c>
      <c r="N229">
        <v>2151831</v>
      </c>
      <c r="O229">
        <v>247360.66667000001</v>
      </c>
      <c r="P229">
        <v>0</v>
      </c>
      <c r="Q229">
        <v>0</v>
      </c>
      <c r="R229">
        <v>33605</v>
      </c>
      <c r="S229">
        <v>1775</v>
      </c>
      <c r="T229">
        <v>0</v>
      </c>
      <c r="U229">
        <v>14184</v>
      </c>
      <c r="V229">
        <v>4635</v>
      </c>
    </row>
    <row r="230" spans="1:22" x14ac:dyDescent="0.2">
      <c r="A230" t="s">
        <v>282</v>
      </c>
      <c r="B230">
        <v>4978</v>
      </c>
      <c r="C230">
        <v>0</v>
      </c>
      <c r="D230">
        <v>1</v>
      </c>
      <c r="E230">
        <v>196.2</v>
      </c>
      <c r="F230">
        <v>-2.9</v>
      </c>
      <c r="G230">
        <v>751256</v>
      </c>
      <c r="H230">
        <v>173467</v>
      </c>
      <c r="I230">
        <v>36261</v>
      </c>
      <c r="J230">
        <v>958389</v>
      </c>
      <c r="K230">
        <v>23014</v>
      </c>
      <c r="L230">
        <v>1885262</v>
      </c>
      <c r="M230">
        <v>935375</v>
      </c>
      <c r="N230">
        <v>1825850</v>
      </c>
      <c r="O230">
        <v>59412</v>
      </c>
      <c r="P230">
        <v>0</v>
      </c>
      <c r="Q230">
        <v>0</v>
      </c>
      <c r="R230">
        <v>0</v>
      </c>
      <c r="S230">
        <v>0</v>
      </c>
      <c r="T230">
        <v>0</v>
      </c>
      <c r="U230">
        <v>11119</v>
      </c>
      <c r="V230">
        <v>2150</v>
      </c>
    </row>
    <row r="231" spans="1:22" x14ac:dyDescent="0.2">
      <c r="A231" t="s">
        <v>283</v>
      </c>
      <c r="B231">
        <v>4995</v>
      </c>
      <c r="C231">
        <v>0</v>
      </c>
      <c r="D231">
        <v>1</v>
      </c>
      <c r="E231">
        <v>927.5</v>
      </c>
      <c r="F231">
        <v>-10.6</v>
      </c>
      <c r="G231">
        <v>4701096</v>
      </c>
      <c r="H231">
        <v>682268</v>
      </c>
      <c r="I231">
        <v>120049</v>
      </c>
      <c r="J231">
        <v>2805477</v>
      </c>
      <c r="K231">
        <v>60522</v>
      </c>
      <c r="L231">
        <v>8081223.3333000001</v>
      </c>
      <c r="M231">
        <v>2744955</v>
      </c>
      <c r="N231">
        <v>7887718</v>
      </c>
      <c r="O231">
        <v>193505.33332999999</v>
      </c>
      <c r="P231">
        <v>0</v>
      </c>
      <c r="Q231">
        <v>0</v>
      </c>
      <c r="R231">
        <v>134419</v>
      </c>
      <c r="S231">
        <v>7099</v>
      </c>
      <c r="T231">
        <v>0</v>
      </c>
      <c r="U231">
        <v>47718</v>
      </c>
      <c r="V231">
        <v>26801</v>
      </c>
    </row>
    <row r="232" spans="1:22" x14ac:dyDescent="0.2">
      <c r="A232" t="s">
        <v>284</v>
      </c>
      <c r="B232">
        <v>5013</v>
      </c>
      <c r="C232">
        <v>0</v>
      </c>
      <c r="D232">
        <v>1</v>
      </c>
      <c r="E232">
        <v>2404.8000000000002</v>
      </c>
      <c r="F232">
        <v>-18.3</v>
      </c>
      <c r="G232">
        <v>13673498</v>
      </c>
      <c r="H232">
        <v>1743416</v>
      </c>
      <c r="I232">
        <v>395676</v>
      </c>
      <c r="J232">
        <v>6195668</v>
      </c>
      <c r="K232">
        <v>170032</v>
      </c>
      <c r="L232">
        <v>21310453.666999999</v>
      </c>
      <c r="M232">
        <v>6025636</v>
      </c>
      <c r="N232">
        <v>20659147</v>
      </c>
      <c r="O232">
        <v>651306.66666999995</v>
      </c>
      <c r="P232">
        <v>0</v>
      </c>
      <c r="Q232">
        <v>16065.564141999999</v>
      </c>
      <c r="R232">
        <v>463744</v>
      </c>
      <c r="S232">
        <v>24490</v>
      </c>
      <c r="T232">
        <v>16065.564141999999</v>
      </c>
      <c r="U232">
        <v>126885</v>
      </c>
      <c r="V232">
        <v>161616</v>
      </c>
    </row>
    <row r="233" spans="1:22" x14ac:dyDescent="0.2">
      <c r="A233" t="s">
        <v>285</v>
      </c>
      <c r="B233">
        <v>5049</v>
      </c>
      <c r="C233">
        <v>0</v>
      </c>
      <c r="D233">
        <v>1</v>
      </c>
      <c r="E233">
        <v>4551.8</v>
      </c>
      <c r="F233">
        <v>-25.6</v>
      </c>
      <c r="G233">
        <v>28486369</v>
      </c>
      <c r="H233">
        <v>4728564</v>
      </c>
      <c r="I233">
        <v>2312259</v>
      </c>
      <c r="J233">
        <v>7820061</v>
      </c>
      <c r="K233">
        <v>212874</v>
      </c>
      <c r="L233">
        <v>40566646</v>
      </c>
      <c r="M233">
        <v>7607187</v>
      </c>
      <c r="N233">
        <v>37899805</v>
      </c>
      <c r="O233">
        <v>2666841</v>
      </c>
      <c r="P233">
        <v>0</v>
      </c>
      <c r="Q233">
        <v>1191693.9553</v>
      </c>
      <c r="R233">
        <v>749383</v>
      </c>
      <c r="S233">
        <v>36513</v>
      </c>
      <c r="T233">
        <v>1191693.9553</v>
      </c>
      <c r="U233">
        <v>238122</v>
      </c>
      <c r="V233">
        <v>281035</v>
      </c>
    </row>
    <row r="234" spans="1:22" x14ac:dyDescent="0.2">
      <c r="A234" t="s">
        <v>286</v>
      </c>
      <c r="B234">
        <v>5319</v>
      </c>
      <c r="C234">
        <v>0</v>
      </c>
      <c r="D234">
        <v>1</v>
      </c>
      <c r="E234">
        <v>1121.4000000000001</v>
      </c>
      <c r="F234">
        <v>52.2</v>
      </c>
      <c r="G234">
        <v>6405750</v>
      </c>
      <c r="H234">
        <v>783902</v>
      </c>
      <c r="I234">
        <v>600234</v>
      </c>
      <c r="J234">
        <v>2548661</v>
      </c>
      <c r="K234">
        <v>93505</v>
      </c>
      <c r="L234">
        <v>9528561.6666999999</v>
      </c>
      <c r="M234">
        <v>2455156</v>
      </c>
      <c r="N234">
        <v>8820589</v>
      </c>
      <c r="O234">
        <v>707972.66666999995</v>
      </c>
      <c r="P234">
        <v>0</v>
      </c>
      <c r="Q234">
        <v>77039.515247000003</v>
      </c>
      <c r="R234">
        <v>235232</v>
      </c>
      <c r="S234">
        <v>15483</v>
      </c>
      <c r="T234">
        <v>77039.515247000003</v>
      </c>
      <c r="U234">
        <v>57443</v>
      </c>
      <c r="V234">
        <v>25481</v>
      </c>
    </row>
    <row r="235" spans="1:22" x14ac:dyDescent="0.2">
      <c r="A235" t="s">
        <v>287</v>
      </c>
      <c r="B235">
        <v>5121</v>
      </c>
      <c r="C235">
        <v>0</v>
      </c>
      <c r="D235">
        <v>1</v>
      </c>
      <c r="E235">
        <v>711.7</v>
      </c>
      <c r="F235">
        <v>-15.4</v>
      </c>
      <c r="G235">
        <v>2985390</v>
      </c>
      <c r="H235">
        <v>718953</v>
      </c>
      <c r="I235">
        <v>257240</v>
      </c>
      <c r="J235">
        <v>2782438</v>
      </c>
      <c r="K235">
        <v>57283</v>
      </c>
      <c r="L235">
        <v>6395653.3333000001</v>
      </c>
      <c r="M235">
        <v>2725155</v>
      </c>
      <c r="N235">
        <v>6068872</v>
      </c>
      <c r="O235">
        <v>326781.33332999999</v>
      </c>
      <c r="P235">
        <v>8389</v>
      </c>
      <c r="Q235">
        <v>0</v>
      </c>
      <c r="R235">
        <v>117616</v>
      </c>
      <c r="S235">
        <v>6211</v>
      </c>
      <c r="T235">
        <v>0</v>
      </c>
      <c r="U235">
        <v>36335</v>
      </c>
      <c r="V235">
        <v>26488</v>
      </c>
    </row>
    <row r="236" spans="1:22" x14ac:dyDescent="0.2">
      <c r="A236" t="s">
        <v>288</v>
      </c>
      <c r="B236">
        <v>5139</v>
      </c>
      <c r="C236">
        <v>0</v>
      </c>
      <c r="D236">
        <v>1</v>
      </c>
      <c r="E236">
        <v>189.2</v>
      </c>
      <c r="F236">
        <v>-2.8</v>
      </c>
      <c r="G236">
        <v>942563</v>
      </c>
      <c r="H236">
        <v>140686</v>
      </c>
      <c r="I236">
        <v>78277</v>
      </c>
      <c r="J236">
        <v>897848</v>
      </c>
      <c r="K236">
        <v>28435</v>
      </c>
      <c r="L236">
        <v>1932988</v>
      </c>
      <c r="M236">
        <v>869413</v>
      </c>
      <c r="N236">
        <v>1821992</v>
      </c>
      <c r="O236">
        <v>110996</v>
      </c>
      <c r="P236">
        <v>0</v>
      </c>
      <c r="Q236">
        <v>0</v>
      </c>
      <c r="R236">
        <v>57128</v>
      </c>
      <c r="S236">
        <v>3017</v>
      </c>
      <c r="T236">
        <v>0</v>
      </c>
      <c r="U236">
        <v>11401</v>
      </c>
      <c r="V236">
        <v>9019</v>
      </c>
    </row>
    <row r="237" spans="1:22" x14ac:dyDescent="0.2">
      <c r="A237" t="s">
        <v>289</v>
      </c>
      <c r="B237">
        <v>5163</v>
      </c>
      <c r="C237">
        <v>0</v>
      </c>
      <c r="D237">
        <v>1</v>
      </c>
      <c r="E237">
        <v>623.70000000000005</v>
      </c>
      <c r="F237">
        <v>-0.3</v>
      </c>
      <c r="G237">
        <v>3096671</v>
      </c>
      <c r="H237">
        <v>453044</v>
      </c>
      <c r="I237">
        <v>135931</v>
      </c>
      <c r="J237">
        <v>1895947</v>
      </c>
      <c r="K237">
        <v>51676</v>
      </c>
      <c r="L237">
        <v>5325882</v>
      </c>
      <c r="M237">
        <v>1844271</v>
      </c>
      <c r="N237">
        <v>5132051</v>
      </c>
      <c r="O237">
        <v>193831</v>
      </c>
      <c r="P237">
        <v>0</v>
      </c>
      <c r="Q237">
        <v>0</v>
      </c>
      <c r="R237">
        <v>134419</v>
      </c>
      <c r="S237">
        <v>7099</v>
      </c>
      <c r="T237">
        <v>0</v>
      </c>
      <c r="U237">
        <v>32359</v>
      </c>
      <c r="V237">
        <v>14639</v>
      </c>
    </row>
    <row r="238" spans="1:22" x14ac:dyDescent="0.2">
      <c r="A238" t="s">
        <v>290</v>
      </c>
      <c r="B238">
        <v>5166</v>
      </c>
      <c r="C238">
        <v>0</v>
      </c>
      <c r="D238">
        <v>1</v>
      </c>
      <c r="E238">
        <v>2124</v>
      </c>
      <c r="F238">
        <v>-7.9</v>
      </c>
      <c r="G238">
        <v>10433681</v>
      </c>
      <c r="H238">
        <v>2129378</v>
      </c>
      <c r="I238">
        <v>1079031</v>
      </c>
      <c r="J238">
        <v>6627953</v>
      </c>
      <c r="K238">
        <v>155158</v>
      </c>
      <c r="L238">
        <v>18976718.666999999</v>
      </c>
      <c r="M238">
        <v>6472795</v>
      </c>
      <c r="N238">
        <v>17651046</v>
      </c>
      <c r="O238">
        <v>1325672.6666999999</v>
      </c>
      <c r="P238">
        <v>0</v>
      </c>
      <c r="Q238">
        <v>0</v>
      </c>
      <c r="R238">
        <v>393174</v>
      </c>
      <c r="S238">
        <v>20763</v>
      </c>
      <c r="T238">
        <v>0</v>
      </c>
      <c r="U238">
        <v>109308</v>
      </c>
      <c r="V238">
        <v>178881</v>
      </c>
    </row>
    <row r="239" spans="1:22" x14ac:dyDescent="0.2">
      <c r="A239" t="s">
        <v>291</v>
      </c>
      <c r="B239">
        <v>5184</v>
      </c>
      <c r="C239">
        <v>0</v>
      </c>
      <c r="D239">
        <v>1</v>
      </c>
      <c r="E239">
        <v>1829.1</v>
      </c>
      <c r="F239">
        <v>-7.2</v>
      </c>
      <c r="G239">
        <v>12025721</v>
      </c>
      <c r="H239">
        <v>1380227</v>
      </c>
      <c r="I239">
        <v>447556</v>
      </c>
      <c r="J239">
        <v>3430828</v>
      </c>
      <c r="K239">
        <v>98801</v>
      </c>
      <c r="L239">
        <v>16578891.666999999</v>
      </c>
      <c r="M239">
        <v>3332027</v>
      </c>
      <c r="N239">
        <v>15994260</v>
      </c>
      <c r="O239">
        <v>584631.66666999995</v>
      </c>
      <c r="P239">
        <v>0</v>
      </c>
      <c r="Q239">
        <v>567942.35664999997</v>
      </c>
      <c r="R239">
        <v>336046</v>
      </c>
      <c r="S239">
        <v>17746</v>
      </c>
      <c r="T239">
        <v>567942.35664999997</v>
      </c>
      <c r="U239">
        <v>98814</v>
      </c>
      <c r="V239">
        <v>78162</v>
      </c>
    </row>
    <row r="240" spans="1:22" x14ac:dyDescent="0.2">
      <c r="A240" t="s">
        <v>292</v>
      </c>
      <c r="B240">
        <v>5250</v>
      </c>
      <c r="C240">
        <v>0</v>
      </c>
      <c r="D240">
        <v>1</v>
      </c>
      <c r="E240">
        <v>4449.8</v>
      </c>
      <c r="F240">
        <v>161.19999999999999</v>
      </c>
      <c r="G240">
        <v>21567244</v>
      </c>
      <c r="H240">
        <v>2990366</v>
      </c>
      <c r="I240">
        <v>1837110</v>
      </c>
      <c r="J240">
        <v>12908692</v>
      </c>
      <c r="K240">
        <v>486617</v>
      </c>
      <c r="L240">
        <v>37296529.332999997</v>
      </c>
      <c r="M240">
        <v>12422075</v>
      </c>
      <c r="N240">
        <v>34841542</v>
      </c>
      <c r="O240">
        <v>2454987.3333000001</v>
      </c>
      <c r="P240">
        <v>0</v>
      </c>
      <c r="Q240">
        <v>0</v>
      </c>
      <c r="R240">
        <v>413337</v>
      </c>
      <c r="S240">
        <v>21828</v>
      </c>
      <c r="T240">
        <v>0</v>
      </c>
      <c r="U240">
        <v>218015</v>
      </c>
      <c r="V240">
        <v>243564</v>
      </c>
    </row>
    <row r="241" spans="1:22" x14ac:dyDescent="0.2">
      <c r="A241" t="s">
        <v>293</v>
      </c>
      <c r="B241">
        <v>5256</v>
      </c>
      <c r="C241">
        <v>0</v>
      </c>
      <c r="D241">
        <v>1</v>
      </c>
      <c r="E241">
        <v>661.7</v>
      </c>
      <c r="F241">
        <v>20.399999999999999</v>
      </c>
      <c r="G241">
        <v>3805224</v>
      </c>
      <c r="H241">
        <v>481273</v>
      </c>
      <c r="I241">
        <v>295378</v>
      </c>
      <c r="J241">
        <v>1579350</v>
      </c>
      <c r="K241">
        <v>58092</v>
      </c>
      <c r="L241">
        <v>5736821.3333000001</v>
      </c>
      <c r="M241">
        <v>1521258</v>
      </c>
      <c r="N241">
        <v>5376532</v>
      </c>
      <c r="O241">
        <v>360289.33332999999</v>
      </c>
      <c r="P241">
        <v>0</v>
      </c>
      <c r="Q241">
        <v>30368.863680999999</v>
      </c>
      <c r="R241">
        <v>141139</v>
      </c>
      <c r="S241">
        <v>7453</v>
      </c>
      <c r="T241">
        <v>30368.863680999999</v>
      </c>
      <c r="U241">
        <v>34384</v>
      </c>
      <c r="V241">
        <v>12113</v>
      </c>
    </row>
    <row r="242" spans="1:22" x14ac:dyDescent="0.2">
      <c r="A242" t="s">
        <v>294</v>
      </c>
      <c r="B242">
        <v>5283</v>
      </c>
      <c r="C242">
        <v>0</v>
      </c>
      <c r="D242">
        <v>1</v>
      </c>
      <c r="E242">
        <v>697.7</v>
      </c>
      <c r="F242">
        <v>-6.5</v>
      </c>
      <c r="G242">
        <v>2339382</v>
      </c>
      <c r="H242">
        <v>594056</v>
      </c>
      <c r="I242">
        <v>-48351</v>
      </c>
      <c r="J242">
        <v>3608838</v>
      </c>
      <c r="K242">
        <v>193549</v>
      </c>
      <c r="L242">
        <v>6491624.6666999999</v>
      </c>
      <c r="M242">
        <v>3415289</v>
      </c>
      <c r="N242">
        <v>6302499</v>
      </c>
      <c r="O242">
        <v>189125.66667000001</v>
      </c>
      <c r="P242">
        <v>0</v>
      </c>
      <c r="Q242">
        <v>0</v>
      </c>
      <c r="R242">
        <v>134419</v>
      </c>
      <c r="S242">
        <v>7099</v>
      </c>
      <c r="T242">
        <v>0</v>
      </c>
      <c r="U242">
        <v>37000</v>
      </c>
      <c r="V242">
        <v>83768</v>
      </c>
    </row>
    <row r="243" spans="1:22" x14ac:dyDescent="0.2">
      <c r="A243" t="s">
        <v>295</v>
      </c>
      <c r="B243">
        <v>5310</v>
      </c>
      <c r="C243">
        <v>0</v>
      </c>
      <c r="D243">
        <v>1</v>
      </c>
      <c r="E243">
        <v>675.7</v>
      </c>
      <c r="F243">
        <v>16.399999999999999</v>
      </c>
      <c r="G243">
        <v>4076153</v>
      </c>
      <c r="H243">
        <v>518979</v>
      </c>
      <c r="I243">
        <v>290226</v>
      </c>
      <c r="J243">
        <v>1564337</v>
      </c>
      <c r="K243">
        <v>54123</v>
      </c>
      <c r="L243">
        <v>6117497.3333000001</v>
      </c>
      <c r="M243">
        <v>1510214</v>
      </c>
      <c r="N243">
        <v>5760814</v>
      </c>
      <c r="O243">
        <v>356683.33332999999</v>
      </c>
      <c r="P243">
        <v>0</v>
      </c>
      <c r="Q243">
        <v>52721.031690000003</v>
      </c>
      <c r="R243">
        <v>67209</v>
      </c>
      <c r="S243">
        <v>3549</v>
      </c>
      <c r="T243">
        <v>52721.031690000003</v>
      </c>
      <c r="U243">
        <v>37127</v>
      </c>
      <c r="V243">
        <v>25237</v>
      </c>
    </row>
    <row r="244" spans="1:22" x14ac:dyDescent="0.2">
      <c r="A244" t="s">
        <v>296</v>
      </c>
      <c r="B244">
        <v>5323</v>
      </c>
      <c r="C244">
        <v>0</v>
      </c>
      <c r="D244">
        <v>1</v>
      </c>
      <c r="E244">
        <v>565.70000000000005</v>
      </c>
      <c r="F244">
        <v>-15.7</v>
      </c>
      <c r="G244">
        <v>2311715</v>
      </c>
      <c r="H244">
        <v>456933</v>
      </c>
      <c r="I244">
        <v>27084</v>
      </c>
      <c r="J244">
        <v>2533449</v>
      </c>
      <c r="K244">
        <v>32753</v>
      </c>
      <c r="L244">
        <v>5211334.6666999999</v>
      </c>
      <c r="M244">
        <v>2500696</v>
      </c>
      <c r="N244">
        <v>5139511</v>
      </c>
      <c r="O244">
        <v>71823.666666999998</v>
      </c>
      <c r="P244">
        <v>31491</v>
      </c>
      <c r="Q244">
        <v>0</v>
      </c>
      <c r="R244">
        <v>120977</v>
      </c>
      <c r="S244">
        <v>6389</v>
      </c>
      <c r="T244">
        <v>0</v>
      </c>
      <c r="U244">
        <v>30109</v>
      </c>
      <c r="V244">
        <v>30215</v>
      </c>
    </row>
    <row r="245" spans="1:22" x14ac:dyDescent="0.2">
      <c r="A245" t="s">
        <v>297</v>
      </c>
      <c r="B245">
        <v>5328</v>
      </c>
      <c r="C245">
        <v>0</v>
      </c>
      <c r="D245">
        <v>1</v>
      </c>
      <c r="E245">
        <v>83.6</v>
      </c>
      <c r="F245">
        <v>-1.2</v>
      </c>
      <c r="G245">
        <v>410054</v>
      </c>
      <c r="H245">
        <v>59611</v>
      </c>
      <c r="I245">
        <v>30989</v>
      </c>
      <c r="J245">
        <v>405430</v>
      </c>
      <c r="K245">
        <v>-2623</v>
      </c>
      <c r="L245">
        <v>875356.33333000005</v>
      </c>
      <c r="M245">
        <v>408053</v>
      </c>
      <c r="N245">
        <v>847105</v>
      </c>
      <c r="O245">
        <v>28251.333332999999</v>
      </c>
      <c r="P245">
        <v>0</v>
      </c>
      <c r="Q245">
        <v>0</v>
      </c>
      <c r="R245">
        <v>0</v>
      </c>
      <c r="S245">
        <v>0</v>
      </c>
      <c r="T245">
        <v>0</v>
      </c>
      <c r="U245">
        <v>5197</v>
      </c>
      <c r="V245">
        <v>261</v>
      </c>
    </row>
    <row r="246" spans="1:22" x14ac:dyDescent="0.2">
      <c r="A246" t="s">
        <v>298</v>
      </c>
      <c r="B246">
        <v>5463</v>
      </c>
      <c r="C246">
        <v>0</v>
      </c>
      <c r="D246">
        <v>1</v>
      </c>
      <c r="E246">
        <v>1144.4000000000001</v>
      </c>
      <c r="F246">
        <v>-22.1</v>
      </c>
      <c r="G246">
        <v>6162669</v>
      </c>
      <c r="H246">
        <v>866272</v>
      </c>
      <c r="I246">
        <v>127571</v>
      </c>
      <c r="J246">
        <v>3485696</v>
      </c>
      <c r="K246">
        <v>21140</v>
      </c>
      <c r="L246">
        <v>10342222</v>
      </c>
      <c r="M246">
        <v>3464556</v>
      </c>
      <c r="N246">
        <v>10151971</v>
      </c>
      <c r="O246">
        <v>190251</v>
      </c>
      <c r="P246">
        <v>0</v>
      </c>
      <c r="Q246">
        <v>0</v>
      </c>
      <c r="R246">
        <v>252035</v>
      </c>
      <c r="S246">
        <v>13310</v>
      </c>
      <c r="T246">
        <v>0</v>
      </c>
      <c r="U246">
        <v>60419</v>
      </c>
      <c r="V246">
        <v>79620</v>
      </c>
    </row>
    <row r="247" spans="1:22" x14ac:dyDescent="0.2">
      <c r="A247" t="s">
        <v>299</v>
      </c>
      <c r="B247">
        <v>5486</v>
      </c>
      <c r="C247">
        <v>0</v>
      </c>
      <c r="D247">
        <v>1</v>
      </c>
      <c r="E247">
        <v>384.8</v>
      </c>
      <c r="F247">
        <v>-3.9</v>
      </c>
      <c r="G247">
        <v>1558800</v>
      </c>
      <c r="H247">
        <v>291087</v>
      </c>
      <c r="I247">
        <v>11077</v>
      </c>
      <c r="J247">
        <v>1722946</v>
      </c>
      <c r="K247">
        <v>41778</v>
      </c>
      <c r="L247">
        <v>3518122</v>
      </c>
      <c r="M247">
        <v>1681168</v>
      </c>
      <c r="N247">
        <v>3457347</v>
      </c>
      <c r="O247">
        <v>60775</v>
      </c>
      <c r="P247">
        <v>0</v>
      </c>
      <c r="Q247">
        <v>0</v>
      </c>
      <c r="R247">
        <v>70570</v>
      </c>
      <c r="S247">
        <v>3727</v>
      </c>
      <c r="T247">
        <v>0</v>
      </c>
      <c r="U247">
        <v>21208</v>
      </c>
      <c r="V247">
        <v>15859</v>
      </c>
    </row>
    <row r="248" spans="1:22" x14ac:dyDescent="0.2">
      <c r="A248" t="s">
        <v>300</v>
      </c>
      <c r="B248">
        <v>5508</v>
      </c>
      <c r="C248">
        <v>0</v>
      </c>
      <c r="D248">
        <v>1</v>
      </c>
      <c r="E248">
        <v>326.8</v>
      </c>
      <c r="F248">
        <v>25.1</v>
      </c>
      <c r="G248">
        <v>1110722</v>
      </c>
      <c r="H248">
        <v>300103</v>
      </c>
      <c r="I248">
        <v>227028</v>
      </c>
      <c r="J248">
        <v>1426938</v>
      </c>
      <c r="K248">
        <v>51574</v>
      </c>
      <c r="L248">
        <v>2844633.3333000001</v>
      </c>
      <c r="M248">
        <v>1375364</v>
      </c>
      <c r="N248">
        <v>2562919</v>
      </c>
      <c r="O248">
        <v>281714.33332999999</v>
      </c>
      <c r="P248">
        <v>0</v>
      </c>
      <c r="Q248">
        <v>0</v>
      </c>
      <c r="R248">
        <v>0</v>
      </c>
      <c r="S248">
        <v>0</v>
      </c>
      <c r="T248">
        <v>0</v>
      </c>
      <c r="U248">
        <v>16860</v>
      </c>
      <c r="V248">
        <v>6870</v>
      </c>
    </row>
    <row r="249" spans="1:22" x14ac:dyDescent="0.2">
      <c r="A249" t="s">
        <v>301</v>
      </c>
      <c r="B249">
        <v>1975</v>
      </c>
      <c r="C249">
        <v>0</v>
      </c>
      <c r="D249">
        <v>1</v>
      </c>
      <c r="E249">
        <v>421.8</v>
      </c>
      <c r="F249">
        <v>-0.2</v>
      </c>
      <c r="G249">
        <v>1861916</v>
      </c>
      <c r="H249">
        <v>335509</v>
      </c>
      <c r="I249">
        <v>83252</v>
      </c>
      <c r="J249">
        <v>1563238</v>
      </c>
      <c r="K249">
        <v>41864</v>
      </c>
      <c r="L249">
        <v>3689023</v>
      </c>
      <c r="M249">
        <v>1521374</v>
      </c>
      <c r="N249">
        <v>3558460</v>
      </c>
      <c r="O249">
        <v>130563</v>
      </c>
      <c r="P249">
        <v>0</v>
      </c>
      <c r="Q249">
        <v>0</v>
      </c>
      <c r="R249">
        <v>80651</v>
      </c>
      <c r="S249">
        <v>4259</v>
      </c>
      <c r="T249">
        <v>0</v>
      </c>
      <c r="U249">
        <v>21734</v>
      </c>
      <c r="V249">
        <v>9011</v>
      </c>
    </row>
    <row r="250" spans="1:22" x14ac:dyDescent="0.2">
      <c r="A250" t="s">
        <v>302</v>
      </c>
      <c r="B250">
        <v>4824</v>
      </c>
      <c r="C250">
        <v>0</v>
      </c>
      <c r="D250">
        <v>1</v>
      </c>
      <c r="E250">
        <v>711.7</v>
      </c>
      <c r="F250">
        <v>-1.3</v>
      </c>
      <c r="G250">
        <v>3151916</v>
      </c>
      <c r="H250">
        <v>513666</v>
      </c>
      <c r="I250">
        <v>171062</v>
      </c>
      <c r="J250">
        <v>2747866</v>
      </c>
      <c r="K250">
        <v>80099</v>
      </c>
      <c r="L250">
        <v>6291618.3333000001</v>
      </c>
      <c r="M250">
        <v>2667767</v>
      </c>
      <c r="N250">
        <v>6028554</v>
      </c>
      <c r="O250">
        <v>263064.33332999999</v>
      </c>
      <c r="P250">
        <v>0</v>
      </c>
      <c r="Q250">
        <v>0</v>
      </c>
      <c r="R250">
        <v>144500</v>
      </c>
      <c r="S250">
        <v>7631</v>
      </c>
      <c r="T250">
        <v>0</v>
      </c>
      <c r="U250">
        <v>37394</v>
      </c>
      <c r="V250">
        <v>22670</v>
      </c>
    </row>
    <row r="251" spans="1:22" x14ac:dyDescent="0.2">
      <c r="A251" t="s">
        <v>303</v>
      </c>
      <c r="B251">
        <v>5607</v>
      </c>
      <c r="C251">
        <v>0</v>
      </c>
      <c r="D251">
        <v>1</v>
      </c>
      <c r="E251">
        <v>724.6</v>
      </c>
      <c r="F251">
        <v>49.4</v>
      </c>
      <c r="G251">
        <v>3960584</v>
      </c>
      <c r="H251">
        <v>778439</v>
      </c>
      <c r="I251">
        <v>710893</v>
      </c>
      <c r="J251">
        <v>2084061</v>
      </c>
      <c r="K251">
        <v>106494</v>
      </c>
      <c r="L251">
        <v>6570721.6666999999</v>
      </c>
      <c r="M251">
        <v>1977567</v>
      </c>
      <c r="N251">
        <v>5738899</v>
      </c>
      <c r="O251">
        <v>831822.66666999995</v>
      </c>
      <c r="P251">
        <v>0</v>
      </c>
      <c r="Q251">
        <v>0</v>
      </c>
      <c r="R251">
        <v>278918</v>
      </c>
      <c r="S251">
        <v>14729</v>
      </c>
      <c r="T251">
        <v>0</v>
      </c>
      <c r="U251">
        <v>37282</v>
      </c>
      <c r="V251">
        <v>26556</v>
      </c>
    </row>
    <row r="252" spans="1:22" x14ac:dyDescent="0.2">
      <c r="A252" t="s">
        <v>304</v>
      </c>
      <c r="B252">
        <v>5643</v>
      </c>
      <c r="C252">
        <v>0</v>
      </c>
      <c r="D252">
        <v>1</v>
      </c>
      <c r="E252">
        <v>998.5</v>
      </c>
      <c r="F252">
        <v>21.3</v>
      </c>
      <c r="G252">
        <v>5034112</v>
      </c>
      <c r="H252">
        <v>1027597</v>
      </c>
      <c r="I252">
        <v>656299</v>
      </c>
      <c r="J252">
        <v>2666040</v>
      </c>
      <c r="K252">
        <v>85786</v>
      </c>
      <c r="L252">
        <v>8708758</v>
      </c>
      <c r="M252">
        <v>2580254</v>
      </c>
      <c r="N252">
        <v>7932077</v>
      </c>
      <c r="O252">
        <v>776681</v>
      </c>
      <c r="P252">
        <v>0</v>
      </c>
      <c r="Q252">
        <v>0</v>
      </c>
      <c r="R252">
        <v>87372</v>
      </c>
      <c r="S252">
        <v>4614</v>
      </c>
      <c r="T252">
        <v>0</v>
      </c>
      <c r="U252">
        <v>49779</v>
      </c>
      <c r="V252">
        <v>68381</v>
      </c>
    </row>
    <row r="253" spans="1:22" x14ac:dyDescent="0.2">
      <c r="A253" t="s">
        <v>305</v>
      </c>
      <c r="B253">
        <v>5697</v>
      </c>
      <c r="C253">
        <v>0</v>
      </c>
      <c r="D253">
        <v>1</v>
      </c>
      <c r="E253">
        <v>435.8</v>
      </c>
      <c r="F253">
        <v>-17.600000000000001</v>
      </c>
      <c r="G253">
        <v>1959535</v>
      </c>
      <c r="H253">
        <v>337844</v>
      </c>
      <c r="I253">
        <v>-10563</v>
      </c>
      <c r="J253">
        <v>1766853</v>
      </c>
      <c r="K253">
        <v>52900</v>
      </c>
      <c r="L253">
        <v>4021333</v>
      </c>
      <c r="M253">
        <v>1713953</v>
      </c>
      <c r="N253">
        <v>3974179</v>
      </c>
      <c r="O253">
        <v>47154</v>
      </c>
      <c r="P253">
        <v>57667</v>
      </c>
      <c r="Q253">
        <v>0</v>
      </c>
      <c r="R253">
        <v>53767</v>
      </c>
      <c r="S253">
        <v>2839</v>
      </c>
      <c r="T253">
        <v>0</v>
      </c>
      <c r="U253">
        <v>23361</v>
      </c>
      <c r="V253">
        <v>10868</v>
      </c>
    </row>
    <row r="254" spans="1:22" x14ac:dyDescent="0.2">
      <c r="A254" t="s">
        <v>306</v>
      </c>
      <c r="B254">
        <v>5724</v>
      </c>
      <c r="C254">
        <v>0</v>
      </c>
      <c r="D254">
        <v>1</v>
      </c>
      <c r="E254">
        <v>264.89999999999998</v>
      </c>
      <c r="F254">
        <v>21.9</v>
      </c>
      <c r="G254">
        <v>1340248</v>
      </c>
      <c r="H254">
        <v>215333</v>
      </c>
      <c r="I254">
        <v>237007</v>
      </c>
      <c r="J254">
        <v>942564</v>
      </c>
      <c r="K254">
        <v>52246</v>
      </c>
      <c r="L254">
        <v>2469127.6666999999</v>
      </c>
      <c r="M254">
        <v>890318</v>
      </c>
      <c r="N254">
        <v>2172048</v>
      </c>
      <c r="O254">
        <v>297079.66667000001</v>
      </c>
      <c r="P254">
        <v>0</v>
      </c>
      <c r="Q254">
        <v>0</v>
      </c>
      <c r="R254">
        <v>43686</v>
      </c>
      <c r="S254">
        <v>2307</v>
      </c>
      <c r="T254">
        <v>0</v>
      </c>
      <c r="U254">
        <v>14710</v>
      </c>
      <c r="V254">
        <v>14669</v>
      </c>
    </row>
    <row r="255" spans="1:22" x14ac:dyDescent="0.2">
      <c r="A255" t="s">
        <v>307</v>
      </c>
      <c r="B255">
        <v>5805</v>
      </c>
      <c r="C255">
        <v>0</v>
      </c>
      <c r="D255">
        <v>1</v>
      </c>
      <c r="E255">
        <v>1156.4000000000001</v>
      </c>
      <c r="F255">
        <v>-5.9</v>
      </c>
      <c r="G255">
        <v>4358688</v>
      </c>
      <c r="H255">
        <v>1270374</v>
      </c>
      <c r="I255">
        <v>427260</v>
      </c>
      <c r="J255">
        <v>5004741</v>
      </c>
      <c r="K255">
        <v>39444</v>
      </c>
      <c r="L255">
        <v>10857284.666999999</v>
      </c>
      <c r="M255">
        <v>4965297</v>
      </c>
      <c r="N255">
        <v>10219518</v>
      </c>
      <c r="O255">
        <v>637766.66666999995</v>
      </c>
      <c r="P255">
        <v>0</v>
      </c>
      <c r="Q255">
        <v>0</v>
      </c>
      <c r="R255">
        <v>110895</v>
      </c>
      <c r="S255">
        <v>5856</v>
      </c>
      <c r="T255">
        <v>0</v>
      </c>
      <c r="U255">
        <v>60747</v>
      </c>
      <c r="V255">
        <v>334377</v>
      </c>
    </row>
    <row r="256" spans="1:22" x14ac:dyDescent="0.2">
      <c r="A256" t="s">
        <v>308</v>
      </c>
      <c r="B256">
        <v>5823</v>
      </c>
      <c r="C256">
        <v>0</v>
      </c>
      <c r="D256">
        <v>1</v>
      </c>
      <c r="E256">
        <v>386.8</v>
      </c>
      <c r="F256">
        <v>9.4</v>
      </c>
      <c r="G256">
        <v>1636534</v>
      </c>
      <c r="H256">
        <v>297876</v>
      </c>
      <c r="I256">
        <v>175155</v>
      </c>
      <c r="J256">
        <v>1682911</v>
      </c>
      <c r="K256">
        <v>57448</v>
      </c>
      <c r="L256">
        <v>3623011.6666999999</v>
      </c>
      <c r="M256">
        <v>1625463</v>
      </c>
      <c r="N256">
        <v>3367996</v>
      </c>
      <c r="O256">
        <v>255015.66667000001</v>
      </c>
      <c r="P256">
        <v>0</v>
      </c>
      <c r="Q256">
        <v>0</v>
      </c>
      <c r="R256">
        <v>36965</v>
      </c>
      <c r="S256">
        <v>1952</v>
      </c>
      <c r="T256">
        <v>0</v>
      </c>
      <c r="U256">
        <v>21245</v>
      </c>
      <c r="V256">
        <v>42656</v>
      </c>
    </row>
    <row r="257" spans="1:22" x14ac:dyDescent="0.2">
      <c r="A257" t="s">
        <v>309</v>
      </c>
      <c r="B257">
        <v>5832</v>
      </c>
      <c r="C257">
        <v>0</v>
      </c>
      <c r="D257">
        <v>1</v>
      </c>
      <c r="E257">
        <v>277.89999999999998</v>
      </c>
      <c r="F257">
        <v>-10.1</v>
      </c>
      <c r="G257">
        <v>1347545</v>
      </c>
      <c r="H257">
        <v>178134</v>
      </c>
      <c r="I257">
        <v>13066</v>
      </c>
      <c r="J257">
        <v>1047181</v>
      </c>
      <c r="K257">
        <v>26381</v>
      </c>
      <c r="L257">
        <v>2580522</v>
      </c>
      <c r="M257">
        <v>1020800</v>
      </c>
      <c r="N257">
        <v>2537157</v>
      </c>
      <c r="O257">
        <v>43365</v>
      </c>
      <c r="P257">
        <v>29552</v>
      </c>
      <c r="Q257">
        <v>0</v>
      </c>
      <c r="R257">
        <v>0</v>
      </c>
      <c r="S257">
        <v>0</v>
      </c>
      <c r="T257">
        <v>0</v>
      </c>
      <c r="U257">
        <v>15772</v>
      </c>
      <c r="V257">
        <v>7662</v>
      </c>
    </row>
    <row r="258" spans="1:22" x14ac:dyDescent="0.2">
      <c r="A258" t="s">
        <v>310</v>
      </c>
      <c r="B258">
        <v>5877</v>
      </c>
      <c r="C258">
        <v>0</v>
      </c>
      <c r="D258">
        <v>1</v>
      </c>
      <c r="E258">
        <v>1350.3</v>
      </c>
      <c r="F258">
        <v>-5.8</v>
      </c>
      <c r="G258">
        <v>6672042</v>
      </c>
      <c r="H258">
        <v>1008808</v>
      </c>
      <c r="I258">
        <v>220942</v>
      </c>
      <c r="J258">
        <v>4410827</v>
      </c>
      <c r="K258">
        <v>87819</v>
      </c>
      <c r="L258">
        <v>12039741.333000001</v>
      </c>
      <c r="M258">
        <v>4323008</v>
      </c>
      <c r="N258">
        <v>11637445</v>
      </c>
      <c r="O258">
        <v>402296.33332999999</v>
      </c>
      <c r="P258">
        <v>0</v>
      </c>
      <c r="Q258">
        <v>0</v>
      </c>
      <c r="R258">
        <v>204988</v>
      </c>
      <c r="S258">
        <v>10825</v>
      </c>
      <c r="T258">
        <v>0</v>
      </c>
      <c r="U258">
        <v>70960</v>
      </c>
      <c r="V258">
        <v>153052</v>
      </c>
    </row>
    <row r="259" spans="1:22" x14ac:dyDescent="0.2">
      <c r="A259" t="s">
        <v>311</v>
      </c>
      <c r="B259">
        <v>5895</v>
      </c>
      <c r="C259">
        <v>0</v>
      </c>
      <c r="D259">
        <v>1</v>
      </c>
      <c r="E259">
        <v>275.89999999999998</v>
      </c>
      <c r="F259">
        <v>12.1</v>
      </c>
      <c r="G259">
        <v>1513419</v>
      </c>
      <c r="H259">
        <v>245624</v>
      </c>
      <c r="I259">
        <v>178045</v>
      </c>
      <c r="J259">
        <v>802998</v>
      </c>
      <c r="K259">
        <v>34775</v>
      </c>
      <c r="L259">
        <v>2497488.3333000001</v>
      </c>
      <c r="M259">
        <v>768223</v>
      </c>
      <c r="N259">
        <v>2283729</v>
      </c>
      <c r="O259">
        <v>213759.33332999999</v>
      </c>
      <c r="P259">
        <v>0</v>
      </c>
      <c r="Q259">
        <v>0</v>
      </c>
      <c r="R259">
        <v>67209</v>
      </c>
      <c r="S259">
        <v>3549</v>
      </c>
      <c r="T259">
        <v>0</v>
      </c>
      <c r="U259">
        <v>14720</v>
      </c>
      <c r="V259">
        <v>2656</v>
      </c>
    </row>
    <row r="260" spans="1:22" x14ac:dyDescent="0.2">
      <c r="A260" t="s">
        <v>312</v>
      </c>
      <c r="B260">
        <v>5949</v>
      </c>
      <c r="C260">
        <v>0</v>
      </c>
      <c r="D260">
        <v>1</v>
      </c>
      <c r="E260">
        <v>1002.5</v>
      </c>
      <c r="F260">
        <v>-7.4</v>
      </c>
      <c r="G260">
        <v>5482708</v>
      </c>
      <c r="H260">
        <v>709265</v>
      </c>
      <c r="I260">
        <v>179835</v>
      </c>
      <c r="J260">
        <v>3152316</v>
      </c>
      <c r="K260">
        <v>71834</v>
      </c>
      <c r="L260">
        <v>9135717.6666999999</v>
      </c>
      <c r="M260">
        <v>3080482</v>
      </c>
      <c r="N260">
        <v>8859696</v>
      </c>
      <c r="O260">
        <v>276021.66667000001</v>
      </c>
      <c r="P260">
        <v>0</v>
      </c>
      <c r="Q260">
        <v>0</v>
      </c>
      <c r="R260">
        <v>248674</v>
      </c>
      <c r="S260">
        <v>13132</v>
      </c>
      <c r="T260">
        <v>0</v>
      </c>
      <c r="U260">
        <v>53840</v>
      </c>
      <c r="V260">
        <v>40103</v>
      </c>
    </row>
    <row r="261" spans="1:22" x14ac:dyDescent="0.2">
      <c r="A261" t="s">
        <v>313</v>
      </c>
      <c r="B261">
        <v>5976</v>
      </c>
      <c r="C261">
        <v>0</v>
      </c>
      <c r="D261">
        <v>1</v>
      </c>
      <c r="E261">
        <v>956.5</v>
      </c>
      <c r="F261">
        <v>-19.100000000000001</v>
      </c>
      <c r="G261">
        <v>5055653</v>
      </c>
      <c r="H261">
        <v>739744</v>
      </c>
      <c r="I261">
        <v>21717</v>
      </c>
      <c r="J261">
        <v>2604560</v>
      </c>
      <c r="K261">
        <v>34061</v>
      </c>
      <c r="L261">
        <v>8466298.3333000001</v>
      </c>
      <c r="M261">
        <v>2570499</v>
      </c>
      <c r="N261">
        <v>8376112</v>
      </c>
      <c r="O261">
        <v>90186.333333000002</v>
      </c>
      <c r="P261">
        <v>1006</v>
      </c>
      <c r="Q261">
        <v>0</v>
      </c>
      <c r="R261">
        <v>0</v>
      </c>
      <c r="S261">
        <v>0</v>
      </c>
      <c r="T261">
        <v>0</v>
      </c>
      <c r="U261">
        <v>49971</v>
      </c>
      <c r="V261">
        <v>66341</v>
      </c>
    </row>
    <row r="262" spans="1:22" x14ac:dyDescent="0.2">
      <c r="A262" t="s">
        <v>314</v>
      </c>
      <c r="B262">
        <v>5994</v>
      </c>
      <c r="C262">
        <v>0</v>
      </c>
      <c r="D262">
        <v>1</v>
      </c>
      <c r="E262">
        <v>782.6</v>
      </c>
      <c r="F262">
        <v>11.4</v>
      </c>
      <c r="G262">
        <v>3773613</v>
      </c>
      <c r="H262">
        <v>592937</v>
      </c>
      <c r="I262">
        <v>240124</v>
      </c>
      <c r="J262">
        <v>2366109</v>
      </c>
      <c r="K262">
        <v>68478</v>
      </c>
      <c r="L262">
        <v>6642441</v>
      </c>
      <c r="M262">
        <v>2297631</v>
      </c>
      <c r="N262">
        <v>6320181</v>
      </c>
      <c r="O262">
        <v>322260</v>
      </c>
      <c r="P262">
        <v>0</v>
      </c>
      <c r="Q262">
        <v>0</v>
      </c>
      <c r="R262">
        <v>117616</v>
      </c>
      <c r="S262">
        <v>6211</v>
      </c>
      <c r="T262">
        <v>0</v>
      </c>
      <c r="U262">
        <v>39444</v>
      </c>
      <c r="V262">
        <v>27398</v>
      </c>
    </row>
    <row r="263" spans="1:22" x14ac:dyDescent="0.2">
      <c r="A263" t="s">
        <v>315</v>
      </c>
      <c r="B263">
        <v>6003</v>
      </c>
      <c r="C263">
        <v>0</v>
      </c>
      <c r="D263">
        <v>1</v>
      </c>
      <c r="E263">
        <v>315.8</v>
      </c>
      <c r="F263">
        <v>-6.8</v>
      </c>
      <c r="G263">
        <v>1784808</v>
      </c>
      <c r="H263">
        <v>257196</v>
      </c>
      <c r="I263">
        <v>62147</v>
      </c>
      <c r="J263">
        <v>1168169</v>
      </c>
      <c r="K263">
        <v>18426</v>
      </c>
      <c r="L263">
        <v>3133287.6666999999</v>
      </c>
      <c r="M263">
        <v>1149743</v>
      </c>
      <c r="N263">
        <v>3048799</v>
      </c>
      <c r="O263">
        <v>84488.666666999998</v>
      </c>
      <c r="P263">
        <v>3628</v>
      </c>
      <c r="Q263">
        <v>0</v>
      </c>
      <c r="R263">
        <v>84012</v>
      </c>
      <c r="S263">
        <v>4437</v>
      </c>
      <c r="T263">
        <v>0</v>
      </c>
      <c r="U263">
        <v>18550</v>
      </c>
      <c r="V263">
        <v>7127</v>
      </c>
    </row>
    <row r="264" spans="1:22" x14ac:dyDescent="0.2">
      <c r="A264" t="s">
        <v>316</v>
      </c>
      <c r="B264">
        <v>6012</v>
      </c>
      <c r="C264">
        <v>0</v>
      </c>
      <c r="D264">
        <v>1</v>
      </c>
      <c r="E264">
        <v>527.70000000000005</v>
      </c>
      <c r="F264">
        <v>-5.2</v>
      </c>
      <c r="G264">
        <v>2850984</v>
      </c>
      <c r="H264">
        <v>407639</v>
      </c>
      <c r="I264">
        <v>107647</v>
      </c>
      <c r="J264">
        <v>1512420</v>
      </c>
      <c r="K264">
        <v>33239</v>
      </c>
      <c r="L264">
        <v>4691349</v>
      </c>
      <c r="M264">
        <v>1479181</v>
      </c>
      <c r="N264">
        <v>4541219</v>
      </c>
      <c r="O264">
        <v>150130</v>
      </c>
      <c r="P264">
        <v>0</v>
      </c>
      <c r="Q264">
        <v>0</v>
      </c>
      <c r="R264">
        <v>100814</v>
      </c>
      <c r="S264">
        <v>5324</v>
      </c>
      <c r="T264">
        <v>0</v>
      </c>
      <c r="U264">
        <v>27942</v>
      </c>
      <c r="V264">
        <v>21120</v>
      </c>
    </row>
    <row r="265" spans="1:22" x14ac:dyDescent="0.2">
      <c r="A265" t="s">
        <v>317</v>
      </c>
      <c r="B265">
        <v>6030</v>
      </c>
      <c r="C265">
        <v>0</v>
      </c>
      <c r="D265">
        <v>1</v>
      </c>
      <c r="E265">
        <v>1123.4000000000001</v>
      </c>
      <c r="F265">
        <v>8.6999999999999993</v>
      </c>
      <c r="G265">
        <v>6169475</v>
      </c>
      <c r="H265">
        <v>852251</v>
      </c>
      <c r="I265">
        <v>296830</v>
      </c>
      <c r="J265">
        <v>3501689</v>
      </c>
      <c r="K265">
        <v>94020</v>
      </c>
      <c r="L265">
        <v>10228434.666999999</v>
      </c>
      <c r="M265">
        <v>3407669</v>
      </c>
      <c r="N265">
        <v>9800745</v>
      </c>
      <c r="O265">
        <v>427689.66667000001</v>
      </c>
      <c r="P265">
        <v>0</v>
      </c>
      <c r="Q265">
        <v>0</v>
      </c>
      <c r="R265">
        <v>366290</v>
      </c>
      <c r="S265">
        <v>19343</v>
      </c>
      <c r="T265">
        <v>0</v>
      </c>
      <c r="U265">
        <v>59628</v>
      </c>
      <c r="V265">
        <v>71310</v>
      </c>
    </row>
    <row r="266" spans="1:22" x14ac:dyDescent="0.2">
      <c r="A266" t="s">
        <v>318</v>
      </c>
      <c r="B266">
        <v>6048</v>
      </c>
      <c r="C266">
        <v>0</v>
      </c>
      <c r="D266">
        <v>1</v>
      </c>
      <c r="E266">
        <v>448.8</v>
      </c>
      <c r="F266">
        <v>-46.4</v>
      </c>
      <c r="G266">
        <v>1893307</v>
      </c>
      <c r="H266">
        <v>422953</v>
      </c>
      <c r="I266">
        <v>-185086</v>
      </c>
      <c r="J266">
        <v>2238455</v>
      </c>
      <c r="K266">
        <v>247656</v>
      </c>
      <c r="L266">
        <v>4529486</v>
      </c>
      <c r="M266">
        <v>1990799</v>
      </c>
      <c r="N266">
        <v>4451800</v>
      </c>
      <c r="O266">
        <v>77686</v>
      </c>
      <c r="P266">
        <v>241956</v>
      </c>
      <c r="Q266">
        <v>0</v>
      </c>
      <c r="R266">
        <v>53767</v>
      </c>
      <c r="S266">
        <v>2839</v>
      </c>
      <c r="T266">
        <v>0</v>
      </c>
      <c r="U266">
        <v>24578</v>
      </c>
      <c r="V266">
        <v>28538</v>
      </c>
    </row>
    <row r="267" spans="1:22" x14ac:dyDescent="0.2">
      <c r="A267" t="s">
        <v>319</v>
      </c>
      <c r="B267">
        <v>6039</v>
      </c>
      <c r="C267">
        <v>0</v>
      </c>
      <c r="D267">
        <v>1</v>
      </c>
      <c r="E267">
        <v>14203</v>
      </c>
      <c r="F267">
        <v>70.8</v>
      </c>
      <c r="G267">
        <v>97227306</v>
      </c>
      <c r="H267">
        <v>14951922</v>
      </c>
      <c r="I267">
        <v>8714239</v>
      </c>
      <c r="J267">
        <v>25812504</v>
      </c>
      <c r="K267">
        <v>654606</v>
      </c>
      <c r="L267">
        <v>136481847.33000001</v>
      </c>
      <c r="M267">
        <v>25157898</v>
      </c>
      <c r="N267">
        <v>126610742</v>
      </c>
      <c r="O267">
        <v>9871105.3333000001</v>
      </c>
      <c r="P267">
        <v>0</v>
      </c>
      <c r="Q267">
        <v>5300028.8753000004</v>
      </c>
      <c r="R267">
        <v>2456498</v>
      </c>
      <c r="S267">
        <v>129725</v>
      </c>
      <c r="T267">
        <v>5300028.8753000004</v>
      </c>
      <c r="U267">
        <v>784185</v>
      </c>
      <c r="V267">
        <v>946613</v>
      </c>
    </row>
    <row r="268" spans="1:22" x14ac:dyDescent="0.2">
      <c r="A268" t="s">
        <v>320</v>
      </c>
      <c r="B268">
        <v>6093</v>
      </c>
      <c r="C268">
        <v>0</v>
      </c>
      <c r="D268">
        <v>1</v>
      </c>
      <c r="E268">
        <v>1214.4000000000001</v>
      </c>
      <c r="F268">
        <v>-44.3</v>
      </c>
      <c r="G268">
        <v>6068042</v>
      </c>
      <c r="H268">
        <v>827208</v>
      </c>
      <c r="I268">
        <v>-38118</v>
      </c>
      <c r="J268">
        <v>3574585</v>
      </c>
      <c r="K268">
        <v>174969</v>
      </c>
      <c r="L268">
        <v>10299755</v>
      </c>
      <c r="M268">
        <v>3399616</v>
      </c>
      <c r="N268">
        <v>10148700</v>
      </c>
      <c r="O268">
        <v>151055</v>
      </c>
      <c r="P268">
        <v>130192</v>
      </c>
      <c r="Q268">
        <v>0</v>
      </c>
      <c r="R268">
        <v>198267</v>
      </c>
      <c r="S268">
        <v>10470</v>
      </c>
      <c r="T268">
        <v>0</v>
      </c>
      <c r="U268">
        <v>60753</v>
      </c>
      <c r="V268">
        <v>28187</v>
      </c>
    </row>
    <row r="269" spans="1:22" x14ac:dyDescent="0.2">
      <c r="A269" t="s">
        <v>321</v>
      </c>
      <c r="B269">
        <v>6091</v>
      </c>
      <c r="C269">
        <v>0</v>
      </c>
      <c r="D269">
        <v>1</v>
      </c>
      <c r="E269">
        <v>954.6</v>
      </c>
      <c r="F269">
        <v>43.2</v>
      </c>
      <c r="G269">
        <v>5469847</v>
      </c>
      <c r="H269">
        <v>763748</v>
      </c>
      <c r="I269">
        <v>592834</v>
      </c>
      <c r="J269">
        <v>3526595</v>
      </c>
      <c r="K269">
        <v>327020</v>
      </c>
      <c r="L269">
        <v>9630600.3333000001</v>
      </c>
      <c r="M269">
        <v>3199575</v>
      </c>
      <c r="N269">
        <v>8691996</v>
      </c>
      <c r="O269">
        <v>938604.33333000005</v>
      </c>
      <c r="P269">
        <v>0</v>
      </c>
      <c r="Q269">
        <v>0</v>
      </c>
      <c r="R269">
        <v>161302</v>
      </c>
      <c r="S269">
        <v>8518</v>
      </c>
      <c r="T269">
        <v>0</v>
      </c>
      <c r="U269">
        <v>57013</v>
      </c>
      <c r="V269">
        <v>31712</v>
      </c>
    </row>
    <row r="270" spans="1:22" x14ac:dyDescent="0.2">
      <c r="A270" t="s">
        <v>322</v>
      </c>
      <c r="B270">
        <v>6095</v>
      </c>
      <c r="C270">
        <v>0</v>
      </c>
      <c r="D270">
        <v>1</v>
      </c>
      <c r="E270">
        <v>662.7</v>
      </c>
      <c r="F270">
        <v>8.8000000000000007</v>
      </c>
      <c r="G270">
        <v>3200591</v>
      </c>
      <c r="H270">
        <v>539882</v>
      </c>
      <c r="I270">
        <v>218100</v>
      </c>
      <c r="J270">
        <v>2202505</v>
      </c>
      <c r="K270">
        <v>62747</v>
      </c>
      <c r="L270">
        <v>5844049.6666999999</v>
      </c>
      <c r="M270">
        <v>2139758</v>
      </c>
      <c r="N270">
        <v>5554904</v>
      </c>
      <c r="O270">
        <v>289145.66667000001</v>
      </c>
      <c r="P270">
        <v>0</v>
      </c>
      <c r="Q270">
        <v>0</v>
      </c>
      <c r="R270">
        <v>114256</v>
      </c>
      <c r="S270">
        <v>6034</v>
      </c>
      <c r="T270">
        <v>0</v>
      </c>
      <c r="U270">
        <v>34320</v>
      </c>
      <c r="V270">
        <v>15328</v>
      </c>
    </row>
    <row r="271" spans="1:22" x14ac:dyDescent="0.2">
      <c r="A271" t="s">
        <v>323</v>
      </c>
      <c r="B271">
        <v>5157</v>
      </c>
      <c r="C271">
        <v>0</v>
      </c>
      <c r="D271">
        <v>1</v>
      </c>
      <c r="E271">
        <v>679.7</v>
      </c>
      <c r="F271">
        <v>8.6999999999999993</v>
      </c>
      <c r="G271">
        <v>3139641</v>
      </c>
      <c r="H271">
        <v>507990</v>
      </c>
      <c r="I271">
        <v>196653</v>
      </c>
      <c r="J271">
        <v>2734613</v>
      </c>
      <c r="K271">
        <v>85032</v>
      </c>
      <c r="L271">
        <v>6293425.6666999999</v>
      </c>
      <c r="M271">
        <v>2649581</v>
      </c>
      <c r="N271">
        <v>6002059</v>
      </c>
      <c r="O271">
        <v>291366.66667000001</v>
      </c>
      <c r="P271">
        <v>0</v>
      </c>
      <c r="Q271">
        <v>0</v>
      </c>
      <c r="R271">
        <v>107535</v>
      </c>
      <c r="S271">
        <v>5679</v>
      </c>
      <c r="T271">
        <v>0</v>
      </c>
      <c r="U271">
        <v>36563</v>
      </c>
      <c r="V271">
        <v>18717</v>
      </c>
    </row>
    <row r="272" spans="1:22" x14ac:dyDescent="0.2">
      <c r="A272" t="s">
        <v>324</v>
      </c>
      <c r="B272">
        <v>6097</v>
      </c>
      <c r="C272">
        <v>0</v>
      </c>
      <c r="D272">
        <v>1</v>
      </c>
      <c r="E272">
        <v>193.6</v>
      </c>
      <c r="F272">
        <v>-2.9</v>
      </c>
      <c r="G272">
        <v>1059647</v>
      </c>
      <c r="H272">
        <v>158898</v>
      </c>
      <c r="I272">
        <v>50670</v>
      </c>
      <c r="J272">
        <v>788030</v>
      </c>
      <c r="K272">
        <v>-60794</v>
      </c>
      <c r="L272">
        <v>1965120.6666999999</v>
      </c>
      <c r="M272">
        <v>848824</v>
      </c>
      <c r="N272">
        <v>1973999</v>
      </c>
      <c r="O272">
        <v>-8878.3333330000005</v>
      </c>
      <c r="P272">
        <v>0</v>
      </c>
      <c r="Q272">
        <v>0</v>
      </c>
      <c r="R272">
        <v>43686</v>
      </c>
      <c r="S272">
        <v>2307</v>
      </c>
      <c r="T272">
        <v>0</v>
      </c>
      <c r="U272">
        <v>11783</v>
      </c>
      <c r="V272">
        <v>2232</v>
      </c>
    </row>
    <row r="273" spans="1:22" x14ac:dyDescent="0.2">
      <c r="A273" t="s">
        <v>325</v>
      </c>
      <c r="B273">
        <v>6098</v>
      </c>
      <c r="C273">
        <v>0</v>
      </c>
      <c r="D273">
        <v>1</v>
      </c>
      <c r="E273">
        <v>1459.3</v>
      </c>
      <c r="F273">
        <v>-7.2</v>
      </c>
      <c r="G273">
        <v>9309833</v>
      </c>
      <c r="H273">
        <v>1123406</v>
      </c>
      <c r="I273">
        <v>303846</v>
      </c>
      <c r="J273">
        <v>3423087</v>
      </c>
      <c r="K273">
        <v>108354</v>
      </c>
      <c r="L273">
        <v>13638218</v>
      </c>
      <c r="M273">
        <v>3314733</v>
      </c>
      <c r="N273">
        <v>13195584</v>
      </c>
      <c r="O273">
        <v>442634</v>
      </c>
      <c r="P273">
        <v>0</v>
      </c>
      <c r="Q273">
        <v>189915.37357</v>
      </c>
      <c r="R273">
        <v>282279</v>
      </c>
      <c r="S273">
        <v>14907</v>
      </c>
      <c r="T273">
        <v>189915.37357</v>
      </c>
      <c r="U273">
        <v>81736</v>
      </c>
      <c r="V273">
        <v>64171</v>
      </c>
    </row>
    <row r="274" spans="1:22" x14ac:dyDescent="0.2">
      <c r="A274" t="s">
        <v>326</v>
      </c>
      <c r="B274">
        <v>6100</v>
      </c>
      <c r="C274">
        <v>0</v>
      </c>
      <c r="D274">
        <v>1</v>
      </c>
      <c r="E274">
        <v>556.70000000000005</v>
      </c>
      <c r="F274">
        <v>-7.7</v>
      </c>
      <c r="G274">
        <v>2924396</v>
      </c>
      <c r="H274">
        <v>412761</v>
      </c>
      <c r="I274">
        <v>104354</v>
      </c>
      <c r="J274">
        <v>2049788</v>
      </c>
      <c r="K274">
        <v>49465</v>
      </c>
      <c r="L274">
        <v>5228967.6666999999</v>
      </c>
      <c r="M274">
        <v>2000323</v>
      </c>
      <c r="N274">
        <v>5067537</v>
      </c>
      <c r="O274">
        <v>161430.66667000001</v>
      </c>
      <c r="P274">
        <v>0</v>
      </c>
      <c r="Q274">
        <v>0</v>
      </c>
      <c r="R274">
        <v>174744</v>
      </c>
      <c r="S274">
        <v>9228</v>
      </c>
      <c r="T274">
        <v>0</v>
      </c>
      <c r="U274">
        <v>30997</v>
      </c>
      <c r="V274">
        <v>16767</v>
      </c>
    </row>
    <row r="275" spans="1:22" x14ac:dyDescent="0.2">
      <c r="A275" t="s">
        <v>327</v>
      </c>
      <c r="B275">
        <v>6101</v>
      </c>
      <c r="C275">
        <v>0</v>
      </c>
      <c r="D275">
        <v>1</v>
      </c>
      <c r="E275">
        <v>6710.7</v>
      </c>
      <c r="F275">
        <v>93.8</v>
      </c>
      <c r="G275">
        <v>39663210</v>
      </c>
      <c r="H275">
        <v>6703774</v>
      </c>
      <c r="I275">
        <v>4294253</v>
      </c>
      <c r="J275">
        <v>14573546</v>
      </c>
      <c r="K275">
        <v>474426</v>
      </c>
      <c r="L275">
        <v>60414661.667000003</v>
      </c>
      <c r="M275">
        <v>14099120</v>
      </c>
      <c r="N275">
        <v>55491219</v>
      </c>
      <c r="O275">
        <v>4923442.6666999999</v>
      </c>
      <c r="P275">
        <v>0</v>
      </c>
      <c r="Q275">
        <v>1141562.6858999999</v>
      </c>
      <c r="R275">
        <v>789709</v>
      </c>
      <c r="S275">
        <v>41704</v>
      </c>
      <c r="T275">
        <v>1141562.6858999999</v>
      </c>
      <c r="U275">
        <v>346150</v>
      </c>
      <c r="V275">
        <v>263841</v>
      </c>
    </row>
    <row r="276" spans="1:22" x14ac:dyDescent="0.2">
      <c r="A276" t="s">
        <v>328</v>
      </c>
      <c r="B276">
        <v>6094</v>
      </c>
      <c r="C276">
        <v>0</v>
      </c>
      <c r="D276">
        <v>1</v>
      </c>
      <c r="E276">
        <v>576.70000000000005</v>
      </c>
      <c r="F276">
        <v>14.8</v>
      </c>
      <c r="G276">
        <v>3385677</v>
      </c>
      <c r="H276">
        <v>418418</v>
      </c>
      <c r="I276">
        <v>235401</v>
      </c>
      <c r="J276">
        <v>1441733</v>
      </c>
      <c r="K276">
        <v>54234</v>
      </c>
      <c r="L276">
        <v>5159704</v>
      </c>
      <c r="M276">
        <v>1387499</v>
      </c>
      <c r="N276">
        <v>4867416</v>
      </c>
      <c r="O276">
        <v>292288</v>
      </c>
      <c r="P276">
        <v>0</v>
      </c>
      <c r="Q276">
        <v>40644.197636999997</v>
      </c>
      <c r="R276">
        <v>90732</v>
      </c>
      <c r="S276">
        <v>4791</v>
      </c>
      <c r="T276">
        <v>40644.197636999997</v>
      </c>
      <c r="U276">
        <v>30488</v>
      </c>
      <c r="V276">
        <v>4608</v>
      </c>
    </row>
    <row r="277" spans="1:22" x14ac:dyDescent="0.2">
      <c r="A277" t="s">
        <v>329</v>
      </c>
      <c r="B277">
        <v>6096</v>
      </c>
      <c r="C277">
        <v>0</v>
      </c>
      <c r="D277">
        <v>1</v>
      </c>
      <c r="E277">
        <v>529.70000000000005</v>
      </c>
      <c r="F277">
        <v>-13.6</v>
      </c>
      <c r="G277">
        <v>2714155</v>
      </c>
      <c r="H277">
        <v>432350</v>
      </c>
      <c r="I277">
        <v>49913</v>
      </c>
      <c r="J277">
        <v>1951213</v>
      </c>
      <c r="K277">
        <v>62228</v>
      </c>
      <c r="L277">
        <v>4995983.3333000001</v>
      </c>
      <c r="M277">
        <v>1888985</v>
      </c>
      <c r="N277">
        <v>4880317</v>
      </c>
      <c r="O277">
        <v>115666.33332999999</v>
      </c>
      <c r="P277">
        <v>22447</v>
      </c>
      <c r="Q277">
        <v>0</v>
      </c>
      <c r="R277">
        <v>110895</v>
      </c>
      <c r="S277">
        <v>5856</v>
      </c>
      <c r="T277">
        <v>0</v>
      </c>
      <c r="U277">
        <v>28796</v>
      </c>
      <c r="V277">
        <v>9160</v>
      </c>
    </row>
    <row r="278" spans="1:22" x14ac:dyDescent="0.2">
      <c r="A278" t="s">
        <v>330</v>
      </c>
      <c r="B278">
        <v>6102</v>
      </c>
      <c r="C278">
        <v>0</v>
      </c>
      <c r="D278">
        <v>1</v>
      </c>
      <c r="E278">
        <v>1932.1</v>
      </c>
      <c r="F278">
        <v>-1.2</v>
      </c>
      <c r="G278">
        <v>10900683</v>
      </c>
      <c r="H278">
        <v>1452451</v>
      </c>
      <c r="I278">
        <v>440013</v>
      </c>
      <c r="J278">
        <v>5869066</v>
      </c>
      <c r="K278">
        <v>125592</v>
      </c>
      <c r="L278">
        <v>18024504.333000001</v>
      </c>
      <c r="M278">
        <v>5743474</v>
      </c>
      <c r="N278">
        <v>17355321</v>
      </c>
      <c r="O278">
        <v>669183.33333000005</v>
      </c>
      <c r="P278">
        <v>0</v>
      </c>
      <c r="Q278">
        <v>0</v>
      </c>
      <c r="R278">
        <v>406616</v>
      </c>
      <c r="S278">
        <v>21473</v>
      </c>
      <c r="T278">
        <v>0</v>
      </c>
      <c r="U278">
        <v>105819</v>
      </c>
      <c r="V278">
        <v>208920</v>
      </c>
    </row>
    <row r="279" spans="1:22" x14ac:dyDescent="0.2">
      <c r="A279" t="s">
        <v>331</v>
      </c>
      <c r="B279">
        <v>6120</v>
      </c>
      <c r="C279">
        <v>0</v>
      </c>
      <c r="D279">
        <v>1</v>
      </c>
      <c r="E279">
        <v>1147.4000000000001</v>
      </c>
      <c r="F279">
        <v>-10.7</v>
      </c>
      <c r="G279">
        <v>2649627</v>
      </c>
      <c r="H279">
        <v>847580</v>
      </c>
      <c r="I279">
        <v>77322</v>
      </c>
      <c r="J279">
        <v>6728276</v>
      </c>
      <c r="K279">
        <v>159358</v>
      </c>
      <c r="L279">
        <v>10139500.666999999</v>
      </c>
      <c r="M279">
        <v>6568918</v>
      </c>
      <c r="N279">
        <v>9848677</v>
      </c>
      <c r="O279">
        <v>290823.66667000001</v>
      </c>
      <c r="P279">
        <v>0</v>
      </c>
      <c r="Q279">
        <v>0</v>
      </c>
      <c r="R279">
        <v>178105</v>
      </c>
      <c r="S279">
        <v>9406</v>
      </c>
      <c r="T279">
        <v>0</v>
      </c>
      <c r="U279">
        <v>59213</v>
      </c>
      <c r="V279">
        <v>92123</v>
      </c>
    </row>
    <row r="280" spans="1:22" x14ac:dyDescent="0.2">
      <c r="A280" t="s">
        <v>332</v>
      </c>
      <c r="B280">
        <v>6138</v>
      </c>
      <c r="C280">
        <v>0</v>
      </c>
      <c r="D280">
        <v>1</v>
      </c>
      <c r="E280">
        <v>360.8</v>
      </c>
      <c r="F280">
        <v>-12.3</v>
      </c>
      <c r="G280">
        <v>1865257</v>
      </c>
      <c r="H280">
        <v>274764</v>
      </c>
      <c r="I280">
        <v>3565</v>
      </c>
      <c r="J280">
        <v>1130420</v>
      </c>
      <c r="K280">
        <v>56544</v>
      </c>
      <c r="L280">
        <v>3210530.6666999999</v>
      </c>
      <c r="M280">
        <v>1073876</v>
      </c>
      <c r="N280">
        <v>3147114</v>
      </c>
      <c r="O280">
        <v>63416.666666999998</v>
      </c>
      <c r="P280">
        <v>33814</v>
      </c>
      <c r="Q280">
        <v>0</v>
      </c>
      <c r="R280">
        <v>67209</v>
      </c>
      <c r="S280">
        <v>3549</v>
      </c>
      <c r="T280">
        <v>0</v>
      </c>
      <c r="U280">
        <v>18991</v>
      </c>
      <c r="V280">
        <v>7299</v>
      </c>
    </row>
    <row r="281" spans="1:22" x14ac:dyDescent="0.2">
      <c r="A281" t="s">
        <v>333</v>
      </c>
      <c r="B281">
        <v>5751</v>
      </c>
      <c r="C281">
        <v>0</v>
      </c>
      <c r="D281">
        <v>1</v>
      </c>
      <c r="E281">
        <v>613.70000000000005</v>
      </c>
      <c r="F281">
        <v>-16.8</v>
      </c>
      <c r="G281">
        <v>2537814</v>
      </c>
      <c r="H281">
        <v>445693</v>
      </c>
      <c r="I281">
        <v>5299</v>
      </c>
      <c r="J281">
        <v>2329812</v>
      </c>
      <c r="K281">
        <v>72819</v>
      </c>
      <c r="L281">
        <v>5274075.3333000001</v>
      </c>
      <c r="M281">
        <v>2256993</v>
      </c>
      <c r="N281">
        <v>5183881</v>
      </c>
      <c r="O281">
        <v>90194.333333000002</v>
      </c>
      <c r="P281">
        <v>30470</v>
      </c>
      <c r="Q281">
        <v>0</v>
      </c>
      <c r="R281">
        <v>67209</v>
      </c>
      <c r="S281">
        <v>3549</v>
      </c>
      <c r="T281">
        <v>0</v>
      </c>
      <c r="U281">
        <v>31375</v>
      </c>
      <c r="V281">
        <v>27965</v>
      </c>
    </row>
    <row r="282" spans="1:22" x14ac:dyDescent="0.2">
      <c r="A282" t="s">
        <v>334</v>
      </c>
      <c r="B282">
        <v>6165</v>
      </c>
      <c r="C282">
        <v>0</v>
      </c>
      <c r="D282">
        <v>1</v>
      </c>
      <c r="E282">
        <v>177.3</v>
      </c>
      <c r="F282">
        <v>-2.7</v>
      </c>
      <c r="G282">
        <v>1104832</v>
      </c>
      <c r="H282">
        <v>149035</v>
      </c>
      <c r="I282">
        <v>82459</v>
      </c>
      <c r="J282">
        <v>598260</v>
      </c>
      <c r="K282">
        <v>20163</v>
      </c>
      <c r="L282">
        <v>1808081</v>
      </c>
      <c r="M282">
        <v>578097</v>
      </c>
      <c r="N282">
        <v>1703960</v>
      </c>
      <c r="O282">
        <v>104121</v>
      </c>
      <c r="P282">
        <v>0</v>
      </c>
      <c r="Q282">
        <v>0</v>
      </c>
      <c r="R282">
        <v>47046</v>
      </c>
      <c r="S282">
        <v>2484</v>
      </c>
      <c r="T282">
        <v>0</v>
      </c>
      <c r="U282">
        <v>11092</v>
      </c>
      <c r="V282">
        <v>3000</v>
      </c>
    </row>
    <row r="283" spans="1:22" x14ac:dyDescent="0.2">
      <c r="A283" t="s">
        <v>335</v>
      </c>
      <c r="B283">
        <v>6175</v>
      </c>
      <c r="C283">
        <v>0</v>
      </c>
      <c r="D283">
        <v>1</v>
      </c>
      <c r="E283">
        <v>626.70000000000005</v>
      </c>
      <c r="F283">
        <v>9.8000000000000007</v>
      </c>
      <c r="G283">
        <v>3349923</v>
      </c>
      <c r="H283">
        <v>503610</v>
      </c>
      <c r="I283">
        <v>217350</v>
      </c>
      <c r="J283">
        <v>1895316</v>
      </c>
      <c r="K283">
        <v>57912</v>
      </c>
      <c r="L283">
        <v>5648364.6666999999</v>
      </c>
      <c r="M283">
        <v>1837404</v>
      </c>
      <c r="N283">
        <v>5367193</v>
      </c>
      <c r="O283">
        <v>281171.66667000001</v>
      </c>
      <c r="P283">
        <v>0</v>
      </c>
      <c r="Q283">
        <v>0</v>
      </c>
      <c r="R283">
        <v>114256</v>
      </c>
      <c r="S283">
        <v>6034</v>
      </c>
      <c r="T283">
        <v>0</v>
      </c>
      <c r="U283">
        <v>33544</v>
      </c>
      <c r="V283">
        <v>13772</v>
      </c>
    </row>
    <row r="284" spans="1:22" x14ac:dyDescent="0.2">
      <c r="A284" t="s">
        <v>336</v>
      </c>
      <c r="B284">
        <v>6219</v>
      </c>
      <c r="C284">
        <v>0</v>
      </c>
      <c r="D284">
        <v>1</v>
      </c>
      <c r="E284">
        <v>2311.9</v>
      </c>
      <c r="F284">
        <v>55.1</v>
      </c>
      <c r="G284">
        <v>15173184</v>
      </c>
      <c r="H284">
        <v>1701253</v>
      </c>
      <c r="I284">
        <v>1037350</v>
      </c>
      <c r="J284">
        <v>4375656</v>
      </c>
      <c r="K284">
        <v>133924</v>
      </c>
      <c r="L284">
        <v>21069189</v>
      </c>
      <c r="M284">
        <v>4241732</v>
      </c>
      <c r="N284">
        <v>19820304</v>
      </c>
      <c r="O284">
        <v>1248885</v>
      </c>
      <c r="P284">
        <v>0</v>
      </c>
      <c r="Q284">
        <v>630587.76486</v>
      </c>
      <c r="R284">
        <v>329325</v>
      </c>
      <c r="S284">
        <v>17391</v>
      </c>
      <c r="T284">
        <v>630587.76486</v>
      </c>
      <c r="U284">
        <v>128084</v>
      </c>
      <c r="V284">
        <v>148421</v>
      </c>
    </row>
    <row r="285" spans="1:22" x14ac:dyDescent="0.2">
      <c r="A285" t="s">
        <v>337</v>
      </c>
      <c r="B285">
        <v>6246</v>
      </c>
      <c r="C285">
        <v>0</v>
      </c>
      <c r="D285">
        <v>1</v>
      </c>
      <c r="E285">
        <v>159.80000000000001</v>
      </c>
      <c r="F285">
        <v>-2.4</v>
      </c>
      <c r="G285">
        <v>828022</v>
      </c>
      <c r="H285">
        <v>111272</v>
      </c>
      <c r="I285">
        <v>38590</v>
      </c>
      <c r="J285">
        <v>626524</v>
      </c>
      <c r="K285">
        <v>19080</v>
      </c>
      <c r="L285">
        <v>1532100</v>
      </c>
      <c r="M285">
        <v>607444</v>
      </c>
      <c r="N285">
        <v>1473028</v>
      </c>
      <c r="O285">
        <v>59072</v>
      </c>
      <c r="P285">
        <v>0</v>
      </c>
      <c r="Q285">
        <v>0</v>
      </c>
      <c r="R285">
        <v>36965</v>
      </c>
      <c r="S285">
        <v>1952</v>
      </c>
      <c r="T285">
        <v>0</v>
      </c>
      <c r="U285">
        <v>8899</v>
      </c>
      <c r="V285">
        <v>3247</v>
      </c>
    </row>
    <row r="286" spans="1:22" x14ac:dyDescent="0.2">
      <c r="A286" t="s">
        <v>338</v>
      </c>
      <c r="B286">
        <v>6273</v>
      </c>
      <c r="C286">
        <v>0</v>
      </c>
      <c r="D286">
        <v>1</v>
      </c>
      <c r="E286">
        <v>892.6</v>
      </c>
      <c r="F286">
        <v>34.299999999999997</v>
      </c>
      <c r="G286">
        <v>5105645</v>
      </c>
      <c r="H286">
        <v>670517</v>
      </c>
      <c r="I286">
        <v>421583</v>
      </c>
      <c r="J286">
        <v>2539861</v>
      </c>
      <c r="K286">
        <v>243240</v>
      </c>
      <c r="L286">
        <v>8195917.3333000001</v>
      </c>
      <c r="M286">
        <v>2296621</v>
      </c>
      <c r="N286">
        <v>7515956</v>
      </c>
      <c r="O286">
        <v>679961.33333000005</v>
      </c>
      <c r="P286">
        <v>0</v>
      </c>
      <c r="Q286">
        <v>0</v>
      </c>
      <c r="R286">
        <v>147860</v>
      </c>
      <c r="S286">
        <v>7808</v>
      </c>
      <c r="T286">
        <v>0</v>
      </c>
      <c r="U286">
        <v>49546</v>
      </c>
      <c r="V286">
        <v>27754</v>
      </c>
    </row>
    <row r="287" spans="1:22" x14ac:dyDescent="0.2">
      <c r="A287" t="s">
        <v>339</v>
      </c>
      <c r="B287">
        <v>6408</v>
      </c>
      <c r="C287">
        <v>0</v>
      </c>
      <c r="D287">
        <v>1</v>
      </c>
      <c r="E287">
        <v>894.6</v>
      </c>
      <c r="F287">
        <v>7.7</v>
      </c>
      <c r="G287">
        <v>4857824</v>
      </c>
      <c r="H287">
        <v>637463</v>
      </c>
      <c r="I287">
        <v>262735</v>
      </c>
      <c r="J287">
        <v>2439377</v>
      </c>
      <c r="K287">
        <v>69626</v>
      </c>
      <c r="L287">
        <v>7870751.6666999999</v>
      </c>
      <c r="M287">
        <v>2369751</v>
      </c>
      <c r="N287">
        <v>7521095</v>
      </c>
      <c r="O287">
        <v>349656.66667000001</v>
      </c>
      <c r="P287">
        <v>0</v>
      </c>
      <c r="Q287">
        <v>0</v>
      </c>
      <c r="R287">
        <v>100814</v>
      </c>
      <c r="S287">
        <v>5324</v>
      </c>
      <c r="T287">
        <v>0</v>
      </c>
      <c r="U287">
        <v>47584</v>
      </c>
      <c r="V287">
        <v>36902</v>
      </c>
    </row>
    <row r="288" spans="1:22" x14ac:dyDescent="0.2">
      <c r="A288" t="s">
        <v>340</v>
      </c>
      <c r="B288">
        <v>6453</v>
      </c>
      <c r="C288">
        <v>0</v>
      </c>
      <c r="D288">
        <v>1</v>
      </c>
      <c r="E288">
        <v>564.70000000000005</v>
      </c>
      <c r="F288">
        <v>-15.5</v>
      </c>
      <c r="G288">
        <v>2463144</v>
      </c>
      <c r="H288">
        <v>412083</v>
      </c>
      <c r="I288">
        <v>13277</v>
      </c>
      <c r="J288">
        <v>1821193</v>
      </c>
      <c r="K288">
        <v>61915</v>
      </c>
      <c r="L288">
        <v>4702427</v>
      </c>
      <c r="M288">
        <v>1759278</v>
      </c>
      <c r="N288">
        <v>4623757</v>
      </c>
      <c r="O288">
        <v>78670</v>
      </c>
      <c r="P288">
        <v>27751</v>
      </c>
      <c r="Q288">
        <v>0</v>
      </c>
      <c r="R288">
        <v>0</v>
      </c>
      <c r="S288">
        <v>0</v>
      </c>
      <c r="T288">
        <v>0</v>
      </c>
      <c r="U288">
        <v>28106</v>
      </c>
      <c r="V288">
        <v>6007</v>
      </c>
    </row>
    <row r="289" spans="1:22" x14ac:dyDescent="0.2">
      <c r="A289" t="s">
        <v>341</v>
      </c>
      <c r="B289">
        <v>6460</v>
      </c>
      <c r="C289">
        <v>0</v>
      </c>
      <c r="D289">
        <v>1</v>
      </c>
      <c r="E289">
        <v>664.7</v>
      </c>
      <c r="F289">
        <v>-19.3</v>
      </c>
      <c r="G289">
        <v>3335235</v>
      </c>
      <c r="H289">
        <v>486263</v>
      </c>
      <c r="I289">
        <v>9627</v>
      </c>
      <c r="J289">
        <v>2158120</v>
      </c>
      <c r="K289">
        <v>72242</v>
      </c>
      <c r="L289">
        <v>5864823.3333000001</v>
      </c>
      <c r="M289">
        <v>2085878</v>
      </c>
      <c r="N289">
        <v>5777791</v>
      </c>
      <c r="O289">
        <v>87032.333333000002</v>
      </c>
      <c r="P289">
        <v>40286</v>
      </c>
      <c r="Q289">
        <v>0</v>
      </c>
      <c r="R289">
        <v>124337</v>
      </c>
      <c r="S289">
        <v>6566</v>
      </c>
      <c r="T289">
        <v>0</v>
      </c>
      <c r="U289">
        <v>34136</v>
      </c>
      <c r="V289">
        <v>9542</v>
      </c>
    </row>
    <row r="290" spans="1:22" x14ac:dyDescent="0.2">
      <c r="A290" t="s">
        <v>342</v>
      </c>
      <c r="B290">
        <v>6462</v>
      </c>
      <c r="C290">
        <v>0</v>
      </c>
      <c r="D290">
        <v>1</v>
      </c>
      <c r="E290">
        <v>228.9</v>
      </c>
      <c r="F290">
        <v>-31.1</v>
      </c>
      <c r="G290">
        <v>1231015</v>
      </c>
      <c r="H290">
        <v>210166</v>
      </c>
      <c r="I290">
        <v>-102930</v>
      </c>
      <c r="J290">
        <v>1073785</v>
      </c>
      <c r="K290">
        <v>149635</v>
      </c>
      <c r="L290">
        <v>2472932</v>
      </c>
      <c r="M290">
        <v>924150</v>
      </c>
      <c r="N290">
        <v>2424043</v>
      </c>
      <c r="O290">
        <v>48889</v>
      </c>
      <c r="P290">
        <v>170814</v>
      </c>
      <c r="Q290">
        <v>0</v>
      </c>
      <c r="R290">
        <v>47046</v>
      </c>
      <c r="S290">
        <v>2484</v>
      </c>
      <c r="T290">
        <v>0</v>
      </c>
      <c r="U290">
        <v>13493</v>
      </c>
      <c r="V290">
        <v>5012</v>
      </c>
    </row>
    <row r="291" spans="1:22" x14ac:dyDescent="0.2">
      <c r="A291" t="s">
        <v>343</v>
      </c>
      <c r="B291">
        <v>6471</v>
      </c>
      <c r="C291">
        <v>0</v>
      </c>
      <c r="D291">
        <v>1</v>
      </c>
      <c r="E291">
        <v>432.8</v>
      </c>
      <c r="F291">
        <v>-2.2000000000000002</v>
      </c>
      <c r="G291">
        <v>2309098</v>
      </c>
      <c r="H291">
        <v>343234</v>
      </c>
      <c r="I291">
        <v>72458</v>
      </c>
      <c r="J291">
        <v>1238509</v>
      </c>
      <c r="K291">
        <v>37949</v>
      </c>
      <c r="L291">
        <v>3841391.6666999999</v>
      </c>
      <c r="M291">
        <v>1200560</v>
      </c>
      <c r="N291">
        <v>3727652</v>
      </c>
      <c r="O291">
        <v>113739.66667000001</v>
      </c>
      <c r="P291">
        <v>0</v>
      </c>
      <c r="Q291">
        <v>0</v>
      </c>
      <c r="R291">
        <v>57128</v>
      </c>
      <c r="S291">
        <v>3017</v>
      </c>
      <c r="T291">
        <v>0</v>
      </c>
      <c r="U291">
        <v>22609</v>
      </c>
      <c r="V291">
        <v>7679</v>
      </c>
    </row>
    <row r="292" spans="1:22" x14ac:dyDescent="0.2">
      <c r="A292" t="s">
        <v>344</v>
      </c>
      <c r="B292">
        <v>6509</v>
      </c>
      <c r="C292">
        <v>0</v>
      </c>
      <c r="D292">
        <v>1</v>
      </c>
      <c r="E292">
        <v>374.8</v>
      </c>
      <c r="F292">
        <v>19.600000000000001</v>
      </c>
      <c r="G292">
        <v>1778777</v>
      </c>
      <c r="H292">
        <v>288214</v>
      </c>
      <c r="I292">
        <v>216781</v>
      </c>
      <c r="J292">
        <v>1530188</v>
      </c>
      <c r="K292">
        <v>-37957</v>
      </c>
      <c r="L292">
        <v>3514310</v>
      </c>
      <c r="M292">
        <v>1568145</v>
      </c>
      <c r="N292">
        <v>3328963</v>
      </c>
      <c r="O292">
        <v>185347</v>
      </c>
      <c r="P292">
        <v>0</v>
      </c>
      <c r="Q292">
        <v>0</v>
      </c>
      <c r="R292">
        <v>97453</v>
      </c>
      <c r="S292">
        <v>5146</v>
      </c>
      <c r="T292">
        <v>0</v>
      </c>
      <c r="U292">
        <v>20214</v>
      </c>
      <c r="V292">
        <v>14584</v>
      </c>
    </row>
    <row r="293" spans="1:22" x14ac:dyDescent="0.2">
      <c r="A293" t="s">
        <v>345</v>
      </c>
      <c r="B293">
        <v>6512</v>
      </c>
      <c r="C293">
        <v>0</v>
      </c>
      <c r="D293">
        <v>1</v>
      </c>
      <c r="E293">
        <v>372.8</v>
      </c>
      <c r="F293">
        <v>-1.9</v>
      </c>
      <c r="G293">
        <v>2020436</v>
      </c>
      <c r="H293">
        <v>294598</v>
      </c>
      <c r="I293">
        <v>66169</v>
      </c>
      <c r="J293">
        <v>1076095</v>
      </c>
      <c r="K293">
        <v>29729</v>
      </c>
      <c r="L293">
        <v>3340119.6666999999</v>
      </c>
      <c r="M293">
        <v>1046366</v>
      </c>
      <c r="N293">
        <v>3240384</v>
      </c>
      <c r="O293">
        <v>99735.666666999998</v>
      </c>
      <c r="P293">
        <v>0</v>
      </c>
      <c r="Q293">
        <v>0</v>
      </c>
      <c r="R293">
        <v>57128</v>
      </c>
      <c r="S293">
        <v>3017</v>
      </c>
      <c r="T293">
        <v>0</v>
      </c>
      <c r="U293">
        <v>19474</v>
      </c>
      <c r="V293">
        <v>6119</v>
      </c>
    </row>
    <row r="294" spans="1:22" x14ac:dyDescent="0.2">
      <c r="A294" t="s">
        <v>346</v>
      </c>
      <c r="B294">
        <v>6516</v>
      </c>
      <c r="C294">
        <v>0</v>
      </c>
      <c r="D294">
        <v>1</v>
      </c>
      <c r="E294">
        <v>172.4</v>
      </c>
      <c r="F294">
        <v>-2.6</v>
      </c>
      <c r="G294">
        <v>805296</v>
      </c>
      <c r="H294">
        <v>193955</v>
      </c>
      <c r="I294">
        <v>115594</v>
      </c>
      <c r="J294">
        <v>844146</v>
      </c>
      <c r="K294">
        <v>26565</v>
      </c>
      <c r="L294">
        <v>1812291</v>
      </c>
      <c r="M294">
        <v>817581</v>
      </c>
      <c r="N294">
        <v>1665409</v>
      </c>
      <c r="O294">
        <v>146882</v>
      </c>
      <c r="P294">
        <v>0</v>
      </c>
      <c r="Q294">
        <v>0</v>
      </c>
      <c r="R294">
        <v>40326</v>
      </c>
      <c r="S294">
        <v>2130</v>
      </c>
      <c r="T294">
        <v>0</v>
      </c>
      <c r="U294">
        <v>10526</v>
      </c>
      <c r="V294">
        <v>9220</v>
      </c>
    </row>
    <row r="295" spans="1:22" x14ac:dyDescent="0.2">
      <c r="A295" t="s">
        <v>347</v>
      </c>
      <c r="B295">
        <v>6534</v>
      </c>
      <c r="C295">
        <v>0</v>
      </c>
      <c r="D295">
        <v>1</v>
      </c>
      <c r="E295">
        <v>696.7</v>
      </c>
      <c r="F295">
        <v>2.8</v>
      </c>
      <c r="G295">
        <v>3296991</v>
      </c>
      <c r="H295">
        <v>480128</v>
      </c>
      <c r="I295">
        <v>159089</v>
      </c>
      <c r="J295">
        <v>2164810</v>
      </c>
      <c r="K295">
        <v>14113</v>
      </c>
      <c r="L295">
        <v>5868271.6666999999</v>
      </c>
      <c r="M295">
        <v>2150697</v>
      </c>
      <c r="N295">
        <v>5689216</v>
      </c>
      <c r="O295">
        <v>179055.66667000001</v>
      </c>
      <c r="P295">
        <v>0</v>
      </c>
      <c r="Q295">
        <v>0</v>
      </c>
      <c r="R295">
        <v>84012</v>
      </c>
      <c r="S295">
        <v>4437</v>
      </c>
      <c r="T295">
        <v>0</v>
      </c>
      <c r="U295">
        <v>34910</v>
      </c>
      <c r="V295">
        <v>10355</v>
      </c>
    </row>
    <row r="296" spans="1:22" x14ac:dyDescent="0.2">
      <c r="A296" t="s">
        <v>348</v>
      </c>
      <c r="B296">
        <v>1935</v>
      </c>
      <c r="C296">
        <v>0</v>
      </c>
      <c r="D296">
        <v>1</v>
      </c>
      <c r="E296">
        <v>1207.4000000000001</v>
      </c>
      <c r="F296">
        <v>-7</v>
      </c>
      <c r="G296">
        <v>6245848</v>
      </c>
      <c r="H296">
        <v>896616</v>
      </c>
      <c r="I296">
        <v>202175</v>
      </c>
      <c r="J296">
        <v>3687980</v>
      </c>
      <c r="K296">
        <v>94215</v>
      </c>
      <c r="L296">
        <v>10858221.666999999</v>
      </c>
      <c r="M296">
        <v>3593765</v>
      </c>
      <c r="N296">
        <v>10549492</v>
      </c>
      <c r="O296">
        <v>308729.66667000001</v>
      </c>
      <c r="P296">
        <v>0</v>
      </c>
      <c r="Q296">
        <v>0</v>
      </c>
      <c r="R296">
        <v>0</v>
      </c>
      <c r="S296">
        <v>0</v>
      </c>
      <c r="T296">
        <v>0</v>
      </c>
      <c r="U296">
        <v>63464</v>
      </c>
      <c r="V296">
        <v>27778</v>
      </c>
    </row>
    <row r="297" spans="1:22" x14ac:dyDescent="0.2">
      <c r="A297" t="s">
        <v>349</v>
      </c>
      <c r="B297">
        <v>6561</v>
      </c>
      <c r="C297">
        <v>0</v>
      </c>
      <c r="D297">
        <v>1</v>
      </c>
      <c r="E297">
        <v>313.8</v>
      </c>
      <c r="F297">
        <v>-25.8</v>
      </c>
      <c r="G297">
        <v>919514</v>
      </c>
      <c r="H297">
        <v>204800</v>
      </c>
      <c r="I297">
        <v>-118671</v>
      </c>
      <c r="J297">
        <v>1763957</v>
      </c>
      <c r="K297">
        <v>139182</v>
      </c>
      <c r="L297">
        <v>2824023.3333000001</v>
      </c>
      <c r="M297">
        <v>1624775</v>
      </c>
      <c r="N297">
        <v>2777998</v>
      </c>
      <c r="O297">
        <v>46025.333333000002</v>
      </c>
      <c r="P297">
        <v>125926</v>
      </c>
      <c r="Q297">
        <v>0</v>
      </c>
      <c r="R297">
        <v>114256</v>
      </c>
      <c r="S297">
        <v>6034</v>
      </c>
      <c r="T297">
        <v>0</v>
      </c>
      <c r="U297">
        <v>16217</v>
      </c>
      <c r="V297">
        <v>50008</v>
      </c>
    </row>
    <row r="298" spans="1:22" x14ac:dyDescent="0.2">
      <c r="A298" t="s">
        <v>350</v>
      </c>
      <c r="B298">
        <v>6579</v>
      </c>
      <c r="C298">
        <v>0</v>
      </c>
      <c r="D298">
        <v>1</v>
      </c>
      <c r="E298">
        <v>3408.3</v>
      </c>
      <c r="F298">
        <v>32.700000000000003</v>
      </c>
      <c r="G298">
        <v>17359703</v>
      </c>
      <c r="H298">
        <v>2501091</v>
      </c>
      <c r="I298">
        <v>907635</v>
      </c>
      <c r="J298">
        <v>10221411</v>
      </c>
      <c r="K298">
        <v>275915</v>
      </c>
      <c r="L298">
        <v>29901756.333000001</v>
      </c>
      <c r="M298">
        <v>9945496</v>
      </c>
      <c r="N298">
        <v>28556415</v>
      </c>
      <c r="O298">
        <v>1345341.3333000001</v>
      </c>
      <c r="P298">
        <v>0</v>
      </c>
      <c r="Q298">
        <v>0</v>
      </c>
      <c r="R298">
        <v>483907</v>
      </c>
      <c r="S298">
        <v>31676</v>
      </c>
      <c r="T298">
        <v>0</v>
      </c>
      <c r="U298">
        <v>176821</v>
      </c>
      <c r="V298">
        <v>303458</v>
      </c>
    </row>
    <row r="299" spans="1:22" x14ac:dyDescent="0.2">
      <c r="A299" t="s">
        <v>351</v>
      </c>
      <c r="B299">
        <v>6591</v>
      </c>
      <c r="C299">
        <v>0</v>
      </c>
      <c r="D299">
        <v>1</v>
      </c>
      <c r="E299">
        <v>396.8</v>
      </c>
      <c r="F299">
        <v>2.7</v>
      </c>
      <c r="G299">
        <v>2249379</v>
      </c>
      <c r="H299">
        <v>295733</v>
      </c>
      <c r="I299">
        <v>138226</v>
      </c>
      <c r="J299">
        <v>1184388</v>
      </c>
      <c r="K299">
        <v>-3309</v>
      </c>
      <c r="L299">
        <v>3660854</v>
      </c>
      <c r="M299">
        <v>1187697</v>
      </c>
      <c r="N299">
        <v>3522372</v>
      </c>
      <c r="O299">
        <v>138482</v>
      </c>
      <c r="P299">
        <v>0</v>
      </c>
      <c r="Q299">
        <v>0</v>
      </c>
      <c r="R299">
        <v>77291</v>
      </c>
      <c r="S299">
        <v>4082</v>
      </c>
      <c r="T299">
        <v>0</v>
      </c>
      <c r="U299">
        <v>21591</v>
      </c>
      <c r="V299">
        <v>8645</v>
      </c>
    </row>
    <row r="300" spans="1:22" x14ac:dyDescent="0.2">
      <c r="A300" t="s">
        <v>352</v>
      </c>
      <c r="B300">
        <v>6592</v>
      </c>
      <c r="C300">
        <v>0</v>
      </c>
      <c r="D300">
        <v>1</v>
      </c>
      <c r="E300">
        <v>613.70000000000005</v>
      </c>
      <c r="F300">
        <v>-18.100000000000001</v>
      </c>
      <c r="G300">
        <v>3223623</v>
      </c>
      <c r="H300">
        <v>448301</v>
      </c>
      <c r="I300">
        <v>37127</v>
      </c>
      <c r="J300">
        <v>1941050</v>
      </c>
      <c r="K300">
        <v>72160</v>
      </c>
      <c r="L300">
        <v>5537554.3333000001</v>
      </c>
      <c r="M300">
        <v>1868890</v>
      </c>
      <c r="N300">
        <v>5419299</v>
      </c>
      <c r="O300">
        <v>118255.33332999999</v>
      </c>
      <c r="P300">
        <v>38253</v>
      </c>
      <c r="Q300">
        <v>0</v>
      </c>
      <c r="R300">
        <v>94093</v>
      </c>
      <c r="S300">
        <v>4969</v>
      </c>
      <c r="T300">
        <v>0</v>
      </c>
      <c r="U300">
        <v>32776</v>
      </c>
      <c r="V300">
        <v>18673</v>
      </c>
    </row>
    <row r="301" spans="1:22" x14ac:dyDescent="0.2">
      <c r="A301" t="s">
        <v>353</v>
      </c>
      <c r="B301">
        <v>6615</v>
      </c>
      <c r="C301">
        <v>0</v>
      </c>
      <c r="D301">
        <v>1</v>
      </c>
      <c r="E301">
        <v>587.70000000000005</v>
      </c>
      <c r="F301">
        <v>9.6999999999999993</v>
      </c>
      <c r="G301">
        <v>2788493</v>
      </c>
      <c r="H301">
        <v>618386</v>
      </c>
      <c r="I301">
        <v>369765</v>
      </c>
      <c r="J301">
        <v>1661602</v>
      </c>
      <c r="K301">
        <v>55020</v>
      </c>
      <c r="L301">
        <v>5078089</v>
      </c>
      <c r="M301">
        <v>1606582</v>
      </c>
      <c r="N301">
        <v>4647490</v>
      </c>
      <c r="O301">
        <v>430599</v>
      </c>
      <c r="P301">
        <v>0</v>
      </c>
      <c r="Q301">
        <v>0</v>
      </c>
      <c r="R301">
        <v>0</v>
      </c>
      <c r="S301">
        <v>0</v>
      </c>
      <c r="T301">
        <v>0</v>
      </c>
      <c r="U301">
        <v>29369</v>
      </c>
      <c r="V301">
        <v>9608</v>
      </c>
    </row>
    <row r="302" spans="1:22" x14ac:dyDescent="0.2">
      <c r="A302" t="s">
        <v>354</v>
      </c>
      <c r="B302">
        <v>6633</v>
      </c>
      <c r="C302">
        <v>0</v>
      </c>
      <c r="D302">
        <v>1</v>
      </c>
      <c r="E302">
        <v>167.9</v>
      </c>
      <c r="F302">
        <v>-45.6</v>
      </c>
      <c r="G302">
        <v>0</v>
      </c>
      <c r="H302">
        <v>168455</v>
      </c>
      <c r="I302">
        <v>-214806</v>
      </c>
      <c r="J302">
        <v>1948305</v>
      </c>
      <c r="K302">
        <v>234980</v>
      </c>
      <c r="L302">
        <v>2041504</v>
      </c>
      <c r="M302">
        <v>1713325</v>
      </c>
      <c r="N302">
        <v>2012504</v>
      </c>
      <c r="O302">
        <v>29000</v>
      </c>
      <c r="P302">
        <v>277970</v>
      </c>
      <c r="Q302">
        <v>0</v>
      </c>
      <c r="R302">
        <v>0</v>
      </c>
      <c r="S302">
        <v>0</v>
      </c>
      <c r="T302">
        <v>0</v>
      </c>
      <c r="U302">
        <v>10222</v>
      </c>
      <c r="V302">
        <v>14865</v>
      </c>
    </row>
    <row r="303" spans="1:22" x14ac:dyDescent="0.2">
      <c r="A303" t="s">
        <v>355</v>
      </c>
      <c r="B303">
        <v>6651</v>
      </c>
      <c r="C303">
        <v>0</v>
      </c>
      <c r="D303">
        <v>1</v>
      </c>
      <c r="E303">
        <v>323.8</v>
      </c>
      <c r="F303">
        <v>-5.2</v>
      </c>
      <c r="G303">
        <v>1647025</v>
      </c>
      <c r="H303">
        <v>242488</v>
      </c>
      <c r="I303">
        <v>66178</v>
      </c>
      <c r="J303">
        <v>1122484</v>
      </c>
      <c r="K303">
        <v>14033</v>
      </c>
      <c r="L303">
        <v>2954215</v>
      </c>
      <c r="M303">
        <v>1108451</v>
      </c>
      <c r="N303">
        <v>2871634</v>
      </c>
      <c r="O303">
        <v>82581</v>
      </c>
      <c r="P303">
        <v>0</v>
      </c>
      <c r="Q303">
        <v>0</v>
      </c>
      <c r="R303">
        <v>63849</v>
      </c>
      <c r="S303">
        <v>3372</v>
      </c>
      <c r="T303">
        <v>0</v>
      </c>
      <c r="U303">
        <v>17502</v>
      </c>
      <c r="V303">
        <v>6067</v>
      </c>
    </row>
    <row r="304" spans="1:22" x14ac:dyDescent="0.2">
      <c r="A304" t="s">
        <v>356</v>
      </c>
      <c r="B304">
        <v>6660</v>
      </c>
      <c r="C304">
        <v>0</v>
      </c>
      <c r="D304">
        <v>1</v>
      </c>
      <c r="E304">
        <v>1557.2</v>
      </c>
      <c r="F304">
        <v>-27.2</v>
      </c>
      <c r="G304">
        <v>8403933</v>
      </c>
      <c r="H304">
        <v>1168845</v>
      </c>
      <c r="I304">
        <v>152388</v>
      </c>
      <c r="J304">
        <v>4526348</v>
      </c>
      <c r="K304">
        <v>-6365</v>
      </c>
      <c r="L304">
        <v>13925235</v>
      </c>
      <c r="M304">
        <v>4532713</v>
      </c>
      <c r="N304">
        <v>13752853</v>
      </c>
      <c r="O304">
        <v>172382</v>
      </c>
      <c r="P304">
        <v>0</v>
      </c>
      <c r="Q304">
        <v>0</v>
      </c>
      <c r="R304">
        <v>231872</v>
      </c>
      <c r="S304">
        <v>12245</v>
      </c>
      <c r="T304">
        <v>0</v>
      </c>
      <c r="U304">
        <v>82536</v>
      </c>
      <c r="V304">
        <v>57981</v>
      </c>
    </row>
    <row r="305" spans="1:22" x14ac:dyDescent="0.2">
      <c r="A305" t="s">
        <v>357</v>
      </c>
      <c r="B305">
        <v>6700</v>
      </c>
      <c r="C305">
        <v>0</v>
      </c>
      <c r="D305">
        <v>1</v>
      </c>
      <c r="E305">
        <v>469.8</v>
      </c>
      <c r="F305">
        <v>-11.7</v>
      </c>
      <c r="G305">
        <v>2754795</v>
      </c>
      <c r="H305">
        <v>381307</v>
      </c>
      <c r="I305">
        <v>57668</v>
      </c>
      <c r="J305">
        <v>1370440</v>
      </c>
      <c r="K305">
        <v>25364</v>
      </c>
      <c r="L305">
        <v>4411083.6666999999</v>
      </c>
      <c r="M305">
        <v>1345076</v>
      </c>
      <c r="N305">
        <v>4320771</v>
      </c>
      <c r="O305">
        <v>90312.666666999998</v>
      </c>
      <c r="P305">
        <v>17451</v>
      </c>
      <c r="Q305">
        <v>0</v>
      </c>
      <c r="R305">
        <v>110895</v>
      </c>
      <c r="S305">
        <v>5856</v>
      </c>
      <c r="T305">
        <v>0</v>
      </c>
      <c r="U305">
        <v>26230</v>
      </c>
      <c r="V305">
        <v>15437</v>
      </c>
    </row>
    <row r="306" spans="1:22" x14ac:dyDescent="0.2">
      <c r="A306" t="s">
        <v>358</v>
      </c>
      <c r="B306">
        <v>6750</v>
      </c>
      <c r="C306">
        <v>0</v>
      </c>
      <c r="D306">
        <v>1</v>
      </c>
      <c r="E306">
        <v>159.80000000000001</v>
      </c>
      <c r="F306">
        <v>-2.4</v>
      </c>
      <c r="G306">
        <v>276707</v>
      </c>
      <c r="H306">
        <v>118426</v>
      </c>
      <c r="I306">
        <v>-2393</v>
      </c>
      <c r="J306">
        <v>1069496</v>
      </c>
      <c r="K306">
        <v>-116055</v>
      </c>
      <c r="L306">
        <v>1470809.3333000001</v>
      </c>
      <c r="M306">
        <v>1185551</v>
      </c>
      <c r="N306">
        <v>1569760</v>
      </c>
      <c r="O306">
        <v>-98950.666670000006</v>
      </c>
      <c r="P306">
        <v>0</v>
      </c>
      <c r="Q306">
        <v>0</v>
      </c>
      <c r="R306">
        <v>36965</v>
      </c>
      <c r="S306">
        <v>1952</v>
      </c>
      <c r="T306">
        <v>0</v>
      </c>
      <c r="U306">
        <v>8942</v>
      </c>
      <c r="V306">
        <v>43145</v>
      </c>
    </row>
    <row r="307" spans="1:22" x14ac:dyDescent="0.2">
      <c r="A307" t="s">
        <v>359</v>
      </c>
      <c r="B307">
        <v>6759</v>
      </c>
      <c r="C307">
        <v>0</v>
      </c>
      <c r="D307">
        <v>1</v>
      </c>
      <c r="E307">
        <v>628.70000000000005</v>
      </c>
      <c r="F307">
        <v>-58.3</v>
      </c>
      <c r="G307">
        <v>3671870</v>
      </c>
      <c r="H307">
        <v>517059</v>
      </c>
      <c r="I307">
        <v>-206524</v>
      </c>
      <c r="J307">
        <v>2085611</v>
      </c>
      <c r="K307">
        <v>184095</v>
      </c>
      <c r="L307">
        <v>6244010.3333000001</v>
      </c>
      <c r="M307">
        <v>1901516</v>
      </c>
      <c r="N307">
        <v>6256121</v>
      </c>
      <c r="O307">
        <v>-12110.666670000001</v>
      </c>
      <c r="P307">
        <v>296289</v>
      </c>
      <c r="Q307">
        <v>0</v>
      </c>
      <c r="R307">
        <v>50407</v>
      </c>
      <c r="S307">
        <v>2662</v>
      </c>
      <c r="T307">
        <v>0</v>
      </c>
      <c r="U307">
        <v>35541</v>
      </c>
      <c r="V307">
        <v>19877</v>
      </c>
    </row>
    <row r="308" spans="1:22" x14ac:dyDescent="0.2">
      <c r="A308" t="s">
        <v>360</v>
      </c>
      <c r="B308">
        <v>6762</v>
      </c>
      <c r="C308">
        <v>0</v>
      </c>
      <c r="D308">
        <v>1</v>
      </c>
      <c r="E308">
        <v>702.7</v>
      </c>
      <c r="F308">
        <v>-14.7</v>
      </c>
      <c r="G308">
        <v>3896981</v>
      </c>
      <c r="H308">
        <v>555764</v>
      </c>
      <c r="I308">
        <v>60885</v>
      </c>
      <c r="J308">
        <v>1787826</v>
      </c>
      <c r="K308">
        <v>42365</v>
      </c>
      <c r="L308">
        <v>6096905.6666999999</v>
      </c>
      <c r="M308">
        <v>1745461</v>
      </c>
      <c r="N308">
        <v>5986905</v>
      </c>
      <c r="O308">
        <v>110000.66667000001</v>
      </c>
      <c r="P308">
        <v>6041</v>
      </c>
      <c r="Q308">
        <v>0</v>
      </c>
      <c r="R308">
        <v>157942</v>
      </c>
      <c r="S308">
        <v>8341</v>
      </c>
      <c r="T308">
        <v>0</v>
      </c>
      <c r="U308">
        <v>36395</v>
      </c>
      <c r="V308">
        <v>14277</v>
      </c>
    </row>
    <row r="309" spans="1:22" x14ac:dyDescent="0.2">
      <c r="A309" t="s">
        <v>361</v>
      </c>
      <c r="B309">
        <v>6768</v>
      </c>
      <c r="C309">
        <v>0</v>
      </c>
      <c r="D309">
        <v>1</v>
      </c>
      <c r="E309">
        <v>1766.1</v>
      </c>
      <c r="F309">
        <v>-18.5</v>
      </c>
      <c r="G309">
        <v>11095883</v>
      </c>
      <c r="H309">
        <v>1298212</v>
      </c>
      <c r="I309">
        <v>334838</v>
      </c>
      <c r="J309">
        <v>4271430</v>
      </c>
      <c r="K309">
        <v>129497</v>
      </c>
      <c r="L309">
        <v>16426472.666999999</v>
      </c>
      <c r="M309">
        <v>4141933</v>
      </c>
      <c r="N309">
        <v>15921481</v>
      </c>
      <c r="O309">
        <v>504991.66667000001</v>
      </c>
      <c r="P309">
        <v>0</v>
      </c>
      <c r="Q309">
        <v>209347.74841999999</v>
      </c>
      <c r="R309">
        <v>322604</v>
      </c>
      <c r="S309">
        <v>17036</v>
      </c>
      <c r="T309">
        <v>209347.74841999999</v>
      </c>
      <c r="U309">
        <v>98493</v>
      </c>
      <c r="V309">
        <v>83552</v>
      </c>
    </row>
    <row r="310" spans="1:22" x14ac:dyDescent="0.2">
      <c r="A310" t="s">
        <v>362</v>
      </c>
      <c r="B310">
        <v>6795</v>
      </c>
      <c r="C310">
        <v>0</v>
      </c>
      <c r="D310">
        <v>1</v>
      </c>
      <c r="E310">
        <v>11089.6</v>
      </c>
      <c r="F310">
        <v>97.3</v>
      </c>
      <c r="G310">
        <v>70533461</v>
      </c>
      <c r="H310">
        <v>11770174</v>
      </c>
      <c r="I310">
        <v>6715272</v>
      </c>
      <c r="J310">
        <v>28874884</v>
      </c>
      <c r="K310">
        <v>776083</v>
      </c>
      <c r="L310">
        <v>110516871.33</v>
      </c>
      <c r="M310">
        <v>28098801</v>
      </c>
      <c r="N310">
        <v>102475869</v>
      </c>
      <c r="O310">
        <v>8041002.3333000001</v>
      </c>
      <c r="P310">
        <v>0</v>
      </c>
      <c r="Q310">
        <v>1328120.9998000001</v>
      </c>
      <c r="R310">
        <v>1703754</v>
      </c>
      <c r="S310">
        <v>89973</v>
      </c>
      <c r="T310">
        <v>1328120.9998000001</v>
      </c>
      <c r="U310">
        <v>631908</v>
      </c>
      <c r="V310">
        <v>1042106</v>
      </c>
    </row>
    <row r="311" spans="1:22" x14ac:dyDescent="0.2">
      <c r="A311" t="s">
        <v>363</v>
      </c>
      <c r="B311">
        <v>6822</v>
      </c>
      <c r="C311">
        <v>0</v>
      </c>
      <c r="D311">
        <v>1</v>
      </c>
      <c r="E311">
        <v>8708.7000000000007</v>
      </c>
      <c r="F311">
        <v>420.1</v>
      </c>
      <c r="G311">
        <v>41340099</v>
      </c>
      <c r="H311">
        <v>5587452</v>
      </c>
      <c r="I311">
        <v>4157373</v>
      </c>
      <c r="J311">
        <v>24704880</v>
      </c>
      <c r="K311">
        <v>1008178</v>
      </c>
      <c r="L311">
        <v>72428445.333000004</v>
      </c>
      <c r="M311">
        <v>23696702</v>
      </c>
      <c r="N311">
        <v>66845449</v>
      </c>
      <c r="O311">
        <v>5582996.3333000001</v>
      </c>
      <c r="P311">
        <v>0</v>
      </c>
      <c r="Q311">
        <v>0</v>
      </c>
      <c r="R311">
        <v>0</v>
      </c>
      <c r="S311">
        <v>0</v>
      </c>
      <c r="T311">
        <v>0</v>
      </c>
      <c r="U311">
        <v>433793</v>
      </c>
      <c r="V311">
        <v>796014</v>
      </c>
    </row>
    <row r="312" spans="1:22" x14ac:dyDescent="0.2">
      <c r="A312" t="s">
        <v>364</v>
      </c>
      <c r="B312">
        <v>6840</v>
      </c>
      <c r="C312">
        <v>0</v>
      </c>
      <c r="D312">
        <v>1</v>
      </c>
      <c r="E312">
        <v>2009</v>
      </c>
      <c r="F312">
        <v>24.7</v>
      </c>
      <c r="G312">
        <v>10290612</v>
      </c>
      <c r="H312">
        <v>1560462</v>
      </c>
      <c r="I312">
        <v>569094</v>
      </c>
      <c r="J312">
        <v>5602341</v>
      </c>
      <c r="K312">
        <v>161502</v>
      </c>
      <c r="L312">
        <v>17327689.666999999</v>
      </c>
      <c r="M312">
        <v>5440839</v>
      </c>
      <c r="N312">
        <v>16537869</v>
      </c>
      <c r="O312">
        <v>789820.66666999995</v>
      </c>
      <c r="P312">
        <v>0</v>
      </c>
      <c r="Q312">
        <v>0</v>
      </c>
      <c r="R312">
        <v>235232</v>
      </c>
      <c r="S312">
        <v>12422</v>
      </c>
      <c r="T312">
        <v>0</v>
      </c>
      <c r="U312">
        <v>104252</v>
      </c>
      <c r="V312">
        <v>109507</v>
      </c>
    </row>
    <row r="313" spans="1:22" x14ac:dyDescent="0.2">
      <c r="A313" t="s">
        <v>365</v>
      </c>
      <c r="B313">
        <v>6854</v>
      </c>
      <c r="C313">
        <v>0</v>
      </c>
      <c r="D313">
        <v>1</v>
      </c>
      <c r="E313">
        <v>515.70000000000005</v>
      </c>
      <c r="F313">
        <v>-19.2</v>
      </c>
      <c r="G313">
        <v>2633625</v>
      </c>
      <c r="H313">
        <v>444388</v>
      </c>
      <c r="I313">
        <v>-6441</v>
      </c>
      <c r="J313">
        <v>1816642</v>
      </c>
      <c r="K313">
        <v>32088</v>
      </c>
      <c r="L313">
        <v>4789837</v>
      </c>
      <c r="M313">
        <v>1784554</v>
      </c>
      <c r="N313">
        <v>4756863</v>
      </c>
      <c r="O313">
        <v>32974</v>
      </c>
      <c r="P313">
        <v>58345</v>
      </c>
      <c r="Q313">
        <v>0</v>
      </c>
      <c r="R313">
        <v>120977</v>
      </c>
      <c r="S313">
        <v>6389</v>
      </c>
      <c r="T313">
        <v>0</v>
      </c>
      <c r="U313">
        <v>27243</v>
      </c>
      <c r="V313">
        <v>16159</v>
      </c>
    </row>
    <row r="314" spans="1:22" x14ac:dyDescent="0.2">
      <c r="A314" t="s">
        <v>366</v>
      </c>
      <c r="B314">
        <v>6867</v>
      </c>
      <c r="C314">
        <v>0</v>
      </c>
      <c r="D314">
        <v>1</v>
      </c>
      <c r="E314">
        <v>1516.3</v>
      </c>
      <c r="F314">
        <v>-33.1</v>
      </c>
      <c r="G314">
        <v>8679733</v>
      </c>
      <c r="H314">
        <v>1134412</v>
      </c>
      <c r="I314">
        <v>145387</v>
      </c>
      <c r="J314">
        <v>4265216</v>
      </c>
      <c r="K314">
        <v>85657</v>
      </c>
      <c r="L314">
        <v>13839154</v>
      </c>
      <c r="M314">
        <v>4179559</v>
      </c>
      <c r="N314">
        <v>13552573</v>
      </c>
      <c r="O314">
        <v>286581</v>
      </c>
      <c r="P314">
        <v>19736</v>
      </c>
      <c r="Q314">
        <v>0</v>
      </c>
      <c r="R314">
        <v>352849</v>
      </c>
      <c r="S314">
        <v>18634</v>
      </c>
      <c r="T314">
        <v>0</v>
      </c>
      <c r="U314">
        <v>81769</v>
      </c>
      <c r="V314">
        <v>112642</v>
      </c>
    </row>
    <row r="315" spans="1:22" x14ac:dyDescent="0.2">
      <c r="A315" t="s">
        <v>367</v>
      </c>
      <c r="B315">
        <v>6921</v>
      </c>
      <c r="C315">
        <v>0</v>
      </c>
      <c r="D315">
        <v>1</v>
      </c>
      <c r="E315">
        <v>311.8</v>
      </c>
      <c r="F315">
        <v>-13.2</v>
      </c>
      <c r="G315">
        <v>1256412</v>
      </c>
      <c r="H315">
        <v>257307</v>
      </c>
      <c r="I315">
        <v>-14927</v>
      </c>
      <c r="J315">
        <v>1484593</v>
      </c>
      <c r="K315">
        <v>70631</v>
      </c>
      <c r="L315">
        <v>2954531.3333000001</v>
      </c>
      <c r="M315">
        <v>1413962</v>
      </c>
      <c r="N315">
        <v>2890359</v>
      </c>
      <c r="O315">
        <v>64172.333333000002</v>
      </c>
      <c r="P315">
        <v>46022</v>
      </c>
      <c r="Q315">
        <v>0</v>
      </c>
      <c r="R315">
        <v>60488</v>
      </c>
      <c r="S315">
        <v>3194</v>
      </c>
      <c r="T315">
        <v>0</v>
      </c>
      <c r="U315">
        <v>17319</v>
      </c>
      <c r="V315">
        <v>16707</v>
      </c>
    </row>
    <row r="316" spans="1:22" x14ac:dyDescent="0.2">
      <c r="A316" t="s">
        <v>368</v>
      </c>
      <c r="B316">
        <v>6930</v>
      </c>
      <c r="C316">
        <v>0</v>
      </c>
      <c r="D316">
        <v>1</v>
      </c>
      <c r="E316">
        <v>806.6</v>
      </c>
      <c r="F316">
        <v>-6.7</v>
      </c>
      <c r="G316">
        <v>3780546</v>
      </c>
      <c r="H316">
        <v>575403</v>
      </c>
      <c r="I316">
        <v>94994</v>
      </c>
      <c r="J316">
        <v>2868022</v>
      </c>
      <c r="K316">
        <v>54646</v>
      </c>
      <c r="L316">
        <v>7146728.3333000001</v>
      </c>
      <c r="M316">
        <v>2813376</v>
      </c>
      <c r="N316">
        <v>6948338</v>
      </c>
      <c r="O316">
        <v>198390.33332999999</v>
      </c>
      <c r="P316">
        <v>0</v>
      </c>
      <c r="Q316">
        <v>0</v>
      </c>
      <c r="R316">
        <v>174744</v>
      </c>
      <c r="S316">
        <v>9228</v>
      </c>
      <c r="T316">
        <v>0</v>
      </c>
      <c r="U316">
        <v>41765</v>
      </c>
      <c r="V316">
        <v>97501</v>
      </c>
    </row>
    <row r="317" spans="1:22" x14ac:dyDescent="0.2">
      <c r="A317" t="s">
        <v>369</v>
      </c>
      <c r="B317">
        <v>6937</v>
      </c>
      <c r="C317">
        <v>0</v>
      </c>
      <c r="D317">
        <v>1</v>
      </c>
      <c r="E317">
        <v>518.70000000000005</v>
      </c>
      <c r="F317">
        <v>37.6</v>
      </c>
      <c r="G317">
        <v>2947130</v>
      </c>
      <c r="H317">
        <v>483880</v>
      </c>
      <c r="I317">
        <v>352748</v>
      </c>
      <c r="J317">
        <v>1299597</v>
      </c>
      <c r="K317">
        <v>58735</v>
      </c>
      <c r="L317">
        <v>4634391.6666999999</v>
      </c>
      <c r="M317">
        <v>1240862</v>
      </c>
      <c r="N317">
        <v>4180957</v>
      </c>
      <c r="O317">
        <v>453434.66667000001</v>
      </c>
      <c r="P317">
        <v>0</v>
      </c>
      <c r="Q317">
        <v>4440.7040398999998</v>
      </c>
      <c r="R317">
        <v>178105</v>
      </c>
      <c r="S317">
        <v>9406</v>
      </c>
      <c r="T317">
        <v>4440.7040398999998</v>
      </c>
      <c r="U317">
        <v>26696</v>
      </c>
      <c r="V317">
        <v>81890</v>
      </c>
    </row>
    <row r="318" spans="1:22" x14ac:dyDescent="0.2">
      <c r="A318" t="s">
        <v>370</v>
      </c>
      <c r="B318">
        <v>6943</v>
      </c>
      <c r="C318">
        <v>0</v>
      </c>
      <c r="D318">
        <v>1</v>
      </c>
      <c r="E318">
        <v>277.89999999999998</v>
      </c>
      <c r="F318">
        <v>-1</v>
      </c>
      <c r="G318">
        <v>1253397</v>
      </c>
      <c r="H318">
        <v>212132</v>
      </c>
      <c r="I318">
        <v>54682</v>
      </c>
      <c r="J318">
        <v>1089377</v>
      </c>
      <c r="K318">
        <v>-27914</v>
      </c>
      <c r="L318">
        <v>2495219</v>
      </c>
      <c r="M318">
        <v>1117291</v>
      </c>
      <c r="N318">
        <v>2467009</v>
      </c>
      <c r="O318">
        <v>28210</v>
      </c>
      <c r="P318">
        <v>0</v>
      </c>
      <c r="Q318">
        <v>0</v>
      </c>
      <c r="R318">
        <v>63849</v>
      </c>
      <c r="S318">
        <v>3372</v>
      </c>
      <c r="T318">
        <v>0</v>
      </c>
      <c r="U318">
        <v>14504</v>
      </c>
      <c r="V318">
        <v>4162</v>
      </c>
    </row>
    <row r="319" spans="1:22" x14ac:dyDescent="0.2">
      <c r="A319" t="s">
        <v>371</v>
      </c>
      <c r="B319">
        <v>6264</v>
      </c>
      <c r="C319">
        <v>0</v>
      </c>
      <c r="D319">
        <v>1</v>
      </c>
      <c r="E319">
        <v>914.6</v>
      </c>
      <c r="F319">
        <v>-17.3</v>
      </c>
      <c r="G319">
        <v>4372160</v>
      </c>
      <c r="H319">
        <v>666051</v>
      </c>
      <c r="I319">
        <v>73218</v>
      </c>
      <c r="J319">
        <v>3234351</v>
      </c>
      <c r="K319">
        <v>77448</v>
      </c>
      <c r="L319">
        <v>8114876</v>
      </c>
      <c r="M319">
        <v>3156903</v>
      </c>
      <c r="N319">
        <v>7958160</v>
      </c>
      <c r="O319">
        <v>156716</v>
      </c>
      <c r="P319">
        <v>0</v>
      </c>
      <c r="Q319">
        <v>0</v>
      </c>
      <c r="R319">
        <v>181465</v>
      </c>
      <c r="S319">
        <v>9583</v>
      </c>
      <c r="T319">
        <v>0</v>
      </c>
      <c r="U319">
        <v>48224</v>
      </c>
      <c r="V319">
        <v>23779</v>
      </c>
    </row>
    <row r="320" spans="1:22" x14ac:dyDescent="0.2">
      <c r="A320" t="s">
        <v>372</v>
      </c>
      <c r="B320">
        <v>6950</v>
      </c>
      <c r="C320">
        <v>0</v>
      </c>
      <c r="D320">
        <v>1</v>
      </c>
      <c r="E320">
        <v>1540.2</v>
      </c>
      <c r="F320">
        <v>-5.2</v>
      </c>
      <c r="G320">
        <v>7883746</v>
      </c>
      <c r="H320">
        <v>1118165</v>
      </c>
      <c r="I320">
        <v>342180</v>
      </c>
      <c r="J320">
        <v>4481313</v>
      </c>
      <c r="K320">
        <v>112276</v>
      </c>
      <c r="L320">
        <v>13544513.666999999</v>
      </c>
      <c r="M320">
        <v>4369037</v>
      </c>
      <c r="N320">
        <v>13061600</v>
      </c>
      <c r="O320">
        <v>482913.66667000001</v>
      </c>
      <c r="P320">
        <v>0</v>
      </c>
      <c r="Q320">
        <v>0</v>
      </c>
      <c r="R320">
        <v>0</v>
      </c>
      <c r="S320">
        <v>0</v>
      </c>
      <c r="T320">
        <v>0</v>
      </c>
      <c r="U320">
        <v>80819</v>
      </c>
      <c r="V320">
        <v>61290</v>
      </c>
    </row>
    <row r="321" spans="1:22" x14ac:dyDescent="0.2">
      <c r="A321" t="s">
        <v>373</v>
      </c>
      <c r="B321">
        <v>6957</v>
      </c>
      <c r="C321">
        <v>0</v>
      </c>
      <c r="D321">
        <v>1</v>
      </c>
      <c r="E321">
        <v>9016.6</v>
      </c>
      <c r="F321">
        <v>-37.799999999999997</v>
      </c>
      <c r="G321">
        <v>38372981</v>
      </c>
      <c r="H321">
        <v>9073806</v>
      </c>
      <c r="I321">
        <v>3925547</v>
      </c>
      <c r="J321">
        <v>34786331</v>
      </c>
      <c r="K321">
        <v>673290</v>
      </c>
      <c r="L321">
        <v>82808919.333000004</v>
      </c>
      <c r="M321">
        <v>34113041</v>
      </c>
      <c r="N321">
        <v>77290553</v>
      </c>
      <c r="O321">
        <v>5518366.3333000001</v>
      </c>
      <c r="P321">
        <v>0</v>
      </c>
      <c r="Q321">
        <v>0</v>
      </c>
      <c r="R321">
        <v>1028302</v>
      </c>
      <c r="S321">
        <v>54304</v>
      </c>
      <c r="T321">
        <v>0</v>
      </c>
      <c r="U321">
        <v>470067</v>
      </c>
      <c r="V321">
        <v>1604103</v>
      </c>
    </row>
    <row r="322" spans="1:22" x14ac:dyDescent="0.2">
      <c r="A322" t="s">
        <v>374</v>
      </c>
      <c r="B322">
        <v>5922</v>
      </c>
      <c r="C322">
        <v>0</v>
      </c>
      <c r="D322">
        <v>1</v>
      </c>
      <c r="E322">
        <v>662.7</v>
      </c>
      <c r="F322">
        <v>-17.399999999999999</v>
      </c>
      <c r="G322">
        <v>3012804</v>
      </c>
      <c r="H322">
        <v>531929</v>
      </c>
      <c r="I322">
        <v>18240</v>
      </c>
      <c r="J322">
        <v>2830457</v>
      </c>
      <c r="K322">
        <v>31511</v>
      </c>
      <c r="L322">
        <v>6268296.6666999999</v>
      </c>
      <c r="M322">
        <v>2798946</v>
      </c>
      <c r="N322">
        <v>6207145</v>
      </c>
      <c r="O322">
        <v>61151.666666999998</v>
      </c>
      <c r="P322">
        <v>28843</v>
      </c>
      <c r="Q322">
        <v>0</v>
      </c>
      <c r="R322">
        <v>131058</v>
      </c>
      <c r="S322">
        <v>6921</v>
      </c>
      <c r="T322">
        <v>0</v>
      </c>
      <c r="U322">
        <v>36651</v>
      </c>
      <c r="V322">
        <v>24165</v>
      </c>
    </row>
    <row r="323" spans="1:22" x14ac:dyDescent="0.2">
      <c r="A323" t="s">
        <v>375</v>
      </c>
      <c r="B323">
        <v>819</v>
      </c>
      <c r="C323">
        <v>0</v>
      </c>
      <c r="D323">
        <v>1</v>
      </c>
      <c r="E323">
        <v>564.70000000000005</v>
      </c>
      <c r="F323">
        <v>-27.4</v>
      </c>
      <c r="G323">
        <v>2494283</v>
      </c>
      <c r="H323">
        <v>424887</v>
      </c>
      <c r="I323">
        <v>-53244</v>
      </c>
      <c r="J323">
        <v>2225441</v>
      </c>
      <c r="K323">
        <v>111712</v>
      </c>
      <c r="L323">
        <v>5031372.6666999999</v>
      </c>
      <c r="M323">
        <v>2113729</v>
      </c>
      <c r="N323">
        <v>4950902</v>
      </c>
      <c r="O323">
        <v>80470.666666999998</v>
      </c>
      <c r="P323">
        <v>104863</v>
      </c>
      <c r="Q323">
        <v>0</v>
      </c>
      <c r="R323">
        <v>157942</v>
      </c>
      <c r="S323">
        <v>8341</v>
      </c>
      <c r="T323">
        <v>0</v>
      </c>
      <c r="U323">
        <v>29518</v>
      </c>
      <c r="V323">
        <v>44704</v>
      </c>
    </row>
    <row r="324" spans="1:22" x14ac:dyDescent="0.2">
      <c r="A324" t="s">
        <v>376</v>
      </c>
      <c r="B324">
        <v>6969</v>
      </c>
      <c r="C324">
        <v>0</v>
      </c>
      <c r="D324">
        <v>1</v>
      </c>
      <c r="E324">
        <v>363.8</v>
      </c>
      <c r="F324">
        <v>-17.7</v>
      </c>
      <c r="G324">
        <v>1584844</v>
      </c>
      <c r="H324">
        <v>273084</v>
      </c>
      <c r="I324">
        <v>-28297</v>
      </c>
      <c r="J324">
        <v>1866376</v>
      </c>
      <c r="K324">
        <v>-42920</v>
      </c>
      <c r="L324">
        <v>3669009</v>
      </c>
      <c r="M324">
        <v>1909296</v>
      </c>
      <c r="N324">
        <v>3737678</v>
      </c>
      <c r="O324">
        <v>-68669</v>
      </c>
      <c r="P324">
        <v>71136</v>
      </c>
      <c r="Q324">
        <v>0</v>
      </c>
      <c r="R324">
        <v>60488</v>
      </c>
      <c r="S324">
        <v>3194</v>
      </c>
      <c r="T324">
        <v>0</v>
      </c>
      <c r="U324">
        <v>20864</v>
      </c>
      <c r="V324">
        <v>5193</v>
      </c>
    </row>
    <row r="325" spans="1:22" x14ac:dyDescent="0.2">
      <c r="A325" t="s">
        <v>377</v>
      </c>
      <c r="B325">
        <v>6975</v>
      </c>
      <c r="C325">
        <v>0</v>
      </c>
      <c r="D325">
        <v>1</v>
      </c>
      <c r="E325">
        <v>1206.4000000000001</v>
      </c>
      <c r="F325">
        <v>2.5</v>
      </c>
      <c r="G325">
        <v>7264983</v>
      </c>
      <c r="H325">
        <v>895868</v>
      </c>
      <c r="I325">
        <v>293046</v>
      </c>
      <c r="J325">
        <v>2804904</v>
      </c>
      <c r="K325">
        <v>93494</v>
      </c>
      <c r="L325">
        <v>10683347.333000001</v>
      </c>
      <c r="M325">
        <v>2711410</v>
      </c>
      <c r="N325">
        <v>10279941</v>
      </c>
      <c r="O325">
        <v>403406.33332999999</v>
      </c>
      <c r="P325">
        <v>0</v>
      </c>
      <c r="Q325">
        <v>123371.34762</v>
      </c>
      <c r="R325">
        <v>315883</v>
      </c>
      <c r="S325">
        <v>16681</v>
      </c>
      <c r="T325">
        <v>123371.34762</v>
      </c>
      <c r="U325">
        <v>63735</v>
      </c>
      <c r="V325">
        <v>33475</v>
      </c>
    </row>
    <row r="326" spans="1:22" x14ac:dyDescent="0.2">
      <c r="A326" t="s">
        <v>378</v>
      </c>
      <c r="B326">
        <v>6983</v>
      </c>
      <c r="C326">
        <v>0</v>
      </c>
      <c r="D326">
        <v>1</v>
      </c>
      <c r="E326">
        <v>925.5</v>
      </c>
      <c r="F326">
        <v>37.5</v>
      </c>
      <c r="G326">
        <v>4256719</v>
      </c>
      <c r="H326">
        <v>636475</v>
      </c>
      <c r="I326">
        <v>405016</v>
      </c>
      <c r="J326">
        <v>2989534</v>
      </c>
      <c r="K326">
        <v>115298</v>
      </c>
      <c r="L326">
        <v>7807535.6666999999</v>
      </c>
      <c r="M326">
        <v>2874236</v>
      </c>
      <c r="N326">
        <v>7260223</v>
      </c>
      <c r="O326">
        <v>547312.66666999995</v>
      </c>
      <c r="P326">
        <v>0</v>
      </c>
      <c r="Q326">
        <v>0</v>
      </c>
      <c r="R326">
        <v>127698</v>
      </c>
      <c r="S326">
        <v>6744</v>
      </c>
      <c r="T326">
        <v>0</v>
      </c>
      <c r="U326">
        <v>46338</v>
      </c>
      <c r="V326">
        <v>52506</v>
      </c>
    </row>
    <row r="327" spans="1:22" x14ac:dyDescent="0.2">
      <c r="A327" t="s">
        <v>379</v>
      </c>
      <c r="B327">
        <v>6985</v>
      </c>
      <c r="C327">
        <v>0</v>
      </c>
      <c r="D327">
        <v>1</v>
      </c>
      <c r="E327">
        <v>913.6</v>
      </c>
      <c r="F327">
        <v>50.1</v>
      </c>
      <c r="G327">
        <v>4839835</v>
      </c>
      <c r="H327">
        <v>670929</v>
      </c>
      <c r="I327">
        <v>530082</v>
      </c>
      <c r="J327">
        <v>2306738</v>
      </c>
      <c r="K327">
        <v>114412</v>
      </c>
      <c r="L327">
        <v>7831238.6666999999</v>
      </c>
      <c r="M327">
        <v>2192326</v>
      </c>
      <c r="N327">
        <v>7181022</v>
      </c>
      <c r="O327">
        <v>650216.66666999995</v>
      </c>
      <c r="P327">
        <v>0</v>
      </c>
      <c r="Q327">
        <v>0</v>
      </c>
      <c r="R327">
        <v>0</v>
      </c>
      <c r="S327">
        <v>0</v>
      </c>
      <c r="T327">
        <v>0</v>
      </c>
      <c r="U327">
        <v>46920</v>
      </c>
      <c r="V327">
        <v>13737</v>
      </c>
    </row>
    <row r="328" spans="1:22" x14ac:dyDescent="0.2">
      <c r="A328" t="s">
        <v>380</v>
      </c>
      <c r="B328">
        <v>6987</v>
      </c>
      <c r="C328">
        <v>0</v>
      </c>
      <c r="D328">
        <v>1</v>
      </c>
      <c r="E328">
        <v>650.70000000000005</v>
      </c>
      <c r="F328">
        <v>-31.6</v>
      </c>
      <c r="G328">
        <v>3460251</v>
      </c>
      <c r="H328">
        <v>500104</v>
      </c>
      <c r="I328">
        <v>-62492</v>
      </c>
      <c r="J328">
        <v>2157393</v>
      </c>
      <c r="K328">
        <v>152733</v>
      </c>
      <c r="L328">
        <v>6088572.6666999999</v>
      </c>
      <c r="M328">
        <v>2004660</v>
      </c>
      <c r="N328">
        <v>5983652</v>
      </c>
      <c r="O328">
        <v>104920.66667000001</v>
      </c>
      <c r="P328">
        <v>120663</v>
      </c>
      <c r="Q328">
        <v>0</v>
      </c>
      <c r="R328">
        <v>57128</v>
      </c>
      <c r="S328">
        <v>3017</v>
      </c>
      <c r="T328">
        <v>0</v>
      </c>
      <c r="U328">
        <v>36093</v>
      </c>
      <c r="V328">
        <v>27953</v>
      </c>
    </row>
    <row r="329" spans="1:22" x14ac:dyDescent="0.2">
      <c r="A329" t="s">
        <v>381</v>
      </c>
      <c r="B329">
        <v>6990</v>
      </c>
      <c r="C329">
        <v>0</v>
      </c>
      <c r="D329">
        <v>1</v>
      </c>
      <c r="E329">
        <v>807.6</v>
      </c>
      <c r="F329">
        <v>52.5</v>
      </c>
      <c r="G329">
        <v>5136419</v>
      </c>
      <c r="H329">
        <v>625403</v>
      </c>
      <c r="I329">
        <v>625282</v>
      </c>
      <c r="J329">
        <v>2044920</v>
      </c>
      <c r="K329">
        <v>92253</v>
      </c>
      <c r="L329">
        <v>7662021.3333000001</v>
      </c>
      <c r="M329">
        <v>1952667</v>
      </c>
      <c r="N329">
        <v>6932344</v>
      </c>
      <c r="O329">
        <v>729677.33333000005</v>
      </c>
      <c r="P329">
        <v>0</v>
      </c>
      <c r="Q329">
        <v>114141.11185</v>
      </c>
      <c r="R329">
        <v>168023</v>
      </c>
      <c r="S329">
        <v>8873</v>
      </c>
      <c r="T329">
        <v>114141.11185</v>
      </c>
      <c r="U329">
        <v>44828</v>
      </c>
      <c r="V329">
        <v>23302</v>
      </c>
    </row>
    <row r="330" spans="1:22" x14ac:dyDescent="0.2">
      <c r="A330" t="s">
        <v>382</v>
      </c>
      <c r="B330">
        <v>6961</v>
      </c>
      <c r="C330">
        <v>0</v>
      </c>
      <c r="D330">
        <v>1</v>
      </c>
      <c r="E330">
        <v>2973.5</v>
      </c>
      <c r="F330">
        <v>23.9</v>
      </c>
      <c r="G330">
        <v>15191959</v>
      </c>
      <c r="H330">
        <v>3099627</v>
      </c>
      <c r="I330">
        <v>1726279</v>
      </c>
      <c r="J330">
        <v>10717978</v>
      </c>
      <c r="K330">
        <v>294366</v>
      </c>
      <c r="L330">
        <v>28298859.333000001</v>
      </c>
      <c r="M330">
        <v>10423612</v>
      </c>
      <c r="N330">
        <v>26164185</v>
      </c>
      <c r="O330">
        <v>2134674.3333000001</v>
      </c>
      <c r="P330">
        <v>0</v>
      </c>
      <c r="Q330">
        <v>0</v>
      </c>
      <c r="R330">
        <v>940930</v>
      </c>
      <c r="S330">
        <v>49690</v>
      </c>
      <c r="T330">
        <v>0</v>
      </c>
      <c r="U330">
        <v>159402</v>
      </c>
      <c r="V330">
        <v>230225</v>
      </c>
    </row>
    <row r="331" spans="1:22" x14ac:dyDescent="0.2">
      <c r="A331" t="s">
        <v>383</v>
      </c>
      <c r="B331">
        <v>6992</v>
      </c>
      <c r="C331">
        <v>0</v>
      </c>
      <c r="D331">
        <v>1</v>
      </c>
      <c r="E331">
        <v>531.70000000000005</v>
      </c>
      <c r="F331">
        <v>10.7</v>
      </c>
      <c r="G331">
        <v>2130593</v>
      </c>
      <c r="H331">
        <v>412993</v>
      </c>
      <c r="I331">
        <v>155405</v>
      </c>
      <c r="J331">
        <v>2432565</v>
      </c>
      <c r="K331">
        <v>20190</v>
      </c>
      <c r="L331">
        <v>4945933.6666999999</v>
      </c>
      <c r="M331">
        <v>2412375</v>
      </c>
      <c r="N331">
        <v>4744271</v>
      </c>
      <c r="O331">
        <v>201662.66667000001</v>
      </c>
      <c r="P331">
        <v>0</v>
      </c>
      <c r="Q331">
        <v>0</v>
      </c>
      <c r="R331">
        <v>60488</v>
      </c>
      <c r="S331">
        <v>3194</v>
      </c>
      <c r="T331">
        <v>0</v>
      </c>
      <c r="U331">
        <v>28800</v>
      </c>
      <c r="V331">
        <v>30271</v>
      </c>
    </row>
    <row r="332" spans="1:22" x14ac:dyDescent="0.2">
      <c r="A332" t="s">
        <v>384</v>
      </c>
      <c r="B332">
        <v>7002</v>
      </c>
      <c r="C332">
        <v>0</v>
      </c>
      <c r="D332">
        <v>1</v>
      </c>
      <c r="E332">
        <v>168.8</v>
      </c>
      <c r="F332">
        <v>-2.5</v>
      </c>
      <c r="G332">
        <v>666407</v>
      </c>
      <c r="H332">
        <v>152839</v>
      </c>
      <c r="I332">
        <v>-1324</v>
      </c>
      <c r="J332">
        <v>798599</v>
      </c>
      <c r="K332">
        <v>-104560</v>
      </c>
      <c r="L332">
        <v>1584672.3333000001</v>
      </c>
      <c r="M332">
        <v>903159</v>
      </c>
      <c r="N332">
        <v>1687466</v>
      </c>
      <c r="O332">
        <v>-102793.6667</v>
      </c>
      <c r="P332">
        <v>0</v>
      </c>
      <c r="Q332">
        <v>0</v>
      </c>
      <c r="R332">
        <v>40326</v>
      </c>
      <c r="S332">
        <v>2130</v>
      </c>
      <c r="T332">
        <v>0</v>
      </c>
      <c r="U332">
        <v>9104</v>
      </c>
      <c r="V332">
        <v>7153</v>
      </c>
    </row>
    <row r="333" spans="1:22" x14ac:dyDescent="0.2">
      <c r="A333" t="s">
        <v>385</v>
      </c>
      <c r="B333">
        <v>7029</v>
      </c>
      <c r="C333">
        <v>0</v>
      </c>
      <c r="D333">
        <v>1</v>
      </c>
      <c r="E333">
        <v>1167.4000000000001</v>
      </c>
      <c r="F333">
        <v>23.8</v>
      </c>
      <c r="G333">
        <v>6117534</v>
      </c>
      <c r="H333">
        <v>833532</v>
      </c>
      <c r="I333">
        <v>410227</v>
      </c>
      <c r="J333">
        <v>3316952</v>
      </c>
      <c r="K333">
        <v>110910</v>
      </c>
      <c r="L333">
        <v>10110727</v>
      </c>
      <c r="M333">
        <v>3206042</v>
      </c>
      <c r="N333">
        <v>9561585</v>
      </c>
      <c r="O333">
        <v>549142</v>
      </c>
      <c r="P333">
        <v>0</v>
      </c>
      <c r="Q333">
        <v>0</v>
      </c>
      <c r="R333">
        <v>215070</v>
      </c>
      <c r="S333">
        <v>11358</v>
      </c>
      <c r="T333">
        <v>0</v>
      </c>
      <c r="U333">
        <v>59634</v>
      </c>
      <c r="V333">
        <v>57779</v>
      </c>
    </row>
    <row r="334" spans="1:22" x14ac:dyDescent="0.2">
      <c r="A334" t="s">
        <v>386</v>
      </c>
      <c r="B334">
        <v>7038</v>
      </c>
      <c r="C334">
        <v>0</v>
      </c>
      <c r="D334">
        <v>1</v>
      </c>
      <c r="E334">
        <v>747.6</v>
      </c>
      <c r="F334">
        <v>-14.4</v>
      </c>
      <c r="G334">
        <v>3990389</v>
      </c>
      <c r="H334">
        <v>555708</v>
      </c>
      <c r="I334">
        <v>70092</v>
      </c>
      <c r="J334">
        <v>2252075</v>
      </c>
      <c r="K334">
        <v>36054</v>
      </c>
      <c r="L334">
        <v>6679284.3333000001</v>
      </c>
      <c r="M334">
        <v>2216021</v>
      </c>
      <c r="N334">
        <v>6553517</v>
      </c>
      <c r="O334">
        <v>125767.33332999999</v>
      </c>
      <c r="P334">
        <v>0</v>
      </c>
      <c r="Q334">
        <v>0</v>
      </c>
      <c r="R334">
        <v>157942</v>
      </c>
      <c r="S334">
        <v>8341</v>
      </c>
      <c r="T334">
        <v>0</v>
      </c>
      <c r="U334">
        <v>39025</v>
      </c>
      <c r="V334">
        <v>39054</v>
      </c>
    </row>
    <row r="335" spans="1:22" x14ac:dyDescent="0.2">
      <c r="A335" t="s">
        <v>387</v>
      </c>
      <c r="B335">
        <v>7047</v>
      </c>
      <c r="C335">
        <v>0</v>
      </c>
      <c r="D335">
        <v>1</v>
      </c>
      <c r="E335">
        <v>362.8</v>
      </c>
      <c r="F335">
        <v>-14.9</v>
      </c>
      <c r="G335">
        <v>1884911</v>
      </c>
      <c r="H335">
        <v>281036</v>
      </c>
      <c r="I335">
        <v>-15161</v>
      </c>
      <c r="J335">
        <v>1140160</v>
      </c>
      <c r="K335">
        <v>60859</v>
      </c>
      <c r="L335">
        <v>3263808</v>
      </c>
      <c r="M335">
        <v>1079301</v>
      </c>
      <c r="N335">
        <v>3212632</v>
      </c>
      <c r="O335">
        <v>51176</v>
      </c>
      <c r="P335">
        <v>50163</v>
      </c>
      <c r="Q335">
        <v>0</v>
      </c>
      <c r="R335">
        <v>53767</v>
      </c>
      <c r="S335">
        <v>2839</v>
      </c>
      <c r="T335">
        <v>0</v>
      </c>
      <c r="U335">
        <v>18792</v>
      </c>
      <c r="V335">
        <v>11468</v>
      </c>
    </row>
    <row r="336" spans="1:22" x14ac:dyDescent="0.2">
      <c r="A336" t="s">
        <v>388</v>
      </c>
      <c r="B336">
        <v>7056</v>
      </c>
      <c r="C336">
        <v>0</v>
      </c>
      <c r="D336">
        <v>1</v>
      </c>
      <c r="E336">
        <v>1711.2</v>
      </c>
      <c r="F336">
        <v>-3.7</v>
      </c>
      <c r="G336">
        <v>9807527</v>
      </c>
      <c r="H336">
        <v>1752899</v>
      </c>
      <c r="I336">
        <v>913768</v>
      </c>
      <c r="J336">
        <v>4317856</v>
      </c>
      <c r="K336">
        <v>138649</v>
      </c>
      <c r="L336">
        <v>15610025</v>
      </c>
      <c r="M336">
        <v>4179207</v>
      </c>
      <c r="N336">
        <v>14531457</v>
      </c>
      <c r="O336">
        <v>1078568</v>
      </c>
      <c r="P336">
        <v>0</v>
      </c>
      <c r="Q336">
        <v>64838.407565000001</v>
      </c>
      <c r="R336">
        <v>319244</v>
      </c>
      <c r="S336">
        <v>16859</v>
      </c>
      <c r="T336">
        <v>64838.407565000001</v>
      </c>
      <c r="U336">
        <v>89600</v>
      </c>
      <c r="V336">
        <v>50987</v>
      </c>
    </row>
    <row r="337" spans="1:22" x14ac:dyDescent="0.2">
      <c r="A337" t="s">
        <v>389</v>
      </c>
      <c r="B337">
        <v>7092</v>
      </c>
      <c r="C337">
        <v>0</v>
      </c>
      <c r="D337">
        <v>1</v>
      </c>
      <c r="E337">
        <v>450.8</v>
      </c>
      <c r="F337">
        <v>7</v>
      </c>
      <c r="G337">
        <v>2342780</v>
      </c>
      <c r="H337">
        <v>358001</v>
      </c>
      <c r="I337">
        <v>160651</v>
      </c>
      <c r="J337">
        <v>1289753</v>
      </c>
      <c r="K337">
        <v>43336</v>
      </c>
      <c r="L337">
        <v>3922609</v>
      </c>
      <c r="M337">
        <v>1246417</v>
      </c>
      <c r="N337">
        <v>3714025</v>
      </c>
      <c r="O337">
        <v>208584</v>
      </c>
      <c r="P337">
        <v>0</v>
      </c>
      <c r="Q337">
        <v>0</v>
      </c>
      <c r="R337">
        <v>77291</v>
      </c>
      <c r="S337">
        <v>4082</v>
      </c>
      <c r="T337">
        <v>0</v>
      </c>
      <c r="U337">
        <v>23695</v>
      </c>
      <c r="V337">
        <v>9366</v>
      </c>
    </row>
    <row r="338" spans="1:22" x14ac:dyDescent="0.2">
      <c r="A338" t="s">
        <v>390</v>
      </c>
      <c r="B338">
        <v>7098</v>
      </c>
      <c r="C338">
        <v>0</v>
      </c>
      <c r="D338">
        <v>1</v>
      </c>
      <c r="E338">
        <v>530.70000000000005</v>
      </c>
      <c r="F338">
        <v>-34.799999999999997</v>
      </c>
      <c r="G338">
        <v>2855853</v>
      </c>
      <c r="H338">
        <v>401855</v>
      </c>
      <c r="I338">
        <v>-90723</v>
      </c>
      <c r="J338">
        <v>1667600</v>
      </c>
      <c r="K338">
        <v>126052</v>
      </c>
      <c r="L338">
        <v>4863351</v>
      </c>
      <c r="M338">
        <v>1541548</v>
      </c>
      <c r="N338">
        <v>4823094</v>
      </c>
      <c r="O338">
        <v>40257</v>
      </c>
      <c r="P338">
        <v>156173</v>
      </c>
      <c r="Q338">
        <v>0</v>
      </c>
      <c r="R338">
        <v>70570</v>
      </c>
      <c r="S338">
        <v>3727</v>
      </c>
      <c r="T338">
        <v>0</v>
      </c>
      <c r="U338">
        <v>28166</v>
      </c>
      <c r="V338">
        <v>8613</v>
      </c>
    </row>
    <row r="339" spans="1:22" x14ac:dyDescent="0.2">
      <c r="A339" t="s">
        <v>391</v>
      </c>
      <c r="B339">
        <v>7110</v>
      </c>
      <c r="C339">
        <v>0</v>
      </c>
      <c r="D339">
        <v>1</v>
      </c>
      <c r="E339">
        <v>925.5</v>
      </c>
      <c r="F339">
        <v>13.2</v>
      </c>
      <c r="G339">
        <v>5077076</v>
      </c>
      <c r="H339">
        <v>657599</v>
      </c>
      <c r="I339">
        <v>275868</v>
      </c>
      <c r="J339">
        <v>2354299</v>
      </c>
      <c r="K339">
        <v>73949</v>
      </c>
      <c r="L339">
        <v>7906874.6666999999</v>
      </c>
      <c r="M339">
        <v>2280350</v>
      </c>
      <c r="N339">
        <v>7545929</v>
      </c>
      <c r="O339">
        <v>360945.66667000001</v>
      </c>
      <c r="P339">
        <v>0</v>
      </c>
      <c r="Q339">
        <v>0</v>
      </c>
      <c r="R339">
        <v>204988</v>
      </c>
      <c r="S339">
        <v>10825</v>
      </c>
      <c r="T339">
        <v>0</v>
      </c>
      <c r="U339">
        <v>47463</v>
      </c>
      <c r="V339">
        <v>22889</v>
      </c>
    </row>
  </sheetData>
  <phoneticPr fontId="1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2445911</v>
      </c>
      <c r="H2">
        <v>380978</v>
      </c>
      <c r="I2">
        <v>-44802</v>
      </c>
      <c r="J2">
        <v>2263035</v>
      </c>
      <c r="K2">
        <v>122259</v>
      </c>
      <c r="L2">
        <v>5026347</v>
      </c>
      <c r="M2">
        <v>2140776</v>
      </c>
      <c r="N2">
        <v>4922273</v>
      </c>
      <c r="O2">
        <v>104074</v>
      </c>
      <c r="P2">
        <v>73247</v>
      </c>
      <c r="Q2">
        <v>0</v>
      </c>
      <c r="R2">
        <v>113141</v>
      </c>
      <c r="S2">
        <v>4919</v>
      </c>
      <c r="T2">
        <v>0</v>
      </c>
      <c r="U2">
        <v>29908</v>
      </c>
      <c r="V2">
        <v>49564</v>
      </c>
    </row>
    <row r="3" spans="1:22" x14ac:dyDescent="0.2">
      <c r="A3" t="s">
        <v>55</v>
      </c>
      <c r="B3">
        <v>9</v>
      </c>
      <c r="C3">
        <v>0</v>
      </c>
      <c r="D3">
        <v>1</v>
      </c>
      <c r="E3">
        <v>604.70000000000005</v>
      </c>
      <c r="F3">
        <v>8.5</v>
      </c>
      <c r="G3">
        <v>2529405</v>
      </c>
      <c r="H3">
        <v>454444</v>
      </c>
      <c r="I3">
        <v>176113</v>
      </c>
      <c r="J3">
        <v>2545591</v>
      </c>
      <c r="K3">
        <v>34850</v>
      </c>
      <c r="L3">
        <v>5462816</v>
      </c>
      <c r="M3">
        <v>2510741</v>
      </c>
      <c r="N3">
        <v>5244103</v>
      </c>
      <c r="O3">
        <v>218713</v>
      </c>
      <c r="P3">
        <v>0</v>
      </c>
      <c r="Q3">
        <v>0</v>
      </c>
      <c r="R3">
        <v>83192</v>
      </c>
      <c r="S3">
        <v>3617</v>
      </c>
      <c r="T3">
        <v>0</v>
      </c>
      <c r="U3">
        <v>32347</v>
      </c>
      <c r="V3">
        <v>16568</v>
      </c>
    </row>
    <row r="4" spans="1:22" x14ac:dyDescent="0.2">
      <c r="A4" t="s">
        <v>56</v>
      </c>
      <c r="B4">
        <v>18</v>
      </c>
      <c r="C4">
        <v>0</v>
      </c>
      <c r="D4">
        <v>1</v>
      </c>
      <c r="E4">
        <v>324.8</v>
      </c>
      <c r="F4">
        <v>-3.6</v>
      </c>
      <c r="G4">
        <v>1588985</v>
      </c>
      <c r="H4">
        <v>249888</v>
      </c>
      <c r="I4">
        <v>36235</v>
      </c>
      <c r="J4">
        <v>1220156</v>
      </c>
      <c r="K4">
        <v>-81468</v>
      </c>
      <c r="L4">
        <v>3041050.6666999999</v>
      </c>
      <c r="M4">
        <v>1301624</v>
      </c>
      <c r="N4">
        <v>3076447</v>
      </c>
      <c r="O4">
        <v>-35396.333330000001</v>
      </c>
      <c r="P4">
        <v>2574</v>
      </c>
      <c r="Q4">
        <v>0</v>
      </c>
      <c r="R4">
        <v>39932</v>
      </c>
      <c r="S4">
        <v>1736</v>
      </c>
      <c r="T4">
        <v>0</v>
      </c>
      <c r="U4">
        <v>18353</v>
      </c>
      <c r="V4">
        <v>21954</v>
      </c>
    </row>
    <row r="5" spans="1:22" x14ac:dyDescent="0.2">
      <c r="A5" t="s">
        <v>57</v>
      </c>
      <c r="B5">
        <v>27</v>
      </c>
      <c r="C5">
        <v>0</v>
      </c>
      <c r="D5">
        <v>1</v>
      </c>
      <c r="E5">
        <v>1517.3</v>
      </c>
      <c r="F5">
        <v>36.299999999999997</v>
      </c>
      <c r="G5">
        <v>8007214</v>
      </c>
      <c r="H5">
        <v>1100146</v>
      </c>
      <c r="I5">
        <v>456201</v>
      </c>
      <c r="J5">
        <v>3917134</v>
      </c>
      <c r="K5">
        <v>122805</v>
      </c>
      <c r="L5">
        <v>13099074.666999999</v>
      </c>
      <c r="M5">
        <v>3794329</v>
      </c>
      <c r="N5">
        <v>12481174</v>
      </c>
      <c r="O5">
        <v>617900.66666999995</v>
      </c>
      <c r="P5">
        <v>0</v>
      </c>
      <c r="Q5">
        <v>0</v>
      </c>
      <c r="R5">
        <v>0</v>
      </c>
      <c r="S5">
        <v>0</v>
      </c>
      <c r="T5">
        <v>0</v>
      </c>
      <c r="U5">
        <v>78568</v>
      </c>
      <c r="V5">
        <v>74581</v>
      </c>
    </row>
    <row r="6" spans="1:22" x14ac:dyDescent="0.2">
      <c r="A6" t="s">
        <v>58</v>
      </c>
      <c r="B6">
        <v>63</v>
      </c>
      <c r="C6">
        <v>0</v>
      </c>
      <c r="D6">
        <v>1</v>
      </c>
      <c r="E6">
        <v>519.70000000000005</v>
      </c>
      <c r="F6">
        <v>-0.3</v>
      </c>
      <c r="G6">
        <v>2776557</v>
      </c>
      <c r="H6">
        <v>401646</v>
      </c>
      <c r="I6">
        <v>116953</v>
      </c>
      <c r="J6">
        <v>1617031</v>
      </c>
      <c r="K6">
        <v>41701</v>
      </c>
      <c r="L6">
        <v>4765688</v>
      </c>
      <c r="M6">
        <v>1575330</v>
      </c>
      <c r="N6">
        <v>4601931</v>
      </c>
      <c r="O6">
        <v>163757</v>
      </c>
      <c r="P6">
        <v>0</v>
      </c>
      <c r="Q6">
        <v>0</v>
      </c>
      <c r="R6">
        <v>39932</v>
      </c>
      <c r="S6">
        <v>1736</v>
      </c>
      <c r="T6">
        <v>0</v>
      </c>
      <c r="U6">
        <v>28122</v>
      </c>
      <c r="V6">
        <v>10386</v>
      </c>
    </row>
    <row r="7" spans="1:22" x14ac:dyDescent="0.2">
      <c r="A7" t="s">
        <v>59</v>
      </c>
      <c r="B7">
        <v>72</v>
      </c>
      <c r="C7">
        <v>0</v>
      </c>
      <c r="D7">
        <v>1</v>
      </c>
      <c r="E7">
        <v>192.9</v>
      </c>
      <c r="F7">
        <v>-9.1</v>
      </c>
      <c r="G7">
        <v>716790</v>
      </c>
      <c r="H7">
        <v>118282</v>
      </c>
      <c r="I7">
        <v>279</v>
      </c>
      <c r="J7">
        <v>1041856</v>
      </c>
      <c r="K7">
        <v>36438</v>
      </c>
      <c r="L7">
        <v>1848470</v>
      </c>
      <c r="M7">
        <v>1005418</v>
      </c>
      <c r="N7">
        <v>1808274</v>
      </c>
      <c r="O7">
        <v>40196</v>
      </c>
      <c r="P7">
        <v>47192</v>
      </c>
      <c r="Q7">
        <v>0</v>
      </c>
      <c r="R7">
        <v>43260</v>
      </c>
      <c r="S7">
        <v>1881</v>
      </c>
      <c r="T7">
        <v>0</v>
      </c>
      <c r="U7">
        <v>11135</v>
      </c>
      <c r="V7">
        <v>14802</v>
      </c>
    </row>
    <row r="8" spans="1:22" x14ac:dyDescent="0.2">
      <c r="A8" t="s">
        <v>60</v>
      </c>
      <c r="B8">
        <v>81</v>
      </c>
      <c r="C8">
        <v>0</v>
      </c>
      <c r="D8">
        <v>1</v>
      </c>
      <c r="E8">
        <v>1168.4000000000001</v>
      </c>
      <c r="F8">
        <v>-14.2</v>
      </c>
      <c r="G8">
        <v>6652304</v>
      </c>
      <c r="H8">
        <v>822817</v>
      </c>
      <c r="I8">
        <v>72278</v>
      </c>
      <c r="J8">
        <v>2716216</v>
      </c>
      <c r="K8">
        <v>79790</v>
      </c>
      <c r="L8">
        <v>10045882.666999999</v>
      </c>
      <c r="M8">
        <v>2636426</v>
      </c>
      <c r="N8">
        <v>9871130</v>
      </c>
      <c r="O8">
        <v>174752.66667000001</v>
      </c>
      <c r="P8">
        <v>17295</v>
      </c>
      <c r="Q8">
        <v>125339.94574</v>
      </c>
      <c r="R8">
        <v>189677</v>
      </c>
      <c r="S8">
        <v>8246</v>
      </c>
      <c r="T8">
        <v>125339.94574</v>
      </c>
      <c r="U8">
        <v>59662</v>
      </c>
      <c r="V8">
        <v>44223</v>
      </c>
    </row>
    <row r="9" spans="1:22" x14ac:dyDescent="0.2">
      <c r="A9" t="s">
        <v>61</v>
      </c>
      <c r="B9">
        <v>99</v>
      </c>
      <c r="C9">
        <v>0</v>
      </c>
      <c r="D9">
        <v>1</v>
      </c>
      <c r="E9">
        <v>528.70000000000005</v>
      </c>
      <c r="F9">
        <v>-15.8</v>
      </c>
      <c r="G9">
        <v>2501720</v>
      </c>
      <c r="H9">
        <v>383762</v>
      </c>
      <c r="I9">
        <v>-27089</v>
      </c>
      <c r="J9">
        <v>1597520</v>
      </c>
      <c r="K9">
        <v>91019</v>
      </c>
      <c r="L9">
        <v>4488388</v>
      </c>
      <c r="M9">
        <v>1506501</v>
      </c>
      <c r="N9">
        <v>4422309</v>
      </c>
      <c r="O9">
        <v>66079</v>
      </c>
      <c r="P9">
        <v>68101</v>
      </c>
      <c r="Q9">
        <v>0</v>
      </c>
      <c r="R9">
        <v>0</v>
      </c>
      <c r="S9">
        <v>0</v>
      </c>
      <c r="T9">
        <v>0</v>
      </c>
      <c r="U9">
        <v>27036</v>
      </c>
      <c r="V9">
        <v>5386</v>
      </c>
    </row>
    <row r="10" spans="1:22" x14ac:dyDescent="0.2">
      <c r="A10" t="s">
        <v>62</v>
      </c>
      <c r="B10">
        <v>108</v>
      </c>
      <c r="C10">
        <v>0</v>
      </c>
      <c r="D10">
        <v>1</v>
      </c>
      <c r="E10">
        <v>277.89999999999998</v>
      </c>
      <c r="F10">
        <v>17.2</v>
      </c>
      <c r="G10">
        <v>1435404</v>
      </c>
      <c r="H10">
        <v>216910</v>
      </c>
      <c r="I10">
        <v>186780</v>
      </c>
      <c r="J10">
        <v>1029457</v>
      </c>
      <c r="K10">
        <v>48124</v>
      </c>
      <c r="L10">
        <v>2602604.3333000001</v>
      </c>
      <c r="M10">
        <v>981333</v>
      </c>
      <c r="N10">
        <v>2360827</v>
      </c>
      <c r="O10">
        <v>241777.33332999999</v>
      </c>
      <c r="P10">
        <v>0</v>
      </c>
      <c r="Q10">
        <v>0</v>
      </c>
      <c r="R10">
        <v>93175</v>
      </c>
      <c r="S10">
        <v>4051</v>
      </c>
      <c r="T10">
        <v>0</v>
      </c>
      <c r="U10">
        <v>15470</v>
      </c>
      <c r="V10">
        <v>14008</v>
      </c>
    </row>
    <row r="11" spans="1:22" x14ac:dyDescent="0.2">
      <c r="A11" t="s">
        <v>63</v>
      </c>
      <c r="B11">
        <v>126</v>
      </c>
      <c r="C11">
        <v>0</v>
      </c>
      <c r="D11">
        <v>1</v>
      </c>
      <c r="E11">
        <v>1323.3</v>
      </c>
      <c r="F11">
        <v>-0.9</v>
      </c>
      <c r="G11">
        <v>7295277</v>
      </c>
      <c r="H11">
        <v>974892</v>
      </c>
      <c r="I11">
        <v>536267</v>
      </c>
      <c r="J11">
        <v>5297723</v>
      </c>
      <c r="K11">
        <v>93886</v>
      </c>
      <c r="L11">
        <v>13356944.333000001</v>
      </c>
      <c r="M11">
        <v>5203837</v>
      </c>
      <c r="N11">
        <v>12661371</v>
      </c>
      <c r="O11">
        <v>695573.33333000005</v>
      </c>
      <c r="P11">
        <v>0</v>
      </c>
      <c r="Q11">
        <v>0</v>
      </c>
      <c r="R11">
        <v>332766</v>
      </c>
      <c r="S11">
        <v>14466</v>
      </c>
      <c r="T11">
        <v>0</v>
      </c>
      <c r="U11">
        <v>80492</v>
      </c>
      <c r="V11">
        <v>121818</v>
      </c>
    </row>
    <row r="12" spans="1:22" x14ac:dyDescent="0.2">
      <c r="A12" t="s">
        <v>64</v>
      </c>
      <c r="B12">
        <v>135</v>
      </c>
      <c r="C12">
        <v>0</v>
      </c>
      <c r="D12">
        <v>1</v>
      </c>
      <c r="E12">
        <v>1157.4000000000001</v>
      </c>
      <c r="F12">
        <v>-19.5</v>
      </c>
      <c r="G12">
        <v>5761611</v>
      </c>
      <c r="H12">
        <v>820891</v>
      </c>
      <c r="I12">
        <v>49575</v>
      </c>
      <c r="J12">
        <v>3857770</v>
      </c>
      <c r="K12">
        <v>143059</v>
      </c>
      <c r="L12">
        <v>10268198.333000001</v>
      </c>
      <c r="M12">
        <v>3714711</v>
      </c>
      <c r="N12">
        <v>10052004</v>
      </c>
      <c r="O12">
        <v>216194.33332999999</v>
      </c>
      <c r="P12">
        <v>54633</v>
      </c>
      <c r="Q12">
        <v>0</v>
      </c>
      <c r="R12">
        <v>219626</v>
      </c>
      <c r="S12">
        <v>9548</v>
      </c>
      <c r="T12">
        <v>0</v>
      </c>
      <c r="U12">
        <v>61491</v>
      </c>
      <c r="V12">
        <v>47552</v>
      </c>
    </row>
    <row r="13" spans="1:22" x14ac:dyDescent="0.2">
      <c r="A13" t="s">
        <v>65</v>
      </c>
      <c r="B13">
        <v>171</v>
      </c>
      <c r="C13">
        <v>0</v>
      </c>
      <c r="D13">
        <v>1</v>
      </c>
      <c r="E13">
        <v>531.70000000000005</v>
      </c>
      <c r="F13">
        <v>21.7</v>
      </c>
      <c r="G13">
        <v>2561104</v>
      </c>
      <c r="H13">
        <v>433236</v>
      </c>
      <c r="I13">
        <v>241442</v>
      </c>
      <c r="J13">
        <v>1895494</v>
      </c>
      <c r="K13">
        <v>66143</v>
      </c>
      <c r="L13">
        <v>4816157</v>
      </c>
      <c r="M13">
        <v>1829351</v>
      </c>
      <c r="N13">
        <v>4477746</v>
      </c>
      <c r="O13">
        <v>338411</v>
      </c>
      <c r="P13">
        <v>0</v>
      </c>
      <c r="Q13">
        <v>0</v>
      </c>
      <c r="R13">
        <v>133107</v>
      </c>
      <c r="S13">
        <v>5787</v>
      </c>
      <c r="T13">
        <v>0</v>
      </c>
      <c r="U13">
        <v>28303</v>
      </c>
      <c r="V13">
        <v>59430</v>
      </c>
    </row>
    <row r="14" spans="1:22" x14ac:dyDescent="0.2">
      <c r="A14" t="s">
        <v>66</v>
      </c>
      <c r="B14">
        <v>225</v>
      </c>
      <c r="C14">
        <v>0</v>
      </c>
      <c r="D14">
        <v>1</v>
      </c>
      <c r="E14">
        <v>4253.8999999999996</v>
      </c>
      <c r="F14">
        <v>7.3</v>
      </c>
      <c r="G14">
        <v>15853231</v>
      </c>
      <c r="H14">
        <v>3055015</v>
      </c>
      <c r="I14">
        <v>244012</v>
      </c>
      <c r="J14">
        <v>18020772</v>
      </c>
      <c r="K14">
        <v>312272</v>
      </c>
      <c r="L14">
        <v>36936031.332999997</v>
      </c>
      <c r="M14">
        <v>17708500</v>
      </c>
      <c r="N14">
        <v>35979814</v>
      </c>
      <c r="O14">
        <v>956217.33333000005</v>
      </c>
      <c r="P14">
        <v>0</v>
      </c>
      <c r="Q14">
        <v>0</v>
      </c>
      <c r="R14">
        <v>778673</v>
      </c>
      <c r="S14">
        <v>33851</v>
      </c>
      <c r="T14">
        <v>0</v>
      </c>
      <c r="U14">
        <v>215088</v>
      </c>
      <c r="V14">
        <v>785686</v>
      </c>
    </row>
    <row r="15" spans="1:22" x14ac:dyDescent="0.2">
      <c r="A15" t="s">
        <v>67</v>
      </c>
      <c r="B15">
        <v>234</v>
      </c>
      <c r="C15">
        <v>0</v>
      </c>
      <c r="D15">
        <v>1</v>
      </c>
      <c r="E15">
        <v>1214.4000000000001</v>
      </c>
      <c r="F15">
        <v>-32.6</v>
      </c>
      <c r="G15">
        <v>6632044</v>
      </c>
      <c r="H15">
        <v>919805</v>
      </c>
      <c r="I15">
        <v>-15021</v>
      </c>
      <c r="J15">
        <v>3404607</v>
      </c>
      <c r="K15">
        <v>166338</v>
      </c>
      <c r="L15">
        <v>10780240.666999999</v>
      </c>
      <c r="M15">
        <v>3238269</v>
      </c>
      <c r="N15">
        <v>10604293</v>
      </c>
      <c r="O15">
        <v>175947.66667000001</v>
      </c>
      <c r="P15">
        <v>133453</v>
      </c>
      <c r="Q15">
        <v>0</v>
      </c>
      <c r="R15">
        <v>226281</v>
      </c>
      <c r="S15">
        <v>-42192</v>
      </c>
      <c r="T15">
        <v>0</v>
      </c>
      <c r="U15">
        <v>63676</v>
      </c>
      <c r="V15">
        <v>50066</v>
      </c>
    </row>
    <row r="16" spans="1:22" x14ac:dyDescent="0.2">
      <c r="A16" t="s">
        <v>68</v>
      </c>
      <c r="B16">
        <v>243</v>
      </c>
      <c r="C16">
        <v>0</v>
      </c>
      <c r="D16">
        <v>1</v>
      </c>
      <c r="E16">
        <v>251.9</v>
      </c>
      <c r="F16">
        <v>-20.399999999999999</v>
      </c>
      <c r="G16">
        <v>1471611</v>
      </c>
      <c r="H16">
        <v>208652</v>
      </c>
      <c r="I16">
        <v>-47032</v>
      </c>
      <c r="J16">
        <v>948303</v>
      </c>
      <c r="K16">
        <v>124939</v>
      </c>
      <c r="L16">
        <v>2579076.6666999999</v>
      </c>
      <c r="M16">
        <v>823364</v>
      </c>
      <c r="N16">
        <v>2499196</v>
      </c>
      <c r="O16">
        <v>79880.666666999998</v>
      </c>
      <c r="P16">
        <v>116712</v>
      </c>
      <c r="Q16">
        <v>0</v>
      </c>
      <c r="R16">
        <v>53243</v>
      </c>
      <c r="S16">
        <v>2315</v>
      </c>
      <c r="T16">
        <v>0</v>
      </c>
      <c r="U16">
        <v>14979</v>
      </c>
      <c r="V16">
        <v>3754</v>
      </c>
    </row>
    <row r="17" spans="1:22" x14ac:dyDescent="0.2">
      <c r="A17" t="s">
        <v>69</v>
      </c>
      <c r="B17">
        <v>261</v>
      </c>
      <c r="C17">
        <v>0</v>
      </c>
      <c r="D17">
        <v>1</v>
      </c>
      <c r="E17">
        <v>10175</v>
      </c>
      <c r="F17">
        <v>273.10000000000002</v>
      </c>
      <c r="G17">
        <v>52626493</v>
      </c>
      <c r="H17">
        <v>6615769</v>
      </c>
      <c r="I17">
        <v>3134630</v>
      </c>
      <c r="J17">
        <v>25426841</v>
      </c>
      <c r="K17">
        <v>746415</v>
      </c>
      <c r="L17">
        <v>84731125.333000004</v>
      </c>
      <c r="M17">
        <v>24680426</v>
      </c>
      <c r="N17">
        <v>80497899</v>
      </c>
      <c r="O17">
        <v>4233226.3333000001</v>
      </c>
      <c r="P17">
        <v>0</v>
      </c>
      <c r="Q17">
        <v>0</v>
      </c>
      <c r="R17">
        <v>612290</v>
      </c>
      <c r="S17">
        <v>26618</v>
      </c>
      <c r="T17">
        <v>0</v>
      </c>
      <c r="U17">
        <v>511645</v>
      </c>
      <c r="V17">
        <v>674312</v>
      </c>
    </row>
    <row r="18" spans="1:22" x14ac:dyDescent="0.2">
      <c r="A18" t="s">
        <v>70</v>
      </c>
      <c r="B18">
        <v>279</v>
      </c>
      <c r="C18">
        <v>0</v>
      </c>
      <c r="D18">
        <v>1</v>
      </c>
      <c r="E18">
        <v>798.6</v>
      </c>
      <c r="F18">
        <v>-10.4</v>
      </c>
      <c r="G18">
        <v>4333122</v>
      </c>
      <c r="H18">
        <v>618624</v>
      </c>
      <c r="I18">
        <v>75136</v>
      </c>
      <c r="J18">
        <v>2438190</v>
      </c>
      <c r="K18">
        <v>5582</v>
      </c>
      <c r="L18">
        <v>7229778.6666999999</v>
      </c>
      <c r="M18">
        <v>2432608</v>
      </c>
      <c r="N18">
        <v>7137385</v>
      </c>
      <c r="O18">
        <v>92393.666666999998</v>
      </c>
      <c r="P18">
        <v>16285</v>
      </c>
      <c r="Q18">
        <v>0</v>
      </c>
      <c r="R18">
        <v>183021</v>
      </c>
      <c r="S18">
        <v>7956</v>
      </c>
      <c r="T18">
        <v>0</v>
      </c>
      <c r="U18">
        <v>42626</v>
      </c>
      <c r="V18">
        <v>22864</v>
      </c>
    </row>
    <row r="19" spans="1:22" x14ac:dyDescent="0.2">
      <c r="A19" t="s">
        <v>71</v>
      </c>
      <c r="B19">
        <v>355</v>
      </c>
      <c r="C19">
        <v>0</v>
      </c>
      <c r="D19">
        <v>1</v>
      </c>
      <c r="E19">
        <v>288.89999999999998</v>
      </c>
      <c r="F19">
        <v>3.5</v>
      </c>
      <c r="G19">
        <v>767247</v>
      </c>
      <c r="H19">
        <v>214230</v>
      </c>
      <c r="I19">
        <v>44660</v>
      </c>
      <c r="J19">
        <v>1654708</v>
      </c>
      <c r="K19">
        <v>2719</v>
      </c>
      <c r="L19">
        <v>2632509.3333000001</v>
      </c>
      <c r="M19">
        <v>1651989</v>
      </c>
      <c r="N19">
        <v>2561817</v>
      </c>
      <c r="O19">
        <v>70692.333333000002</v>
      </c>
      <c r="P19">
        <v>0</v>
      </c>
      <c r="Q19">
        <v>0</v>
      </c>
      <c r="R19">
        <v>49915</v>
      </c>
      <c r="S19">
        <v>2170</v>
      </c>
      <c r="T19">
        <v>0</v>
      </c>
      <c r="U19">
        <v>15686</v>
      </c>
      <c r="V19">
        <v>46239</v>
      </c>
    </row>
    <row r="20" spans="1:22" x14ac:dyDescent="0.2">
      <c r="A20" t="s">
        <v>72</v>
      </c>
      <c r="B20">
        <v>387</v>
      </c>
      <c r="C20">
        <v>0</v>
      </c>
      <c r="D20">
        <v>1</v>
      </c>
      <c r="E20">
        <v>1454.3</v>
      </c>
      <c r="F20">
        <v>20.399999999999999</v>
      </c>
      <c r="G20">
        <v>7970336</v>
      </c>
      <c r="H20">
        <v>1098501</v>
      </c>
      <c r="I20">
        <v>335796</v>
      </c>
      <c r="J20">
        <v>4214886</v>
      </c>
      <c r="K20">
        <v>105592</v>
      </c>
      <c r="L20">
        <v>13008337.666999999</v>
      </c>
      <c r="M20">
        <v>4109294</v>
      </c>
      <c r="N20">
        <v>12520811</v>
      </c>
      <c r="O20">
        <v>487526.66667000001</v>
      </c>
      <c r="P20">
        <v>0</v>
      </c>
      <c r="Q20">
        <v>0</v>
      </c>
      <c r="R20">
        <v>366043</v>
      </c>
      <c r="S20">
        <v>15913</v>
      </c>
      <c r="T20">
        <v>0</v>
      </c>
      <c r="U20">
        <v>77395</v>
      </c>
      <c r="V20">
        <v>90658</v>
      </c>
    </row>
    <row r="21" spans="1:22" x14ac:dyDescent="0.2">
      <c r="A21" t="s">
        <v>73</v>
      </c>
      <c r="B21">
        <v>414</v>
      </c>
      <c r="C21">
        <v>0</v>
      </c>
      <c r="D21">
        <v>1</v>
      </c>
      <c r="E21">
        <v>516.70000000000005</v>
      </c>
      <c r="F21">
        <v>-8.6</v>
      </c>
      <c r="G21">
        <v>2478117</v>
      </c>
      <c r="H21">
        <v>382999</v>
      </c>
      <c r="I21">
        <v>19712</v>
      </c>
      <c r="J21">
        <v>1814660</v>
      </c>
      <c r="K21">
        <v>62906</v>
      </c>
      <c r="L21">
        <v>4568574.6666999999</v>
      </c>
      <c r="M21">
        <v>1751754</v>
      </c>
      <c r="N21">
        <v>4475638</v>
      </c>
      <c r="O21">
        <v>92936.666666999998</v>
      </c>
      <c r="P21">
        <v>23662</v>
      </c>
      <c r="Q21">
        <v>0</v>
      </c>
      <c r="R21">
        <v>126451</v>
      </c>
      <c r="S21">
        <v>5497</v>
      </c>
      <c r="T21">
        <v>0</v>
      </c>
      <c r="U21">
        <v>27366</v>
      </c>
      <c r="V21">
        <v>19250</v>
      </c>
    </row>
    <row r="22" spans="1:22" x14ac:dyDescent="0.2">
      <c r="A22" t="s">
        <v>74</v>
      </c>
      <c r="B22">
        <v>423</v>
      </c>
      <c r="C22">
        <v>0</v>
      </c>
      <c r="D22">
        <v>1</v>
      </c>
      <c r="E22">
        <v>251.9</v>
      </c>
      <c r="F22">
        <v>9.5</v>
      </c>
      <c r="G22">
        <v>997961</v>
      </c>
      <c r="H22">
        <v>194288</v>
      </c>
      <c r="I22">
        <v>126662</v>
      </c>
      <c r="J22">
        <v>1241966</v>
      </c>
      <c r="K22">
        <v>-4970</v>
      </c>
      <c r="L22">
        <v>2394133</v>
      </c>
      <c r="M22">
        <v>1246936</v>
      </c>
      <c r="N22">
        <v>2262460</v>
      </c>
      <c r="O22">
        <v>131673</v>
      </c>
      <c r="P22">
        <v>0</v>
      </c>
      <c r="Q22">
        <v>0</v>
      </c>
      <c r="R22">
        <v>59898</v>
      </c>
      <c r="S22">
        <v>2604</v>
      </c>
      <c r="T22">
        <v>0</v>
      </c>
      <c r="U22">
        <v>14088</v>
      </c>
      <c r="V22">
        <v>19816</v>
      </c>
    </row>
    <row r="23" spans="1:22" x14ac:dyDescent="0.2">
      <c r="A23" t="s">
        <v>75</v>
      </c>
      <c r="B23">
        <v>540</v>
      </c>
      <c r="C23">
        <v>0</v>
      </c>
      <c r="D23">
        <v>1</v>
      </c>
      <c r="E23">
        <v>589.70000000000005</v>
      </c>
      <c r="F23">
        <v>11.2</v>
      </c>
      <c r="G23">
        <v>2969392</v>
      </c>
      <c r="H23">
        <v>434775</v>
      </c>
      <c r="I23">
        <v>193333</v>
      </c>
      <c r="J23">
        <v>2111366</v>
      </c>
      <c r="K23">
        <v>66936</v>
      </c>
      <c r="L23">
        <v>5441557.3333000001</v>
      </c>
      <c r="M23">
        <v>2044430</v>
      </c>
      <c r="N23">
        <v>5170577</v>
      </c>
      <c r="O23">
        <v>270980.33332999999</v>
      </c>
      <c r="P23">
        <v>0</v>
      </c>
      <c r="Q23">
        <v>0</v>
      </c>
      <c r="R23">
        <v>96502</v>
      </c>
      <c r="S23">
        <v>4195</v>
      </c>
      <c r="T23">
        <v>0</v>
      </c>
      <c r="U23">
        <v>31999</v>
      </c>
      <c r="V23">
        <v>22526</v>
      </c>
    </row>
    <row r="24" spans="1:22" x14ac:dyDescent="0.2">
      <c r="A24" t="s">
        <v>76</v>
      </c>
      <c r="B24">
        <v>472</v>
      </c>
      <c r="C24">
        <v>0</v>
      </c>
      <c r="D24">
        <v>1</v>
      </c>
      <c r="E24">
        <v>1625.2</v>
      </c>
      <c r="F24">
        <v>24.9</v>
      </c>
      <c r="G24">
        <v>9861769</v>
      </c>
      <c r="H24">
        <v>1076683</v>
      </c>
      <c r="I24">
        <v>406193</v>
      </c>
      <c r="J24">
        <v>2864639</v>
      </c>
      <c r="K24">
        <v>71915</v>
      </c>
      <c r="L24">
        <v>13431974.666999999</v>
      </c>
      <c r="M24">
        <v>2792724</v>
      </c>
      <c r="N24">
        <v>12923502</v>
      </c>
      <c r="O24">
        <v>508472.66667000001</v>
      </c>
      <c r="P24">
        <v>0</v>
      </c>
      <c r="Q24">
        <v>414591.59012000001</v>
      </c>
      <c r="R24">
        <v>432596</v>
      </c>
      <c r="S24">
        <v>18806</v>
      </c>
      <c r="T24">
        <v>414591.59012000001</v>
      </c>
      <c r="U24">
        <v>81435</v>
      </c>
      <c r="V24">
        <v>61480</v>
      </c>
    </row>
    <row r="25" spans="1:22" x14ac:dyDescent="0.2">
      <c r="A25" t="s">
        <v>77</v>
      </c>
      <c r="B25">
        <v>504</v>
      </c>
      <c r="C25">
        <v>0</v>
      </c>
      <c r="D25">
        <v>1</v>
      </c>
      <c r="E25">
        <v>663.7</v>
      </c>
      <c r="F25">
        <v>14.8</v>
      </c>
      <c r="G25">
        <v>3401858</v>
      </c>
      <c r="H25">
        <v>515195</v>
      </c>
      <c r="I25">
        <v>204360</v>
      </c>
      <c r="J25">
        <v>2077459</v>
      </c>
      <c r="K25">
        <v>64043</v>
      </c>
      <c r="L25">
        <v>5876881.6666999999</v>
      </c>
      <c r="M25">
        <v>2013416</v>
      </c>
      <c r="N25">
        <v>5586587</v>
      </c>
      <c r="O25">
        <v>290294.66667000001</v>
      </c>
      <c r="P25">
        <v>0</v>
      </c>
      <c r="Q25">
        <v>0</v>
      </c>
      <c r="R25">
        <v>159728</v>
      </c>
      <c r="S25">
        <v>6944</v>
      </c>
      <c r="T25">
        <v>0</v>
      </c>
      <c r="U25">
        <v>35755</v>
      </c>
      <c r="V25">
        <v>42098</v>
      </c>
    </row>
    <row r="26" spans="1:22" x14ac:dyDescent="0.2">
      <c r="A26" t="s">
        <v>78</v>
      </c>
      <c r="B26">
        <v>513</v>
      </c>
      <c r="C26">
        <v>0</v>
      </c>
      <c r="D26">
        <v>1</v>
      </c>
      <c r="E26">
        <v>362.8</v>
      </c>
      <c r="F26">
        <v>3.4</v>
      </c>
      <c r="G26">
        <v>2027221</v>
      </c>
      <c r="H26">
        <v>272108</v>
      </c>
      <c r="I26">
        <v>77336</v>
      </c>
      <c r="J26">
        <v>864940</v>
      </c>
      <c r="K26">
        <v>21634</v>
      </c>
      <c r="L26">
        <v>3089212.3333000001</v>
      </c>
      <c r="M26">
        <v>843306</v>
      </c>
      <c r="N26">
        <v>2988312</v>
      </c>
      <c r="O26">
        <v>100900.33332999999</v>
      </c>
      <c r="P26">
        <v>0</v>
      </c>
      <c r="Q26">
        <v>23860.906368</v>
      </c>
      <c r="R26">
        <v>79864</v>
      </c>
      <c r="S26">
        <v>3472</v>
      </c>
      <c r="T26">
        <v>23860.906368</v>
      </c>
      <c r="U26">
        <v>18355</v>
      </c>
      <c r="V26">
        <v>4807</v>
      </c>
    </row>
    <row r="27" spans="1:22" x14ac:dyDescent="0.2">
      <c r="A27" t="s">
        <v>79</v>
      </c>
      <c r="B27">
        <v>549</v>
      </c>
      <c r="C27">
        <v>0</v>
      </c>
      <c r="D27">
        <v>1</v>
      </c>
      <c r="E27">
        <v>448.77</v>
      </c>
      <c r="F27">
        <v>-23.43</v>
      </c>
      <c r="G27">
        <v>2291617</v>
      </c>
      <c r="H27">
        <v>357097</v>
      </c>
      <c r="I27">
        <v>-21151</v>
      </c>
      <c r="J27">
        <v>1631360</v>
      </c>
      <c r="K27">
        <v>54164</v>
      </c>
      <c r="L27">
        <v>4218230.6666999999</v>
      </c>
      <c r="M27">
        <v>1577196</v>
      </c>
      <c r="N27">
        <v>4180194</v>
      </c>
      <c r="O27">
        <v>38036.666666999998</v>
      </c>
      <c r="P27">
        <v>122222</v>
      </c>
      <c r="Q27">
        <v>0</v>
      </c>
      <c r="R27">
        <v>69881</v>
      </c>
      <c r="S27">
        <v>3038</v>
      </c>
      <c r="T27">
        <v>0</v>
      </c>
      <c r="U27">
        <v>24227</v>
      </c>
      <c r="V27">
        <v>8038</v>
      </c>
    </row>
    <row r="28" spans="1:22" x14ac:dyDescent="0.2">
      <c r="A28" t="s">
        <v>80</v>
      </c>
      <c r="B28">
        <v>576</v>
      </c>
      <c r="C28">
        <v>0</v>
      </c>
      <c r="D28">
        <v>1</v>
      </c>
      <c r="E28">
        <v>554.70000000000005</v>
      </c>
      <c r="F28">
        <v>-2.9</v>
      </c>
      <c r="G28">
        <v>3077181</v>
      </c>
      <c r="H28">
        <v>384082</v>
      </c>
      <c r="I28">
        <v>107513</v>
      </c>
      <c r="J28">
        <v>1374221</v>
      </c>
      <c r="K28">
        <v>16141</v>
      </c>
      <c r="L28">
        <v>4766692.6666999999</v>
      </c>
      <c r="M28">
        <v>1358080</v>
      </c>
      <c r="N28">
        <v>4635244</v>
      </c>
      <c r="O28">
        <v>131448.66667000001</v>
      </c>
      <c r="P28">
        <v>0</v>
      </c>
      <c r="Q28">
        <v>0</v>
      </c>
      <c r="R28">
        <v>86519</v>
      </c>
      <c r="S28">
        <v>3761</v>
      </c>
      <c r="T28">
        <v>0</v>
      </c>
      <c r="U28">
        <v>29436</v>
      </c>
      <c r="V28">
        <v>17728</v>
      </c>
    </row>
    <row r="29" spans="1:22" x14ac:dyDescent="0.2">
      <c r="A29" t="s">
        <v>81</v>
      </c>
      <c r="B29">
        <v>585</v>
      </c>
      <c r="C29">
        <v>0</v>
      </c>
      <c r="D29">
        <v>1</v>
      </c>
      <c r="E29">
        <v>578.70000000000005</v>
      </c>
      <c r="F29">
        <v>-1</v>
      </c>
      <c r="G29">
        <v>2741889</v>
      </c>
      <c r="H29">
        <v>425629</v>
      </c>
      <c r="I29">
        <v>70662</v>
      </c>
      <c r="J29">
        <v>2006128</v>
      </c>
      <c r="K29">
        <v>43877</v>
      </c>
      <c r="L29">
        <v>5064653.3333000001</v>
      </c>
      <c r="M29">
        <v>1962251</v>
      </c>
      <c r="N29">
        <v>4936754</v>
      </c>
      <c r="O29">
        <v>127899.33332999999</v>
      </c>
      <c r="P29">
        <v>0</v>
      </c>
      <c r="Q29">
        <v>0</v>
      </c>
      <c r="R29">
        <v>136434</v>
      </c>
      <c r="S29">
        <v>5931</v>
      </c>
      <c r="T29">
        <v>0</v>
      </c>
      <c r="U29">
        <v>29808</v>
      </c>
      <c r="V29">
        <v>27441</v>
      </c>
    </row>
    <row r="30" spans="1:22" x14ac:dyDescent="0.2">
      <c r="A30" t="s">
        <v>82</v>
      </c>
      <c r="B30">
        <v>594</v>
      </c>
      <c r="C30">
        <v>0</v>
      </c>
      <c r="D30">
        <v>1</v>
      </c>
      <c r="E30">
        <v>789.6</v>
      </c>
      <c r="F30">
        <v>-6.8</v>
      </c>
      <c r="G30">
        <v>4110697</v>
      </c>
      <c r="H30">
        <v>574232</v>
      </c>
      <c r="I30">
        <v>65609</v>
      </c>
      <c r="J30">
        <v>2445888</v>
      </c>
      <c r="K30">
        <v>42440</v>
      </c>
      <c r="L30">
        <v>7051648.3333000001</v>
      </c>
      <c r="M30">
        <v>2403448</v>
      </c>
      <c r="N30">
        <v>6924601</v>
      </c>
      <c r="O30">
        <v>127047.33332999999</v>
      </c>
      <c r="P30">
        <v>0</v>
      </c>
      <c r="Q30">
        <v>0</v>
      </c>
      <c r="R30">
        <v>119796</v>
      </c>
      <c r="S30">
        <v>5208</v>
      </c>
      <c r="T30">
        <v>0</v>
      </c>
      <c r="U30">
        <v>42313</v>
      </c>
      <c r="V30">
        <v>40627</v>
      </c>
    </row>
    <row r="31" spans="1:22" x14ac:dyDescent="0.2">
      <c r="A31" t="s">
        <v>83</v>
      </c>
      <c r="B31">
        <v>603</v>
      </c>
      <c r="C31">
        <v>0</v>
      </c>
      <c r="D31">
        <v>1</v>
      </c>
      <c r="E31">
        <v>191.4</v>
      </c>
      <c r="F31">
        <v>-2.9</v>
      </c>
      <c r="G31">
        <v>785420</v>
      </c>
      <c r="H31">
        <v>125521</v>
      </c>
      <c r="I31">
        <v>1221</v>
      </c>
      <c r="J31">
        <v>746917</v>
      </c>
      <c r="K31">
        <v>20711</v>
      </c>
      <c r="L31">
        <v>1627256.3333000001</v>
      </c>
      <c r="M31">
        <v>726206</v>
      </c>
      <c r="N31">
        <v>1604297</v>
      </c>
      <c r="O31">
        <v>22959.333332999999</v>
      </c>
      <c r="P31">
        <v>7157</v>
      </c>
      <c r="Q31">
        <v>0</v>
      </c>
      <c r="R31">
        <v>33277</v>
      </c>
      <c r="S31">
        <v>1447</v>
      </c>
      <c r="T31">
        <v>0</v>
      </c>
      <c r="U31">
        <v>9836</v>
      </c>
      <c r="V31">
        <v>2675</v>
      </c>
    </row>
    <row r="32" spans="1:22" x14ac:dyDescent="0.2">
      <c r="A32" t="s">
        <v>84</v>
      </c>
      <c r="B32">
        <v>609</v>
      </c>
      <c r="C32">
        <v>0</v>
      </c>
      <c r="D32">
        <v>1</v>
      </c>
      <c r="E32">
        <v>1492.3</v>
      </c>
      <c r="F32">
        <v>-3.7</v>
      </c>
      <c r="G32">
        <v>7293762</v>
      </c>
      <c r="H32">
        <v>1517080</v>
      </c>
      <c r="I32">
        <v>670770</v>
      </c>
      <c r="J32">
        <v>4737342</v>
      </c>
      <c r="K32">
        <v>106979</v>
      </c>
      <c r="L32">
        <v>13267278.333000001</v>
      </c>
      <c r="M32">
        <v>4630363</v>
      </c>
      <c r="N32">
        <v>12476013</v>
      </c>
      <c r="O32">
        <v>791265.33333000005</v>
      </c>
      <c r="P32">
        <v>0</v>
      </c>
      <c r="Q32">
        <v>0</v>
      </c>
      <c r="R32">
        <v>312800</v>
      </c>
      <c r="S32">
        <v>13598</v>
      </c>
      <c r="T32">
        <v>0</v>
      </c>
      <c r="U32">
        <v>77461</v>
      </c>
      <c r="V32">
        <v>31894</v>
      </c>
    </row>
    <row r="33" spans="1:22" x14ac:dyDescent="0.2">
      <c r="A33" t="s">
        <v>85</v>
      </c>
      <c r="B33">
        <v>621</v>
      </c>
      <c r="C33">
        <v>0</v>
      </c>
      <c r="D33">
        <v>1</v>
      </c>
      <c r="E33">
        <v>3982</v>
      </c>
      <c r="F33">
        <v>-28.9</v>
      </c>
      <c r="G33">
        <v>19697651</v>
      </c>
      <c r="H33">
        <v>4043186</v>
      </c>
      <c r="I33">
        <v>1482919</v>
      </c>
      <c r="J33">
        <v>12490583</v>
      </c>
      <c r="K33">
        <v>159219</v>
      </c>
      <c r="L33">
        <v>35892479</v>
      </c>
      <c r="M33">
        <v>12331364</v>
      </c>
      <c r="N33">
        <v>33993019</v>
      </c>
      <c r="O33">
        <v>1899460</v>
      </c>
      <c r="P33">
        <v>0</v>
      </c>
      <c r="Q33">
        <v>0</v>
      </c>
      <c r="R33">
        <v>838571</v>
      </c>
      <c r="S33">
        <v>36455</v>
      </c>
      <c r="T33">
        <v>0</v>
      </c>
      <c r="U33">
        <v>204914</v>
      </c>
      <c r="V33">
        <v>499630</v>
      </c>
    </row>
    <row r="34" spans="1:22" x14ac:dyDescent="0.2">
      <c r="A34" t="s">
        <v>86</v>
      </c>
      <c r="B34">
        <v>720</v>
      </c>
      <c r="C34">
        <v>0</v>
      </c>
      <c r="D34">
        <v>1</v>
      </c>
      <c r="E34">
        <v>1675.2</v>
      </c>
      <c r="F34">
        <v>79.3</v>
      </c>
      <c r="G34">
        <v>10180590</v>
      </c>
      <c r="H34">
        <v>1136454</v>
      </c>
      <c r="I34">
        <v>800357</v>
      </c>
      <c r="J34">
        <v>2773924</v>
      </c>
      <c r="K34">
        <v>94995</v>
      </c>
      <c r="L34">
        <v>13954055</v>
      </c>
      <c r="M34">
        <v>2678929</v>
      </c>
      <c r="N34">
        <v>13039206</v>
      </c>
      <c r="O34">
        <v>914849</v>
      </c>
      <c r="P34">
        <v>0</v>
      </c>
      <c r="Q34">
        <v>501058.76338999998</v>
      </c>
      <c r="R34">
        <v>173038</v>
      </c>
      <c r="S34">
        <v>7522</v>
      </c>
      <c r="T34">
        <v>501058.76338999998</v>
      </c>
      <c r="U34">
        <v>84803</v>
      </c>
      <c r="V34">
        <v>36125</v>
      </c>
    </row>
    <row r="35" spans="1:22" x14ac:dyDescent="0.2">
      <c r="A35" t="s">
        <v>87</v>
      </c>
      <c r="B35">
        <v>729</v>
      </c>
      <c r="C35">
        <v>0</v>
      </c>
      <c r="D35">
        <v>1</v>
      </c>
      <c r="E35">
        <v>2090</v>
      </c>
      <c r="F35">
        <v>-52.8</v>
      </c>
      <c r="G35">
        <v>12695301</v>
      </c>
      <c r="H35">
        <v>1543528</v>
      </c>
      <c r="I35">
        <v>-34266</v>
      </c>
      <c r="J35">
        <v>5415303</v>
      </c>
      <c r="K35">
        <v>304130</v>
      </c>
      <c r="L35">
        <v>19360948.666999999</v>
      </c>
      <c r="M35">
        <v>5111173</v>
      </c>
      <c r="N35">
        <v>19037336</v>
      </c>
      <c r="O35">
        <v>323612.66667000001</v>
      </c>
      <c r="P35">
        <v>207106</v>
      </c>
      <c r="Q35">
        <v>252586.97943000001</v>
      </c>
      <c r="R35">
        <v>402647</v>
      </c>
      <c r="S35">
        <v>17504</v>
      </c>
      <c r="T35">
        <v>252586.97943000001</v>
      </c>
      <c r="U35">
        <v>113599</v>
      </c>
      <c r="V35">
        <v>109464</v>
      </c>
    </row>
    <row r="36" spans="1:22" x14ac:dyDescent="0.2">
      <c r="A36" t="s">
        <v>88</v>
      </c>
      <c r="B36">
        <v>747</v>
      </c>
      <c r="C36">
        <v>0</v>
      </c>
      <c r="D36">
        <v>1</v>
      </c>
      <c r="E36">
        <v>625.70000000000005</v>
      </c>
      <c r="F36">
        <v>17.2</v>
      </c>
      <c r="G36">
        <v>3176178</v>
      </c>
      <c r="H36">
        <v>453839</v>
      </c>
      <c r="I36">
        <v>205018</v>
      </c>
      <c r="J36">
        <v>1844965</v>
      </c>
      <c r="K36">
        <v>46026</v>
      </c>
      <c r="L36">
        <v>5495142</v>
      </c>
      <c r="M36">
        <v>1798939</v>
      </c>
      <c r="N36">
        <v>5233530</v>
      </c>
      <c r="O36">
        <v>261612</v>
      </c>
      <c r="P36">
        <v>0</v>
      </c>
      <c r="Q36">
        <v>0</v>
      </c>
      <c r="R36">
        <v>0</v>
      </c>
      <c r="S36">
        <v>0</v>
      </c>
      <c r="T36">
        <v>0</v>
      </c>
      <c r="U36">
        <v>32832</v>
      </c>
      <c r="V36">
        <v>20160</v>
      </c>
    </row>
    <row r="37" spans="1:22" x14ac:dyDescent="0.2">
      <c r="A37" t="s">
        <v>89</v>
      </c>
      <c r="B37">
        <v>1917</v>
      </c>
      <c r="C37">
        <v>0</v>
      </c>
      <c r="D37">
        <v>1</v>
      </c>
      <c r="E37">
        <v>422.8</v>
      </c>
      <c r="F37">
        <v>-9.9</v>
      </c>
      <c r="G37">
        <v>2113623</v>
      </c>
      <c r="H37">
        <v>347538</v>
      </c>
      <c r="I37">
        <v>12061</v>
      </c>
      <c r="J37">
        <v>1506796</v>
      </c>
      <c r="K37">
        <v>67017</v>
      </c>
      <c r="L37">
        <v>3890555</v>
      </c>
      <c r="M37">
        <v>1439779</v>
      </c>
      <c r="N37">
        <v>3806861</v>
      </c>
      <c r="O37">
        <v>83694</v>
      </c>
      <c r="P37">
        <v>36988</v>
      </c>
      <c r="Q37">
        <v>0</v>
      </c>
      <c r="R37">
        <v>86519</v>
      </c>
      <c r="S37">
        <v>3761</v>
      </c>
      <c r="T37">
        <v>0</v>
      </c>
      <c r="U37">
        <v>23524</v>
      </c>
      <c r="V37">
        <v>9117</v>
      </c>
    </row>
    <row r="38" spans="1:22" x14ac:dyDescent="0.2">
      <c r="A38" t="s">
        <v>90</v>
      </c>
      <c r="B38">
        <v>846</v>
      </c>
      <c r="C38">
        <v>0</v>
      </c>
      <c r="D38">
        <v>1</v>
      </c>
      <c r="E38">
        <v>518.70000000000005</v>
      </c>
      <c r="F38">
        <v>-14.5</v>
      </c>
      <c r="G38">
        <v>2554121</v>
      </c>
      <c r="H38">
        <v>396015</v>
      </c>
      <c r="I38">
        <v>-35103</v>
      </c>
      <c r="J38">
        <v>1752943</v>
      </c>
      <c r="K38">
        <v>102217</v>
      </c>
      <c r="L38">
        <v>4614652.3333000001</v>
      </c>
      <c r="M38">
        <v>1650726</v>
      </c>
      <c r="N38">
        <v>4540735</v>
      </c>
      <c r="O38">
        <v>73917.333333000002</v>
      </c>
      <c r="P38">
        <v>60673</v>
      </c>
      <c r="Q38">
        <v>0</v>
      </c>
      <c r="R38">
        <v>103158</v>
      </c>
      <c r="S38">
        <v>4485</v>
      </c>
      <c r="T38">
        <v>0</v>
      </c>
      <c r="U38">
        <v>27531</v>
      </c>
      <c r="V38">
        <v>14731</v>
      </c>
    </row>
    <row r="39" spans="1:22" x14ac:dyDescent="0.2">
      <c r="A39" t="s">
        <v>91</v>
      </c>
      <c r="B39">
        <v>882</v>
      </c>
      <c r="C39">
        <v>0</v>
      </c>
      <c r="D39">
        <v>1</v>
      </c>
      <c r="E39">
        <v>4647.7</v>
      </c>
      <c r="F39">
        <v>11.2</v>
      </c>
      <c r="G39">
        <v>29852014</v>
      </c>
      <c r="H39">
        <v>4824093</v>
      </c>
      <c r="I39">
        <v>2269072</v>
      </c>
      <c r="J39">
        <v>9518332</v>
      </c>
      <c r="K39">
        <v>217454</v>
      </c>
      <c r="L39">
        <v>43829249.332999997</v>
      </c>
      <c r="M39">
        <v>9300878</v>
      </c>
      <c r="N39">
        <v>41206365</v>
      </c>
      <c r="O39">
        <v>2622884.3333000001</v>
      </c>
      <c r="P39">
        <v>0</v>
      </c>
      <c r="Q39">
        <v>1180738.0684</v>
      </c>
      <c r="R39">
        <v>662205</v>
      </c>
      <c r="S39">
        <v>28788</v>
      </c>
      <c r="T39">
        <v>1180738.0684</v>
      </c>
      <c r="U39">
        <v>255658</v>
      </c>
      <c r="V39">
        <v>297015</v>
      </c>
    </row>
    <row r="40" spans="1:22" x14ac:dyDescent="0.2">
      <c r="A40" t="s">
        <v>92</v>
      </c>
      <c r="B40">
        <v>916</v>
      </c>
      <c r="C40">
        <v>0</v>
      </c>
      <c r="D40">
        <v>1</v>
      </c>
      <c r="E40">
        <v>300.89999999999998</v>
      </c>
      <c r="F40">
        <v>36.5</v>
      </c>
      <c r="G40">
        <v>1707377</v>
      </c>
      <c r="H40">
        <v>248624</v>
      </c>
      <c r="I40">
        <v>327507</v>
      </c>
      <c r="J40">
        <v>1168968</v>
      </c>
      <c r="K40">
        <v>57879</v>
      </c>
      <c r="L40">
        <v>3088121.6666999999</v>
      </c>
      <c r="M40">
        <v>1111089</v>
      </c>
      <c r="N40">
        <v>2697926</v>
      </c>
      <c r="O40">
        <v>390195.66667000001</v>
      </c>
      <c r="P40">
        <v>0</v>
      </c>
      <c r="Q40">
        <v>0</v>
      </c>
      <c r="R40">
        <v>46587</v>
      </c>
      <c r="S40">
        <v>2025</v>
      </c>
      <c r="T40">
        <v>0</v>
      </c>
      <c r="U40">
        <v>18251</v>
      </c>
      <c r="V40">
        <v>9740</v>
      </c>
    </row>
    <row r="41" spans="1:22" x14ac:dyDescent="0.2">
      <c r="A41" t="s">
        <v>93</v>
      </c>
      <c r="B41">
        <v>914</v>
      </c>
      <c r="C41">
        <v>0</v>
      </c>
      <c r="D41">
        <v>1</v>
      </c>
      <c r="E41">
        <v>470.8</v>
      </c>
      <c r="F41">
        <v>25.9</v>
      </c>
      <c r="G41">
        <v>1686466</v>
      </c>
      <c r="H41">
        <v>361447</v>
      </c>
      <c r="I41">
        <v>213544</v>
      </c>
      <c r="J41">
        <v>2127502</v>
      </c>
      <c r="K41">
        <v>72472</v>
      </c>
      <c r="L41">
        <v>4116337</v>
      </c>
      <c r="M41">
        <v>2055030</v>
      </c>
      <c r="N41">
        <v>3812222</v>
      </c>
      <c r="O41">
        <v>304115</v>
      </c>
      <c r="P41">
        <v>0</v>
      </c>
      <c r="Q41">
        <v>0</v>
      </c>
      <c r="R41">
        <v>96502</v>
      </c>
      <c r="S41">
        <v>4195</v>
      </c>
      <c r="T41">
        <v>0</v>
      </c>
      <c r="U41">
        <v>24317</v>
      </c>
      <c r="V41">
        <v>37424</v>
      </c>
    </row>
    <row r="42" spans="1:22" x14ac:dyDescent="0.2">
      <c r="A42" t="s">
        <v>94</v>
      </c>
      <c r="B42">
        <v>918</v>
      </c>
      <c r="C42">
        <v>0</v>
      </c>
      <c r="D42">
        <v>1</v>
      </c>
      <c r="E42">
        <v>433.8</v>
      </c>
      <c r="F42">
        <v>-16.2</v>
      </c>
      <c r="G42">
        <v>2173264</v>
      </c>
      <c r="H42">
        <v>349877</v>
      </c>
      <c r="I42">
        <v>-37580</v>
      </c>
      <c r="J42">
        <v>1406634</v>
      </c>
      <c r="K42">
        <v>70422</v>
      </c>
      <c r="L42">
        <v>3843246</v>
      </c>
      <c r="M42">
        <v>1336212</v>
      </c>
      <c r="N42">
        <v>3808141</v>
      </c>
      <c r="O42">
        <v>35105</v>
      </c>
      <c r="P42">
        <v>77905</v>
      </c>
      <c r="Q42">
        <v>0</v>
      </c>
      <c r="R42">
        <v>93175</v>
      </c>
      <c r="S42">
        <v>4051</v>
      </c>
      <c r="T42">
        <v>0</v>
      </c>
      <c r="U42">
        <v>22668</v>
      </c>
      <c r="V42">
        <v>6646</v>
      </c>
    </row>
    <row r="43" spans="1:22" x14ac:dyDescent="0.2">
      <c r="A43" t="s">
        <v>95</v>
      </c>
      <c r="B43">
        <v>936</v>
      </c>
      <c r="C43">
        <v>0</v>
      </c>
      <c r="D43">
        <v>1</v>
      </c>
      <c r="E43">
        <v>892.6</v>
      </c>
      <c r="F43">
        <v>1.6</v>
      </c>
      <c r="G43">
        <v>4594790</v>
      </c>
      <c r="H43">
        <v>656578</v>
      </c>
      <c r="I43">
        <v>124229</v>
      </c>
      <c r="J43">
        <v>2630931</v>
      </c>
      <c r="K43">
        <v>41376</v>
      </c>
      <c r="L43">
        <v>7734558</v>
      </c>
      <c r="M43">
        <v>2589555</v>
      </c>
      <c r="N43">
        <v>7534602</v>
      </c>
      <c r="O43">
        <v>199956</v>
      </c>
      <c r="P43">
        <v>0</v>
      </c>
      <c r="Q43">
        <v>0</v>
      </c>
      <c r="R43">
        <v>229609</v>
      </c>
      <c r="S43">
        <v>9982</v>
      </c>
      <c r="T43">
        <v>0</v>
      </c>
      <c r="U43">
        <v>46501</v>
      </c>
      <c r="V43">
        <v>81868</v>
      </c>
    </row>
    <row r="44" spans="1:22" x14ac:dyDescent="0.2">
      <c r="A44" t="s">
        <v>96</v>
      </c>
      <c r="B44">
        <v>977</v>
      </c>
      <c r="C44">
        <v>0</v>
      </c>
      <c r="D44">
        <v>1</v>
      </c>
      <c r="E44">
        <v>600.70000000000005</v>
      </c>
      <c r="F44">
        <v>-0.3</v>
      </c>
      <c r="G44">
        <v>3518627</v>
      </c>
      <c r="H44">
        <v>451387</v>
      </c>
      <c r="I44">
        <v>99485</v>
      </c>
      <c r="J44">
        <v>1461386</v>
      </c>
      <c r="K44">
        <v>41020</v>
      </c>
      <c r="L44">
        <v>5306535</v>
      </c>
      <c r="M44">
        <v>1420366</v>
      </c>
      <c r="N44">
        <v>5162870</v>
      </c>
      <c r="O44">
        <v>143665</v>
      </c>
      <c r="P44">
        <v>0</v>
      </c>
      <c r="Q44">
        <v>50313.918627999999</v>
      </c>
      <c r="R44">
        <v>133107</v>
      </c>
      <c r="S44">
        <v>5787</v>
      </c>
      <c r="T44">
        <v>50313.918627999999</v>
      </c>
      <c r="U44">
        <v>31591</v>
      </c>
      <c r="V44">
        <v>8242</v>
      </c>
    </row>
    <row r="45" spans="1:22" x14ac:dyDescent="0.2">
      <c r="A45" t="s">
        <v>97</v>
      </c>
      <c r="B45">
        <v>981</v>
      </c>
      <c r="C45">
        <v>0</v>
      </c>
      <c r="D45">
        <v>1</v>
      </c>
      <c r="E45">
        <v>1852.1</v>
      </c>
      <c r="F45">
        <v>7.1</v>
      </c>
      <c r="G45">
        <v>11560372</v>
      </c>
      <c r="H45">
        <v>1281179</v>
      </c>
      <c r="I45">
        <v>353512</v>
      </c>
      <c r="J45">
        <v>3240371</v>
      </c>
      <c r="K45">
        <v>90046</v>
      </c>
      <c r="L45">
        <v>15773519</v>
      </c>
      <c r="M45">
        <v>3150325</v>
      </c>
      <c r="N45">
        <v>15308134</v>
      </c>
      <c r="O45">
        <v>465385</v>
      </c>
      <c r="P45">
        <v>0</v>
      </c>
      <c r="Q45">
        <v>540809.07135999994</v>
      </c>
      <c r="R45">
        <v>349405</v>
      </c>
      <c r="S45">
        <v>15190</v>
      </c>
      <c r="T45">
        <v>540809.07135999994</v>
      </c>
      <c r="U45">
        <v>95604</v>
      </c>
      <c r="V45">
        <v>41002</v>
      </c>
    </row>
    <row r="46" spans="1:22" x14ac:dyDescent="0.2">
      <c r="A46" t="s">
        <v>98</v>
      </c>
      <c r="B46">
        <v>999</v>
      </c>
      <c r="C46">
        <v>0</v>
      </c>
      <c r="D46">
        <v>1</v>
      </c>
      <c r="E46">
        <v>1699.2</v>
      </c>
      <c r="F46">
        <v>23.8</v>
      </c>
      <c r="G46">
        <v>7185645</v>
      </c>
      <c r="H46">
        <v>1181678</v>
      </c>
      <c r="I46">
        <v>322805</v>
      </c>
      <c r="J46">
        <v>7055401</v>
      </c>
      <c r="K46">
        <v>167948</v>
      </c>
      <c r="L46">
        <v>15096850.666999999</v>
      </c>
      <c r="M46">
        <v>6887453</v>
      </c>
      <c r="N46">
        <v>14475231</v>
      </c>
      <c r="O46">
        <v>621619.66666999995</v>
      </c>
      <c r="P46">
        <v>0</v>
      </c>
      <c r="Q46">
        <v>0</v>
      </c>
      <c r="R46">
        <v>579013</v>
      </c>
      <c r="S46">
        <v>25171</v>
      </c>
      <c r="T46">
        <v>0</v>
      </c>
      <c r="U46">
        <v>89931</v>
      </c>
      <c r="V46">
        <v>253140</v>
      </c>
    </row>
    <row r="47" spans="1:22" x14ac:dyDescent="0.2">
      <c r="A47" t="s">
        <v>99</v>
      </c>
      <c r="B47">
        <v>1044</v>
      </c>
      <c r="C47">
        <v>0</v>
      </c>
      <c r="D47">
        <v>1</v>
      </c>
      <c r="E47">
        <v>4919.6000000000004</v>
      </c>
      <c r="F47">
        <v>60.5</v>
      </c>
      <c r="G47">
        <v>24312026</v>
      </c>
      <c r="H47">
        <v>3562606</v>
      </c>
      <c r="I47">
        <v>1009971</v>
      </c>
      <c r="J47">
        <v>14807861</v>
      </c>
      <c r="K47">
        <v>356684</v>
      </c>
      <c r="L47">
        <v>42728637.667000003</v>
      </c>
      <c r="M47">
        <v>14451177</v>
      </c>
      <c r="N47">
        <v>41172736</v>
      </c>
      <c r="O47">
        <v>1555901.6666999999</v>
      </c>
      <c r="P47">
        <v>0</v>
      </c>
      <c r="Q47">
        <v>0</v>
      </c>
      <c r="R47">
        <v>322783</v>
      </c>
      <c r="S47">
        <v>-65541</v>
      </c>
      <c r="T47">
        <v>0</v>
      </c>
      <c r="U47">
        <v>256789</v>
      </c>
      <c r="V47">
        <v>368928</v>
      </c>
    </row>
    <row r="48" spans="1:22" x14ac:dyDescent="0.2">
      <c r="A48" t="s">
        <v>100</v>
      </c>
      <c r="B48">
        <v>1053</v>
      </c>
      <c r="C48">
        <v>0</v>
      </c>
      <c r="D48">
        <v>1</v>
      </c>
      <c r="E48">
        <v>16972.7</v>
      </c>
      <c r="F48">
        <v>108</v>
      </c>
      <c r="G48">
        <v>91579687</v>
      </c>
      <c r="H48">
        <v>17539327</v>
      </c>
      <c r="I48">
        <v>8268006</v>
      </c>
      <c r="J48">
        <v>50530041</v>
      </c>
      <c r="K48">
        <v>1003389</v>
      </c>
      <c r="L48">
        <v>159650355.33000001</v>
      </c>
      <c r="M48">
        <v>49526652</v>
      </c>
      <c r="N48">
        <v>149591588</v>
      </c>
      <c r="O48">
        <v>10058767.333000001</v>
      </c>
      <c r="P48">
        <v>0</v>
      </c>
      <c r="Q48">
        <v>0</v>
      </c>
      <c r="R48">
        <v>1587295</v>
      </c>
      <c r="S48">
        <v>72065</v>
      </c>
      <c r="T48">
        <v>0</v>
      </c>
      <c r="U48">
        <v>915040</v>
      </c>
      <c r="V48">
        <v>1588595</v>
      </c>
    </row>
    <row r="49" spans="1:22" x14ac:dyDescent="0.2">
      <c r="A49" t="s">
        <v>101</v>
      </c>
      <c r="B49">
        <v>1062</v>
      </c>
      <c r="C49">
        <v>0</v>
      </c>
      <c r="D49">
        <v>1</v>
      </c>
      <c r="E49">
        <v>1335.3</v>
      </c>
      <c r="F49">
        <v>16.899999999999999</v>
      </c>
      <c r="G49">
        <v>7727980</v>
      </c>
      <c r="H49">
        <v>949005</v>
      </c>
      <c r="I49">
        <v>288655</v>
      </c>
      <c r="J49">
        <v>2475114</v>
      </c>
      <c r="K49">
        <v>66609</v>
      </c>
      <c r="L49">
        <v>10898896.666999999</v>
      </c>
      <c r="M49">
        <v>2408505</v>
      </c>
      <c r="N49">
        <v>10525833</v>
      </c>
      <c r="O49">
        <v>373063.66667000001</v>
      </c>
      <c r="P49">
        <v>0</v>
      </c>
      <c r="Q49">
        <v>228689.01652999999</v>
      </c>
      <c r="R49">
        <v>289507</v>
      </c>
      <c r="S49">
        <v>12586</v>
      </c>
      <c r="T49">
        <v>228689.01652999999</v>
      </c>
      <c r="U49">
        <v>66647</v>
      </c>
      <c r="V49">
        <v>36305</v>
      </c>
    </row>
    <row r="50" spans="1:22" x14ac:dyDescent="0.2">
      <c r="A50" t="s">
        <v>102</v>
      </c>
      <c r="B50">
        <v>1071</v>
      </c>
      <c r="C50">
        <v>0</v>
      </c>
      <c r="D50">
        <v>1</v>
      </c>
      <c r="E50">
        <v>1349.3</v>
      </c>
      <c r="F50">
        <v>-20.7</v>
      </c>
      <c r="G50">
        <v>8483050</v>
      </c>
      <c r="H50">
        <v>981269</v>
      </c>
      <c r="I50">
        <v>73192</v>
      </c>
      <c r="J50">
        <v>2822199</v>
      </c>
      <c r="K50">
        <v>98226</v>
      </c>
      <c r="L50">
        <v>12073290</v>
      </c>
      <c r="M50">
        <v>2723973</v>
      </c>
      <c r="N50">
        <v>11864470</v>
      </c>
      <c r="O50">
        <v>208820</v>
      </c>
      <c r="P50">
        <v>49659</v>
      </c>
      <c r="Q50">
        <v>333373.10535999999</v>
      </c>
      <c r="R50">
        <v>296162</v>
      </c>
      <c r="S50">
        <v>12875</v>
      </c>
      <c r="T50">
        <v>333373.10535999999</v>
      </c>
      <c r="U50">
        <v>70960</v>
      </c>
      <c r="V50">
        <v>82934</v>
      </c>
    </row>
    <row r="51" spans="1:22" x14ac:dyDescent="0.2">
      <c r="A51" t="s">
        <v>103</v>
      </c>
      <c r="B51">
        <v>1080</v>
      </c>
      <c r="C51">
        <v>0</v>
      </c>
      <c r="D51">
        <v>1</v>
      </c>
      <c r="E51">
        <v>458.8</v>
      </c>
      <c r="F51">
        <v>-8.3000000000000007</v>
      </c>
      <c r="G51">
        <v>2449823</v>
      </c>
      <c r="H51">
        <v>335491</v>
      </c>
      <c r="I51">
        <v>28210</v>
      </c>
      <c r="J51">
        <v>1451245</v>
      </c>
      <c r="K51">
        <v>41880</v>
      </c>
      <c r="L51">
        <v>4164493</v>
      </c>
      <c r="M51">
        <v>1409365</v>
      </c>
      <c r="N51">
        <v>4086196</v>
      </c>
      <c r="O51">
        <v>78297</v>
      </c>
      <c r="P51">
        <v>24306</v>
      </c>
      <c r="Q51">
        <v>0</v>
      </c>
      <c r="R51">
        <v>89847</v>
      </c>
      <c r="S51">
        <v>3906</v>
      </c>
      <c r="T51">
        <v>0</v>
      </c>
      <c r="U51">
        <v>25186</v>
      </c>
      <c r="V51">
        <v>17781</v>
      </c>
    </row>
    <row r="52" spans="1:22" x14ac:dyDescent="0.2">
      <c r="A52" t="s">
        <v>104</v>
      </c>
      <c r="B52">
        <v>1089</v>
      </c>
      <c r="C52">
        <v>0</v>
      </c>
      <c r="D52">
        <v>1</v>
      </c>
      <c r="E52">
        <v>491.8</v>
      </c>
      <c r="F52">
        <v>12.5</v>
      </c>
      <c r="G52">
        <v>2772385</v>
      </c>
      <c r="H52">
        <v>375187</v>
      </c>
      <c r="I52">
        <v>193812</v>
      </c>
      <c r="J52">
        <v>1252879</v>
      </c>
      <c r="K52">
        <v>46281</v>
      </c>
      <c r="L52">
        <v>4325915</v>
      </c>
      <c r="M52">
        <v>1206598</v>
      </c>
      <c r="N52">
        <v>4080303</v>
      </c>
      <c r="O52">
        <v>245612</v>
      </c>
      <c r="P52">
        <v>0</v>
      </c>
      <c r="Q52">
        <v>0</v>
      </c>
      <c r="R52">
        <v>86519</v>
      </c>
      <c r="S52">
        <v>3761</v>
      </c>
      <c r="T52">
        <v>0</v>
      </c>
      <c r="U52">
        <v>26053</v>
      </c>
      <c r="V52">
        <v>11983</v>
      </c>
    </row>
    <row r="53" spans="1:22" x14ac:dyDescent="0.2">
      <c r="A53" t="s">
        <v>105</v>
      </c>
      <c r="B53">
        <v>1082</v>
      </c>
      <c r="C53">
        <v>0</v>
      </c>
      <c r="D53">
        <v>1</v>
      </c>
      <c r="E53">
        <v>1459.3</v>
      </c>
      <c r="F53">
        <v>-18.3</v>
      </c>
      <c r="G53">
        <v>7646870</v>
      </c>
      <c r="H53">
        <v>1060911</v>
      </c>
      <c r="I53">
        <v>92998</v>
      </c>
      <c r="J53">
        <v>4150208</v>
      </c>
      <c r="K53">
        <v>96162</v>
      </c>
      <c r="L53">
        <v>12623172</v>
      </c>
      <c r="M53">
        <v>4054046</v>
      </c>
      <c r="N53">
        <v>12397950</v>
      </c>
      <c r="O53">
        <v>225222</v>
      </c>
      <c r="P53">
        <v>25231</v>
      </c>
      <c r="Q53">
        <v>0</v>
      </c>
      <c r="R53">
        <v>309473</v>
      </c>
      <c r="S53">
        <v>13454</v>
      </c>
      <c r="T53">
        <v>0</v>
      </c>
      <c r="U53">
        <v>75926</v>
      </c>
      <c r="V53">
        <v>74656</v>
      </c>
    </row>
    <row r="54" spans="1:22" x14ac:dyDescent="0.2">
      <c r="A54" t="s">
        <v>106</v>
      </c>
      <c r="B54">
        <v>1093</v>
      </c>
      <c r="C54">
        <v>0</v>
      </c>
      <c r="D54">
        <v>1</v>
      </c>
      <c r="E54">
        <v>702.7</v>
      </c>
      <c r="F54">
        <v>20.3</v>
      </c>
      <c r="G54">
        <v>4504180</v>
      </c>
      <c r="H54">
        <v>533824</v>
      </c>
      <c r="I54">
        <v>289490</v>
      </c>
      <c r="J54">
        <v>1275639</v>
      </c>
      <c r="K54">
        <v>38342</v>
      </c>
      <c r="L54">
        <v>6216955.6666999999</v>
      </c>
      <c r="M54">
        <v>1237297</v>
      </c>
      <c r="N54">
        <v>5882110</v>
      </c>
      <c r="O54">
        <v>334845.66667000001</v>
      </c>
      <c r="P54">
        <v>0</v>
      </c>
      <c r="Q54">
        <v>192808.43078</v>
      </c>
      <c r="R54">
        <v>113141</v>
      </c>
      <c r="S54">
        <v>4919</v>
      </c>
      <c r="T54">
        <v>192808.43078</v>
      </c>
      <c r="U54">
        <v>37786</v>
      </c>
      <c r="V54">
        <v>16454</v>
      </c>
    </row>
    <row r="55" spans="1:22" x14ac:dyDescent="0.2">
      <c r="A55" t="s">
        <v>107</v>
      </c>
      <c r="B55">
        <v>1079</v>
      </c>
      <c r="C55">
        <v>0</v>
      </c>
      <c r="D55">
        <v>1</v>
      </c>
      <c r="E55">
        <v>806.6</v>
      </c>
      <c r="F55">
        <v>3.8</v>
      </c>
      <c r="G55">
        <v>4104472</v>
      </c>
      <c r="H55">
        <v>613516</v>
      </c>
      <c r="I55">
        <v>145933</v>
      </c>
      <c r="J55">
        <v>2125201</v>
      </c>
      <c r="K55">
        <v>6320</v>
      </c>
      <c r="L55">
        <v>6876864</v>
      </c>
      <c r="M55">
        <v>2118881</v>
      </c>
      <c r="N55">
        <v>6709253</v>
      </c>
      <c r="O55">
        <v>167611</v>
      </c>
      <c r="P55">
        <v>0</v>
      </c>
      <c r="Q55">
        <v>0</v>
      </c>
      <c r="R55">
        <v>0</v>
      </c>
      <c r="S55">
        <v>0</v>
      </c>
      <c r="T55">
        <v>0</v>
      </c>
      <c r="U55">
        <v>41293</v>
      </c>
      <c r="V55">
        <v>33675</v>
      </c>
    </row>
    <row r="56" spans="1:22" x14ac:dyDescent="0.2">
      <c r="A56" t="s">
        <v>108</v>
      </c>
      <c r="B56">
        <v>1095</v>
      </c>
      <c r="C56">
        <v>0</v>
      </c>
      <c r="D56">
        <v>1</v>
      </c>
      <c r="E56">
        <v>724.6</v>
      </c>
      <c r="F56">
        <v>35.799999999999997</v>
      </c>
      <c r="G56">
        <v>3574198</v>
      </c>
      <c r="H56">
        <v>507038</v>
      </c>
      <c r="I56">
        <v>324271</v>
      </c>
      <c r="J56">
        <v>2291839</v>
      </c>
      <c r="K56">
        <v>95129</v>
      </c>
      <c r="L56">
        <v>6213525.6666999999</v>
      </c>
      <c r="M56">
        <v>2196710</v>
      </c>
      <c r="N56">
        <v>5780474</v>
      </c>
      <c r="O56">
        <v>433051.66667000001</v>
      </c>
      <c r="P56">
        <v>0</v>
      </c>
      <c r="Q56">
        <v>0</v>
      </c>
      <c r="R56">
        <v>186349</v>
      </c>
      <c r="S56">
        <v>8101</v>
      </c>
      <c r="T56">
        <v>0</v>
      </c>
      <c r="U56">
        <v>36734</v>
      </c>
      <c r="V56">
        <v>26800</v>
      </c>
    </row>
    <row r="57" spans="1:22" x14ac:dyDescent="0.2">
      <c r="A57" t="s">
        <v>109</v>
      </c>
      <c r="B57">
        <v>4772</v>
      </c>
      <c r="C57">
        <v>0</v>
      </c>
      <c r="D57">
        <v>1</v>
      </c>
      <c r="E57">
        <v>810.6</v>
      </c>
      <c r="F57">
        <v>-33</v>
      </c>
      <c r="G57">
        <v>3862221</v>
      </c>
      <c r="H57">
        <v>630974</v>
      </c>
      <c r="I57">
        <v>-91711</v>
      </c>
      <c r="J57">
        <v>3002068</v>
      </c>
      <c r="K57">
        <v>193338</v>
      </c>
      <c r="L57">
        <v>7399850.3333000001</v>
      </c>
      <c r="M57">
        <v>2808730</v>
      </c>
      <c r="N57">
        <v>7281559</v>
      </c>
      <c r="O57">
        <v>118291.33332999999</v>
      </c>
      <c r="P57">
        <v>161913</v>
      </c>
      <c r="Q57">
        <v>0</v>
      </c>
      <c r="R57">
        <v>143089</v>
      </c>
      <c r="S57">
        <v>6220</v>
      </c>
      <c r="T57">
        <v>0</v>
      </c>
      <c r="U57">
        <v>43408</v>
      </c>
      <c r="V57">
        <v>47676</v>
      </c>
    </row>
    <row r="58" spans="1:22" x14ac:dyDescent="0.2">
      <c r="A58" t="s">
        <v>110</v>
      </c>
      <c r="B58">
        <v>1107</v>
      </c>
      <c r="C58">
        <v>0</v>
      </c>
      <c r="D58">
        <v>1</v>
      </c>
      <c r="E58">
        <v>1312.4</v>
      </c>
      <c r="F58">
        <v>-31.2</v>
      </c>
      <c r="G58">
        <v>7875799</v>
      </c>
      <c r="H58">
        <v>948415</v>
      </c>
      <c r="I58">
        <v>-15337</v>
      </c>
      <c r="J58">
        <v>3006531</v>
      </c>
      <c r="K58">
        <v>178031</v>
      </c>
      <c r="L58">
        <v>11675853</v>
      </c>
      <c r="M58">
        <v>2828500</v>
      </c>
      <c r="N58">
        <v>11486428</v>
      </c>
      <c r="O58">
        <v>189425</v>
      </c>
      <c r="P58">
        <v>117478</v>
      </c>
      <c r="Q58">
        <v>189636.76167000001</v>
      </c>
      <c r="R58">
        <v>209643</v>
      </c>
      <c r="S58">
        <v>9114</v>
      </c>
      <c r="T58">
        <v>189636.76167000001</v>
      </c>
      <c r="U58">
        <v>69658</v>
      </c>
      <c r="V58">
        <v>54751</v>
      </c>
    </row>
    <row r="59" spans="1:22" x14ac:dyDescent="0.2">
      <c r="A59" t="s">
        <v>111</v>
      </c>
      <c r="B59">
        <v>1116</v>
      </c>
      <c r="C59">
        <v>0</v>
      </c>
      <c r="D59">
        <v>1</v>
      </c>
      <c r="E59">
        <v>1546.2</v>
      </c>
      <c r="F59">
        <v>-43.1</v>
      </c>
      <c r="G59">
        <v>8146893</v>
      </c>
      <c r="H59">
        <v>1146160</v>
      </c>
      <c r="I59">
        <v>-60164</v>
      </c>
      <c r="J59">
        <v>4835738</v>
      </c>
      <c r="K59">
        <v>229437</v>
      </c>
      <c r="L59">
        <v>14147237.333000001</v>
      </c>
      <c r="M59">
        <v>4606301</v>
      </c>
      <c r="N59">
        <v>13927858</v>
      </c>
      <c r="O59">
        <v>219379.33332999999</v>
      </c>
      <c r="P59">
        <v>182722</v>
      </c>
      <c r="Q59">
        <v>0</v>
      </c>
      <c r="R59">
        <v>89847</v>
      </c>
      <c r="S59">
        <v>3906</v>
      </c>
      <c r="T59">
        <v>0</v>
      </c>
      <c r="U59">
        <v>82447</v>
      </c>
      <c r="V59">
        <v>108293</v>
      </c>
    </row>
    <row r="60" spans="1:22" x14ac:dyDescent="0.2">
      <c r="A60" t="s">
        <v>112</v>
      </c>
      <c r="B60">
        <v>1134</v>
      </c>
      <c r="C60">
        <v>0</v>
      </c>
      <c r="D60">
        <v>1</v>
      </c>
      <c r="E60">
        <v>301.89999999999998</v>
      </c>
      <c r="F60">
        <v>8.3000000000000007</v>
      </c>
      <c r="G60">
        <v>1333271</v>
      </c>
      <c r="H60">
        <v>242182</v>
      </c>
      <c r="I60">
        <v>84940</v>
      </c>
      <c r="J60">
        <v>1157334</v>
      </c>
      <c r="K60">
        <v>27948</v>
      </c>
      <c r="L60">
        <v>2682707.3333000001</v>
      </c>
      <c r="M60">
        <v>1129386</v>
      </c>
      <c r="N60">
        <v>2566410</v>
      </c>
      <c r="O60">
        <v>116297.33332999999</v>
      </c>
      <c r="P60">
        <v>0</v>
      </c>
      <c r="Q60">
        <v>0</v>
      </c>
      <c r="R60">
        <v>56570</v>
      </c>
      <c r="S60">
        <v>2459</v>
      </c>
      <c r="T60">
        <v>0</v>
      </c>
      <c r="U60">
        <v>16317</v>
      </c>
      <c r="V60">
        <v>6490</v>
      </c>
    </row>
    <row r="61" spans="1:22" x14ac:dyDescent="0.2">
      <c r="A61" t="s">
        <v>113</v>
      </c>
      <c r="B61">
        <v>1152</v>
      </c>
      <c r="C61">
        <v>0</v>
      </c>
      <c r="D61">
        <v>1</v>
      </c>
      <c r="E61">
        <v>991.5</v>
      </c>
      <c r="F61">
        <v>16.399999999999999</v>
      </c>
      <c r="G61">
        <v>5607635</v>
      </c>
      <c r="H61">
        <v>737458</v>
      </c>
      <c r="I61">
        <v>249991</v>
      </c>
      <c r="J61">
        <v>2581005</v>
      </c>
      <c r="K61">
        <v>61920</v>
      </c>
      <c r="L61">
        <v>8867166.6666999999</v>
      </c>
      <c r="M61">
        <v>2519085</v>
      </c>
      <c r="N61">
        <v>8515278</v>
      </c>
      <c r="O61">
        <v>351888.66667000001</v>
      </c>
      <c r="P61">
        <v>0</v>
      </c>
      <c r="Q61">
        <v>0</v>
      </c>
      <c r="R61">
        <v>136434</v>
      </c>
      <c r="S61">
        <v>5931</v>
      </c>
      <c r="T61">
        <v>0</v>
      </c>
      <c r="U61">
        <v>53395</v>
      </c>
      <c r="V61">
        <v>77503</v>
      </c>
    </row>
    <row r="62" spans="1:22" x14ac:dyDescent="0.2">
      <c r="A62" t="s">
        <v>114</v>
      </c>
      <c r="B62">
        <v>1197</v>
      </c>
      <c r="C62">
        <v>0</v>
      </c>
      <c r="D62">
        <v>1</v>
      </c>
      <c r="E62">
        <v>927.5</v>
      </c>
      <c r="F62">
        <v>-11.2</v>
      </c>
      <c r="G62">
        <v>4634768</v>
      </c>
      <c r="H62">
        <v>635707</v>
      </c>
      <c r="I62">
        <v>54680</v>
      </c>
      <c r="J62">
        <v>2523713</v>
      </c>
      <c r="K62">
        <v>57443</v>
      </c>
      <c r="L62">
        <v>7842402.6666999999</v>
      </c>
      <c r="M62">
        <v>2466270</v>
      </c>
      <c r="N62">
        <v>7705158</v>
      </c>
      <c r="O62">
        <v>137244.66667000001</v>
      </c>
      <c r="P62">
        <v>13264</v>
      </c>
      <c r="Q62">
        <v>0</v>
      </c>
      <c r="R62">
        <v>0</v>
      </c>
      <c r="S62">
        <v>0</v>
      </c>
      <c r="T62">
        <v>0</v>
      </c>
      <c r="U62">
        <v>47406</v>
      </c>
      <c r="V62">
        <v>48215</v>
      </c>
    </row>
    <row r="63" spans="1:22" x14ac:dyDescent="0.2">
      <c r="A63" t="s">
        <v>115</v>
      </c>
      <c r="B63">
        <v>1206</v>
      </c>
      <c r="C63">
        <v>0</v>
      </c>
      <c r="D63">
        <v>1</v>
      </c>
      <c r="E63">
        <v>954.5</v>
      </c>
      <c r="F63">
        <v>9.6</v>
      </c>
      <c r="G63">
        <v>5379890</v>
      </c>
      <c r="H63">
        <v>710372</v>
      </c>
      <c r="I63">
        <v>413949</v>
      </c>
      <c r="J63">
        <v>3575025</v>
      </c>
      <c r="K63">
        <v>107449</v>
      </c>
      <c r="L63">
        <v>9516794</v>
      </c>
      <c r="M63">
        <v>3467576</v>
      </c>
      <c r="N63">
        <v>8974456</v>
      </c>
      <c r="O63">
        <v>542338</v>
      </c>
      <c r="P63">
        <v>0</v>
      </c>
      <c r="Q63">
        <v>0</v>
      </c>
      <c r="R63">
        <v>186349</v>
      </c>
      <c r="S63">
        <v>-19444</v>
      </c>
      <c r="T63">
        <v>0</v>
      </c>
      <c r="U63">
        <v>57326</v>
      </c>
      <c r="V63">
        <v>37856</v>
      </c>
    </row>
    <row r="64" spans="1:22" x14ac:dyDescent="0.2">
      <c r="A64" t="s">
        <v>116</v>
      </c>
      <c r="B64">
        <v>1211</v>
      </c>
      <c r="C64">
        <v>0</v>
      </c>
      <c r="D64">
        <v>1</v>
      </c>
      <c r="E64">
        <v>1476.3</v>
      </c>
      <c r="F64">
        <v>28.2</v>
      </c>
      <c r="G64">
        <v>9111098</v>
      </c>
      <c r="H64">
        <v>1074052</v>
      </c>
      <c r="I64">
        <v>449941</v>
      </c>
      <c r="J64">
        <v>2945666</v>
      </c>
      <c r="K64">
        <v>73724</v>
      </c>
      <c r="L64">
        <v>13014715.666999999</v>
      </c>
      <c r="M64">
        <v>2871942</v>
      </c>
      <c r="N64">
        <v>12446484</v>
      </c>
      <c r="O64">
        <v>568231.66666999995</v>
      </c>
      <c r="P64">
        <v>0</v>
      </c>
      <c r="Q64">
        <v>278231.79236000002</v>
      </c>
      <c r="R64">
        <v>206315</v>
      </c>
      <c r="S64">
        <v>8969</v>
      </c>
      <c r="T64">
        <v>278231.79236000002</v>
      </c>
      <c r="U64">
        <v>80164</v>
      </c>
      <c r="V64">
        <v>90215</v>
      </c>
    </row>
    <row r="65" spans="1:22" x14ac:dyDescent="0.2">
      <c r="A65" t="s">
        <v>117</v>
      </c>
      <c r="B65">
        <v>1215</v>
      </c>
      <c r="C65">
        <v>0</v>
      </c>
      <c r="D65">
        <v>1</v>
      </c>
      <c r="E65">
        <v>325.8</v>
      </c>
      <c r="F65">
        <v>-15</v>
      </c>
      <c r="G65">
        <v>1781736</v>
      </c>
      <c r="H65">
        <v>279796</v>
      </c>
      <c r="I65">
        <v>-39861</v>
      </c>
      <c r="J65">
        <v>998358</v>
      </c>
      <c r="K65">
        <v>81082</v>
      </c>
      <c r="L65">
        <v>3031396.3333000001</v>
      </c>
      <c r="M65">
        <v>917276</v>
      </c>
      <c r="N65">
        <v>2985762</v>
      </c>
      <c r="O65">
        <v>45634.333333000002</v>
      </c>
      <c r="P65">
        <v>75809</v>
      </c>
      <c r="Q65">
        <v>0</v>
      </c>
      <c r="R65">
        <v>36604</v>
      </c>
      <c r="S65">
        <v>1591</v>
      </c>
      <c r="T65">
        <v>0</v>
      </c>
      <c r="U65">
        <v>17339</v>
      </c>
      <c r="V65">
        <v>8110</v>
      </c>
    </row>
    <row r="66" spans="1:22" x14ac:dyDescent="0.2">
      <c r="A66" t="s">
        <v>118</v>
      </c>
      <c r="B66">
        <v>1218</v>
      </c>
      <c r="C66">
        <v>0</v>
      </c>
      <c r="D66">
        <v>1</v>
      </c>
      <c r="E66">
        <v>362.8</v>
      </c>
      <c r="F66">
        <v>-8.1999999999999993</v>
      </c>
      <c r="G66">
        <v>1278568</v>
      </c>
      <c r="H66">
        <v>285717</v>
      </c>
      <c r="I66">
        <v>-12335</v>
      </c>
      <c r="J66">
        <v>1709406</v>
      </c>
      <c r="K66">
        <v>62669</v>
      </c>
      <c r="L66">
        <v>3235803.6666999999</v>
      </c>
      <c r="M66">
        <v>1646737</v>
      </c>
      <c r="N66">
        <v>3179238</v>
      </c>
      <c r="O66">
        <v>56565.666666999998</v>
      </c>
      <c r="P66">
        <v>31268</v>
      </c>
      <c r="Q66">
        <v>0</v>
      </c>
      <c r="R66">
        <v>49915</v>
      </c>
      <c r="S66">
        <v>2170</v>
      </c>
      <c r="T66">
        <v>0</v>
      </c>
      <c r="U66">
        <v>18721</v>
      </c>
      <c r="V66">
        <v>12028</v>
      </c>
    </row>
    <row r="67" spans="1:22" x14ac:dyDescent="0.2">
      <c r="A67" t="s">
        <v>119</v>
      </c>
      <c r="B67">
        <v>2763</v>
      </c>
      <c r="C67">
        <v>0</v>
      </c>
      <c r="D67">
        <v>1</v>
      </c>
      <c r="E67">
        <v>624.70000000000005</v>
      </c>
      <c r="F67">
        <v>3.6</v>
      </c>
      <c r="G67">
        <v>2754382</v>
      </c>
      <c r="H67">
        <v>450390</v>
      </c>
      <c r="I67">
        <v>103134</v>
      </c>
      <c r="J67">
        <v>2339034</v>
      </c>
      <c r="K67">
        <v>55671</v>
      </c>
      <c r="L67">
        <v>5485866</v>
      </c>
      <c r="M67">
        <v>2283363</v>
      </c>
      <c r="N67">
        <v>5315190</v>
      </c>
      <c r="O67">
        <v>170676</v>
      </c>
      <c r="P67">
        <v>0</v>
      </c>
      <c r="Q67">
        <v>0</v>
      </c>
      <c r="R67">
        <v>83192</v>
      </c>
      <c r="S67">
        <v>3617</v>
      </c>
      <c r="T67">
        <v>0</v>
      </c>
      <c r="U67">
        <v>32447</v>
      </c>
      <c r="V67">
        <v>25252</v>
      </c>
    </row>
    <row r="68" spans="1:22" x14ac:dyDescent="0.2">
      <c r="A68" t="s">
        <v>120</v>
      </c>
      <c r="B68">
        <v>1221</v>
      </c>
      <c r="C68">
        <v>0</v>
      </c>
      <c r="D68">
        <v>1</v>
      </c>
      <c r="E68">
        <v>1895.1</v>
      </c>
      <c r="F68">
        <v>97.5</v>
      </c>
      <c r="G68">
        <v>9655035</v>
      </c>
      <c r="H68">
        <v>1347834</v>
      </c>
      <c r="I68">
        <v>859982</v>
      </c>
      <c r="J68">
        <v>5290805</v>
      </c>
      <c r="K68">
        <v>196127</v>
      </c>
      <c r="L68">
        <v>16253187</v>
      </c>
      <c r="M68">
        <v>5094678</v>
      </c>
      <c r="N68">
        <v>15124432</v>
      </c>
      <c r="O68">
        <v>1128755</v>
      </c>
      <c r="P68">
        <v>0</v>
      </c>
      <c r="Q68">
        <v>0</v>
      </c>
      <c r="R68">
        <v>183021</v>
      </c>
      <c r="S68">
        <v>7956</v>
      </c>
      <c r="T68">
        <v>0</v>
      </c>
      <c r="U68">
        <v>99356</v>
      </c>
      <c r="V68">
        <v>142534</v>
      </c>
    </row>
    <row r="69" spans="1:22" x14ac:dyDescent="0.2">
      <c r="A69" t="s">
        <v>121</v>
      </c>
      <c r="B69">
        <v>1233</v>
      </c>
      <c r="C69">
        <v>0</v>
      </c>
      <c r="D69">
        <v>1</v>
      </c>
      <c r="E69">
        <v>1195.4000000000001</v>
      </c>
      <c r="F69">
        <v>-41.3</v>
      </c>
      <c r="G69">
        <v>5082134</v>
      </c>
      <c r="H69">
        <v>854077</v>
      </c>
      <c r="I69">
        <v>-94877</v>
      </c>
      <c r="J69">
        <v>4958841</v>
      </c>
      <c r="K69">
        <v>234284</v>
      </c>
      <c r="L69">
        <v>10757773</v>
      </c>
      <c r="M69">
        <v>4724557</v>
      </c>
      <c r="N69">
        <v>10561912</v>
      </c>
      <c r="O69">
        <v>195861</v>
      </c>
      <c r="P69">
        <v>189828</v>
      </c>
      <c r="Q69">
        <v>0</v>
      </c>
      <c r="R69">
        <v>219626</v>
      </c>
      <c r="S69">
        <v>9548</v>
      </c>
      <c r="T69">
        <v>0</v>
      </c>
      <c r="U69">
        <v>63668</v>
      </c>
      <c r="V69">
        <v>82347</v>
      </c>
    </row>
    <row r="70" spans="1:22" x14ac:dyDescent="0.2">
      <c r="A70" t="s">
        <v>122</v>
      </c>
      <c r="B70">
        <v>1278</v>
      </c>
      <c r="C70">
        <v>0</v>
      </c>
      <c r="D70">
        <v>1</v>
      </c>
      <c r="E70">
        <v>3822.1</v>
      </c>
      <c r="F70">
        <v>-37.4</v>
      </c>
      <c r="G70">
        <v>23711413</v>
      </c>
      <c r="H70">
        <v>2811401</v>
      </c>
      <c r="I70">
        <v>-267766</v>
      </c>
      <c r="J70">
        <v>9543549</v>
      </c>
      <c r="K70">
        <v>136329</v>
      </c>
      <c r="L70">
        <v>35675069</v>
      </c>
      <c r="M70">
        <v>9407220</v>
      </c>
      <c r="N70">
        <v>35021357</v>
      </c>
      <c r="O70">
        <v>653712</v>
      </c>
      <c r="P70">
        <v>1873</v>
      </c>
      <c r="Q70">
        <v>443973.28565999999</v>
      </c>
      <c r="R70">
        <v>815277</v>
      </c>
      <c r="S70">
        <v>35442</v>
      </c>
      <c r="T70">
        <v>443973.28565999999</v>
      </c>
      <c r="U70">
        <v>212532</v>
      </c>
      <c r="V70">
        <v>423983</v>
      </c>
    </row>
    <row r="71" spans="1:22" x14ac:dyDescent="0.2">
      <c r="A71" t="s">
        <v>123</v>
      </c>
      <c r="B71">
        <v>1332</v>
      </c>
      <c r="C71">
        <v>0</v>
      </c>
      <c r="D71">
        <v>1</v>
      </c>
      <c r="E71">
        <v>743.6</v>
      </c>
      <c r="F71">
        <v>1</v>
      </c>
      <c r="G71">
        <v>4098832</v>
      </c>
      <c r="H71">
        <v>524676</v>
      </c>
      <c r="I71">
        <v>106139</v>
      </c>
      <c r="J71">
        <v>1795388</v>
      </c>
      <c r="K71">
        <v>46644</v>
      </c>
      <c r="L71">
        <v>6292544.6666999999</v>
      </c>
      <c r="M71">
        <v>1748744</v>
      </c>
      <c r="N71">
        <v>6132171</v>
      </c>
      <c r="O71">
        <v>160373.66667000001</v>
      </c>
      <c r="P71">
        <v>0</v>
      </c>
      <c r="Q71">
        <v>43303.795897999997</v>
      </c>
      <c r="R71">
        <v>139762</v>
      </c>
      <c r="S71">
        <v>6076</v>
      </c>
      <c r="T71">
        <v>43303.795897999997</v>
      </c>
      <c r="U71">
        <v>37476</v>
      </c>
      <c r="V71">
        <v>13411</v>
      </c>
    </row>
    <row r="72" spans="1:22" x14ac:dyDescent="0.2">
      <c r="A72" t="s">
        <v>124</v>
      </c>
      <c r="B72">
        <v>1337</v>
      </c>
      <c r="C72">
        <v>0</v>
      </c>
      <c r="D72">
        <v>1</v>
      </c>
      <c r="E72">
        <v>4791.6000000000004</v>
      </c>
      <c r="F72">
        <v>106.3</v>
      </c>
      <c r="G72">
        <v>22858885</v>
      </c>
      <c r="H72">
        <v>3343333</v>
      </c>
      <c r="I72">
        <v>1150117</v>
      </c>
      <c r="J72">
        <v>15312416</v>
      </c>
      <c r="K72">
        <v>389293</v>
      </c>
      <c r="L72">
        <v>41317518.667000003</v>
      </c>
      <c r="M72">
        <v>14923123</v>
      </c>
      <c r="N72">
        <v>39494086</v>
      </c>
      <c r="O72">
        <v>1823432.6666999999</v>
      </c>
      <c r="P72">
        <v>0</v>
      </c>
      <c r="Q72">
        <v>0</v>
      </c>
      <c r="R72">
        <v>871848</v>
      </c>
      <c r="S72">
        <v>37902</v>
      </c>
      <c r="T72">
        <v>0</v>
      </c>
      <c r="U72">
        <v>245383</v>
      </c>
      <c r="V72">
        <v>674733</v>
      </c>
    </row>
    <row r="73" spans="1:22" x14ac:dyDescent="0.2">
      <c r="A73" t="s">
        <v>125</v>
      </c>
      <c r="B73">
        <v>1350</v>
      </c>
      <c r="C73">
        <v>0</v>
      </c>
      <c r="D73">
        <v>1</v>
      </c>
      <c r="E73">
        <v>492.8</v>
      </c>
      <c r="F73">
        <v>5</v>
      </c>
      <c r="G73">
        <v>2598140</v>
      </c>
      <c r="H73">
        <v>359737</v>
      </c>
      <c r="I73">
        <v>104459</v>
      </c>
      <c r="J73">
        <v>1312377</v>
      </c>
      <c r="K73">
        <v>34582</v>
      </c>
      <c r="L73">
        <v>4196446.6666999999</v>
      </c>
      <c r="M73">
        <v>1277795</v>
      </c>
      <c r="N73">
        <v>4055005</v>
      </c>
      <c r="O73">
        <v>141441.66667000001</v>
      </c>
      <c r="P73">
        <v>0</v>
      </c>
      <c r="Q73">
        <v>0</v>
      </c>
      <c r="R73">
        <v>79864</v>
      </c>
      <c r="S73">
        <v>3472</v>
      </c>
      <c r="T73">
        <v>0</v>
      </c>
      <c r="U73">
        <v>25427</v>
      </c>
      <c r="V73">
        <v>6057</v>
      </c>
    </row>
    <row r="74" spans="1:22" x14ac:dyDescent="0.2">
      <c r="A74" t="s">
        <v>126</v>
      </c>
      <c r="B74">
        <v>1359</v>
      </c>
      <c r="C74">
        <v>0</v>
      </c>
      <c r="D74">
        <v>1</v>
      </c>
      <c r="E74">
        <v>516.70000000000005</v>
      </c>
      <c r="F74">
        <v>-11.3</v>
      </c>
      <c r="G74">
        <v>2148015</v>
      </c>
      <c r="H74">
        <v>557457</v>
      </c>
      <c r="I74">
        <v>141433</v>
      </c>
      <c r="J74">
        <v>1871847</v>
      </c>
      <c r="K74">
        <v>65833</v>
      </c>
      <c r="L74">
        <v>4536159</v>
      </c>
      <c r="M74">
        <v>1806014</v>
      </c>
      <c r="N74">
        <v>4309923</v>
      </c>
      <c r="O74">
        <v>226236</v>
      </c>
      <c r="P74">
        <v>40309</v>
      </c>
      <c r="Q74">
        <v>0</v>
      </c>
      <c r="R74">
        <v>79864</v>
      </c>
      <c r="S74">
        <v>3472</v>
      </c>
      <c r="T74">
        <v>0</v>
      </c>
      <c r="U74">
        <v>25772</v>
      </c>
      <c r="V74">
        <v>38704</v>
      </c>
    </row>
    <row r="75" spans="1:22" x14ac:dyDescent="0.2">
      <c r="A75" t="s">
        <v>127</v>
      </c>
      <c r="B75">
        <v>1368</v>
      </c>
      <c r="C75">
        <v>0</v>
      </c>
      <c r="D75">
        <v>1</v>
      </c>
      <c r="E75">
        <v>762.6</v>
      </c>
      <c r="F75">
        <v>-53</v>
      </c>
      <c r="G75">
        <v>4504134</v>
      </c>
      <c r="H75">
        <v>618328</v>
      </c>
      <c r="I75">
        <v>-178215</v>
      </c>
      <c r="J75">
        <v>2418131</v>
      </c>
      <c r="K75">
        <v>299173</v>
      </c>
      <c r="L75">
        <v>7427117.3333000001</v>
      </c>
      <c r="M75">
        <v>2118958</v>
      </c>
      <c r="N75">
        <v>7292767</v>
      </c>
      <c r="O75">
        <v>134350.33332999999</v>
      </c>
      <c r="P75">
        <v>292469</v>
      </c>
      <c r="Q75">
        <v>0</v>
      </c>
      <c r="R75">
        <v>139762</v>
      </c>
      <c r="S75">
        <v>6076</v>
      </c>
      <c r="T75">
        <v>0</v>
      </c>
      <c r="U75">
        <v>43246</v>
      </c>
      <c r="V75">
        <v>26286</v>
      </c>
    </row>
    <row r="76" spans="1:22" x14ac:dyDescent="0.2">
      <c r="A76" t="s">
        <v>128</v>
      </c>
      <c r="B76">
        <v>1413</v>
      </c>
      <c r="C76">
        <v>0</v>
      </c>
      <c r="D76">
        <v>1</v>
      </c>
      <c r="E76">
        <v>384.8</v>
      </c>
      <c r="F76">
        <v>-16.3</v>
      </c>
      <c r="G76">
        <v>1693789</v>
      </c>
      <c r="H76">
        <v>317414</v>
      </c>
      <c r="I76">
        <v>-72056</v>
      </c>
      <c r="J76">
        <v>1640252</v>
      </c>
      <c r="K76">
        <v>115726</v>
      </c>
      <c r="L76">
        <v>3578441.6666999999</v>
      </c>
      <c r="M76">
        <v>1524526</v>
      </c>
      <c r="N76">
        <v>3515336</v>
      </c>
      <c r="O76">
        <v>63105.666666999998</v>
      </c>
      <c r="P76">
        <v>83416</v>
      </c>
      <c r="Q76">
        <v>0</v>
      </c>
      <c r="R76">
        <v>109813</v>
      </c>
      <c r="S76">
        <v>4774</v>
      </c>
      <c r="T76">
        <v>0</v>
      </c>
      <c r="U76">
        <v>20334</v>
      </c>
      <c r="V76">
        <v>36800</v>
      </c>
    </row>
    <row r="77" spans="1:22" x14ac:dyDescent="0.2">
      <c r="A77" t="s">
        <v>129</v>
      </c>
      <c r="B77">
        <v>1431</v>
      </c>
      <c r="C77">
        <v>0</v>
      </c>
      <c r="D77">
        <v>1</v>
      </c>
      <c r="E77">
        <v>421.8</v>
      </c>
      <c r="F77">
        <v>3.9</v>
      </c>
      <c r="G77">
        <v>1996950</v>
      </c>
      <c r="H77">
        <v>345927</v>
      </c>
      <c r="I77">
        <v>114603</v>
      </c>
      <c r="J77">
        <v>1579848</v>
      </c>
      <c r="K77">
        <v>29160</v>
      </c>
      <c r="L77">
        <v>3858404.6666999999</v>
      </c>
      <c r="M77">
        <v>1550688</v>
      </c>
      <c r="N77">
        <v>3707149</v>
      </c>
      <c r="O77">
        <v>151255.66667000001</v>
      </c>
      <c r="P77">
        <v>0</v>
      </c>
      <c r="Q77">
        <v>0</v>
      </c>
      <c r="R77">
        <v>79864</v>
      </c>
      <c r="S77">
        <v>3472</v>
      </c>
      <c r="T77">
        <v>0</v>
      </c>
      <c r="U77">
        <v>22502</v>
      </c>
      <c r="V77">
        <v>15544</v>
      </c>
    </row>
    <row r="78" spans="1:22" x14ac:dyDescent="0.2">
      <c r="A78" t="s">
        <v>130</v>
      </c>
      <c r="B78">
        <v>1449</v>
      </c>
      <c r="C78">
        <v>0</v>
      </c>
      <c r="D78">
        <v>1</v>
      </c>
      <c r="E78">
        <v>107.5</v>
      </c>
      <c r="F78">
        <v>-1.6</v>
      </c>
      <c r="G78">
        <v>340847</v>
      </c>
      <c r="H78">
        <v>122365</v>
      </c>
      <c r="I78">
        <v>24472</v>
      </c>
      <c r="J78">
        <v>705915</v>
      </c>
      <c r="K78">
        <v>7952</v>
      </c>
      <c r="L78">
        <v>1174465</v>
      </c>
      <c r="M78">
        <v>697963</v>
      </c>
      <c r="N78">
        <v>1139666</v>
      </c>
      <c r="O78">
        <v>34799</v>
      </c>
      <c r="P78">
        <v>3949</v>
      </c>
      <c r="Q78">
        <v>0</v>
      </c>
      <c r="R78">
        <v>0</v>
      </c>
      <c r="S78">
        <v>0</v>
      </c>
      <c r="T78">
        <v>0</v>
      </c>
      <c r="U78">
        <v>6737</v>
      </c>
      <c r="V78">
        <v>5338</v>
      </c>
    </row>
    <row r="79" spans="1:22" x14ac:dyDescent="0.2">
      <c r="A79" t="s">
        <v>131</v>
      </c>
      <c r="B79">
        <v>1476</v>
      </c>
      <c r="C79">
        <v>0</v>
      </c>
      <c r="D79">
        <v>1</v>
      </c>
      <c r="E79">
        <v>9049.6</v>
      </c>
      <c r="F79">
        <v>53.7</v>
      </c>
      <c r="G79">
        <v>56080416</v>
      </c>
      <c r="H79">
        <v>9346127</v>
      </c>
      <c r="I79">
        <v>4625955</v>
      </c>
      <c r="J79">
        <v>22046985</v>
      </c>
      <c r="K79">
        <v>423996</v>
      </c>
      <c r="L79">
        <v>87028398.333000004</v>
      </c>
      <c r="M79">
        <v>21622989</v>
      </c>
      <c r="N79">
        <v>81520047</v>
      </c>
      <c r="O79">
        <v>5508351.3333000001</v>
      </c>
      <c r="P79">
        <v>0</v>
      </c>
      <c r="Q79">
        <v>1230323.5381</v>
      </c>
      <c r="R79">
        <v>1357686</v>
      </c>
      <c r="S79">
        <v>55961</v>
      </c>
      <c r="T79">
        <v>1230323.5381</v>
      </c>
      <c r="U79">
        <v>503874</v>
      </c>
      <c r="V79">
        <v>912556</v>
      </c>
    </row>
    <row r="80" spans="1:22" x14ac:dyDescent="0.2">
      <c r="A80" t="s">
        <v>132</v>
      </c>
      <c r="B80">
        <v>1503</v>
      </c>
      <c r="C80">
        <v>0</v>
      </c>
      <c r="D80">
        <v>1</v>
      </c>
      <c r="E80">
        <v>1432.3</v>
      </c>
      <c r="F80">
        <v>6.8</v>
      </c>
      <c r="G80">
        <v>8597910</v>
      </c>
      <c r="H80">
        <v>1068545</v>
      </c>
      <c r="I80">
        <v>359523</v>
      </c>
      <c r="J80">
        <v>3366037</v>
      </c>
      <c r="K80">
        <v>88539</v>
      </c>
      <c r="L80">
        <v>12733775.333000001</v>
      </c>
      <c r="M80">
        <v>3277498</v>
      </c>
      <c r="N80">
        <v>12249244</v>
      </c>
      <c r="O80">
        <v>484531.33332999999</v>
      </c>
      <c r="P80">
        <v>0</v>
      </c>
      <c r="Q80">
        <v>121504.81385999999</v>
      </c>
      <c r="R80">
        <v>379354</v>
      </c>
      <c r="S80">
        <v>16492</v>
      </c>
      <c r="T80">
        <v>121504.81385999999</v>
      </c>
      <c r="U80">
        <v>77155</v>
      </c>
      <c r="V80">
        <v>80637</v>
      </c>
    </row>
    <row r="81" spans="1:22" x14ac:dyDescent="0.2">
      <c r="A81" t="s">
        <v>133</v>
      </c>
      <c r="B81">
        <v>1576</v>
      </c>
      <c r="C81">
        <v>0</v>
      </c>
      <c r="D81">
        <v>1</v>
      </c>
      <c r="E81">
        <v>2324.9</v>
      </c>
      <c r="F81">
        <v>77.8</v>
      </c>
      <c r="G81">
        <v>11808500</v>
      </c>
      <c r="H81">
        <v>1581234</v>
      </c>
      <c r="I81">
        <v>753453</v>
      </c>
      <c r="J81">
        <v>6516205</v>
      </c>
      <c r="K81">
        <v>187739</v>
      </c>
      <c r="L81">
        <v>19711554</v>
      </c>
      <c r="M81">
        <v>6328466</v>
      </c>
      <c r="N81">
        <v>18623420</v>
      </c>
      <c r="O81">
        <v>1088134</v>
      </c>
      <c r="P81">
        <v>0</v>
      </c>
      <c r="Q81">
        <v>0</v>
      </c>
      <c r="R81">
        <v>475856</v>
      </c>
      <c r="S81">
        <v>20687</v>
      </c>
      <c r="T81">
        <v>0</v>
      </c>
      <c r="U81">
        <v>116463</v>
      </c>
      <c r="V81">
        <v>281471</v>
      </c>
    </row>
    <row r="82" spans="1:22" x14ac:dyDescent="0.2">
      <c r="A82" t="s">
        <v>134</v>
      </c>
      <c r="B82">
        <v>1602</v>
      </c>
      <c r="C82">
        <v>0</v>
      </c>
      <c r="D82">
        <v>1</v>
      </c>
      <c r="E82">
        <v>504.8</v>
      </c>
      <c r="F82">
        <v>19.600000000000001</v>
      </c>
      <c r="G82">
        <v>2731723</v>
      </c>
      <c r="H82">
        <v>373635</v>
      </c>
      <c r="I82">
        <v>213448</v>
      </c>
      <c r="J82">
        <v>1246479</v>
      </c>
      <c r="K82">
        <v>42205</v>
      </c>
      <c r="L82">
        <v>4262957.3333000001</v>
      </c>
      <c r="M82">
        <v>1204274</v>
      </c>
      <c r="N82">
        <v>4003791</v>
      </c>
      <c r="O82">
        <v>259166.33332999999</v>
      </c>
      <c r="P82">
        <v>0</v>
      </c>
      <c r="Q82">
        <v>16758.793170000001</v>
      </c>
      <c r="R82">
        <v>96502</v>
      </c>
      <c r="S82">
        <v>4195</v>
      </c>
      <c r="T82">
        <v>16758.793170000001</v>
      </c>
      <c r="U82">
        <v>25224</v>
      </c>
      <c r="V82">
        <v>7622</v>
      </c>
    </row>
    <row r="83" spans="1:22" x14ac:dyDescent="0.2">
      <c r="A83" t="s">
        <v>135</v>
      </c>
      <c r="B83">
        <v>1611</v>
      </c>
      <c r="C83">
        <v>0</v>
      </c>
      <c r="D83">
        <v>1</v>
      </c>
      <c r="E83">
        <v>15911.2</v>
      </c>
      <c r="F83">
        <v>-69.900000000000006</v>
      </c>
      <c r="G83">
        <v>89637814</v>
      </c>
      <c r="H83">
        <v>16592442</v>
      </c>
      <c r="I83">
        <v>6996413</v>
      </c>
      <c r="J83">
        <v>44308042</v>
      </c>
      <c r="K83">
        <v>312155</v>
      </c>
      <c r="L83">
        <v>149285327</v>
      </c>
      <c r="M83">
        <v>43995887</v>
      </c>
      <c r="N83">
        <v>141130682</v>
      </c>
      <c r="O83">
        <v>8154645</v>
      </c>
      <c r="P83">
        <v>0</v>
      </c>
      <c r="Q83">
        <v>0</v>
      </c>
      <c r="R83">
        <v>2888411</v>
      </c>
      <c r="S83">
        <v>128628</v>
      </c>
      <c r="T83">
        <v>0</v>
      </c>
      <c r="U83">
        <v>854201</v>
      </c>
      <c r="V83">
        <v>1635440</v>
      </c>
    </row>
    <row r="84" spans="1:22" x14ac:dyDescent="0.2">
      <c r="A84" t="s">
        <v>136</v>
      </c>
      <c r="B84">
        <v>1619</v>
      </c>
      <c r="C84">
        <v>0</v>
      </c>
      <c r="D84">
        <v>1</v>
      </c>
      <c r="E84">
        <v>1203.4000000000001</v>
      </c>
      <c r="F84">
        <v>21.4</v>
      </c>
      <c r="G84">
        <v>6310830</v>
      </c>
      <c r="H84">
        <v>868748</v>
      </c>
      <c r="I84">
        <v>325350</v>
      </c>
      <c r="J84">
        <v>3190457</v>
      </c>
      <c r="K84">
        <v>97125</v>
      </c>
      <c r="L84">
        <v>10240349.666999999</v>
      </c>
      <c r="M84">
        <v>3093332</v>
      </c>
      <c r="N84">
        <v>9800583</v>
      </c>
      <c r="O84">
        <v>439766.66667000001</v>
      </c>
      <c r="P84">
        <v>0</v>
      </c>
      <c r="Q84">
        <v>0</v>
      </c>
      <c r="R84">
        <v>163055</v>
      </c>
      <c r="S84">
        <v>7088</v>
      </c>
      <c r="T84">
        <v>0</v>
      </c>
      <c r="U84">
        <v>60271</v>
      </c>
      <c r="V84">
        <v>33370</v>
      </c>
    </row>
    <row r="85" spans="1:22" x14ac:dyDescent="0.2">
      <c r="A85" t="s">
        <v>137</v>
      </c>
      <c r="B85">
        <v>1638</v>
      </c>
      <c r="C85">
        <v>0</v>
      </c>
      <c r="D85">
        <v>1</v>
      </c>
      <c r="E85">
        <v>1350.3</v>
      </c>
      <c r="F85">
        <v>-43.3</v>
      </c>
      <c r="G85">
        <v>6143727</v>
      </c>
      <c r="H85">
        <v>1002555</v>
      </c>
      <c r="I85">
        <v>-120137</v>
      </c>
      <c r="J85">
        <v>4982736</v>
      </c>
      <c r="K85">
        <v>233993</v>
      </c>
      <c r="L85">
        <v>11930055.333000001</v>
      </c>
      <c r="M85">
        <v>4748743</v>
      </c>
      <c r="N85">
        <v>11749939</v>
      </c>
      <c r="O85">
        <v>180116.33332999999</v>
      </c>
      <c r="P85">
        <v>193678</v>
      </c>
      <c r="Q85">
        <v>0</v>
      </c>
      <c r="R85">
        <v>329439</v>
      </c>
      <c r="S85">
        <v>14322</v>
      </c>
      <c r="T85">
        <v>0</v>
      </c>
      <c r="U85">
        <v>68759</v>
      </c>
      <c r="V85">
        <v>130476</v>
      </c>
    </row>
    <row r="86" spans="1:22" x14ac:dyDescent="0.2">
      <c r="A86" t="s">
        <v>138</v>
      </c>
      <c r="B86">
        <v>1675</v>
      </c>
      <c r="C86">
        <v>0</v>
      </c>
      <c r="D86">
        <v>1</v>
      </c>
      <c r="E86">
        <v>192.9</v>
      </c>
      <c r="F86">
        <v>-19.100000000000001</v>
      </c>
      <c r="G86">
        <v>1007699</v>
      </c>
      <c r="H86">
        <v>196362</v>
      </c>
      <c r="I86">
        <v>-22445</v>
      </c>
      <c r="J86">
        <v>732283</v>
      </c>
      <c r="K86">
        <v>119680</v>
      </c>
      <c r="L86">
        <v>1888995.6666999999</v>
      </c>
      <c r="M86">
        <v>612603</v>
      </c>
      <c r="N86">
        <v>1790452</v>
      </c>
      <c r="O86">
        <v>98543.666666999998</v>
      </c>
      <c r="P86">
        <v>114302</v>
      </c>
      <c r="Q86">
        <v>0</v>
      </c>
      <c r="R86">
        <v>49915</v>
      </c>
      <c r="S86">
        <v>2170</v>
      </c>
      <c r="T86">
        <v>0</v>
      </c>
      <c r="U86">
        <v>10254</v>
      </c>
      <c r="V86">
        <v>2567</v>
      </c>
    </row>
    <row r="87" spans="1:22" x14ac:dyDescent="0.2">
      <c r="A87" t="s">
        <v>139</v>
      </c>
      <c r="B87">
        <v>1701</v>
      </c>
      <c r="C87">
        <v>0</v>
      </c>
      <c r="D87">
        <v>1</v>
      </c>
      <c r="E87">
        <v>2060</v>
      </c>
      <c r="F87">
        <v>13</v>
      </c>
      <c r="G87">
        <v>13817508</v>
      </c>
      <c r="H87">
        <v>1449431</v>
      </c>
      <c r="I87">
        <v>519083</v>
      </c>
      <c r="J87">
        <v>3652261</v>
      </c>
      <c r="K87">
        <v>85428</v>
      </c>
      <c r="L87">
        <v>18711249.333000001</v>
      </c>
      <c r="M87">
        <v>3566833</v>
      </c>
      <c r="N87">
        <v>18048363</v>
      </c>
      <c r="O87">
        <v>662886.33333000005</v>
      </c>
      <c r="P87">
        <v>0</v>
      </c>
      <c r="Q87">
        <v>640371.23008999997</v>
      </c>
      <c r="R87">
        <v>322783</v>
      </c>
      <c r="S87">
        <v>14032</v>
      </c>
      <c r="T87">
        <v>640371.23008999997</v>
      </c>
      <c r="U87">
        <v>115940</v>
      </c>
      <c r="V87">
        <v>114832</v>
      </c>
    </row>
    <row r="88" spans="1:22" x14ac:dyDescent="0.2">
      <c r="A88" t="s">
        <v>140</v>
      </c>
      <c r="B88">
        <v>1719</v>
      </c>
      <c r="C88">
        <v>0</v>
      </c>
      <c r="D88">
        <v>1</v>
      </c>
      <c r="E88">
        <v>685.7</v>
      </c>
      <c r="F88">
        <v>-13.4</v>
      </c>
      <c r="G88">
        <v>3620847</v>
      </c>
      <c r="H88">
        <v>489579</v>
      </c>
      <c r="I88">
        <v>10080</v>
      </c>
      <c r="J88">
        <v>1865563</v>
      </c>
      <c r="K88">
        <v>84131</v>
      </c>
      <c r="L88">
        <v>5871075.6666999999</v>
      </c>
      <c r="M88">
        <v>1781432</v>
      </c>
      <c r="N88">
        <v>5769111</v>
      </c>
      <c r="O88">
        <v>101964.66667000001</v>
      </c>
      <c r="P88">
        <v>42726</v>
      </c>
      <c r="Q88">
        <v>0</v>
      </c>
      <c r="R88">
        <v>119796</v>
      </c>
      <c r="S88">
        <v>5208</v>
      </c>
      <c r="T88">
        <v>0</v>
      </c>
      <c r="U88">
        <v>35378</v>
      </c>
      <c r="V88">
        <v>14883</v>
      </c>
    </row>
    <row r="89" spans="1:22" x14ac:dyDescent="0.2">
      <c r="A89" t="s">
        <v>141</v>
      </c>
      <c r="B89">
        <v>1737</v>
      </c>
      <c r="C89">
        <v>0</v>
      </c>
      <c r="D89">
        <v>1</v>
      </c>
      <c r="E89">
        <v>32686.9</v>
      </c>
      <c r="F89">
        <v>273.7</v>
      </c>
      <c r="G89">
        <v>219114462</v>
      </c>
      <c r="H89">
        <v>25518353</v>
      </c>
      <c r="I89">
        <v>7745084</v>
      </c>
      <c r="J89">
        <v>75150023</v>
      </c>
      <c r="K89">
        <v>1455343</v>
      </c>
      <c r="L89">
        <v>318185084</v>
      </c>
      <c r="M89">
        <v>73694680</v>
      </c>
      <c r="N89">
        <v>307413712</v>
      </c>
      <c r="O89">
        <v>10771372</v>
      </c>
      <c r="P89">
        <v>0</v>
      </c>
      <c r="Q89">
        <v>8443141.5756000001</v>
      </c>
      <c r="R89">
        <v>4499000</v>
      </c>
      <c r="S89">
        <v>195584</v>
      </c>
      <c r="T89">
        <v>8443141.5756000001</v>
      </c>
      <c r="U89">
        <v>1879655</v>
      </c>
      <c r="V89">
        <v>2901246</v>
      </c>
    </row>
    <row r="90" spans="1:22" x14ac:dyDescent="0.2">
      <c r="A90" t="s">
        <v>142</v>
      </c>
      <c r="B90">
        <v>1782</v>
      </c>
      <c r="C90">
        <v>0</v>
      </c>
      <c r="D90">
        <v>1</v>
      </c>
      <c r="E90">
        <v>99.58</v>
      </c>
      <c r="F90">
        <v>-1.42</v>
      </c>
      <c r="G90">
        <v>549540</v>
      </c>
      <c r="H90">
        <v>105021</v>
      </c>
      <c r="I90">
        <v>23229</v>
      </c>
      <c r="J90">
        <v>327599</v>
      </c>
      <c r="K90">
        <v>-41957</v>
      </c>
      <c r="L90">
        <v>983933.33333000005</v>
      </c>
      <c r="M90">
        <v>369556</v>
      </c>
      <c r="N90">
        <v>1002114</v>
      </c>
      <c r="O90">
        <v>-18180.666669999999</v>
      </c>
      <c r="P90">
        <v>2849</v>
      </c>
      <c r="Q90">
        <v>0</v>
      </c>
      <c r="R90">
        <v>0</v>
      </c>
      <c r="S90">
        <v>0</v>
      </c>
      <c r="T90">
        <v>0</v>
      </c>
      <c r="U90">
        <v>5678</v>
      </c>
      <c r="V90">
        <v>1773</v>
      </c>
    </row>
    <row r="91" spans="1:22" x14ac:dyDescent="0.2">
      <c r="A91" t="s">
        <v>143</v>
      </c>
      <c r="B91">
        <v>1791</v>
      </c>
      <c r="C91">
        <v>0</v>
      </c>
      <c r="D91">
        <v>1</v>
      </c>
      <c r="E91">
        <v>902.6</v>
      </c>
      <c r="F91">
        <v>22.1</v>
      </c>
      <c r="G91">
        <v>4999840</v>
      </c>
      <c r="H91">
        <v>674449</v>
      </c>
      <c r="I91">
        <v>293791</v>
      </c>
      <c r="J91">
        <v>2379802</v>
      </c>
      <c r="K91">
        <v>78748</v>
      </c>
      <c r="L91">
        <v>7915291.6666999999</v>
      </c>
      <c r="M91">
        <v>2301054</v>
      </c>
      <c r="N91">
        <v>7530227</v>
      </c>
      <c r="O91">
        <v>385064.66667000001</v>
      </c>
      <c r="P91">
        <v>0</v>
      </c>
      <c r="Q91">
        <v>0</v>
      </c>
      <c r="R91">
        <v>163055</v>
      </c>
      <c r="S91">
        <v>7088</v>
      </c>
      <c r="T91">
        <v>0</v>
      </c>
      <c r="U91">
        <v>47826</v>
      </c>
      <c r="V91">
        <v>24256</v>
      </c>
    </row>
    <row r="92" spans="1:22" x14ac:dyDescent="0.2">
      <c r="A92" t="s">
        <v>144</v>
      </c>
      <c r="B92">
        <v>1863</v>
      </c>
      <c r="C92">
        <v>0</v>
      </c>
      <c r="D92">
        <v>1</v>
      </c>
      <c r="E92">
        <v>10608.8</v>
      </c>
      <c r="F92">
        <v>30.2</v>
      </c>
      <c r="G92">
        <v>59950142</v>
      </c>
      <c r="H92">
        <v>11365823</v>
      </c>
      <c r="I92">
        <v>4944183</v>
      </c>
      <c r="J92">
        <v>32243303</v>
      </c>
      <c r="K92">
        <v>589205</v>
      </c>
      <c r="L92">
        <v>102174474.67</v>
      </c>
      <c r="M92">
        <v>31654098</v>
      </c>
      <c r="N92">
        <v>96132560</v>
      </c>
      <c r="O92">
        <v>6041914.6666999999</v>
      </c>
      <c r="P92">
        <v>0</v>
      </c>
      <c r="Q92">
        <v>0</v>
      </c>
      <c r="R92">
        <v>2455815</v>
      </c>
      <c r="S92">
        <v>109822</v>
      </c>
      <c r="T92">
        <v>0</v>
      </c>
      <c r="U92">
        <v>582957</v>
      </c>
      <c r="V92">
        <v>1071022</v>
      </c>
    </row>
    <row r="93" spans="1:22" x14ac:dyDescent="0.2">
      <c r="A93" t="s">
        <v>145</v>
      </c>
      <c r="B93">
        <v>1908</v>
      </c>
      <c r="C93">
        <v>0</v>
      </c>
      <c r="D93">
        <v>1</v>
      </c>
      <c r="E93">
        <v>446.8</v>
      </c>
      <c r="F93">
        <v>-17.2</v>
      </c>
      <c r="G93">
        <v>2356670</v>
      </c>
      <c r="H93">
        <v>347484</v>
      </c>
      <c r="I93">
        <v>-56263</v>
      </c>
      <c r="J93">
        <v>1369734</v>
      </c>
      <c r="K93">
        <v>108652</v>
      </c>
      <c r="L93">
        <v>4020932.3333000001</v>
      </c>
      <c r="M93">
        <v>1261082</v>
      </c>
      <c r="N93">
        <v>3962124</v>
      </c>
      <c r="O93">
        <v>58808.333333000002</v>
      </c>
      <c r="P93">
        <v>82290</v>
      </c>
      <c r="Q93">
        <v>0</v>
      </c>
      <c r="R93">
        <v>63226</v>
      </c>
      <c r="S93">
        <v>2749</v>
      </c>
      <c r="T93">
        <v>0</v>
      </c>
      <c r="U93">
        <v>23934</v>
      </c>
      <c r="V93">
        <v>10270</v>
      </c>
    </row>
    <row r="94" spans="1:22" x14ac:dyDescent="0.2">
      <c r="A94" t="s">
        <v>146</v>
      </c>
      <c r="B94">
        <v>1926</v>
      </c>
      <c r="C94">
        <v>0</v>
      </c>
      <c r="D94">
        <v>1</v>
      </c>
      <c r="E94">
        <v>599.70000000000005</v>
      </c>
      <c r="F94">
        <v>34.1</v>
      </c>
      <c r="G94">
        <v>2864316</v>
      </c>
      <c r="H94">
        <v>497136</v>
      </c>
      <c r="I94">
        <v>318329</v>
      </c>
      <c r="J94">
        <v>1871077</v>
      </c>
      <c r="K94">
        <v>53533</v>
      </c>
      <c r="L94">
        <v>5201916.6666999999</v>
      </c>
      <c r="M94">
        <v>1817544</v>
      </c>
      <c r="N94">
        <v>4809723</v>
      </c>
      <c r="O94">
        <v>392193.66667000001</v>
      </c>
      <c r="P94">
        <v>0</v>
      </c>
      <c r="Q94">
        <v>0</v>
      </c>
      <c r="R94">
        <v>69881</v>
      </c>
      <c r="S94">
        <v>3038</v>
      </c>
      <c r="T94">
        <v>0</v>
      </c>
      <c r="U94">
        <v>30620</v>
      </c>
      <c r="V94">
        <v>39269</v>
      </c>
    </row>
    <row r="95" spans="1:22" x14ac:dyDescent="0.2">
      <c r="A95" t="s">
        <v>147</v>
      </c>
      <c r="B95">
        <v>1944</v>
      </c>
      <c r="C95">
        <v>0</v>
      </c>
      <c r="D95">
        <v>1</v>
      </c>
      <c r="E95">
        <v>844.6</v>
      </c>
      <c r="F95">
        <v>11.3</v>
      </c>
      <c r="G95">
        <v>4941859</v>
      </c>
      <c r="H95">
        <v>632537</v>
      </c>
      <c r="I95">
        <v>228984</v>
      </c>
      <c r="J95">
        <v>2621125</v>
      </c>
      <c r="K95">
        <v>71988</v>
      </c>
      <c r="L95">
        <v>8048043.6666999999</v>
      </c>
      <c r="M95">
        <v>2549137</v>
      </c>
      <c r="N95">
        <v>7723605</v>
      </c>
      <c r="O95">
        <v>324438.66667000001</v>
      </c>
      <c r="P95">
        <v>0</v>
      </c>
      <c r="Q95">
        <v>0</v>
      </c>
      <c r="R95">
        <v>193004</v>
      </c>
      <c r="S95">
        <v>8390</v>
      </c>
      <c r="T95">
        <v>0</v>
      </c>
      <c r="U95">
        <v>47070</v>
      </c>
      <c r="V95">
        <v>45527</v>
      </c>
    </row>
    <row r="96" spans="1:22" x14ac:dyDescent="0.2">
      <c r="A96" t="s">
        <v>148</v>
      </c>
      <c r="B96">
        <v>1953</v>
      </c>
      <c r="C96">
        <v>0</v>
      </c>
      <c r="D96">
        <v>1</v>
      </c>
      <c r="E96">
        <v>660.7</v>
      </c>
      <c r="F96">
        <v>16</v>
      </c>
      <c r="G96">
        <v>3517826</v>
      </c>
      <c r="H96">
        <v>703837</v>
      </c>
      <c r="I96">
        <v>423719</v>
      </c>
      <c r="J96">
        <v>1734376</v>
      </c>
      <c r="K96">
        <v>57496</v>
      </c>
      <c r="L96">
        <v>5939675</v>
      </c>
      <c r="M96">
        <v>1676880</v>
      </c>
      <c r="N96">
        <v>5450871</v>
      </c>
      <c r="O96">
        <v>488804</v>
      </c>
      <c r="P96">
        <v>0</v>
      </c>
      <c r="Q96">
        <v>0</v>
      </c>
      <c r="R96">
        <v>29949</v>
      </c>
      <c r="S96">
        <v>1302</v>
      </c>
      <c r="T96">
        <v>0</v>
      </c>
      <c r="U96">
        <v>34250</v>
      </c>
      <c r="V96">
        <v>13585</v>
      </c>
    </row>
    <row r="97" spans="1:22" x14ac:dyDescent="0.2">
      <c r="A97" t="s">
        <v>149</v>
      </c>
      <c r="B97">
        <v>1963</v>
      </c>
      <c r="C97">
        <v>0</v>
      </c>
      <c r="D97">
        <v>1</v>
      </c>
      <c r="E97">
        <v>564.70000000000005</v>
      </c>
      <c r="F97">
        <v>4.4000000000000004</v>
      </c>
      <c r="G97">
        <v>3171861</v>
      </c>
      <c r="H97">
        <v>448141</v>
      </c>
      <c r="I97">
        <v>114627</v>
      </c>
      <c r="J97">
        <v>1724624</v>
      </c>
      <c r="K97">
        <v>50686</v>
      </c>
      <c r="L97">
        <v>5257615.6666999999</v>
      </c>
      <c r="M97">
        <v>1673938</v>
      </c>
      <c r="N97">
        <v>5086562</v>
      </c>
      <c r="O97">
        <v>171053.66667000001</v>
      </c>
      <c r="P97">
        <v>0</v>
      </c>
      <c r="Q97">
        <v>0</v>
      </c>
      <c r="R97">
        <v>99830</v>
      </c>
      <c r="S97">
        <v>4340</v>
      </c>
      <c r="T97">
        <v>0</v>
      </c>
      <c r="U97">
        <v>31454</v>
      </c>
      <c r="V97">
        <v>12820</v>
      </c>
    </row>
    <row r="98" spans="1:22" x14ac:dyDescent="0.2">
      <c r="A98" t="s">
        <v>150</v>
      </c>
      <c r="B98">
        <v>3582</v>
      </c>
      <c r="C98">
        <v>0</v>
      </c>
      <c r="D98">
        <v>1</v>
      </c>
      <c r="E98">
        <v>575.70000000000005</v>
      </c>
      <c r="F98">
        <v>-33.6</v>
      </c>
      <c r="G98">
        <v>2890463</v>
      </c>
      <c r="H98">
        <v>662431</v>
      </c>
      <c r="I98">
        <v>50719</v>
      </c>
      <c r="J98">
        <v>2177902</v>
      </c>
      <c r="K98">
        <v>28703</v>
      </c>
      <c r="L98">
        <v>5582035.6666999999</v>
      </c>
      <c r="M98">
        <v>2149199</v>
      </c>
      <c r="N98">
        <v>5493052</v>
      </c>
      <c r="O98">
        <v>88983.666666999998</v>
      </c>
      <c r="P98">
        <v>182906</v>
      </c>
      <c r="Q98">
        <v>0</v>
      </c>
      <c r="R98">
        <v>169711</v>
      </c>
      <c r="S98">
        <v>7378</v>
      </c>
      <c r="T98">
        <v>0</v>
      </c>
      <c r="U98">
        <v>30109</v>
      </c>
      <c r="V98">
        <v>20951</v>
      </c>
    </row>
    <row r="99" spans="1:22" x14ac:dyDescent="0.2">
      <c r="A99" t="s">
        <v>151</v>
      </c>
      <c r="B99">
        <v>3978</v>
      </c>
      <c r="C99">
        <v>0</v>
      </c>
      <c r="D99">
        <v>1</v>
      </c>
      <c r="E99">
        <v>551.70000000000005</v>
      </c>
      <c r="F99">
        <v>6.6</v>
      </c>
      <c r="G99">
        <v>2175455</v>
      </c>
      <c r="H99">
        <v>431067</v>
      </c>
      <c r="I99">
        <v>121943</v>
      </c>
      <c r="J99">
        <v>2358597</v>
      </c>
      <c r="K99">
        <v>61172</v>
      </c>
      <c r="L99">
        <v>4898031.3333000001</v>
      </c>
      <c r="M99">
        <v>2297425</v>
      </c>
      <c r="N99">
        <v>4709269</v>
      </c>
      <c r="O99">
        <v>188762.33332999999</v>
      </c>
      <c r="P99">
        <v>0</v>
      </c>
      <c r="Q99">
        <v>0</v>
      </c>
      <c r="R99">
        <v>76536</v>
      </c>
      <c r="S99">
        <v>3327</v>
      </c>
      <c r="T99">
        <v>0</v>
      </c>
      <c r="U99">
        <v>29118</v>
      </c>
      <c r="V99">
        <v>9448</v>
      </c>
    </row>
    <row r="100" spans="1:22" x14ac:dyDescent="0.2">
      <c r="A100" t="s">
        <v>152</v>
      </c>
      <c r="B100">
        <v>6741</v>
      </c>
      <c r="C100">
        <v>0</v>
      </c>
      <c r="D100">
        <v>1</v>
      </c>
      <c r="E100">
        <v>902.6</v>
      </c>
      <c r="F100">
        <v>-22.6</v>
      </c>
      <c r="G100">
        <v>4325147</v>
      </c>
      <c r="H100">
        <v>697662</v>
      </c>
      <c r="I100">
        <v>-7939</v>
      </c>
      <c r="J100">
        <v>3287338</v>
      </c>
      <c r="K100">
        <v>135307</v>
      </c>
      <c r="L100">
        <v>8157101.3333000001</v>
      </c>
      <c r="M100">
        <v>3152031</v>
      </c>
      <c r="N100">
        <v>8014139</v>
      </c>
      <c r="O100">
        <v>142962.33332999999</v>
      </c>
      <c r="P100">
        <v>88554</v>
      </c>
      <c r="Q100">
        <v>0</v>
      </c>
      <c r="R100">
        <v>183021</v>
      </c>
      <c r="S100">
        <v>7956</v>
      </c>
      <c r="T100">
        <v>0</v>
      </c>
      <c r="U100">
        <v>47363</v>
      </c>
      <c r="V100">
        <v>29975</v>
      </c>
    </row>
    <row r="101" spans="1:22" x14ac:dyDescent="0.2">
      <c r="A101" t="s">
        <v>153</v>
      </c>
      <c r="B101">
        <v>1970</v>
      </c>
      <c r="C101">
        <v>0</v>
      </c>
      <c r="D101">
        <v>1</v>
      </c>
      <c r="E101">
        <v>530.70000000000005</v>
      </c>
      <c r="F101">
        <v>14.9</v>
      </c>
      <c r="G101">
        <v>2854820</v>
      </c>
      <c r="H101">
        <v>560944</v>
      </c>
      <c r="I101">
        <v>372968</v>
      </c>
      <c r="J101">
        <v>1502516</v>
      </c>
      <c r="K101">
        <v>56703</v>
      </c>
      <c r="L101">
        <v>4821652.3333000001</v>
      </c>
      <c r="M101">
        <v>1445813</v>
      </c>
      <c r="N101">
        <v>4387890</v>
      </c>
      <c r="O101">
        <v>433762.33332999999</v>
      </c>
      <c r="P101">
        <v>0</v>
      </c>
      <c r="Q101">
        <v>0</v>
      </c>
      <c r="R101">
        <v>106485</v>
      </c>
      <c r="S101">
        <v>4629</v>
      </c>
      <c r="T101">
        <v>0</v>
      </c>
      <c r="U101">
        <v>27338</v>
      </c>
      <c r="V101">
        <v>9857</v>
      </c>
    </row>
    <row r="102" spans="1:22" x14ac:dyDescent="0.2">
      <c r="A102" t="s">
        <v>154</v>
      </c>
      <c r="B102">
        <v>1972</v>
      </c>
      <c r="C102">
        <v>0</v>
      </c>
      <c r="D102">
        <v>1</v>
      </c>
      <c r="E102">
        <v>361.8</v>
      </c>
      <c r="F102">
        <v>-2.2000000000000002</v>
      </c>
      <c r="G102">
        <v>1519986</v>
      </c>
      <c r="H102">
        <v>290084</v>
      </c>
      <c r="I102">
        <v>75312</v>
      </c>
      <c r="J102">
        <v>1525219</v>
      </c>
      <c r="K102">
        <v>33327</v>
      </c>
      <c r="L102">
        <v>3298531.6666999999</v>
      </c>
      <c r="M102">
        <v>1491892</v>
      </c>
      <c r="N102">
        <v>3192541</v>
      </c>
      <c r="O102">
        <v>105990.66667000001</v>
      </c>
      <c r="P102">
        <v>0</v>
      </c>
      <c r="Q102">
        <v>0</v>
      </c>
      <c r="R102">
        <v>53243</v>
      </c>
      <c r="S102">
        <v>2315</v>
      </c>
      <c r="T102">
        <v>0</v>
      </c>
      <c r="U102">
        <v>19637</v>
      </c>
      <c r="V102">
        <v>16486</v>
      </c>
    </row>
    <row r="103" spans="1:22" x14ac:dyDescent="0.2">
      <c r="A103" t="s">
        <v>155</v>
      </c>
      <c r="B103">
        <v>1965</v>
      </c>
      <c r="C103">
        <v>0</v>
      </c>
      <c r="D103">
        <v>1</v>
      </c>
      <c r="E103">
        <v>652.70000000000005</v>
      </c>
      <c r="F103">
        <v>-2.2999999999999998</v>
      </c>
      <c r="G103">
        <v>3616123</v>
      </c>
      <c r="H103">
        <v>472972</v>
      </c>
      <c r="I103">
        <v>84667</v>
      </c>
      <c r="J103">
        <v>1805028</v>
      </c>
      <c r="K103">
        <v>66252</v>
      </c>
      <c r="L103">
        <v>5811025.3333000001</v>
      </c>
      <c r="M103">
        <v>1738776</v>
      </c>
      <c r="N103">
        <v>5652149</v>
      </c>
      <c r="O103">
        <v>158876.33332999999</v>
      </c>
      <c r="P103">
        <v>0</v>
      </c>
      <c r="Q103">
        <v>0</v>
      </c>
      <c r="R103">
        <v>99830</v>
      </c>
      <c r="S103">
        <v>4340</v>
      </c>
      <c r="T103">
        <v>0</v>
      </c>
      <c r="U103">
        <v>35833</v>
      </c>
      <c r="V103">
        <v>16732</v>
      </c>
    </row>
    <row r="104" spans="1:22" x14ac:dyDescent="0.2">
      <c r="A104" t="s">
        <v>156</v>
      </c>
      <c r="B104">
        <v>657</v>
      </c>
      <c r="C104">
        <v>0</v>
      </c>
      <c r="D104">
        <v>1</v>
      </c>
      <c r="E104">
        <v>878.6</v>
      </c>
      <c r="F104">
        <v>21.5</v>
      </c>
      <c r="G104">
        <v>3727316</v>
      </c>
      <c r="H104">
        <v>653129</v>
      </c>
      <c r="I104">
        <v>192091</v>
      </c>
      <c r="J104">
        <v>3531606</v>
      </c>
      <c r="K104">
        <v>105406</v>
      </c>
      <c r="L104">
        <v>7816080</v>
      </c>
      <c r="M104">
        <v>3426200</v>
      </c>
      <c r="N104">
        <v>7455471</v>
      </c>
      <c r="O104">
        <v>360609</v>
      </c>
      <c r="P104">
        <v>0</v>
      </c>
      <c r="Q104">
        <v>0</v>
      </c>
      <c r="R104">
        <v>219626</v>
      </c>
      <c r="S104">
        <v>9548</v>
      </c>
      <c r="T104">
        <v>0</v>
      </c>
      <c r="U104">
        <v>46161</v>
      </c>
      <c r="V104">
        <v>123655</v>
      </c>
    </row>
    <row r="105" spans="1:22" x14ac:dyDescent="0.2">
      <c r="A105" t="s">
        <v>157</v>
      </c>
      <c r="B105">
        <v>1989</v>
      </c>
      <c r="C105">
        <v>0</v>
      </c>
      <c r="D105">
        <v>1</v>
      </c>
      <c r="E105">
        <v>419.8</v>
      </c>
      <c r="F105">
        <v>5.8</v>
      </c>
      <c r="G105">
        <v>2052133</v>
      </c>
      <c r="H105">
        <v>333002</v>
      </c>
      <c r="I105">
        <v>104380</v>
      </c>
      <c r="J105">
        <v>1197715</v>
      </c>
      <c r="K105">
        <v>6212</v>
      </c>
      <c r="L105">
        <v>3508871.3333000001</v>
      </c>
      <c r="M105">
        <v>1191503</v>
      </c>
      <c r="N105">
        <v>3390919</v>
      </c>
      <c r="O105">
        <v>117952.33332999999</v>
      </c>
      <c r="P105">
        <v>0</v>
      </c>
      <c r="Q105">
        <v>0</v>
      </c>
      <c r="R105">
        <v>89847</v>
      </c>
      <c r="S105">
        <v>3906</v>
      </c>
      <c r="T105">
        <v>0</v>
      </c>
      <c r="U105">
        <v>21194</v>
      </c>
      <c r="V105">
        <v>15868</v>
      </c>
    </row>
    <row r="106" spans="1:22" x14ac:dyDescent="0.2">
      <c r="A106" t="s">
        <v>158</v>
      </c>
      <c r="B106">
        <v>2007</v>
      </c>
      <c r="C106">
        <v>0</v>
      </c>
      <c r="D106">
        <v>1</v>
      </c>
      <c r="E106">
        <v>651.70000000000005</v>
      </c>
      <c r="F106">
        <v>20.7</v>
      </c>
      <c r="G106">
        <v>4092464</v>
      </c>
      <c r="H106">
        <v>505401</v>
      </c>
      <c r="I106">
        <v>263170</v>
      </c>
      <c r="J106">
        <v>1879533</v>
      </c>
      <c r="K106">
        <v>58560</v>
      </c>
      <c r="L106">
        <v>6341770.3333000001</v>
      </c>
      <c r="M106">
        <v>1820973</v>
      </c>
      <c r="N106">
        <v>6009095</v>
      </c>
      <c r="O106">
        <v>332675.33332999999</v>
      </c>
      <c r="P106">
        <v>0</v>
      </c>
      <c r="Q106">
        <v>16363.794497000001</v>
      </c>
      <c r="R106">
        <v>159728</v>
      </c>
      <c r="S106">
        <v>6944</v>
      </c>
      <c r="T106">
        <v>16363.794497000001</v>
      </c>
      <c r="U106">
        <v>37810</v>
      </c>
      <c r="V106">
        <v>24100</v>
      </c>
    </row>
    <row r="107" spans="1:22" x14ac:dyDescent="0.2">
      <c r="A107" t="s">
        <v>159</v>
      </c>
      <c r="B107">
        <v>2088</v>
      </c>
      <c r="C107">
        <v>0</v>
      </c>
      <c r="D107">
        <v>1</v>
      </c>
      <c r="E107">
        <v>653.70000000000005</v>
      </c>
      <c r="F107">
        <v>-15.1</v>
      </c>
      <c r="G107">
        <v>2939987</v>
      </c>
      <c r="H107">
        <v>480890</v>
      </c>
      <c r="I107">
        <v>-16268</v>
      </c>
      <c r="J107">
        <v>2749918</v>
      </c>
      <c r="K107">
        <v>94785</v>
      </c>
      <c r="L107">
        <v>6079277.3333000001</v>
      </c>
      <c r="M107">
        <v>2655133</v>
      </c>
      <c r="N107">
        <v>5968755</v>
      </c>
      <c r="O107">
        <v>110522.33332999999</v>
      </c>
      <c r="P107">
        <v>58362</v>
      </c>
      <c r="Q107">
        <v>0</v>
      </c>
      <c r="R107">
        <v>153072</v>
      </c>
      <c r="S107">
        <v>3593</v>
      </c>
      <c r="T107">
        <v>0</v>
      </c>
      <c r="U107">
        <v>35477</v>
      </c>
      <c r="V107">
        <v>61554</v>
      </c>
    </row>
    <row r="108" spans="1:22" x14ac:dyDescent="0.2">
      <c r="A108" t="s">
        <v>160</v>
      </c>
      <c r="B108">
        <v>2097</v>
      </c>
      <c r="C108">
        <v>0</v>
      </c>
      <c r="D108">
        <v>1</v>
      </c>
      <c r="E108">
        <v>458.8</v>
      </c>
      <c r="F108">
        <v>0</v>
      </c>
      <c r="G108">
        <v>2313982</v>
      </c>
      <c r="H108">
        <v>382329</v>
      </c>
      <c r="I108">
        <v>93453</v>
      </c>
      <c r="J108">
        <v>1646811</v>
      </c>
      <c r="K108">
        <v>38841</v>
      </c>
      <c r="L108">
        <v>4255160.6666999999</v>
      </c>
      <c r="M108">
        <v>1607970</v>
      </c>
      <c r="N108">
        <v>4119830</v>
      </c>
      <c r="O108">
        <v>135330.66667000001</v>
      </c>
      <c r="P108">
        <v>0</v>
      </c>
      <c r="Q108">
        <v>0</v>
      </c>
      <c r="R108">
        <v>96502</v>
      </c>
      <c r="S108">
        <v>4195</v>
      </c>
      <c r="T108">
        <v>0</v>
      </c>
      <c r="U108">
        <v>24559</v>
      </c>
      <c r="V108">
        <v>8541</v>
      </c>
    </row>
    <row r="109" spans="1:22" x14ac:dyDescent="0.2">
      <c r="A109" t="s">
        <v>161</v>
      </c>
      <c r="B109">
        <v>2113</v>
      </c>
      <c r="C109">
        <v>0</v>
      </c>
      <c r="D109">
        <v>1</v>
      </c>
      <c r="E109">
        <v>192.9</v>
      </c>
      <c r="F109">
        <v>-43.9</v>
      </c>
      <c r="G109">
        <v>1066583</v>
      </c>
      <c r="H109">
        <v>193647</v>
      </c>
      <c r="I109">
        <v>-185202</v>
      </c>
      <c r="J109">
        <v>1017850</v>
      </c>
      <c r="K109">
        <v>248930</v>
      </c>
      <c r="L109">
        <v>2236174</v>
      </c>
      <c r="M109">
        <v>768920</v>
      </c>
      <c r="N109">
        <v>2169338</v>
      </c>
      <c r="O109">
        <v>66836</v>
      </c>
      <c r="P109">
        <v>270044</v>
      </c>
      <c r="Q109">
        <v>0</v>
      </c>
      <c r="R109">
        <v>46587</v>
      </c>
      <c r="S109">
        <v>2025</v>
      </c>
      <c r="T109">
        <v>0</v>
      </c>
      <c r="U109">
        <v>11468</v>
      </c>
      <c r="V109">
        <v>4681</v>
      </c>
    </row>
    <row r="110" spans="1:22" x14ac:dyDescent="0.2">
      <c r="A110" t="s">
        <v>162</v>
      </c>
      <c r="B110">
        <v>2124</v>
      </c>
      <c r="C110">
        <v>0</v>
      </c>
      <c r="D110">
        <v>1</v>
      </c>
      <c r="E110">
        <v>1381.3</v>
      </c>
      <c r="F110">
        <v>4.5</v>
      </c>
      <c r="G110">
        <v>7857504</v>
      </c>
      <c r="H110">
        <v>1023956</v>
      </c>
      <c r="I110">
        <v>222162</v>
      </c>
      <c r="J110">
        <v>3549799</v>
      </c>
      <c r="K110">
        <v>87041</v>
      </c>
      <c r="L110">
        <v>12265926.333000001</v>
      </c>
      <c r="M110">
        <v>3462758</v>
      </c>
      <c r="N110">
        <v>11917825</v>
      </c>
      <c r="O110">
        <v>348101.33332999999</v>
      </c>
      <c r="P110">
        <v>0</v>
      </c>
      <c r="Q110">
        <v>46588.531348999997</v>
      </c>
      <c r="R110">
        <v>242919</v>
      </c>
      <c r="S110">
        <v>10560</v>
      </c>
      <c r="T110">
        <v>46588.531348999997</v>
      </c>
      <c r="U110">
        <v>72806</v>
      </c>
      <c r="V110">
        <v>77586</v>
      </c>
    </row>
    <row r="111" spans="1:22" x14ac:dyDescent="0.2">
      <c r="A111" t="s">
        <v>163</v>
      </c>
      <c r="B111">
        <v>2151</v>
      </c>
      <c r="C111">
        <v>0</v>
      </c>
      <c r="D111">
        <v>1</v>
      </c>
      <c r="E111">
        <v>409.8</v>
      </c>
      <c r="F111">
        <v>-26.5</v>
      </c>
      <c r="G111">
        <v>2330229</v>
      </c>
      <c r="H111">
        <v>346478</v>
      </c>
      <c r="I111">
        <v>-65336</v>
      </c>
      <c r="J111">
        <v>1663972</v>
      </c>
      <c r="K111">
        <v>233068</v>
      </c>
      <c r="L111">
        <v>4291352.3333000001</v>
      </c>
      <c r="M111">
        <v>1430904</v>
      </c>
      <c r="N111">
        <v>4118539</v>
      </c>
      <c r="O111">
        <v>172813.33332999999</v>
      </c>
      <c r="P111">
        <v>147022</v>
      </c>
      <c r="Q111">
        <v>0</v>
      </c>
      <c r="R111">
        <v>59898</v>
      </c>
      <c r="S111">
        <v>2604</v>
      </c>
      <c r="T111">
        <v>0</v>
      </c>
      <c r="U111">
        <v>24622</v>
      </c>
      <c r="V111">
        <v>10571</v>
      </c>
    </row>
    <row r="112" spans="1:22" x14ac:dyDescent="0.2">
      <c r="A112" t="s">
        <v>164</v>
      </c>
      <c r="B112">
        <v>2169</v>
      </c>
      <c r="C112">
        <v>0</v>
      </c>
      <c r="D112">
        <v>1</v>
      </c>
      <c r="E112">
        <v>1641.2</v>
      </c>
      <c r="F112">
        <v>-19</v>
      </c>
      <c r="G112">
        <v>8092717</v>
      </c>
      <c r="H112">
        <v>1212786</v>
      </c>
      <c r="I112">
        <v>119055</v>
      </c>
      <c r="J112">
        <v>5352313</v>
      </c>
      <c r="K112">
        <v>116147</v>
      </c>
      <c r="L112">
        <v>14666365</v>
      </c>
      <c r="M112">
        <v>5236166</v>
      </c>
      <c r="N112">
        <v>14375158</v>
      </c>
      <c r="O112">
        <v>291207</v>
      </c>
      <c r="P112">
        <v>18210</v>
      </c>
      <c r="Q112">
        <v>0</v>
      </c>
      <c r="R112">
        <v>106485</v>
      </c>
      <c r="S112">
        <v>4629</v>
      </c>
      <c r="T112">
        <v>0</v>
      </c>
      <c r="U112">
        <v>89407</v>
      </c>
      <c r="V112">
        <v>115034</v>
      </c>
    </row>
    <row r="113" spans="1:22" x14ac:dyDescent="0.2">
      <c r="A113" t="s">
        <v>165</v>
      </c>
      <c r="B113">
        <v>2205</v>
      </c>
      <c r="C113">
        <v>0</v>
      </c>
      <c r="D113">
        <v>1</v>
      </c>
      <c r="E113">
        <v>194.3</v>
      </c>
      <c r="F113">
        <v>-2.9</v>
      </c>
      <c r="G113">
        <v>772653</v>
      </c>
      <c r="H113">
        <v>154679</v>
      </c>
      <c r="I113">
        <v>55579</v>
      </c>
      <c r="J113">
        <v>959966</v>
      </c>
      <c r="K113">
        <v>-30509</v>
      </c>
      <c r="L113">
        <v>1859375.6666999999</v>
      </c>
      <c r="M113">
        <v>990475</v>
      </c>
      <c r="N113">
        <v>1833059</v>
      </c>
      <c r="O113">
        <v>26316.666667000001</v>
      </c>
      <c r="P113">
        <v>6758</v>
      </c>
      <c r="Q113">
        <v>0</v>
      </c>
      <c r="R113">
        <v>29949</v>
      </c>
      <c r="S113">
        <v>-23182</v>
      </c>
      <c r="T113">
        <v>0</v>
      </c>
      <c r="U113">
        <v>11073</v>
      </c>
      <c r="V113">
        <v>2027</v>
      </c>
    </row>
    <row r="114" spans="1:22" x14ac:dyDescent="0.2">
      <c r="A114" t="s">
        <v>166</v>
      </c>
      <c r="B114">
        <v>2295</v>
      </c>
      <c r="C114">
        <v>0</v>
      </c>
      <c r="D114">
        <v>1</v>
      </c>
      <c r="E114">
        <v>1093.5</v>
      </c>
      <c r="F114">
        <v>-11.9</v>
      </c>
      <c r="G114">
        <v>6365097</v>
      </c>
      <c r="H114">
        <v>849698</v>
      </c>
      <c r="I114">
        <v>109624</v>
      </c>
      <c r="J114">
        <v>3552886</v>
      </c>
      <c r="K114">
        <v>29990</v>
      </c>
      <c r="L114">
        <v>10663117.666999999</v>
      </c>
      <c r="M114">
        <v>3522896</v>
      </c>
      <c r="N114">
        <v>10470918</v>
      </c>
      <c r="O114">
        <v>192199.66667000001</v>
      </c>
      <c r="P114">
        <v>7411</v>
      </c>
      <c r="Q114">
        <v>0</v>
      </c>
      <c r="R114">
        <v>206315</v>
      </c>
      <c r="S114">
        <v>8969</v>
      </c>
      <c r="T114">
        <v>0</v>
      </c>
      <c r="U114">
        <v>63503</v>
      </c>
      <c r="V114">
        <v>101752</v>
      </c>
    </row>
    <row r="115" spans="1:22" x14ac:dyDescent="0.2">
      <c r="A115" t="s">
        <v>167</v>
      </c>
      <c r="B115">
        <v>2313</v>
      </c>
      <c r="C115">
        <v>0</v>
      </c>
      <c r="D115">
        <v>1</v>
      </c>
      <c r="E115">
        <v>3731.2</v>
      </c>
      <c r="F115">
        <v>1.3</v>
      </c>
      <c r="G115">
        <v>21979277</v>
      </c>
      <c r="H115">
        <v>2814687</v>
      </c>
      <c r="I115">
        <v>581722</v>
      </c>
      <c r="J115">
        <v>9968666</v>
      </c>
      <c r="K115">
        <v>205480</v>
      </c>
      <c r="L115">
        <v>34377739.332999997</v>
      </c>
      <c r="M115">
        <v>9763186</v>
      </c>
      <c r="N115">
        <v>33418611</v>
      </c>
      <c r="O115">
        <v>959128.33333000005</v>
      </c>
      <c r="P115">
        <v>0</v>
      </c>
      <c r="Q115">
        <v>211938.51430000001</v>
      </c>
      <c r="R115">
        <v>712120</v>
      </c>
      <c r="S115">
        <v>30958</v>
      </c>
      <c r="T115">
        <v>211938.51430000001</v>
      </c>
      <c r="U115">
        <v>202000</v>
      </c>
      <c r="V115">
        <v>327229</v>
      </c>
    </row>
    <row r="116" spans="1:22" x14ac:dyDescent="0.2">
      <c r="A116" t="s">
        <v>168</v>
      </c>
      <c r="B116">
        <v>2322</v>
      </c>
      <c r="C116">
        <v>0</v>
      </c>
      <c r="D116">
        <v>1</v>
      </c>
      <c r="E116">
        <v>2225.9</v>
      </c>
      <c r="F116">
        <v>-0.4</v>
      </c>
      <c r="G116">
        <v>11969995</v>
      </c>
      <c r="H116">
        <v>1547355</v>
      </c>
      <c r="I116">
        <v>312589</v>
      </c>
      <c r="J116">
        <v>5900762</v>
      </c>
      <c r="K116">
        <v>128071</v>
      </c>
      <c r="L116">
        <v>19549761.333000001</v>
      </c>
      <c r="M116">
        <v>5772691</v>
      </c>
      <c r="N116">
        <v>19045372</v>
      </c>
      <c r="O116">
        <v>504389.33332999999</v>
      </c>
      <c r="P116">
        <v>0</v>
      </c>
      <c r="Q116">
        <v>0</v>
      </c>
      <c r="R116">
        <v>0</v>
      </c>
      <c r="S116">
        <v>0</v>
      </c>
      <c r="T116">
        <v>0</v>
      </c>
      <c r="U116">
        <v>116908</v>
      </c>
      <c r="V116">
        <v>131649</v>
      </c>
    </row>
    <row r="117" spans="1:22" x14ac:dyDescent="0.2">
      <c r="A117" t="s">
        <v>169</v>
      </c>
      <c r="B117">
        <v>2369</v>
      </c>
      <c r="C117">
        <v>0</v>
      </c>
      <c r="D117">
        <v>1</v>
      </c>
      <c r="E117">
        <v>445.8</v>
      </c>
      <c r="F117">
        <v>-3.2</v>
      </c>
      <c r="G117">
        <v>2385228</v>
      </c>
      <c r="H117">
        <v>322419</v>
      </c>
      <c r="I117">
        <v>93566</v>
      </c>
      <c r="J117">
        <v>1417875</v>
      </c>
      <c r="K117">
        <v>36636</v>
      </c>
      <c r="L117">
        <v>4028596.3333000001</v>
      </c>
      <c r="M117">
        <v>1381239</v>
      </c>
      <c r="N117">
        <v>3894872</v>
      </c>
      <c r="O117">
        <v>133724.33332999999</v>
      </c>
      <c r="P117">
        <v>0</v>
      </c>
      <c r="Q117">
        <v>0</v>
      </c>
      <c r="R117">
        <v>103158</v>
      </c>
      <c r="S117">
        <v>4485</v>
      </c>
      <c r="T117">
        <v>0</v>
      </c>
      <c r="U117">
        <v>24579</v>
      </c>
      <c r="V117">
        <v>6232</v>
      </c>
    </row>
    <row r="118" spans="1:22" x14ac:dyDescent="0.2">
      <c r="A118" t="s">
        <v>170</v>
      </c>
      <c r="B118">
        <v>2682</v>
      </c>
      <c r="C118">
        <v>0</v>
      </c>
      <c r="D118">
        <v>1</v>
      </c>
      <c r="E118">
        <v>300.89999999999998</v>
      </c>
      <c r="F118">
        <v>-15.1</v>
      </c>
      <c r="G118">
        <v>1553111</v>
      </c>
      <c r="H118">
        <v>266972</v>
      </c>
      <c r="I118">
        <v>-25946</v>
      </c>
      <c r="J118">
        <v>1184656</v>
      </c>
      <c r="K118">
        <v>88269</v>
      </c>
      <c r="L118">
        <v>2907031.3333000001</v>
      </c>
      <c r="M118">
        <v>1096387</v>
      </c>
      <c r="N118">
        <v>2836896</v>
      </c>
      <c r="O118">
        <v>70135.333333000002</v>
      </c>
      <c r="P118">
        <v>78029</v>
      </c>
      <c r="Q118">
        <v>0</v>
      </c>
      <c r="R118">
        <v>113141</v>
      </c>
      <c r="S118">
        <v>4919</v>
      </c>
      <c r="T118">
        <v>0</v>
      </c>
      <c r="U118">
        <v>16511</v>
      </c>
      <c r="V118">
        <v>15433</v>
      </c>
    </row>
    <row r="119" spans="1:22" x14ac:dyDescent="0.2">
      <c r="A119" t="s">
        <v>171</v>
      </c>
      <c r="B119">
        <v>2376</v>
      </c>
      <c r="C119">
        <v>0</v>
      </c>
      <c r="D119">
        <v>1</v>
      </c>
      <c r="E119">
        <v>492.8</v>
      </c>
      <c r="F119">
        <v>28.4</v>
      </c>
      <c r="G119">
        <v>2230009</v>
      </c>
      <c r="H119">
        <v>380021</v>
      </c>
      <c r="I119">
        <v>292247</v>
      </c>
      <c r="J119">
        <v>1802815</v>
      </c>
      <c r="K119">
        <v>75636</v>
      </c>
      <c r="L119">
        <v>4362955</v>
      </c>
      <c r="M119">
        <v>1727179</v>
      </c>
      <c r="N119">
        <v>3975214</v>
      </c>
      <c r="O119">
        <v>387741</v>
      </c>
      <c r="P119">
        <v>0</v>
      </c>
      <c r="Q119">
        <v>0</v>
      </c>
      <c r="R119">
        <v>79864</v>
      </c>
      <c r="S119">
        <v>3472</v>
      </c>
      <c r="T119">
        <v>0</v>
      </c>
      <c r="U119">
        <v>26118</v>
      </c>
      <c r="V119">
        <v>29974</v>
      </c>
    </row>
    <row r="120" spans="1:22" x14ac:dyDescent="0.2">
      <c r="A120" t="s">
        <v>172</v>
      </c>
      <c r="B120">
        <v>2403</v>
      </c>
      <c r="C120">
        <v>0</v>
      </c>
      <c r="D120">
        <v>1</v>
      </c>
      <c r="E120">
        <v>780.6</v>
      </c>
      <c r="F120">
        <v>-20.100000000000001</v>
      </c>
      <c r="G120">
        <v>4616078</v>
      </c>
      <c r="H120">
        <v>603500</v>
      </c>
      <c r="I120">
        <v>81996</v>
      </c>
      <c r="J120">
        <v>2172728</v>
      </c>
      <c r="K120">
        <v>117352</v>
      </c>
      <c r="L120">
        <v>7284138</v>
      </c>
      <c r="M120">
        <v>2055376</v>
      </c>
      <c r="N120">
        <v>7062443</v>
      </c>
      <c r="O120">
        <v>221695</v>
      </c>
      <c r="P120">
        <v>79793</v>
      </c>
      <c r="Q120">
        <v>0</v>
      </c>
      <c r="R120">
        <v>153072</v>
      </c>
      <c r="S120">
        <v>6654</v>
      </c>
      <c r="T120">
        <v>0</v>
      </c>
      <c r="U120">
        <v>44121</v>
      </c>
      <c r="V120">
        <v>44904</v>
      </c>
    </row>
    <row r="121" spans="1:22" x14ac:dyDescent="0.2">
      <c r="A121" t="s">
        <v>173</v>
      </c>
      <c r="B121">
        <v>2457</v>
      </c>
      <c r="C121">
        <v>0</v>
      </c>
      <c r="D121">
        <v>1</v>
      </c>
      <c r="E121">
        <v>431.8</v>
      </c>
      <c r="F121">
        <v>-10.3</v>
      </c>
      <c r="G121">
        <v>1828310</v>
      </c>
      <c r="H121">
        <v>325677</v>
      </c>
      <c r="I121">
        <v>-12699</v>
      </c>
      <c r="J121">
        <v>1747114</v>
      </c>
      <c r="K121">
        <v>62867</v>
      </c>
      <c r="L121">
        <v>3812433</v>
      </c>
      <c r="M121">
        <v>1684247</v>
      </c>
      <c r="N121">
        <v>3759168</v>
      </c>
      <c r="O121">
        <v>53265</v>
      </c>
      <c r="P121">
        <v>38876</v>
      </c>
      <c r="Q121">
        <v>0</v>
      </c>
      <c r="R121">
        <v>96502</v>
      </c>
      <c r="S121">
        <v>4195</v>
      </c>
      <c r="T121">
        <v>0</v>
      </c>
      <c r="U121">
        <v>22102</v>
      </c>
      <c r="V121">
        <v>7834</v>
      </c>
    </row>
    <row r="122" spans="1:22" x14ac:dyDescent="0.2">
      <c r="A122" t="s">
        <v>174</v>
      </c>
      <c r="B122">
        <v>2466</v>
      </c>
      <c r="C122">
        <v>0</v>
      </c>
      <c r="D122">
        <v>1</v>
      </c>
      <c r="E122">
        <v>1347.3</v>
      </c>
      <c r="F122">
        <v>26.1</v>
      </c>
      <c r="G122">
        <v>6517686</v>
      </c>
      <c r="H122">
        <v>1320475</v>
      </c>
      <c r="I122">
        <v>760965</v>
      </c>
      <c r="J122">
        <v>3618997</v>
      </c>
      <c r="K122">
        <v>109434</v>
      </c>
      <c r="L122">
        <v>11346417.333000001</v>
      </c>
      <c r="M122">
        <v>3509563</v>
      </c>
      <c r="N122">
        <v>10456355</v>
      </c>
      <c r="O122">
        <v>890062.33333000005</v>
      </c>
      <c r="P122">
        <v>0</v>
      </c>
      <c r="Q122">
        <v>0</v>
      </c>
      <c r="R122">
        <v>149745</v>
      </c>
      <c r="S122">
        <v>6510</v>
      </c>
      <c r="T122">
        <v>0</v>
      </c>
      <c r="U122">
        <v>66467</v>
      </c>
      <c r="V122">
        <v>39004</v>
      </c>
    </row>
    <row r="123" spans="1:22" x14ac:dyDescent="0.2">
      <c r="A123" t="s">
        <v>175</v>
      </c>
      <c r="B123">
        <v>2493</v>
      </c>
      <c r="C123">
        <v>0</v>
      </c>
      <c r="D123">
        <v>1</v>
      </c>
      <c r="E123">
        <v>110.3</v>
      </c>
      <c r="F123">
        <v>-1.7</v>
      </c>
      <c r="G123">
        <v>410756</v>
      </c>
      <c r="H123">
        <v>88273</v>
      </c>
      <c r="I123">
        <v>20832</v>
      </c>
      <c r="J123">
        <v>672135</v>
      </c>
      <c r="K123">
        <v>-63916</v>
      </c>
      <c r="L123">
        <v>1160846</v>
      </c>
      <c r="M123">
        <v>736051</v>
      </c>
      <c r="N123">
        <v>1199571</v>
      </c>
      <c r="O123">
        <v>-38725</v>
      </c>
      <c r="P123">
        <v>4415</v>
      </c>
      <c r="Q123">
        <v>0</v>
      </c>
      <c r="R123">
        <v>19966</v>
      </c>
      <c r="S123">
        <v>868</v>
      </c>
      <c r="T123">
        <v>0</v>
      </c>
      <c r="U123">
        <v>6910</v>
      </c>
      <c r="V123">
        <v>9648</v>
      </c>
    </row>
    <row r="124" spans="1:22" x14ac:dyDescent="0.2">
      <c r="A124" t="s">
        <v>176</v>
      </c>
      <c r="B124">
        <v>2502</v>
      </c>
      <c r="C124">
        <v>0</v>
      </c>
      <c r="D124">
        <v>1</v>
      </c>
      <c r="E124">
        <v>590.70000000000005</v>
      </c>
      <c r="F124">
        <v>-10.8</v>
      </c>
      <c r="G124">
        <v>2699718</v>
      </c>
      <c r="H124">
        <v>455581</v>
      </c>
      <c r="I124">
        <v>6514</v>
      </c>
      <c r="J124">
        <v>2193176</v>
      </c>
      <c r="K124">
        <v>71690</v>
      </c>
      <c r="L124">
        <v>5367154.6666999999</v>
      </c>
      <c r="M124">
        <v>2121486</v>
      </c>
      <c r="N124">
        <v>5279962</v>
      </c>
      <c r="O124">
        <v>87192.666666999998</v>
      </c>
      <c r="P124">
        <v>33707</v>
      </c>
      <c r="Q124">
        <v>0</v>
      </c>
      <c r="R124">
        <v>0</v>
      </c>
      <c r="S124">
        <v>0</v>
      </c>
      <c r="T124">
        <v>0</v>
      </c>
      <c r="U124">
        <v>31193</v>
      </c>
      <c r="V124">
        <v>18680</v>
      </c>
    </row>
    <row r="125" spans="1:22" x14ac:dyDescent="0.2">
      <c r="A125" t="s">
        <v>177</v>
      </c>
      <c r="B125">
        <v>2511</v>
      </c>
      <c r="C125">
        <v>0</v>
      </c>
      <c r="D125">
        <v>1</v>
      </c>
      <c r="E125">
        <v>1931.1</v>
      </c>
      <c r="F125">
        <v>-29.4</v>
      </c>
      <c r="G125">
        <v>10240556</v>
      </c>
      <c r="H125">
        <v>1342921</v>
      </c>
      <c r="I125">
        <v>83119</v>
      </c>
      <c r="J125">
        <v>5362012</v>
      </c>
      <c r="K125">
        <v>123391</v>
      </c>
      <c r="L125">
        <v>16798672</v>
      </c>
      <c r="M125">
        <v>5238621</v>
      </c>
      <c r="N125">
        <v>16564747</v>
      </c>
      <c r="O125">
        <v>233925</v>
      </c>
      <c r="P125">
        <v>66716</v>
      </c>
      <c r="Q125">
        <v>0</v>
      </c>
      <c r="R125">
        <v>199660</v>
      </c>
      <c r="S125">
        <v>8680</v>
      </c>
      <c r="T125">
        <v>0</v>
      </c>
      <c r="U125">
        <v>99874</v>
      </c>
      <c r="V125">
        <v>52843</v>
      </c>
    </row>
    <row r="126" spans="1:22" x14ac:dyDescent="0.2">
      <c r="A126" t="s">
        <v>178</v>
      </c>
      <c r="B126">
        <v>2520</v>
      </c>
      <c r="C126">
        <v>0</v>
      </c>
      <c r="D126">
        <v>1</v>
      </c>
      <c r="E126">
        <v>277.89999999999998</v>
      </c>
      <c r="F126">
        <v>-15.4</v>
      </c>
      <c r="G126">
        <v>1214765</v>
      </c>
      <c r="H126">
        <v>221722</v>
      </c>
      <c r="I126">
        <v>-35593</v>
      </c>
      <c r="J126">
        <v>1205040</v>
      </c>
      <c r="K126">
        <v>76716</v>
      </c>
      <c r="L126">
        <v>2588035.6666999999</v>
      </c>
      <c r="M126">
        <v>1128324</v>
      </c>
      <c r="N126">
        <v>2536592</v>
      </c>
      <c r="O126">
        <v>51443.666666999998</v>
      </c>
      <c r="P126">
        <v>81470</v>
      </c>
      <c r="Q126">
        <v>0</v>
      </c>
      <c r="R126">
        <v>73209</v>
      </c>
      <c r="S126">
        <v>3183</v>
      </c>
      <c r="T126">
        <v>0</v>
      </c>
      <c r="U126">
        <v>15071</v>
      </c>
      <c r="V126">
        <v>19718</v>
      </c>
    </row>
    <row r="127" spans="1:22" x14ac:dyDescent="0.2">
      <c r="A127" t="s">
        <v>179</v>
      </c>
      <c r="B127">
        <v>2556</v>
      </c>
      <c r="C127">
        <v>0</v>
      </c>
      <c r="D127">
        <v>1</v>
      </c>
      <c r="E127">
        <v>326.8</v>
      </c>
      <c r="F127">
        <v>-27.2</v>
      </c>
      <c r="G127">
        <v>1237665</v>
      </c>
      <c r="H127">
        <v>263457</v>
      </c>
      <c r="I127">
        <v>-76285</v>
      </c>
      <c r="J127">
        <v>1689861</v>
      </c>
      <c r="K127">
        <v>173616</v>
      </c>
      <c r="L127">
        <v>3107791.3333000001</v>
      </c>
      <c r="M127">
        <v>1516245</v>
      </c>
      <c r="N127">
        <v>3005165</v>
      </c>
      <c r="O127">
        <v>102626.33332999999</v>
      </c>
      <c r="P127">
        <v>154648</v>
      </c>
      <c r="Q127">
        <v>0</v>
      </c>
      <c r="R127">
        <v>93175</v>
      </c>
      <c r="S127">
        <v>4051</v>
      </c>
      <c r="T127">
        <v>0</v>
      </c>
      <c r="U127">
        <v>17624</v>
      </c>
      <c r="V127">
        <v>9983</v>
      </c>
    </row>
    <row r="128" spans="1:22" x14ac:dyDescent="0.2">
      <c r="A128" t="s">
        <v>180</v>
      </c>
      <c r="B128">
        <v>3195</v>
      </c>
      <c r="C128">
        <v>0</v>
      </c>
      <c r="D128">
        <v>1</v>
      </c>
      <c r="E128">
        <v>1266.4000000000001</v>
      </c>
      <c r="F128">
        <v>-37.1</v>
      </c>
      <c r="G128">
        <v>7179924</v>
      </c>
      <c r="H128">
        <v>1350489</v>
      </c>
      <c r="I128">
        <v>484970</v>
      </c>
      <c r="J128">
        <v>4340212</v>
      </c>
      <c r="K128">
        <v>237483</v>
      </c>
      <c r="L128">
        <v>12720523</v>
      </c>
      <c r="M128">
        <v>4102729</v>
      </c>
      <c r="N128">
        <v>11965882</v>
      </c>
      <c r="O128">
        <v>754641</v>
      </c>
      <c r="P128">
        <v>162037</v>
      </c>
      <c r="Q128">
        <v>0</v>
      </c>
      <c r="R128">
        <v>219626</v>
      </c>
      <c r="S128">
        <v>9548</v>
      </c>
      <c r="T128">
        <v>0</v>
      </c>
      <c r="U128">
        <v>71752</v>
      </c>
      <c r="V128">
        <v>69524</v>
      </c>
    </row>
    <row r="129" spans="1:22" x14ac:dyDescent="0.2">
      <c r="A129" t="s">
        <v>181</v>
      </c>
      <c r="B129">
        <v>2709</v>
      </c>
      <c r="C129">
        <v>0</v>
      </c>
      <c r="D129">
        <v>1</v>
      </c>
      <c r="E129">
        <v>1608.2</v>
      </c>
      <c r="F129">
        <v>-17.600000000000001</v>
      </c>
      <c r="G129">
        <v>8252372</v>
      </c>
      <c r="H129">
        <v>1163696</v>
      </c>
      <c r="I129">
        <v>115930</v>
      </c>
      <c r="J129">
        <v>5138518</v>
      </c>
      <c r="K129">
        <v>79781</v>
      </c>
      <c r="L129">
        <v>14385147.333000001</v>
      </c>
      <c r="M129">
        <v>5058737</v>
      </c>
      <c r="N129">
        <v>14125069</v>
      </c>
      <c r="O129">
        <v>260078.33332999999</v>
      </c>
      <c r="P129">
        <v>12077</v>
      </c>
      <c r="Q129">
        <v>0</v>
      </c>
      <c r="R129">
        <v>302817</v>
      </c>
      <c r="S129">
        <v>13164</v>
      </c>
      <c r="T129">
        <v>0</v>
      </c>
      <c r="U129">
        <v>84658</v>
      </c>
      <c r="V129">
        <v>133378</v>
      </c>
    </row>
    <row r="130" spans="1:22" x14ac:dyDescent="0.2">
      <c r="A130" t="s">
        <v>182</v>
      </c>
      <c r="B130">
        <v>2718</v>
      </c>
      <c r="C130">
        <v>0</v>
      </c>
      <c r="D130">
        <v>1</v>
      </c>
      <c r="E130">
        <v>545.70000000000005</v>
      </c>
      <c r="F130">
        <v>-28.1</v>
      </c>
      <c r="G130">
        <v>2569055</v>
      </c>
      <c r="H130">
        <v>392880</v>
      </c>
      <c r="I130">
        <v>-69725</v>
      </c>
      <c r="J130">
        <v>2194067</v>
      </c>
      <c r="K130">
        <v>155392</v>
      </c>
      <c r="L130">
        <v>5072445.3333000001</v>
      </c>
      <c r="M130">
        <v>2038675</v>
      </c>
      <c r="N130">
        <v>4981713</v>
      </c>
      <c r="O130">
        <v>90732.333333000002</v>
      </c>
      <c r="P130">
        <v>148308</v>
      </c>
      <c r="Q130">
        <v>0</v>
      </c>
      <c r="R130">
        <v>93175</v>
      </c>
      <c r="S130">
        <v>4051</v>
      </c>
      <c r="T130">
        <v>0</v>
      </c>
      <c r="U130">
        <v>29473</v>
      </c>
      <c r="V130">
        <v>9618</v>
      </c>
    </row>
    <row r="131" spans="1:22" x14ac:dyDescent="0.2">
      <c r="A131" t="s">
        <v>183</v>
      </c>
      <c r="B131">
        <v>2727</v>
      </c>
      <c r="C131">
        <v>0</v>
      </c>
      <c r="D131">
        <v>1</v>
      </c>
      <c r="E131">
        <v>659.7</v>
      </c>
      <c r="F131">
        <v>35</v>
      </c>
      <c r="G131">
        <v>3373171</v>
      </c>
      <c r="H131">
        <v>515533</v>
      </c>
      <c r="I131">
        <v>349377</v>
      </c>
      <c r="J131">
        <v>1937335</v>
      </c>
      <c r="K131">
        <v>79963</v>
      </c>
      <c r="L131">
        <v>5852354</v>
      </c>
      <c r="M131">
        <v>1857372</v>
      </c>
      <c r="N131">
        <v>5409973</v>
      </c>
      <c r="O131">
        <v>442381</v>
      </c>
      <c r="P131">
        <v>0</v>
      </c>
      <c r="Q131">
        <v>0</v>
      </c>
      <c r="R131">
        <v>0</v>
      </c>
      <c r="S131">
        <v>0</v>
      </c>
      <c r="T131">
        <v>0</v>
      </c>
      <c r="U131">
        <v>34575</v>
      </c>
      <c r="V131">
        <v>26315</v>
      </c>
    </row>
    <row r="132" spans="1:22" x14ac:dyDescent="0.2">
      <c r="A132" t="s">
        <v>184</v>
      </c>
      <c r="B132">
        <v>2754</v>
      </c>
      <c r="C132">
        <v>0</v>
      </c>
      <c r="D132">
        <v>1</v>
      </c>
      <c r="E132">
        <v>434.8</v>
      </c>
      <c r="F132">
        <v>-31</v>
      </c>
      <c r="G132">
        <v>2394746</v>
      </c>
      <c r="H132">
        <v>341340</v>
      </c>
      <c r="I132">
        <v>-85639</v>
      </c>
      <c r="J132">
        <v>1497304</v>
      </c>
      <c r="K132">
        <v>186432</v>
      </c>
      <c r="L132">
        <v>4138955</v>
      </c>
      <c r="M132">
        <v>1310872</v>
      </c>
      <c r="N132">
        <v>4032867</v>
      </c>
      <c r="O132">
        <v>106088</v>
      </c>
      <c r="P132">
        <v>172635</v>
      </c>
      <c r="Q132">
        <v>0</v>
      </c>
      <c r="R132">
        <v>106485</v>
      </c>
      <c r="S132">
        <v>4629</v>
      </c>
      <c r="T132">
        <v>0</v>
      </c>
      <c r="U132">
        <v>23918</v>
      </c>
      <c r="V132">
        <v>12050</v>
      </c>
    </row>
    <row r="133" spans="1:22" x14ac:dyDescent="0.2">
      <c r="A133" t="s">
        <v>185</v>
      </c>
      <c r="B133">
        <v>2766</v>
      </c>
      <c r="C133">
        <v>0</v>
      </c>
      <c r="D133">
        <v>1</v>
      </c>
      <c r="E133">
        <v>337.8</v>
      </c>
      <c r="F133">
        <v>12.9</v>
      </c>
      <c r="G133">
        <v>1593312</v>
      </c>
      <c r="H133">
        <v>249261</v>
      </c>
      <c r="I133">
        <v>164975</v>
      </c>
      <c r="J133">
        <v>1245221</v>
      </c>
      <c r="K133">
        <v>42506</v>
      </c>
      <c r="L133">
        <v>3024020</v>
      </c>
      <c r="M133">
        <v>1202715</v>
      </c>
      <c r="N133">
        <v>2809451</v>
      </c>
      <c r="O133">
        <v>214569</v>
      </c>
      <c r="P133">
        <v>0</v>
      </c>
      <c r="Q133">
        <v>0</v>
      </c>
      <c r="R133">
        <v>79864</v>
      </c>
      <c r="S133">
        <v>3472</v>
      </c>
      <c r="T133">
        <v>0</v>
      </c>
      <c r="U133">
        <v>18167</v>
      </c>
      <c r="V133">
        <v>16090</v>
      </c>
    </row>
    <row r="134" spans="1:22" x14ac:dyDescent="0.2">
      <c r="A134" t="s">
        <v>186</v>
      </c>
      <c r="B134">
        <v>2772</v>
      </c>
      <c r="C134">
        <v>0</v>
      </c>
      <c r="D134">
        <v>1</v>
      </c>
      <c r="E134">
        <v>241.9</v>
      </c>
      <c r="F134">
        <v>-5.4</v>
      </c>
      <c r="G134">
        <v>1252134</v>
      </c>
      <c r="H134">
        <v>178498</v>
      </c>
      <c r="I134">
        <v>31068</v>
      </c>
      <c r="J134">
        <v>975367</v>
      </c>
      <c r="K134">
        <v>11915</v>
      </c>
      <c r="L134">
        <v>2379099.3333000001</v>
      </c>
      <c r="M134">
        <v>963452</v>
      </c>
      <c r="N134">
        <v>2326124</v>
      </c>
      <c r="O134">
        <v>52975.333333000002</v>
      </c>
      <c r="P134">
        <v>20508</v>
      </c>
      <c r="Q134">
        <v>0</v>
      </c>
      <c r="R134">
        <v>46587</v>
      </c>
      <c r="S134">
        <v>2025</v>
      </c>
      <c r="T134">
        <v>0</v>
      </c>
      <c r="U134">
        <v>14271</v>
      </c>
      <c r="V134">
        <v>19687</v>
      </c>
    </row>
    <row r="135" spans="1:22" x14ac:dyDescent="0.2">
      <c r="A135" t="s">
        <v>187</v>
      </c>
      <c r="B135">
        <v>2781</v>
      </c>
      <c r="C135">
        <v>0</v>
      </c>
      <c r="D135">
        <v>1</v>
      </c>
      <c r="E135">
        <v>1232.4000000000001</v>
      </c>
      <c r="F135">
        <v>15.1</v>
      </c>
      <c r="G135">
        <v>7441185</v>
      </c>
      <c r="H135">
        <v>950006</v>
      </c>
      <c r="I135">
        <v>363669</v>
      </c>
      <c r="J135">
        <v>3375395</v>
      </c>
      <c r="K135">
        <v>88388</v>
      </c>
      <c r="L135">
        <v>11672115.333000001</v>
      </c>
      <c r="M135">
        <v>3287007</v>
      </c>
      <c r="N135">
        <v>11186239</v>
      </c>
      <c r="O135">
        <v>485876.33332999999</v>
      </c>
      <c r="P135">
        <v>0</v>
      </c>
      <c r="Q135">
        <v>29184.447042</v>
      </c>
      <c r="R135">
        <v>159728</v>
      </c>
      <c r="S135">
        <v>6944</v>
      </c>
      <c r="T135">
        <v>29184.447042</v>
      </c>
      <c r="U135">
        <v>70447</v>
      </c>
      <c r="V135">
        <v>65257</v>
      </c>
    </row>
    <row r="136" spans="1:22" x14ac:dyDescent="0.2">
      <c r="A136" t="s">
        <v>188</v>
      </c>
      <c r="B136">
        <v>2826</v>
      </c>
      <c r="C136">
        <v>0</v>
      </c>
      <c r="D136">
        <v>1</v>
      </c>
      <c r="E136">
        <v>1390.3</v>
      </c>
      <c r="F136">
        <v>-34.5</v>
      </c>
      <c r="G136">
        <v>7182084</v>
      </c>
      <c r="H136">
        <v>1015909</v>
      </c>
      <c r="I136">
        <v>-17141</v>
      </c>
      <c r="J136">
        <v>4602244</v>
      </c>
      <c r="K136">
        <v>185876</v>
      </c>
      <c r="L136">
        <v>12697283</v>
      </c>
      <c r="M136">
        <v>4416368</v>
      </c>
      <c r="N136">
        <v>12491037</v>
      </c>
      <c r="O136">
        <v>206246</v>
      </c>
      <c r="P136">
        <v>135712</v>
      </c>
      <c r="Q136">
        <v>0</v>
      </c>
      <c r="R136">
        <v>176366</v>
      </c>
      <c r="S136">
        <v>7667</v>
      </c>
      <c r="T136">
        <v>0</v>
      </c>
      <c r="U136">
        <v>74036</v>
      </c>
      <c r="V136">
        <v>73412</v>
      </c>
    </row>
    <row r="137" spans="1:22" x14ac:dyDescent="0.2">
      <c r="A137" t="s">
        <v>189</v>
      </c>
      <c r="B137">
        <v>2834</v>
      </c>
      <c r="C137">
        <v>0</v>
      </c>
      <c r="D137">
        <v>1</v>
      </c>
      <c r="E137">
        <v>335.8</v>
      </c>
      <c r="F137">
        <v>-12.7</v>
      </c>
      <c r="G137">
        <v>1899382</v>
      </c>
      <c r="H137">
        <v>241063</v>
      </c>
      <c r="I137">
        <v>-9245</v>
      </c>
      <c r="J137">
        <v>965768</v>
      </c>
      <c r="K137">
        <v>64777</v>
      </c>
      <c r="L137">
        <v>3064337.6666999999</v>
      </c>
      <c r="M137">
        <v>900991</v>
      </c>
      <c r="N137">
        <v>3004988</v>
      </c>
      <c r="O137">
        <v>59349.666666999998</v>
      </c>
      <c r="P137">
        <v>60387</v>
      </c>
      <c r="Q137">
        <v>0</v>
      </c>
      <c r="R137">
        <v>49915</v>
      </c>
      <c r="S137">
        <v>2170</v>
      </c>
      <c r="T137">
        <v>0</v>
      </c>
      <c r="U137">
        <v>18349</v>
      </c>
      <c r="V137">
        <v>8040</v>
      </c>
    </row>
    <row r="138" spans="1:22" x14ac:dyDescent="0.2">
      <c r="A138" t="s">
        <v>190</v>
      </c>
      <c r="B138">
        <v>2846</v>
      </c>
      <c r="C138">
        <v>0</v>
      </c>
      <c r="D138">
        <v>1</v>
      </c>
      <c r="E138">
        <v>336.8</v>
      </c>
      <c r="F138">
        <v>8.8000000000000007</v>
      </c>
      <c r="G138">
        <v>1125975</v>
      </c>
      <c r="H138">
        <v>257685</v>
      </c>
      <c r="I138">
        <v>86752</v>
      </c>
      <c r="J138">
        <v>1534675</v>
      </c>
      <c r="K138">
        <v>42950</v>
      </c>
      <c r="L138">
        <v>2898741</v>
      </c>
      <c r="M138">
        <v>1491725</v>
      </c>
      <c r="N138">
        <v>2741500</v>
      </c>
      <c r="O138">
        <v>157241</v>
      </c>
      <c r="P138">
        <v>0</v>
      </c>
      <c r="Q138">
        <v>0</v>
      </c>
      <c r="R138">
        <v>73209</v>
      </c>
      <c r="S138">
        <v>3183</v>
      </c>
      <c r="T138">
        <v>0</v>
      </c>
      <c r="U138">
        <v>17126</v>
      </c>
      <c r="V138">
        <v>53615</v>
      </c>
    </row>
    <row r="139" spans="1:22" x14ac:dyDescent="0.2">
      <c r="A139" t="s">
        <v>191</v>
      </c>
      <c r="B139">
        <v>2862</v>
      </c>
      <c r="C139">
        <v>0</v>
      </c>
      <c r="D139">
        <v>1</v>
      </c>
      <c r="E139">
        <v>607.70000000000005</v>
      </c>
      <c r="F139">
        <v>-11.8</v>
      </c>
      <c r="G139">
        <v>2900298</v>
      </c>
      <c r="H139">
        <v>459450</v>
      </c>
      <c r="I139">
        <v>8868</v>
      </c>
      <c r="J139">
        <v>2443207</v>
      </c>
      <c r="K139">
        <v>75092</v>
      </c>
      <c r="L139">
        <v>5742245.6666999999</v>
      </c>
      <c r="M139">
        <v>2368115</v>
      </c>
      <c r="N139">
        <v>5641651</v>
      </c>
      <c r="O139">
        <v>100594.66667000001</v>
      </c>
      <c r="P139">
        <v>38225</v>
      </c>
      <c r="Q139">
        <v>0</v>
      </c>
      <c r="R139">
        <v>93175</v>
      </c>
      <c r="S139">
        <v>4051</v>
      </c>
      <c r="T139">
        <v>0</v>
      </c>
      <c r="U139">
        <v>33595</v>
      </c>
      <c r="V139">
        <v>32466</v>
      </c>
    </row>
    <row r="140" spans="1:22" x14ac:dyDescent="0.2">
      <c r="A140" t="s">
        <v>192</v>
      </c>
      <c r="B140">
        <v>2977</v>
      </c>
      <c r="C140">
        <v>0</v>
      </c>
      <c r="D140">
        <v>1</v>
      </c>
      <c r="E140">
        <v>651.70000000000005</v>
      </c>
      <c r="F140">
        <v>2.2000000000000002</v>
      </c>
      <c r="G140">
        <v>3377499</v>
      </c>
      <c r="H140">
        <v>493604</v>
      </c>
      <c r="I140">
        <v>135443</v>
      </c>
      <c r="J140">
        <v>2043201</v>
      </c>
      <c r="K140">
        <v>48316</v>
      </c>
      <c r="L140">
        <v>5825280.3333000001</v>
      </c>
      <c r="M140">
        <v>1994885</v>
      </c>
      <c r="N140">
        <v>5619904</v>
      </c>
      <c r="O140">
        <v>205376.33332999999</v>
      </c>
      <c r="P140">
        <v>0</v>
      </c>
      <c r="Q140">
        <v>0</v>
      </c>
      <c r="R140">
        <v>129779</v>
      </c>
      <c r="S140">
        <v>5642</v>
      </c>
      <c r="T140">
        <v>0</v>
      </c>
      <c r="U140">
        <v>35194</v>
      </c>
      <c r="V140">
        <v>40755</v>
      </c>
    </row>
    <row r="141" spans="1:22" x14ac:dyDescent="0.2">
      <c r="A141" t="s">
        <v>193</v>
      </c>
      <c r="B141">
        <v>2988</v>
      </c>
      <c r="C141">
        <v>0</v>
      </c>
      <c r="D141">
        <v>1</v>
      </c>
      <c r="E141">
        <v>529.70000000000005</v>
      </c>
      <c r="F141">
        <v>-16.899999999999999</v>
      </c>
      <c r="G141">
        <v>2518241</v>
      </c>
      <c r="H141">
        <v>404611</v>
      </c>
      <c r="I141">
        <v>-43384</v>
      </c>
      <c r="J141">
        <v>1771775</v>
      </c>
      <c r="K141">
        <v>99935</v>
      </c>
      <c r="L141">
        <v>4617000</v>
      </c>
      <c r="M141">
        <v>1671840</v>
      </c>
      <c r="N141">
        <v>4550222</v>
      </c>
      <c r="O141">
        <v>66778</v>
      </c>
      <c r="P141">
        <v>75110</v>
      </c>
      <c r="Q141">
        <v>0</v>
      </c>
      <c r="R141">
        <v>93175</v>
      </c>
      <c r="S141">
        <v>4051</v>
      </c>
      <c r="T141">
        <v>0</v>
      </c>
      <c r="U141">
        <v>26868</v>
      </c>
      <c r="V141">
        <v>15548</v>
      </c>
    </row>
    <row r="142" spans="1:22" x14ac:dyDescent="0.2">
      <c r="A142" t="s">
        <v>194</v>
      </c>
      <c r="B142">
        <v>3029</v>
      </c>
      <c r="C142">
        <v>0</v>
      </c>
      <c r="D142">
        <v>1</v>
      </c>
      <c r="E142">
        <v>1287.4000000000001</v>
      </c>
      <c r="F142">
        <v>-9.6999999999999993</v>
      </c>
      <c r="G142">
        <v>6325080</v>
      </c>
      <c r="H142">
        <v>955102</v>
      </c>
      <c r="I142">
        <v>121545</v>
      </c>
      <c r="J142">
        <v>4512633</v>
      </c>
      <c r="K142">
        <v>82995</v>
      </c>
      <c r="L142">
        <v>11560788.666999999</v>
      </c>
      <c r="M142">
        <v>4429638</v>
      </c>
      <c r="N142">
        <v>11326891</v>
      </c>
      <c r="O142">
        <v>233897.66667000001</v>
      </c>
      <c r="P142">
        <v>0</v>
      </c>
      <c r="Q142">
        <v>0</v>
      </c>
      <c r="R142">
        <v>292834</v>
      </c>
      <c r="S142">
        <v>12730</v>
      </c>
      <c r="T142">
        <v>0</v>
      </c>
      <c r="U142">
        <v>67162</v>
      </c>
      <c r="V142">
        <v>60808</v>
      </c>
    </row>
    <row r="143" spans="1:22" x14ac:dyDescent="0.2">
      <c r="A143" t="s">
        <v>195</v>
      </c>
      <c r="B143">
        <v>3033</v>
      </c>
      <c r="C143">
        <v>0</v>
      </c>
      <c r="D143">
        <v>1</v>
      </c>
      <c r="E143">
        <v>456.8</v>
      </c>
      <c r="F143">
        <v>20</v>
      </c>
      <c r="G143">
        <v>1996394</v>
      </c>
      <c r="H143">
        <v>320503</v>
      </c>
      <c r="I143">
        <v>190459</v>
      </c>
      <c r="J143">
        <v>1880046</v>
      </c>
      <c r="K143">
        <v>69998</v>
      </c>
      <c r="L143">
        <v>4116936.6666999999</v>
      </c>
      <c r="M143">
        <v>1810048</v>
      </c>
      <c r="N143">
        <v>3848812</v>
      </c>
      <c r="O143">
        <v>268124.66667000001</v>
      </c>
      <c r="P143">
        <v>0</v>
      </c>
      <c r="Q143">
        <v>0</v>
      </c>
      <c r="R143">
        <v>96502</v>
      </c>
      <c r="S143">
        <v>4195</v>
      </c>
      <c r="T143">
        <v>0</v>
      </c>
      <c r="U143">
        <v>24060</v>
      </c>
      <c r="V143">
        <v>16496</v>
      </c>
    </row>
    <row r="144" spans="1:22" x14ac:dyDescent="0.2">
      <c r="A144" t="s">
        <v>196</v>
      </c>
      <c r="B144">
        <v>3042</v>
      </c>
      <c r="C144">
        <v>0</v>
      </c>
      <c r="D144">
        <v>1</v>
      </c>
      <c r="E144">
        <v>676.7</v>
      </c>
      <c r="F144">
        <v>6.7</v>
      </c>
      <c r="G144">
        <v>3614843</v>
      </c>
      <c r="H144">
        <v>736800</v>
      </c>
      <c r="I144">
        <v>365901</v>
      </c>
      <c r="J144">
        <v>1969836</v>
      </c>
      <c r="K144">
        <v>33390</v>
      </c>
      <c r="L144">
        <v>6358442.3333000001</v>
      </c>
      <c r="M144">
        <v>1936446</v>
      </c>
      <c r="N144">
        <v>5940093</v>
      </c>
      <c r="O144">
        <v>418349.33332999999</v>
      </c>
      <c r="P144">
        <v>0</v>
      </c>
      <c r="Q144">
        <v>0</v>
      </c>
      <c r="R144">
        <v>0</v>
      </c>
      <c r="S144">
        <v>0</v>
      </c>
      <c r="T144">
        <v>0</v>
      </c>
      <c r="U144">
        <v>35931</v>
      </c>
      <c r="V144">
        <v>36963</v>
      </c>
    </row>
    <row r="145" spans="1:22" x14ac:dyDescent="0.2">
      <c r="A145" t="s">
        <v>197</v>
      </c>
      <c r="B145">
        <v>3060</v>
      </c>
      <c r="C145">
        <v>0</v>
      </c>
      <c r="D145">
        <v>1</v>
      </c>
      <c r="E145">
        <v>1213.4000000000001</v>
      </c>
      <c r="F145">
        <v>23.9</v>
      </c>
      <c r="G145">
        <v>6321534</v>
      </c>
      <c r="H145">
        <v>1287118</v>
      </c>
      <c r="I145">
        <v>779558</v>
      </c>
      <c r="J145">
        <v>3638707</v>
      </c>
      <c r="K145">
        <v>114031</v>
      </c>
      <c r="L145">
        <v>11105736.333000001</v>
      </c>
      <c r="M145">
        <v>3524676</v>
      </c>
      <c r="N145">
        <v>10175113</v>
      </c>
      <c r="O145">
        <v>930623.33333000005</v>
      </c>
      <c r="P145">
        <v>0</v>
      </c>
      <c r="Q145">
        <v>0</v>
      </c>
      <c r="R145">
        <v>212970</v>
      </c>
      <c r="S145">
        <v>9258</v>
      </c>
      <c r="T145">
        <v>0</v>
      </c>
      <c r="U145">
        <v>64047</v>
      </c>
      <c r="V145">
        <v>71347</v>
      </c>
    </row>
    <row r="146" spans="1:22" x14ac:dyDescent="0.2">
      <c r="A146" t="s">
        <v>198</v>
      </c>
      <c r="B146">
        <v>3168</v>
      </c>
      <c r="C146">
        <v>0</v>
      </c>
      <c r="D146">
        <v>1</v>
      </c>
      <c r="E146">
        <v>677.7</v>
      </c>
      <c r="F146">
        <v>-29.1</v>
      </c>
      <c r="G146">
        <v>2833913</v>
      </c>
      <c r="H146">
        <v>540436</v>
      </c>
      <c r="I146">
        <v>-92604</v>
      </c>
      <c r="J146">
        <v>2904369</v>
      </c>
      <c r="K146">
        <v>154317</v>
      </c>
      <c r="L146">
        <v>6163458.3333000001</v>
      </c>
      <c r="M146">
        <v>2750052</v>
      </c>
      <c r="N146">
        <v>6088816</v>
      </c>
      <c r="O146">
        <v>74642.333333000002</v>
      </c>
      <c r="P146">
        <v>147831</v>
      </c>
      <c r="Q146">
        <v>0</v>
      </c>
      <c r="R146">
        <v>139762</v>
      </c>
      <c r="S146">
        <v>6076</v>
      </c>
      <c r="T146">
        <v>0</v>
      </c>
      <c r="U146">
        <v>35455</v>
      </c>
      <c r="V146">
        <v>24502</v>
      </c>
    </row>
    <row r="147" spans="1:22" x14ac:dyDescent="0.2">
      <c r="A147" t="s">
        <v>199</v>
      </c>
      <c r="B147">
        <v>3105</v>
      </c>
      <c r="C147">
        <v>0</v>
      </c>
      <c r="D147">
        <v>1</v>
      </c>
      <c r="E147">
        <v>1397.3</v>
      </c>
      <c r="F147">
        <v>6.1</v>
      </c>
      <c r="G147">
        <v>8079792</v>
      </c>
      <c r="H147">
        <v>1074405</v>
      </c>
      <c r="I147">
        <v>264770</v>
      </c>
      <c r="J147">
        <v>4125576</v>
      </c>
      <c r="K147">
        <v>91519</v>
      </c>
      <c r="L147">
        <v>13001540</v>
      </c>
      <c r="M147">
        <v>4034057</v>
      </c>
      <c r="N147">
        <v>12602648</v>
      </c>
      <c r="O147">
        <v>398892</v>
      </c>
      <c r="P147">
        <v>0</v>
      </c>
      <c r="Q147">
        <v>0</v>
      </c>
      <c r="R147">
        <v>362715</v>
      </c>
      <c r="S147">
        <v>15768</v>
      </c>
      <c r="T147">
        <v>0</v>
      </c>
      <c r="U147">
        <v>77119</v>
      </c>
      <c r="V147">
        <v>84482</v>
      </c>
    </row>
    <row r="148" spans="1:22" x14ac:dyDescent="0.2">
      <c r="A148" t="s">
        <v>200</v>
      </c>
      <c r="B148">
        <v>3114</v>
      </c>
      <c r="C148">
        <v>0</v>
      </c>
      <c r="D148">
        <v>1</v>
      </c>
      <c r="E148">
        <v>3408.3</v>
      </c>
      <c r="F148">
        <v>5.5</v>
      </c>
      <c r="G148">
        <v>18897234</v>
      </c>
      <c r="H148">
        <v>2269988</v>
      </c>
      <c r="I148">
        <v>531135</v>
      </c>
      <c r="J148">
        <v>8316133</v>
      </c>
      <c r="K148">
        <v>201685</v>
      </c>
      <c r="L148">
        <v>29225845.666999999</v>
      </c>
      <c r="M148">
        <v>8114448</v>
      </c>
      <c r="N148">
        <v>28414556</v>
      </c>
      <c r="O148">
        <v>811289.66666999995</v>
      </c>
      <c r="P148">
        <v>0</v>
      </c>
      <c r="Q148">
        <v>261752.06906000001</v>
      </c>
      <c r="R148">
        <v>409302</v>
      </c>
      <c r="S148">
        <v>17793</v>
      </c>
      <c r="T148">
        <v>261752.06906000001</v>
      </c>
      <c r="U148">
        <v>173760</v>
      </c>
      <c r="V148">
        <v>151793</v>
      </c>
    </row>
    <row r="149" spans="1:22" x14ac:dyDescent="0.2">
      <c r="A149" t="s">
        <v>201</v>
      </c>
      <c r="B149">
        <v>3119</v>
      </c>
      <c r="C149">
        <v>0</v>
      </c>
      <c r="D149">
        <v>1</v>
      </c>
      <c r="E149">
        <v>879.6</v>
      </c>
      <c r="F149">
        <v>-6.8</v>
      </c>
      <c r="G149">
        <v>4818706</v>
      </c>
      <c r="H149">
        <v>624492</v>
      </c>
      <c r="I149">
        <v>72075</v>
      </c>
      <c r="J149">
        <v>1974210</v>
      </c>
      <c r="K149">
        <v>55822</v>
      </c>
      <c r="L149">
        <v>7298504.6666999999</v>
      </c>
      <c r="M149">
        <v>1918388</v>
      </c>
      <c r="N149">
        <v>7165967</v>
      </c>
      <c r="O149">
        <v>132537.66667000001</v>
      </c>
      <c r="P149">
        <v>0</v>
      </c>
      <c r="Q149">
        <v>33713.537168000003</v>
      </c>
      <c r="R149">
        <v>129779</v>
      </c>
      <c r="S149">
        <v>5642</v>
      </c>
      <c r="T149">
        <v>33713.537168000003</v>
      </c>
      <c r="U149">
        <v>44776</v>
      </c>
      <c r="V149">
        <v>10876</v>
      </c>
    </row>
    <row r="150" spans="1:22" x14ac:dyDescent="0.2">
      <c r="A150" t="s">
        <v>202</v>
      </c>
      <c r="B150">
        <v>3141</v>
      </c>
      <c r="C150">
        <v>0</v>
      </c>
      <c r="D150">
        <v>1</v>
      </c>
      <c r="E150">
        <v>13467.4</v>
      </c>
      <c r="F150">
        <v>307.5</v>
      </c>
      <c r="G150">
        <v>63437072</v>
      </c>
      <c r="H150">
        <v>9495917</v>
      </c>
      <c r="I150">
        <v>3420214</v>
      </c>
      <c r="J150">
        <v>45747048</v>
      </c>
      <c r="K150">
        <v>1188096</v>
      </c>
      <c r="L150">
        <v>119004496</v>
      </c>
      <c r="M150">
        <v>44558952</v>
      </c>
      <c r="N150">
        <v>113633667</v>
      </c>
      <c r="O150">
        <v>5370829</v>
      </c>
      <c r="P150">
        <v>0</v>
      </c>
      <c r="Q150">
        <v>0</v>
      </c>
      <c r="R150">
        <v>1144716</v>
      </c>
      <c r="S150">
        <v>49764</v>
      </c>
      <c r="T150">
        <v>0</v>
      </c>
      <c r="U150">
        <v>703856</v>
      </c>
      <c r="V150">
        <v>1469175</v>
      </c>
    </row>
    <row r="151" spans="1:22" x14ac:dyDescent="0.2">
      <c r="A151" t="s">
        <v>203</v>
      </c>
      <c r="B151">
        <v>3150</v>
      </c>
      <c r="C151">
        <v>0</v>
      </c>
      <c r="D151">
        <v>1</v>
      </c>
      <c r="E151">
        <v>1111.5</v>
      </c>
      <c r="F151">
        <v>24</v>
      </c>
      <c r="G151">
        <v>6541914</v>
      </c>
      <c r="H151">
        <v>837548</v>
      </c>
      <c r="I151">
        <v>382010</v>
      </c>
      <c r="J151">
        <v>2777315</v>
      </c>
      <c r="K151">
        <v>82559</v>
      </c>
      <c r="L151">
        <v>10162395.666999999</v>
      </c>
      <c r="M151">
        <v>2694756</v>
      </c>
      <c r="N151">
        <v>9677753</v>
      </c>
      <c r="O151">
        <v>484642.66667000001</v>
      </c>
      <c r="P151">
        <v>0</v>
      </c>
      <c r="Q151">
        <v>121954.79628</v>
      </c>
      <c r="R151">
        <v>36604</v>
      </c>
      <c r="S151">
        <v>1591</v>
      </c>
      <c r="T151">
        <v>121954.79628</v>
      </c>
      <c r="U151">
        <v>60095</v>
      </c>
      <c r="V151">
        <v>42223</v>
      </c>
    </row>
    <row r="152" spans="1:22" x14ac:dyDescent="0.2">
      <c r="A152" t="s">
        <v>204</v>
      </c>
      <c r="B152">
        <v>3154</v>
      </c>
      <c r="C152">
        <v>0</v>
      </c>
      <c r="D152">
        <v>1</v>
      </c>
      <c r="E152">
        <v>516.70000000000005</v>
      </c>
      <c r="F152">
        <v>-40.9</v>
      </c>
      <c r="G152">
        <v>2868950</v>
      </c>
      <c r="H152">
        <v>370935</v>
      </c>
      <c r="I152">
        <v>-177868</v>
      </c>
      <c r="J152">
        <v>1560107</v>
      </c>
      <c r="K152">
        <v>259964</v>
      </c>
      <c r="L152">
        <v>4723101.3333000001</v>
      </c>
      <c r="M152">
        <v>1300143</v>
      </c>
      <c r="N152">
        <v>4630736</v>
      </c>
      <c r="O152">
        <v>92365.333333000002</v>
      </c>
      <c r="P152">
        <v>230246</v>
      </c>
      <c r="Q152">
        <v>0</v>
      </c>
      <c r="R152">
        <v>96502</v>
      </c>
      <c r="S152">
        <v>4195</v>
      </c>
      <c r="T152">
        <v>0</v>
      </c>
      <c r="U152">
        <v>27440</v>
      </c>
      <c r="V152">
        <v>19611</v>
      </c>
    </row>
    <row r="153" spans="1:22" x14ac:dyDescent="0.2">
      <c r="A153" t="s">
        <v>205</v>
      </c>
      <c r="B153">
        <v>3186</v>
      </c>
      <c r="C153">
        <v>0</v>
      </c>
      <c r="D153">
        <v>1</v>
      </c>
      <c r="E153">
        <v>371.8</v>
      </c>
      <c r="F153">
        <v>-3</v>
      </c>
      <c r="G153">
        <v>1899593</v>
      </c>
      <c r="H153">
        <v>257476</v>
      </c>
      <c r="I153">
        <v>24863</v>
      </c>
      <c r="J153">
        <v>1099051</v>
      </c>
      <c r="K153">
        <v>26673</v>
      </c>
      <c r="L153">
        <v>3156395</v>
      </c>
      <c r="M153">
        <v>1072378</v>
      </c>
      <c r="N153">
        <v>3099490</v>
      </c>
      <c r="O153">
        <v>56905</v>
      </c>
      <c r="P153">
        <v>0</v>
      </c>
      <c r="Q153">
        <v>0</v>
      </c>
      <c r="R153">
        <v>109813</v>
      </c>
      <c r="S153">
        <v>4774</v>
      </c>
      <c r="T153">
        <v>0</v>
      </c>
      <c r="U153">
        <v>19024</v>
      </c>
      <c r="V153">
        <v>10088</v>
      </c>
    </row>
    <row r="154" spans="1:22" x14ac:dyDescent="0.2">
      <c r="A154" t="s">
        <v>206</v>
      </c>
      <c r="B154">
        <v>3204</v>
      </c>
      <c r="C154">
        <v>0</v>
      </c>
      <c r="D154">
        <v>1</v>
      </c>
      <c r="E154">
        <v>868.6</v>
      </c>
      <c r="F154">
        <v>-13</v>
      </c>
      <c r="G154">
        <v>4581515</v>
      </c>
      <c r="H154">
        <v>586285</v>
      </c>
      <c r="I154">
        <v>57315</v>
      </c>
      <c r="J154">
        <v>2464967</v>
      </c>
      <c r="K154">
        <v>71561</v>
      </c>
      <c r="L154">
        <v>7655417</v>
      </c>
      <c r="M154">
        <v>2393406</v>
      </c>
      <c r="N154">
        <v>7514515</v>
      </c>
      <c r="O154">
        <v>140902</v>
      </c>
      <c r="P154">
        <v>28569</v>
      </c>
      <c r="Q154">
        <v>0</v>
      </c>
      <c r="R154">
        <v>0</v>
      </c>
      <c r="S154">
        <v>0</v>
      </c>
      <c r="T154">
        <v>0</v>
      </c>
      <c r="U154">
        <v>46570</v>
      </c>
      <c r="V154">
        <v>22650</v>
      </c>
    </row>
    <row r="155" spans="1:22" x14ac:dyDescent="0.2">
      <c r="A155" t="s">
        <v>207</v>
      </c>
      <c r="B155">
        <v>3231</v>
      </c>
      <c r="C155">
        <v>0</v>
      </c>
      <c r="D155">
        <v>1</v>
      </c>
      <c r="E155">
        <v>6474.8</v>
      </c>
      <c r="F155">
        <v>65.8</v>
      </c>
      <c r="G155">
        <v>32292530</v>
      </c>
      <c r="H155">
        <v>6322892</v>
      </c>
      <c r="I155">
        <v>3193183</v>
      </c>
      <c r="J155">
        <v>17686255</v>
      </c>
      <c r="K155">
        <v>388569</v>
      </c>
      <c r="L155">
        <v>55986263.667000003</v>
      </c>
      <c r="M155">
        <v>17297686</v>
      </c>
      <c r="N155">
        <v>52134748</v>
      </c>
      <c r="O155">
        <v>3851515.6666999999</v>
      </c>
      <c r="P155">
        <v>0</v>
      </c>
      <c r="Q155">
        <v>0</v>
      </c>
      <c r="R155">
        <v>831916</v>
      </c>
      <c r="S155">
        <v>36166</v>
      </c>
      <c r="T155">
        <v>0</v>
      </c>
      <c r="U155">
        <v>325109</v>
      </c>
      <c r="V155">
        <v>516503</v>
      </c>
    </row>
    <row r="156" spans="1:22" x14ac:dyDescent="0.2">
      <c r="A156" t="s">
        <v>208</v>
      </c>
      <c r="B156">
        <v>3312</v>
      </c>
      <c r="C156">
        <v>0</v>
      </c>
      <c r="D156">
        <v>1</v>
      </c>
      <c r="E156">
        <v>1966</v>
      </c>
      <c r="F156">
        <v>-3.4</v>
      </c>
      <c r="G156">
        <v>12607181</v>
      </c>
      <c r="H156">
        <v>1419618</v>
      </c>
      <c r="I156">
        <v>307198</v>
      </c>
      <c r="J156">
        <v>4204545</v>
      </c>
      <c r="K156">
        <v>68107</v>
      </c>
      <c r="L156">
        <v>18102418.333000001</v>
      </c>
      <c r="M156">
        <v>4136438</v>
      </c>
      <c r="N156">
        <v>17655086</v>
      </c>
      <c r="O156">
        <v>447332.33332999999</v>
      </c>
      <c r="P156">
        <v>0</v>
      </c>
      <c r="Q156">
        <v>499827.14522000001</v>
      </c>
      <c r="R156">
        <v>279524</v>
      </c>
      <c r="S156">
        <v>12152</v>
      </c>
      <c r="T156">
        <v>499827.14522000001</v>
      </c>
      <c r="U156">
        <v>108087</v>
      </c>
      <c r="V156">
        <v>150598</v>
      </c>
    </row>
    <row r="157" spans="1:22" x14ac:dyDescent="0.2">
      <c r="A157" t="s">
        <v>209</v>
      </c>
      <c r="B157">
        <v>3330</v>
      </c>
      <c r="C157">
        <v>0</v>
      </c>
      <c r="D157">
        <v>1</v>
      </c>
      <c r="E157">
        <v>372.8</v>
      </c>
      <c r="F157">
        <v>27</v>
      </c>
      <c r="G157">
        <v>1760951</v>
      </c>
      <c r="H157">
        <v>282005</v>
      </c>
      <c r="I157">
        <v>255612</v>
      </c>
      <c r="J157">
        <v>1340912</v>
      </c>
      <c r="K157">
        <v>65978</v>
      </c>
      <c r="L157">
        <v>3312483</v>
      </c>
      <c r="M157">
        <v>1274934</v>
      </c>
      <c r="N157">
        <v>2987549</v>
      </c>
      <c r="O157">
        <v>324934</v>
      </c>
      <c r="P157">
        <v>0</v>
      </c>
      <c r="Q157">
        <v>0</v>
      </c>
      <c r="R157">
        <v>79864</v>
      </c>
      <c r="S157">
        <v>3472</v>
      </c>
      <c r="T157">
        <v>0</v>
      </c>
      <c r="U157">
        <v>19782</v>
      </c>
      <c r="V157">
        <v>8479</v>
      </c>
    </row>
    <row r="158" spans="1:22" x14ac:dyDescent="0.2">
      <c r="A158" t="s">
        <v>210</v>
      </c>
      <c r="B158">
        <v>3348</v>
      </c>
      <c r="C158">
        <v>0</v>
      </c>
      <c r="D158">
        <v>1</v>
      </c>
      <c r="E158">
        <v>468.8</v>
      </c>
      <c r="F158">
        <v>12.8</v>
      </c>
      <c r="G158">
        <v>2327869</v>
      </c>
      <c r="H158">
        <v>366679</v>
      </c>
      <c r="I158">
        <v>147359</v>
      </c>
      <c r="J158">
        <v>1539918</v>
      </c>
      <c r="K158">
        <v>49061</v>
      </c>
      <c r="L158">
        <v>4248545.3333000001</v>
      </c>
      <c r="M158">
        <v>1490857</v>
      </c>
      <c r="N158">
        <v>4044722</v>
      </c>
      <c r="O158">
        <v>203823.33332999999</v>
      </c>
      <c r="P158">
        <v>0</v>
      </c>
      <c r="Q158">
        <v>0</v>
      </c>
      <c r="R158">
        <v>0</v>
      </c>
      <c r="S158">
        <v>0</v>
      </c>
      <c r="T158">
        <v>0</v>
      </c>
      <c r="U158">
        <v>25024</v>
      </c>
      <c r="V158">
        <v>14079</v>
      </c>
    </row>
    <row r="159" spans="1:22" x14ac:dyDescent="0.2">
      <c r="A159" t="s">
        <v>211</v>
      </c>
      <c r="B159">
        <v>3375</v>
      </c>
      <c r="C159">
        <v>0</v>
      </c>
      <c r="D159">
        <v>1</v>
      </c>
      <c r="E159">
        <v>1770.1</v>
      </c>
      <c r="F159">
        <v>-27.1</v>
      </c>
      <c r="G159">
        <v>10478466</v>
      </c>
      <c r="H159">
        <v>1271402</v>
      </c>
      <c r="I159">
        <v>85776</v>
      </c>
      <c r="J159">
        <v>4072900</v>
      </c>
      <c r="K159">
        <v>140898</v>
      </c>
      <c r="L159">
        <v>15653867.666999999</v>
      </c>
      <c r="M159">
        <v>3932002</v>
      </c>
      <c r="N159">
        <v>15377840</v>
      </c>
      <c r="O159">
        <v>276027.66667000001</v>
      </c>
      <c r="P159">
        <v>62125</v>
      </c>
      <c r="Q159">
        <v>238750.74905000001</v>
      </c>
      <c r="R159">
        <v>262885</v>
      </c>
      <c r="S159">
        <v>11428</v>
      </c>
      <c r="T159">
        <v>238750.74905000001</v>
      </c>
      <c r="U159">
        <v>93792</v>
      </c>
      <c r="V159">
        <v>93985</v>
      </c>
    </row>
    <row r="160" spans="1:22" x14ac:dyDescent="0.2">
      <c r="A160" t="s">
        <v>212</v>
      </c>
      <c r="B160">
        <v>3420</v>
      </c>
      <c r="C160">
        <v>0</v>
      </c>
      <c r="D160">
        <v>1</v>
      </c>
      <c r="E160">
        <v>627.70000000000005</v>
      </c>
      <c r="F160">
        <v>17.899999999999999</v>
      </c>
      <c r="G160">
        <v>3049522</v>
      </c>
      <c r="H160">
        <v>485326</v>
      </c>
      <c r="I160">
        <v>194183</v>
      </c>
      <c r="J160">
        <v>1976676</v>
      </c>
      <c r="K160">
        <v>58599</v>
      </c>
      <c r="L160">
        <v>5440099</v>
      </c>
      <c r="M160">
        <v>1918077</v>
      </c>
      <c r="N160">
        <v>5168160</v>
      </c>
      <c r="O160">
        <v>271939</v>
      </c>
      <c r="P160">
        <v>0</v>
      </c>
      <c r="Q160">
        <v>0</v>
      </c>
      <c r="R160">
        <v>109813</v>
      </c>
      <c r="S160">
        <v>4774</v>
      </c>
      <c r="T160">
        <v>0</v>
      </c>
      <c r="U160">
        <v>32937</v>
      </c>
      <c r="V160">
        <v>38388</v>
      </c>
    </row>
    <row r="161" spans="1:22" x14ac:dyDescent="0.2">
      <c r="A161" t="s">
        <v>213</v>
      </c>
      <c r="B161">
        <v>3465</v>
      </c>
      <c r="C161">
        <v>0</v>
      </c>
      <c r="D161">
        <v>1</v>
      </c>
      <c r="E161">
        <v>313.8</v>
      </c>
      <c r="F161">
        <v>-8.8000000000000007</v>
      </c>
      <c r="G161">
        <v>1895012</v>
      </c>
      <c r="H161">
        <v>258467</v>
      </c>
      <c r="I161">
        <v>-1241</v>
      </c>
      <c r="J161">
        <v>806011</v>
      </c>
      <c r="K161">
        <v>51086</v>
      </c>
      <c r="L161">
        <v>2923252.3333000001</v>
      </c>
      <c r="M161">
        <v>754925</v>
      </c>
      <c r="N161">
        <v>2862746</v>
      </c>
      <c r="O161">
        <v>60506.333333000002</v>
      </c>
      <c r="P161">
        <v>36705</v>
      </c>
      <c r="Q161">
        <v>25759.965509000001</v>
      </c>
      <c r="R161">
        <v>56570</v>
      </c>
      <c r="S161">
        <v>2459</v>
      </c>
      <c r="T161">
        <v>25759.965509000001</v>
      </c>
      <c r="U161">
        <v>17354</v>
      </c>
      <c r="V161">
        <v>20332</v>
      </c>
    </row>
    <row r="162" spans="1:22" x14ac:dyDescent="0.2">
      <c r="A162" t="s">
        <v>214</v>
      </c>
      <c r="B162">
        <v>3537</v>
      </c>
      <c r="C162">
        <v>0</v>
      </c>
      <c r="D162">
        <v>1</v>
      </c>
      <c r="E162">
        <v>325.8</v>
      </c>
      <c r="F162">
        <v>12.7</v>
      </c>
      <c r="G162">
        <v>1457543</v>
      </c>
      <c r="H162">
        <v>260310</v>
      </c>
      <c r="I162">
        <v>131140</v>
      </c>
      <c r="J162">
        <v>1248336</v>
      </c>
      <c r="K162">
        <v>32910</v>
      </c>
      <c r="L162">
        <v>2897100.3333000001</v>
      </c>
      <c r="M162">
        <v>1215426</v>
      </c>
      <c r="N162">
        <v>2726095</v>
      </c>
      <c r="O162">
        <v>171005.33332999999</v>
      </c>
      <c r="P162">
        <v>0</v>
      </c>
      <c r="Q162">
        <v>0</v>
      </c>
      <c r="R162">
        <v>83192</v>
      </c>
      <c r="S162">
        <v>3617</v>
      </c>
      <c r="T162">
        <v>0</v>
      </c>
      <c r="U162">
        <v>17163</v>
      </c>
      <c r="V162">
        <v>14103</v>
      </c>
    </row>
    <row r="163" spans="1:22" x14ac:dyDescent="0.2">
      <c r="A163" t="s">
        <v>215</v>
      </c>
      <c r="B163">
        <v>3555</v>
      </c>
      <c r="C163">
        <v>0</v>
      </c>
      <c r="D163">
        <v>1</v>
      </c>
      <c r="E163">
        <v>626.70000000000005</v>
      </c>
      <c r="F163">
        <v>19.7</v>
      </c>
      <c r="G163">
        <v>3114311</v>
      </c>
      <c r="H163">
        <v>438965</v>
      </c>
      <c r="I163">
        <v>218589</v>
      </c>
      <c r="J163">
        <v>1820219</v>
      </c>
      <c r="K163">
        <v>63633</v>
      </c>
      <c r="L163">
        <v>5311660.6666999999</v>
      </c>
      <c r="M163">
        <v>1756586</v>
      </c>
      <c r="N163">
        <v>5015149</v>
      </c>
      <c r="O163">
        <v>296511.66667000001</v>
      </c>
      <c r="P163">
        <v>0</v>
      </c>
      <c r="Q163">
        <v>0</v>
      </c>
      <c r="R163">
        <v>79864</v>
      </c>
      <c r="S163">
        <v>3472</v>
      </c>
      <c r="T163">
        <v>0</v>
      </c>
      <c r="U163">
        <v>31703</v>
      </c>
      <c r="V163">
        <v>18030</v>
      </c>
    </row>
    <row r="164" spans="1:22" x14ac:dyDescent="0.2">
      <c r="A164" t="s">
        <v>216</v>
      </c>
      <c r="B164">
        <v>3600</v>
      </c>
      <c r="C164">
        <v>0</v>
      </c>
      <c r="D164">
        <v>1</v>
      </c>
      <c r="E164">
        <v>2054</v>
      </c>
      <c r="F164">
        <v>-33.6</v>
      </c>
      <c r="G164">
        <v>10570829</v>
      </c>
      <c r="H164">
        <v>2076546</v>
      </c>
      <c r="I164">
        <v>744009</v>
      </c>
      <c r="J164">
        <v>6009608</v>
      </c>
      <c r="K164">
        <v>181881</v>
      </c>
      <c r="L164">
        <v>18650168.666999999</v>
      </c>
      <c r="M164">
        <v>5827727</v>
      </c>
      <c r="N164">
        <v>17668515</v>
      </c>
      <c r="O164">
        <v>981653.66666999995</v>
      </c>
      <c r="P164">
        <v>85937</v>
      </c>
      <c r="Q164">
        <v>0</v>
      </c>
      <c r="R164">
        <v>119796</v>
      </c>
      <c r="S164">
        <v>5208</v>
      </c>
      <c r="T164">
        <v>0</v>
      </c>
      <c r="U164">
        <v>108953</v>
      </c>
      <c r="V164">
        <v>112982</v>
      </c>
    </row>
    <row r="165" spans="1:22" x14ac:dyDescent="0.2">
      <c r="A165" t="s">
        <v>217</v>
      </c>
      <c r="B165">
        <v>3609</v>
      </c>
      <c r="C165">
        <v>0</v>
      </c>
      <c r="D165">
        <v>1</v>
      </c>
      <c r="E165">
        <v>467.13</v>
      </c>
      <c r="F165">
        <v>14.73</v>
      </c>
      <c r="G165">
        <v>2421311</v>
      </c>
      <c r="H165">
        <v>378072</v>
      </c>
      <c r="I165">
        <v>169785</v>
      </c>
      <c r="J165">
        <v>1135448</v>
      </c>
      <c r="K165">
        <v>31446</v>
      </c>
      <c r="L165">
        <v>3877839.6666999999</v>
      </c>
      <c r="M165">
        <v>1104002</v>
      </c>
      <c r="N165">
        <v>3667582</v>
      </c>
      <c r="O165">
        <v>210257.66667000001</v>
      </c>
      <c r="P165">
        <v>0</v>
      </c>
      <c r="Q165">
        <v>0</v>
      </c>
      <c r="R165">
        <v>73209</v>
      </c>
      <c r="S165">
        <v>3183</v>
      </c>
      <c r="T165">
        <v>0</v>
      </c>
      <c r="U165">
        <v>23468</v>
      </c>
      <c r="V165">
        <v>16218</v>
      </c>
    </row>
    <row r="166" spans="1:22" x14ac:dyDescent="0.2">
      <c r="A166" t="s">
        <v>218</v>
      </c>
      <c r="B166">
        <v>3645</v>
      </c>
      <c r="C166">
        <v>0</v>
      </c>
      <c r="D166">
        <v>1</v>
      </c>
      <c r="E166">
        <v>2545.6999999999998</v>
      </c>
      <c r="F166">
        <v>-4</v>
      </c>
      <c r="G166">
        <v>11447234</v>
      </c>
      <c r="H166">
        <v>1840993</v>
      </c>
      <c r="I166">
        <v>300302</v>
      </c>
      <c r="J166">
        <v>8584446</v>
      </c>
      <c r="K166">
        <v>202931</v>
      </c>
      <c r="L166">
        <v>21905526.666999999</v>
      </c>
      <c r="M166">
        <v>8381515</v>
      </c>
      <c r="N166">
        <v>21371005</v>
      </c>
      <c r="O166">
        <v>534521.66666999995</v>
      </c>
      <c r="P166">
        <v>0</v>
      </c>
      <c r="Q166">
        <v>0</v>
      </c>
      <c r="R166">
        <v>209643</v>
      </c>
      <c r="S166">
        <v>9114</v>
      </c>
      <c r="T166">
        <v>0</v>
      </c>
      <c r="U166">
        <v>131948</v>
      </c>
      <c r="V166">
        <v>242497</v>
      </c>
    </row>
    <row r="167" spans="1:22" x14ac:dyDescent="0.2">
      <c r="A167" t="s">
        <v>219</v>
      </c>
      <c r="B167">
        <v>3715</v>
      </c>
      <c r="C167">
        <v>0</v>
      </c>
      <c r="D167">
        <v>1</v>
      </c>
      <c r="E167">
        <v>7041.5</v>
      </c>
      <c r="F167">
        <v>98.5</v>
      </c>
      <c r="G167">
        <v>36644966</v>
      </c>
      <c r="H167">
        <v>6938827</v>
      </c>
      <c r="I167">
        <v>3709169</v>
      </c>
      <c r="J167">
        <v>17977934</v>
      </c>
      <c r="K167">
        <v>420947</v>
      </c>
      <c r="L167">
        <v>61541596.332999997</v>
      </c>
      <c r="M167">
        <v>17556987</v>
      </c>
      <c r="N167">
        <v>57114545</v>
      </c>
      <c r="O167">
        <v>4427051.3333000001</v>
      </c>
      <c r="P167">
        <v>0</v>
      </c>
      <c r="Q167">
        <v>0</v>
      </c>
      <c r="R167">
        <v>598979</v>
      </c>
      <c r="S167">
        <v>26039</v>
      </c>
      <c r="T167">
        <v>0</v>
      </c>
      <c r="U167">
        <v>359381</v>
      </c>
      <c r="V167">
        <v>578848</v>
      </c>
    </row>
    <row r="168" spans="1:22" x14ac:dyDescent="0.2">
      <c r="A168" t="s">
        <v>220</v>
      </c>
      <c r="B168">
        <v>3744</v>
      </c>
      <c r="C168">
        <v>0</v>
      </c>
      <c r="D168">
        <v>1</v>
      </c>
      <c r="E168">
        <v>686.7</v>
      </c>
      <c r="F168">
        <v>-12.8</v>
      </c>
      <c r="G168">
        <v>3891524</v>
      </c>
      <c r="H168">
        <v>454639</v>
      </c>
      <c r="I168">
        <v>22523</v>
      </c>
      <c r="J168">
        <v>1454748</v>
      </c>
      <c r="K168">
        <v>76678</v>
      </c>
      <c r="L168">
        <v>5641376.6666999999</v>
      </c>
      <c r="M168">
        <v>1378070</v>
      </c>
      <c r="N168">
        <v>5535892</v>
      </c>
      <c r="O168">
        <v>105484.66667000001</v>
      </c>
      <c r="P168">
        <v>38804</v>
      </c>
      <c r="Q168">
        <v>76770.322442000004</v>
      </c>
      <c r="R168">
        <v>173038</v>
      </c>
      <c r="S168">
        <v>7522</v>
      </c>
      <c r="T168">
        <v>76770.322442000004</v>
      </c>
      <c r="U168">
        <v>34297</v>
      </c>
      <c r="V168">
        <v>13504</v>
      </c>
    </row>
    <row r="169" spans="1:22" x14ac:dyDescent="0.2">
      <c r="A169" t="s">
        <v>221</v>
      </c>
      <c r="B169">
        <v>3798</v>
      </c>
      <c r="C169">
        <v>0</v>
      </c>
      <c r="D169">
        <v>1</v>
      </c>
      <c r="E169">
        <v>533.70000000000005</v>
      </c>
      <c r="F169">
        <v>-20.2</v>
      </c>
      <c r="G169">
        <v>2836887</v>
      </c>
      <c r="H169">
        <v>394025</v>
      </c>
      <c r="I169">
        <v>-26390</v>
      </c>
      <c r="J169">
        <v>1569622</v>
      </c>
      <c r="K169">
        <v>112989</v>
      </c>
      <c r="L169">
        <v>4690983.6666999999</v>
      </c>
      <c r="M169">
        <v>1456633</v>
      </c>
      <c r="N169">
        <v>4598746</v>
      </c>
      <c r="O169">
        <v>92237.666666999998</v>
      </c>
      <c r="P169">
        <v>96229</v>
      </c>
      <c r="Q169">
        <v>0</v>
      </c>
      <c r="R169">
        <v>119796</v>
      </c>
      <c r="S169">
        <v>5208</v>
      </c>
      <c r="T169">
        <v>0</v>
      </c>
      <c r="U169">
        <v>27776</v>
      </c>
      <c r="V169">
        <v>10246</v>
      </c>
    </row>
    <row r="170" spans="1:22" x14ac:dyDescent="0.2">
      <c r="A170" t="s">
        <v>222</v>
      </c>
      <c r="B170">
        <v>3816</v>
      </c>
      <c r="C170">
        <v>0</v>
      </c>
      <c r="D170">
        <v>1</v>
      </c>
      <c r="E170">
        <v>409.8</v>
      </c>
      <c r="F170">
        <v>5.3</v>
      </c>
      <c r="G170">
        <v>2044458</v>
      </c>
      <c r="H170">
        <v>328876</v>
      </c>
      <c r="I170">
        <v>83366</v>
      </c>
      <c r="J170">
        <v>1164339</v>
      </c>
      <c r="K170">
        <v>-24490</v>
      </c>
      <c r="L170">
        <v>3475120.6666999999</v>
      </c>
      <c r="M170">
        <v>1188829</v>
      </c>
      <c r="N170">
        <v>3409749</v>
      </c>
      <c r="O170">
        <v>65371.666666999998</v>
      </c>
      <c r="P170">
        <v>0</v>
      </c>
      <c r="Q170">
        <v>0</v>
      </c>
      <c r="R170">
        <v>76536</v>
      </c>
      <c r="S170">
        <v>3327</v>
      </c>
      <c r="T170">
        <v>0</v>
      </c>
      <c r="U170">
        <v>20980</v>
      </c>
      <c r="V170">
        <v>13984</v>
      </c>
    </row>
    <row r="171" spans="1:22" x14ac:dyDescent="0.2">
      <c r="A171" t="s">
        <v>223</v>
      </c>
      <c r="B171">
        <v>3841</v>
      </c>
      <c r="C171">
        <v>0</v>
      </c>
      <c r="D171">
        <v>1</v>
      </c>
      <c r="E171">
        <v>769.6</v>
      </c>
      <c r="F171">
        <v>-1.3</v>
      </c>
      <c r="G171">
        <v>3895471</v>
      </c>
      <c r="H171">
        <v>597008</v>
      </c>
      <c r="I171">
        <v>66972</v>
      </c>
      <c r="J171">
        <v>2319081</v>
      </c>
      <c r="K171">
        <v>68305</v>
      </c>
      <c r="L171">
        <v>6721403.3333000001</v>
      </c>
      <c r="M171">
        <v>2250776</v>
      </c>
      <c r="N171">
        <v>6564922</v>
      </c>
      <c r="O171">
        <v>156481.33332999999</v>
      </c>
      <c r="P171">
        <v>0</v>
      </c>
      <c r="Q171">
        <v>0</v>
      </c>
      <c r="R171">
        <v>133107</v>
      </c>
      <c r="S171">
        <v>5787</v>
      </c>
      <c r="T171">
        <v>0</v>
      </c>
      <c r="U171">
        <v>40135</v>
      </c>
      <c r="V171">
        <v>42950</v>
      </c>
    </row>
    <row r="172" spans="1:22" x14ac:dyDescent="0.2">
      <c r="A172" t="s">
        <v>224</v>
      </c>
      <c r="B172">
        <v>3897</v>
      </c>
      <c r="C172">
        <v>0</v>
      </c>
      <c r="D172">
        <v>1</v>
      </c>
      <c r="E172">
        <v>74.900000000000006</v>
      </c>
      <c r="F172">
        <v>-1.1000000000000001</v>
      </c>
      <c r="G172">
        <v>172045</v>
      </c>
      <c r="H172">
        <v>56679</v>
      </c>
      <c r="I172">
        <v>6003</v>
      </c>
      <c r="J172">
        <v>536766</v>
      </c>
      <c r="K172">
        <v>24340</v>
      </c>
      <c r="L172">
        <v>741190.66666999995</v>
      </c>
      <c r="M172">
        <v>512426</v>
      </c>
      <c r="N172">
        <v>707947</v>
      </c>
      <c r="O172">
        <v>33243.666666999998</v>
      </c>
      <c r="P172">
        <v>2654</v>
      </c>
      <c r="Q172">
        <v>0</v>
      </c>
      <c r="R172">
        <v>29949</v>
      </c>
      <c r="S172">
        <v>1302</v>
      </c>
      <c r="T172">
        <v>0</v>
      </c>
      <c r="U172">
        <v>4429</v>
      </c>
      <c r="V172">
        <v>5650</v>
      </c>
    </row>
    <row r="173" spans="1:22" x14ac:dyDescent="0.2">
      <c r="A173" t="s">
        <v>225</v>
      </c>
      <c r="B173">
        <v>3906</v>
      </c>
      <c r="C173">
        <v>0</v>
      </c>
      <c r="D173">
        <v>1</v>
      </c>
      <c r="E173">
        <v>443.8</v>
      </c>
      <c r="F173">
        <v>11</v>
      </c>
      <c r="G173">
        <v>2077437</v>
      </c>
      <c r="H173">
        <v>316952</v>
      </c>
      <c r="I173">
        <v>129719</v>
      </c>
      <c r="J173">
        <v>1481839</v>
      </c>
      <c r="K173">
        <v>47191</v>
      </c>
      <c r="L173">
        <v>3775046</v>
      </c>
      <c r="M173">
        <v>1434648</v>
      </c>
      <c r="N173">
        <v>3591305</v>
      </c>
      <c r="O173">
        <v>183741</v>
      </c>
      <c r="P173">
        <v>0</v>
      </c>
      <c r="Q173">
        <v>0</v>
      </c>
      <c r="R173">
        <v>116468</v>
      </c>
      <c r="S173">
        <v>5063</v>
      </c>
      <c r="T173">
        <v>0</v>
      </c>
      <c r="U173">
        <v>22587</v>
      </c>
      <c r="V173">
        <v>15286</v>
      </c>
    </row>
    <row r="174" spans="1:22" x14ac:dyDescent="0.2">
      <c r="A174" t="s">
        <v>226</v>
      </c>
      <c r="B174">
        <v>4419</v>
      </c>
      <c r="C174">
        <v>0</v>
      </c>
      <c r="D174">
        <v>1</v>
      </c>
      <c r="E174">
        <v>798.6</v>
      </c>
      <c r="F174">
        <v>4.4000000000000004</v>
      </c>
      <c r="G174">
        <v>4227937</v>
      </c>
      <c r="H174">
        <v>601279</v>
      </c>
      <c r="I174">
        <v>159871</v>
      </c>
      <c r="J174">
        <v>2313436</v>
      </c>
      <c r="K174">
        <v>50536</v>
      </c>
      <c r="L174">
        <v>7031939.6666999999</v>
      </c>
      <c r="M174">
        <v>2262900</v>
      </c>
      <c r="N174">
        <v>6806226</v>
      </c>
      <c r="O174">
        <v>225713.66667000001</v>
      </c>
      <c r="P174">
        <v>0</v>
      </c>
      <c r="Q174">
        <v>0</v>
      </c>
      <c r="R174">
        <v>143089</v>
      </c>
      <c r="S174">
        <v>6220</v>
      </c>
      <c r="T174">
        <v>0</v>
      </c>
      <c r="U174">
        <v>41402</v>
      </c>
      <c r="V174">
        <v>32377</v>
      </c>
    </row>
    <row r="175" spans="1:22" x14ac:dyDescent="0.2">
      <c r="A175" t="s">
        <v>227</v>
      </c>
      <c r="B175">
        <v>4149</v>
      </c>
      <c r="C175">
        <v>0</v>
      </c>
      <c r="D175">
        <v>1</v>
      </c>
      <c r="E175">
        <v>1337.3</v>
      </c>
      <c r="F175">
        <v>-40</v>
      </c>
      <c r="G175">
        <v>6539586</v>
      </c>
      <c r="H175">
        <v>966511</v>
      </c>
      <c r="I175">
        <v>-48682</v>
      </c>
      <c r="J175">
        <v>4690177</v>
      </c>
      <c r="K175">
        <v>222253</v>
      </c>
      <c r="L175">
        <v>12043891.666999999</v>
      </c>
      <c r="M175">
        <v>4467924</v>
      </c>
      <c r="N175">
        <v>11828041</v>
      </c>
      <c r="O175">
        <v>215850.66667000001</v>
      </c>
      <c r="P175">
        <v>174633</v>
      </c>
      <c r="Q175">
        <v>0</v>
      </c>
      <c r="R175">
        <v>226281</v>
      </c>
      <c r="S175">
        <v>9837</v>
      </c>
      <c r="T175">
        <v>0</v>
      </c>
      <c r="U175">
        <v>70368</v>
      </c>
      <c r="V175">
        <v>73899</v>
      </c>
    </row>
    <row r="176" spans="1:22" x14ac:dyDescent="0.2">
      <c r="A176" t="s">
        <v>228</v>
      </c>
      <c r="B176">
        <v>3942</v>
      </c>
      <c r="C176">
        <v>0</v>
      </c>
      <c r="D176">
        <v>1</v>
      </c>
      <c r="E176">
        <v>675.7</v>
      </c>
      <c r="F176">
        <v>25.1</v>
      </c>
      <c r="G176">
        <v>3892923</v>
      </c>
      <c r="H176">
        <v>476652</v>
      </c>
      <c r="I176">
        <v>281860</v>
      </c>
      <c r="J176">
        <v>1169550</v>
      </c>
      <c r="K176">
        <v>1441</v>
      </c>
      <c r="L176">
        <v>5530639.6666999999</v>
      </c>
      <c r="M176">
        <v>1168109</v>
      </c>
      <c r="N176">
        <v>5243756</v>
      </c>
      <c r="O176">
        <v>286883.66667000001</v>
      </c>
      <c r="P176">
        <v>0</v>
      </c>
      <c r="Q176">
        <v>158563.08345999999</v>
      </c>
      <c r="R176">
        <v>16638</v>
      </c>
      <c r="S176">
        <v>723</v>
      </c>
      <c r="T176">
        <v>158563.08345999999</v>
      </c>
      <c r="U176">
        <v>33742</v>
      </c>
      <c r="V176">
        <v>8153</v>
      </c>
    </row>
    <row r="177" spans="1:22" x14ac:dyDescent="0.2">
      <c r="A177" t="s">
        <v>229</v>
      </c>
      <c r="B177">
        <v>4023</v>
      </c>
      <c r="C177">
        <v>0</v>
      </c>
      <c r="D177">
        <v>1</v>
      </c>
      <c r="E177">
        <v>652.70000000000005</v>
      </c>
      <c r="F177">
        <v>-18.3</v>
      </c>
      <c r="G177">
        <v>2600948</v>
      </c>
      <c r="H177">
        <v>490284</v>
      </c>
      <c r="I177">
        <v>-40105</v>
      </c>
      <c r="J177">
        <v>2728436</v>
      </c>
      <c r="K177">
        <v>118055</v>
      </c>
      <c r="L177">
        <v>5753863.3333000001</v>
      </c>
      <c r="M177">
        <v>2610381</v>
      </c>
      <c r="N177">
        <v>5654380</v>
      </c>
      <c r="O177">
        <v>99483.333333000002</v>
      </c>
      <c r="P177">
        <v>77821</v>
      </c>
      <c r="Q177">
        <v>0</v>
      </c>
      <c r="R177">
        <v>103158</v>
      </c>
      <c r="S177">
        <v>4485</v>
      </c>
      <c r="T177">
        <v>0</v>
      </c>
      <c r="U177">
        <v>33014</v>
      </c>
      <c r="V177">
        <v>37353</v>
      </c>
    </row>
    <row r="178" spans="1:22" x14ac:dyDescent="0.2">
      <c r="A178" t="s">
        <v>230</v>
      </c>
      <c r="B178">
        <v>4033</v>
      </c>
      <c r="C178">
        <v>0</v>
      </c>
      <c r="D178">
        <v>1</v>
      </c>
      <c r="E178">
        <v>638.70000000000005</v>
      </c>
      <c r="F178">
        <v>-34.4</v>
      </c>
      <c r="G178">
        <v>2881897</v>
      </c>
      <c r="H178">
        <v>477905</v>
      </c>
      <c r="I178">
        <v>-201226</v>
      </c>
      <c r="J178">
        <v>2772636</v>
      </c>
      <c r="K178">
        <v>275710</v>
      </c>
      <c r="L178">
        <v>6042640.6666999999</v>
      </c>
      <c r="M178">
        <v>2496926</v>
      </c>
      <c r="N178">
        <v>5956470</v>
      </c>
      <c r="O178">
        <v>86170.666666999998</v>
      </c>
      <c r="P178">
        <v>185126</v>
      </c>
      <c r="Q178">
        <v>0</v>
      </c>
      <c r="R178">
        <v>109813</v>
      </c>
      <c r="S178">
        <v>4774</v>
      </c>
      <c r="T178">
        <v>0</v>
      </c>
      <c r="U178">
        <v>34891</v>
      </c>
      <c r="V178">
        <v>20016</v>
      </c>
    </row>
    <row r="179" spans="1:22" x14ac:dyDescent="0.2">
      <c r="A179" t="s">
        <v>231</v>
      </c>
      <c r="B179">
        <v>4041</v>
      </c>
      <c r="C179">
        <v>0</v>
      </c>
      <c r="D179">
        <v>1</v>
      </c>
      <c r="E179">
        <v>1351.3</v>
      </c>
      <c r="F179">
        <v>-1.3</v>
      </c>
      <c r="G179">
        <v>8021346</v>
      </c>
      <c r="H179">
        <v>1033672</v>
      </c>
      <c r="I179">
        <v>218001</v>
      </c>
      <c r="J179">
        <v>3538368</v>
      </c>
      <c r="K179">
        <v>71208</v>
      </c>
      <c r="L179">
        <v>12413640.666999999</v>
      </c>
      <c r="M179">
        <v>3467160</v>
      </c>
      <c r="N179">
        <v>12079840</v>
      </c>
      <c r="O179">
        <v>333800.66667000001</v>
      </c>
      <c r="P179">
        <v>0</v>
      </c>
      <c r="Q179">
        <v>18901.921169000001</v>
      </c>
      <c r="R179">
        <v>269541</v>
      </c>
      <c r="S179">
        <v>11718</v>
      </c>
      <c r="T179">
        <v>18901.921169000001</v>
      </c>
      <c r="U179">
        <v>75296</v>
      </c>
      <c r="V179">
        <v>89796</v>
      </c>
    </row>
    <row r="180" spans="1:22" x14ac:dyDescent="0.2">
      <c r="A180" t="s">
        <v>232</v>
      </c>
      <c r="B180">
        <v>4043</v>
      </c>
      <c r="C180">
        <v>0</v>
      </c>
      <c r="D180">
        <v>1</v>
      </c>
      <c r="E180">
        <v>685.7</v>
      </c>
      <c r="F180">
        <v>-5.4</v>
      </c>
      <c r="G180">
        <v>3217240</v>
      </c>
      <c r="H180">
        <v>502434</v>
      </c>
      <c r="I180">
        <v>67310</v>
      </c>
      <c r="J180">
        <v>2382345</v>
      </c>
      <c r="K180">
        <v>-2703</v>
      </c>
      <c r="L180">
        <v>5964739.3333000001</v>
      </c>
      <c r="M180">
        <v>2385048</v>
      </c>
      <c r="N180">
        <v>5893481</v>
      </c>
      <c r="O180">
        <v>71258.333333000002</v>
      </c>
      <c r="P180">
        <v>0</v>
      </c>
      <c r="Q180">
        <v>0</v>
      </c>
      <c r="R180">
        <v>153072</v>
      </c>
      <c r="S180">
        <v>6654</v>
      </c>
      <c r="T180">
        <v>0</v>
      </c>
      <c r="U180">
        <v>35506</v>
      </c>
      <c r="V180">
        <v>15792</v>
      </c>
    </row>
    <row r="181" spans="1:22" x14ac:dyDescent="0.2">
      <c r="A181" t="s">
        <v>233</v>
      </c>
      <c r="B181">
        <v>4068</v>
      </c>
      <c r="C181">
        <v>0</v>
      </c>
      <c r="D181">
        <v>1</v>
      </c>
      <c r="E181">
        <v>421.8</v>
      </c>
      <c r="F181">
        <v>-11.4</v>
      </c>
      <c r="G181">
        <v>1313669</v>
      </c>
      <c r="H181">
        <v>316654</v>
      </c>
      <c r="I181">
        <v>-36419</v>
      </c>
      <c r="J181">
        <v>2152607</v>
      </c>
      <c r="K181">
        <v>51936</v>
      </c>
      <c r="L181">
        <v>3709414.6666999999</v>
      </c>
      <c r="M181">
        <v>2100671</v>
      </c>
      <c r="N181">
        <v>3681941</v>
      </c>
      <c r="O181">
        <v>27473.666667000001</v>
      </c>
      <c r="P181">
        <v>47132</v>
      </c>
      <c r="Q181">
        <v>0</v>
      </c>
      <c r="R181">
        <v>89847</v>
      </c>
      <c r="S181">
        <v>3906</v>
      </c>
      <c r="T181">
        <v>0</v>
      </c>
      <c r="U181">
        <v>21691</v>
      </c>
      <c r="V181">
        <v>16332</v>
      </c>
    </row>
    <row r="182" spans="1:22" x14ac:dyDescent="0.2">
      <c r="A182" t="s">
        <v>234</v>
      </c>
      <c r="B182">
        <v>4086</v>
      </c>
      <c r="C182">
        <v>0</v>
      </c>
      <c r="D182">
        <v>1</v>
      </c>
      <c r="E182">
        <v>1880.1</v>
      </c>
      <c r="F182">
        <v>16.100000000000001</v>
      </c>
      <c r="G182">
        <v>10701617</v>
      </c>
      <c r="H182">
        <v>1415334</v>
      </c>
      <c r="I182">
        <v>389190</v>
      </c>
      <c r="J182">
        <v>4419564</v>
      </c>
      <c r="K182">
        <v>103659</v>
      </c>
      <c r="L182">
        <v>16365200.666999999</v>
      </c>
      <c r="M182">
        <v>4315905</v>
      </c>
      <c r="N182">
        <v>15806704</v>
      </c>
      <c r="O182">
        <v>558496.66666999995</v>
      </c>
      <c r="P182">
        <v>0</v>
      </c>
      <c r="Q182">
        <v>121943.15756000001</v>
      </c>
      <c r="R182">
        <v>302817</v>
      </c>
      <c r="S182">
        <v>13164</v>
      </c>
      <c r="T182">
        <v>121943.15756000001</v>
      </c>
      <c r="U182">
        <v>97994</v>
      </c>
      <c r="V182">
        <v>131503</v>
      </c>
    </row>
    <row r="183" spans="1:22" x14ac:dyDescent="0.2">
      <c r="A183" t="s">
        <v>235</v>
      </c>
      <c r="B183">
        <v>4104</v>
      </c>
      <c r="C183">
        <v>0</v>
      </c>
      <c r="D183">
        <v>1</v>
      </c>
      <c r="E183">
        <v>5456.3</v>
      </c>
      <c r="F183">
        <v>67.8</v>
      </c>
      <c r="G183">
        <v>36108475</v>
      </c>
      <c r="H183">
        <v>5717772</v>
      </c>
      <c r="I183">
        <v>3161019</v>
      </c>
      <c r="J183">
        <v>11086598</v>
      </c>
      <c r="K183">
        <v>268452</v>
      </c>
      <c r="L183">
        <v>52526090</v>
      </c>
      <c r="M183">
        <v>10818146</v>
      </c>
      <c r="N183">
        <v>48939732</v>
      </c>
      <c r="O183">
        <v>3586358</v>
      </c>
      <c r="P183">
        <v>0</v>
      </c>
      <c r="Q183">
        <v>1734084.2956000001</v>
      </c>
      <c r="R183">
        <v>732086</v>
      </c>
      <c r="S183">
        <v>31826</v>
      </c>
      <c r="T183">
        <v>1734084.2956000001</v>
      </c>
      <c r="U183">
        <v>300446</v>
      </c>
      <c r="V183">
        <v>345331</v>
      </c>
    </row>
    <row r="184" spans="1:22" x14ac:dyDescent="0.2">
      <c r="A184" t="s">
        <v>236</v>
      </c>
      <c r="B184">
        <v>4122</v>
      </c>
      <c r="C184">
        <v>0</v>
      </c>
      <c r="D184">
        <v>1</v>
      </c>
      <c r="E184">
        <v>531.70000000000005</v>
      </c>
      <c r="F184">
        <v>1.2</v>
      </c>
      <c r="G184">
        <v>2814532</v>
      </c>
      <c r="H184">
        <v>371867</v>
      </c>
      <c r="I184">
        <v>82408</v>
      </c>
      <c r="J184">
        <v>1407651</v>
      </c>
      <c r="K184">
        <v>34581</v>
      </c>
      <c r="L184">
        <v>4534956</v>
      </c>
      <c r="M184">
        <v>1373070</v>
      </c>
      <c r="N184">
        <v>4413816</v>
      </c>
      <c r="O184">
        <v>121140</v>
      </c>
      <c r="P184">
        <v>0</v>
      </c>
      <c r="Q184">
        <v>0</v>
      </c>
      <c r="R184">
        <v>66553</v>
      </c>
      <c r="S184">
        <v>2893</v>
      </c>
      <c r="T184">
        <v>0</v>
      </c>
      <c r="U184">
        <v>27272</v>
      </c>
      <c r="V184">
        <v>7459</v>
      </c>
    </row>
    <row r="185" spans="1:22" x14ac:dyDescent="0.2">
      <c r="A185" t="s">
        <v>237</v>
      </c>
      <c r="B185">
        <v>4131</v>
      </c>
      <c r="C185">
        <v>0</v>
      </c>
      <c r="D185">
        <v>1</v>
      </c>
      <c r="E185">
        <v>3661.2</v>
      </c>
      <c r="F185">
        <v>-63.5</v>
      </c>
      <c r="G185">
        <v>19580397</v>
      </c>
      <c r="H185">
        <v>2684304</v>
      </c>
      <c r="I185">
        <v>82542</v>
      </c>
      <c r="J185">
        <v>11881920</v>
      </c>
      <c r="K185">
        <v>261616</v>
      </c>
      <c r="L185">
        <v>34150791</v>
      </c>
      <c r="M185">
        <v>11620304</v>
      </c>
      <c r="N185">
        <v>33567041</v>
      </c>
      <c r="O185">
        <v>583750</v>
      </c>
      <c r="P185">
        <v>183637</v>
      </c>
      <c r="Q185">
        <v>0</v>
      </c>
      <c r="R185">
        <v>475856</v>
      </c>
      <c r="S185">
        <v>20687</v>
      </c>
      <c r="T185">
        <v>0</v>
      </c>
      <c r="U185">
        <v>199218</v>
      </c>
      <c r="V185">
        <v>480026</v>
      </c>
    </row>
    <row r="186" spans="1:22" x14ac:dyDescent="0.2">
      <c r="A186" t="s">
        <v>238</v>
      </c>
      <c r="B186">
        <v>4203</v>
      </c>
      <c r="C186">
        <v>0</v>
      </c>
      <c r="D186">
        <v>1</v>
      </c>
      <c r="E186">
        <v>758.6</v>
      </c>
      <c r="F186">
        <v>21.6</v>
      </c>
      <c r="G186">
        <v>3642409</v>
      </c>
      <c r="H186">
        <v>543870</v>
      </c>
      <c r="I186">
        <v>268855</v>
      </c>
      <c r="J186">
        <v>2445820</v>
      </c>
      <c r="K186">
        <v>65137</v>
      </c>
      <c r="L186">
        <v>6656850.6666999999</v>
      </c>
      <c r="M186">
        <v>2380683</v>
      </c>
      <c r="N186">
        <v>6311065</v>
      </c>
      <c r="O186">
        <v>345785.66667000001</v>
      </c>
      <c r="P186">
        <v>0</v>
      </c>
      <c r="Q186">
        <v>0</v>
      </c>
      <c r="R186">
        <v>0</v>
      </c>
      <c r="S186">
        <v>0</v>
      </c>
      <c r="T186">
        <v>0</v>
      </c>
      <c r="U186">
        <v>39945</v>
      </c>
      <c r="V186">
        <v>24752</v>
      </c>
    </row>
    <row r="187" spans="1:22" x14ac:dyDescent="0.2">
      <c r="A187" t="s">
        <v>239</v>
      </c>
      <c r="B187">
        <v>4212</v>
      </c>
      <c r="C187">
        <v>0</v>
      </c>
      <c r="D187">
        <v>1</v>
      </c>
      <c r="E187">
        <v>337.8</v>
      </c>
      <c r="F187">
        <v>23.8</v>
      </c>
      <c r="G187">
        <v>2068920</v>
      </c>
      <c r="H187">
        <v>278951</v>
      </c>
      <c r="I187">
        <v>232839</v>
      </c>
      <c r="J187">
        <v>712819</v>
      </c>
      <c r="K187">
        <v>21103</v>
      </c>
      <c r="L187">
        <v>2973907.3333000001</v>
      </c>
      <c r="M187">
        <v>691716</v>
      </c>
      <c r="N187">
        <v>2717942</v>
      </c>
      <c r="O187">
        <v>255965.33332999999</v>
      </c>
      <c r="P187">
        <v>0</v>
      </c>
      <c r="Q187">
        <v>67929.255846999993</v>
      </c>
      <c r="R187">
        <v>89847</v>
      </c>
      <c r="S187">
        <v>3906</v>
      </c>
      <c r="T187">
        <v>67929.255846999993</v>
      </c>
      <c r="U187">
        <v>17537</v>
      </c>
      <c r="V187">
        <v>3064</v>
      </c>
    </row>
    <row r="188" spans="1:22" x14ac:dyDescent="0.2">
      <c r="A188" t="s">
        <v>240</v>
      </c>
      <c r="B188">
        <v>4271</v>
      </c>
      <c r="C188">
        <v>0</v>
      </c>
      <c r="D188">
        <v>1</v>
      </c>
      <c r="E188">
        <v>1268.4000000000001</v>
      </c>
      <c r="F188">
        <v>22.4</v>
      </c>
      <c r="G188">
        <v>6664503</v>
      </c>
      <c r="H188">
        <v>934327</v>
      </c>
      <c r="I188">
        <v>346102</v>
      </c>
      <c r="J188">
        <v>3664322</v>
      </c>
      <c r="K188">
        <v>107515</v>
      </c>
      <c r="L188">
        <v>11047229.333000001</v>
      </c>
      <c r="M188">
        <v>3556807</v>
      </c>
      <c r="N188">
        <v>10572316</v>
      </c>
      <c r="O188">
        <v>474913.33332999999</v>
      </c>
      <c r="P188">
        <v>0</v>
      </c>
      <c r="Q188">
        <v>0</v>
      </c>
      <c r="R188">
        <v>259558</v>
      </c>
      <c r="S188">
        <v>11284</v>
      </c>
      <c r="T188">
        <v>0</v>
      </c>
      <c r="U188">
        <v>66473</v>
      </c>
      <c r="V188">
        <v>43635</v>
      </c>
    </row>
    <row r="189" spans="1:22" x14ac:dyDescent="0.2">
      <c r="A189" t="s">
        <v>241</v>
      </c>
      <c r="B189">
        <v>4269</v>
      </c>
      <c r="C189">
        <v>0</v>
      </c>
      <c r="D189">
        <v>1</v>
      </c>
      <c r="E189">
        <v>544.70000000000005</v>
      </c>
      <c r="F189">
        <v>-9.3000000000000007</v>
      </c>
      <c r="G189">
        <v>2609003</v>
      </c>
      <c r="H189">
        <v>415588</v>
      </c>
      <c r="I189">
        <v>28692</v>
      </c>
      <c r="J189">
        <v>1972648</v>
      </c>
      <c r="K189">
        <v>64306</v>
      </c>
      <c r="L189">
        <v>4905586.3333000001</v>
      </c>
      <c r="M189">
        <v>1908342</v>
      </c>
      <c r="N189">
        <v>4809458</v>
      </c>
      <c r="O189">
        <v>96128.333333000002</v>
      </c>
      <c r="P189">
        <v>26615</v>
      </c>
      <c r="Q189">
        <v>0</v>
      </c>
      <c r="R189">
        <v>99830</v>
      </c>
      <c r="S189">
        <v>4340</v>
      </c>
      <c r="T189">
        <v>0</v>
      </c>
      <c r="U189">
        <v>29073</v>
      </c>
      <c r="V189">
        <v>8177</v>
      </c>
    </row>
    <row r="190" spans="1:22" x14ac:dyDescent="0.2">
      <c r="A190" t="s">
        <v>242</v>
      </c>
      <c r="B190">
        <v>4356</v>
      </c>
      <c r="C190">
        <v>0</v>
      </c>
      <c r="D190">
        <v>1</v>
      </c>
      <c r="E190">
        <v>832.6</v>
      </c>
      <c r="F190">
        <v>-26.6</v>
      </c>
      <c r="G190">
        <v>4408817</v>
      </c>
      <c r="H190">
        <v>578900</v>
      </c>
      <c r="I190">
        <v>-43166</v>
      </c>
      <c r="J190">
        <v>2509449</v>
      </c>
      <c r="K190">
        <v>145754</v>
      </c>
      <c r="L190">
        <v>7329448</v>
      </c>
      <c r="M190">
        <v>2363695</v>
      </c>
      <c r="N190">
        <v>7211219</v>
      </c>
      <c r="O190">
        <v>118229</v>
      </c>
      <c r="P190">
        <v>118292</v>
      </c>
      <c r="Q190">
        <v>0</v>
      </c>
      <c r="R190">
        <v>196332</v>
      </c>
      <c r="S190">
        <v>8535</v>
      </c>
      <c r="T190">
        <v>0</v>
      </c>
      <c r="U190">
        <v>43628</v>
      </c>
      <c r="V190">
        <v>28614</v>
      </c>
    </row>
    <row r="191" spans="1:22" x14ac:dyDescent="0.2">
      <c r="A191" t="s">
        <v>243</v>
      </c>
      <c r="B191">
        <v>4437</v>
      </c>
      <c r="C191">
        <v>0</v>
      </c>
      <c r="D191">
        <v>1</v>
      </c>
      <c r="E191">
        <v>540.70000000000005</v>
      </c>
      <c r="F191">
        <v>-10.199999999999999</v>
      </c>
      <c r="G191">
        <v>2200163</v>
      </c>
      <c r="H191">
        <v>374959</v>
      </c>
      <c r="I191">
        <v>-11268</v>
      </c>
      <c r="J191">
        <v>2186994</v>
      </c>
      <c r="K191">
        <v>73877</v>
      </c>
      <c r="L191">
        <v>4691705</v>
      </c>
      <c r="M191">
        <v>2113117</v>
      </c>
      <c r="N191">
        <v>4620558</v>
      </c>
      <c r="O191">
        <v>71147</v>
      </c>
      <c r="P191">
        <v>31334</v>
      </c>
      <c r="Q191">
        <v>0</v>
      </c>
      <c r="R191">
        <v>86519</v>
      </c>
      <c r="S191">
        <v>3761</v>
      </c>
      <c r="T191">
        <v>0</v>
      </c>
      <c r="U191">
        <v>27603</v>
      </c>
      <c r="V191">
        <v>16108</v>
      </c>
    </row>
    <row r="192" spans="1:22" x14ac:dyDescent="0.2">
      <c r="A192" t="s">
        <v>244</v>
      </c>
      <c r="B192">
        <v>4446</v>
      </c>
      <c r="C192">
        <v>0</v>
      </c>
      <c r="D192">
        <v>1</v>
      </c>
      <c r="E192">
        <v>1025.5</v>
      </c>
      <c r="F192">
        <v>4.9000000000000004</v>
      </c>
      <c r="G192">
        <v>5602045</v>
      </c>
      <c r="H192">
        <v>732435</v>
      </c>
      <c r="I192">
        <v>192004</v>
      </c>
      <c r="J192">
        <v>3063890</v>
      </c>
      <c r="K192">
        <v>69938</v>
      </c>
      <c r="L192">
        <v>9260626.3333000001</v>
      </c>
      <c r="M192">
        <v>2993952</v>
      </c>
      <c r="N192">
        <v>8975802</v>
      </c>
      <c r="O192">
        <v>284824.33332999999</v>
      </c>
      <c r="P192">
        <v>0</v>
      </c>
      <c r="Q192">
        <v>0</v>
      </c>
      <c r="R192">
        <v>186349</v>
      </c>
      <c r="S192">
        <v>8101</v>
      </c>
      <c r="T192">
        <v>0</v>
      </c>
      <c r="U192">
        <v>55519</v>
      </c>
      <c r="V192">
        <v>48605</v>
      </c>
    </row>
    <row r="193" spans="1:22" x14ac:dyDescent="0.2">
      <c r="A193" t="s">
        <v>245</v>
      </c>
      <c r="B193">
        <v>4491</v>
      </c>
      <c r="C193">
        <v>0</v>
      </c>
      <c r="D193">
        <v>1</v>
      </c>
      <c r="E193">
        <v>348.8</v>
      </c>
      <c r="F193">
        <v>-4.0999999999999996</v>
      </c>
      <c r="G193">
        <v>2001802</v>
      </c>
      <c r="H193">
        <v>292398</v>
      </c>
      <c r="I193">
        <v>48195</v>
      </c>
      <c r="J193">
        <v>979832</v>
      </c>
      <c r="K193">
        <v>30253</v>
      </c>
      <c r="L193">
        <v>3218459</v>
      </c>
      <c r="M193">
        <v>949579</v>
      </c>
      <c r="N193">
        <v>3134626</v>
      </c>
      <c r="O193">
        <v>83833</v>
      </c>
      <c r="P193">
        <v>4268</v>
      </c>
      <c r="Q193">
        <v>0</v>
      </c>
      <c r="R193">
        <v>66553</v>
      </c>
      <c r="S193">
        <v>2893</v>
      </c>
      <c r="T193">
        <v>0</v>
      </c>
      <c r="U193">
        <v>18925</v>
      </c>
      <c r="V193">
        <v>10980</v>
      </c>
    </row>
    <row r="194" spans="1:22" x14ac:dyDescent="0.2">
      <c r="A194" t="s">
        <v>246</v>
      </c>
      <c r="B194">
        <v>4505</v>
      </c>
      <c r="C194">
        <v>0</v>
      </c>
      <c r="D194">
        <v>1</v>
      </c>
      <c r="E194">
        <v>239.9</v>
      </c>
      <c r="F194">
        <v>-9.1999999999999993</v>
      </c>
      <c r="G194">
        <v>1366770</v>
      </c>
      <c r="H194">
        <v>178750</v>
      </c>
      <c r="I194">
        <v>-2193</v>
      </c>
      <c r="J194">
        <v>773526</v>
      </c>
      <c r="K194">
        <v>54986</v>
      </c>
      <c r="L194">
        <v>2259751</v>
      </c>
      <c r="M194">
        <v>718540</v>
      </c>
      <c r="N194">
        <v>2205504</v>
      </c>
      <c r="O194">
        <v>54247</v>
      </c>
      <c r="P194">
        <v>44823</v>
      </c>
      <c r="Q194">
        <v>0</v>
      </c>
      <c r="R194">
        <v>63226</v>
      </c>
      <c r="S194">
        <v>2749</v>
      </c>
      <c r="T194">
        <v>0</v>
      </c>
      <c r="U194">
        <v>13219</v>
      </c>
      <c r="V194">
        <v>3931</v>
      </c>
    </row>
    <row r="195" spans="1:22" x14ac:dyDescent="0.2">
      <c r="A195" t="s">
        <v>247</v>
      </c>
      <c r="B195">
        <v>4509</v>
      </c>
      <c r="C195">
        <v>0</v>
      </c>
      <c r="D195">
        <v>1</v>
      </c>
      <c r="E195">
        <v>203.9</v>
      </c>
      <c r="F195">
        <v>-17.100000000000001</v>
      </c>
      <c r="G195">
        <v>1178980</v>
      </c>
      <c r="H195">
        <v>164708</v>
      </c>
      <c r="I195">
        <v>-59616</v>
      </c>
      <c r="J195">
        <v>629988</v>
      </c>
      <c r="K195">
        <v>98004</v>
      </c>
      <c r="L195">
        <v>1913197.3333000001</v>
      </c>
      <c r="M195">
        <v>531984</v>
      </c>
      <c r="N195">
        <v>1871577</v>
      </c>
      <c r="O195">
        <v>41620.333333000002</v>
      </c>
      <c r="P195">
        <v>97032</v>
      </c>
      <c r="Q195">
        <v>0</v>
      </c>
      <c r="R195">
        <v>66553</v>
      </c>
      <c r="S195">
        <v>2893</v>
      </c>
      <c r="T195">
        <v>0</v>
      </c>
      <c r="U195">
        <v>11078</v>
      </c>
      <c r="V195">
        <v>6074</v>
      </c>
    </row>
    <row r="196" spans="1:22" x14ac:dyDescent="0.2">
      <c r="A196" t="s">
        <v>248</v>
      </c>
      <c r="B196">
        <v>4518</v>
      </c>
      <c r="C196">
        <v>0</v>
      </c>
      <c r="D196">
        <v>1</v>
      </c>
      <c r="E196">
        <v>239.9</v>
      </c>
      <c r="F196">
        <v>8</v>
      </c>
      <c r="G196">
        <v>1398458</v>
      </c>
      <c r="H196">
        <v>191562</v>
      </c>
      <c r="I196">
        <v>125389</v>
      </c>
      <c r="J196">
        <v>596242</v>
      </c>
      <c r="K196">
        <v>21140</v>
      </c>
      <c r="L196">
        <v>2144694</v>
      </c>
      <c r="M196">
        <v>575102</v>
      </c>
      <c r="N196">
        <v>1997642</v>
      </c>
      <c r="O196">
        <v>147052</v>
      </c>
      <c r="P196">
        <v>0</v>
      </c>
      <c r="Q196">
        <v>8599.6390393999991</v>
      </c>
      <c r="R196">
        <v>43260</v>
      </c>
      <c r="S196">
        <v>1881</v>
      </c>
      <c r="T196">
        <v>8599.6390393999991</v>
      </c>
      <c r="U196">
        <v>12956</v>
      </c>
      <c r="V196">
        <v>1692</v>
      </c>
    </row>
    <row r="197" spans="1:22" x14ac:dyDescent="0.2">
      <c r="A197" t="s">
        <v>249</v>
      </c>
      <c r="B197">
        <v>4527</v>
      </c>
      <c r="C197">
        <v>0</v>
      </c>
      <c r="D197">
        <v>1</v>
      </c>
      <c r="E197">
        <v>647.41999999999996</v>
      </c>
      <c r="F197">
        <v>18.02</v>
      </c>
      <c r="G197">
        <v>3403445</v>
      </c>
      <c r="H197">
        <v>537346</v>
      </c>
      <c r="I197">
        <v>253946</v>
      </c>
      <c r="J197">
        <v>2140309</v>
      </c>
      <c r="K197">
        <v>46148</v>
      </c>
      <c r="L197">
        <v>5998796.3333000001</v>
      </c>
      <c r="M197">
        <v>2094161</v>
      </c>
      <c r="N197">
        <v>5690040</v>
      </c>
      <c r="O197">
        <v>308756.33332999999</v>
      </c>
      <c r="P197">
        <v>0</v>
      </c>
      <c r="Q197">
        <v>0</v>
      </c>
      <c r="R197">
        <v>99830</v>
      </c>
      <c r="S197">
        <v>4340</v>
      </c>
      <c r="T197">
        <v>0</v>
      </c>
      <c r="U197">
        <v>35598</v>
      </c>
      <c r="V197">
        <v>17526</v>
      </c>
    </row>
    <row r="198" spans="1:22" x14ac:dyDescent="0.2">
      <c r="A198" t="s">
        <v>250</v>
      </c>
      <c r="B198">
        <v>4536</v>
      </c>
      <c r="C198">
        <v>0</v>
      </c>
      <c r="D198">
        <v>1</v>
      </c>
      <c r="E198">
        <v>1950</v>
      </c>
      <c r="F198">
        <v>-14.9</v>
      </c>
      <c r="G198">
        <v>10910730</v>
      </c>
      <c r="H198">
        <v>2027885</v>
      </c>
      <c r="I198">
        <v>759281</v>
      </c>
      <c r="J198">
        <v>4661992</v>
      </c>
      <c r="K198">
        <v>68749</v>
      </c>
      <c r="L198">
        <v>17498959</v>
      </c>
      <c r="M198">
        <v>4593243</v>
      </c>
      <c r="N198">
        <v>16586932</v>
      </c>
      <c r="O198">
        <v>912027</v>
      </c>
      <c r="P198">
        <v>0</v>
      </c>
      <c r="Q198">
        <v>21893.898904999998</v>
      </c>
      <c r="R198">
        <v>266213</v>
      </c>
      <c r="S198">
        <v>11573</v>
      </c>
      <c r="T198">
        <v>21893.898904999998</v>
      </c>
      <c r="U198">
        <v>103832</v>
      </c>
      <c r="V198">
        <v>164565</v>
      </c>
    </row>
    <row r="199" spans="1:22" x14ac:dyDescent="0.2">
      <c r="A199" t="s">
        <v>251</v>
      </c>
      <c r="B199">
        <v>4554</v>
      </c>
      <c r="C199">
        <v>0</v>
      </c>
      <c r="D199">
        <v>1</v>
      </c>
      <c r="E199">
        <v>1095.5</v>
      </c>
      <c r="F199">
        <v>0.4</v>
      </c>
      <c r="G199">
        <v>5860124</v>
      </c>
      <c r="H199">
        <v>800923</v>
      </c>
      <c r="I199">
        <v>155604</v>
      </c>
      <c r="J199">
        <v>2795556</v>
      </c>
      <c r="K199">
        <v>59132</v>
      </c>
      <c r="L199">
        <v>9319449</v>
      </c>
      <c r="M199">
        <v>2736424</v>
      </c>
      <c r="N199">
        <v>9086083</v>
      </c>
      <c r="O199">
        <v>233366</v>
      </c>
      <c r="P199">
        <v>0</v>
      </c>
      <c r="Q199">
        <v>0</v>
      </c>
      <c r="R199">
        <v>176366</v>
      </c>
      <c r="S199">
        <v>7667</v>
      </c>
      <c r="T199">
        <v>0</v>
      </c>
      <c r="U199">
        <v>55607</v>
      </c>
      <c r="V199">
        <v>39212</v>
      </c>
    </row>
    <row r="200" spans="1:22" x14ac:dyDescent="0.2">
      <c r="A200" t="s">
        <v>252</v>
      </c>
      <c r="B200">
        <v>4572</v>
      </c>
      <c r="C200">
        <v>0</v>
      </c>
      <c r="D200">
        <v>1</v>
      </c>
      <c r="E200">
        <v>264.89999999999998</v>
      </c>
      <c r="F200">
        <v>-5.7</v>
      </c>
      <c r="G200">
        <v>1674683</v>
      </c>
      <c r="H200">
        <v>225820</v>
      </c>
      <c r="I200">
        <v>22635</v>
      </c>
      <c r="J200">
        <v>645926</v>
      </c>
      <c r="K200">
        <v>26126</v>
      </c>
      <c r="L200">
        <v>2481569</v>
      </c>
      <c r="M200">
        <v>619800</v>
      </c>
      <c r="N200">
        <v>2432584</v>
      </c>
      <c r="O200">
        <v>48985</v>
      </c>
      <c r="P200">
        <v>19871</v>
      </c>
      <c r="Q200">
        <v>39225.235084</v>
      </c>
      <c r="R200">
        <v>66553</v>
      </c>
      <c r="S200">
        <v>2893</v>
      </c>
      <c r="T200">
        <v>39225.235084</v>
      </c>
      <c r="U200">
        <v>14704</v>
      </c>
      <c r="V200">
        <v>1693</v>
      </c>
    </row>
    <row r="201" spans="1:22" x14ac:dyDescent="0.2">
      <c r="A201" t="s">
        <v>253</v>
      </c>
      <c r="B201">
        <v>4581</v>
      </c>
      <c r="C201">
        <v>0</v>
      </c>
      <c r="D201">
        <v>1</v>
      </c>
      <c r="E201">
        <v>5370.4</v>
      </c>
      <c r="F201">
        <v>26</v>
      </c>
      <c r="G201">
        <v>31838204</v>
      </c>
      <c r="H201">
        <v>5521432</v>
      </c>
      <c r="I201">
        <v>2672879</v>
      </c>
      <c r="J201">
        <v>12426144</v>
      </c>
      <c r="K201">
        <v>266124</v>
      </c>
      <c r="L201">
        <v>49217124.667000003</v>
      </c>
      <c r="M201">
        <v>12160020</v>
      </c>
      <c r="N201">
        <v>46046602</v>
      </c>
      <c r="O201">
        <v>3170522.6666999999</v>
      </c>
      <c r="P201">
        <v>0</v>
      </c>
      <c r="Q201">
        <v>578276.00471999997</v>
      </c>
      <c r="R201">
        <v>1028248</v>
      </c>
      <c r="S201">
        <v>53883</v>
      </c>
      <c r="T201">
        <v>578276.00471999997</v>
      </c>
      <c r="U201">
        <v>286851</v>
      </c>
      <c r="V201">
        <v>459593</v>
      </c>
    </row>
    <row r="202" spans="1:22" x14ac:dyDescent="0.2">
      <c r="A202" t="s">
        <v>254</v>
      </c>
      <c r="B202">
        <v>4599</v>
      </c>
      <c r="C202">
        <v>0</v>
      </c>
      <c r="D202">
        <v>1</v>
      </c>
      <c r="E202">
        <v>649.70000000000005</v>
      </c>
      <c r="F202">
        <v>3.3</v>
      </c>
      <c r="G202">
        <v>3223127</v>
      </c>
      <c r="H202">
        <v>459887</v>
      </c>
      <c r="I202">
        <v>120040</v>
      </c>
      <c r="J202">
        <v>2037150</v>
      </c>
      <c r="K202">
        <v>56832</v>
      </c>
      <c r="L202">
        <v>5657410.6666999999</v>
      </c>
      <c r="M202">
        <v>1980318</v>
      </c>
      <c r="N202">
        <v>5473506</v>
      </c>
      <c r="O202">
        <v>183904.66667000001</v>
      </c>
      <c r="P202">
        <v>0</v>
      </c>
      <c r="Q202">
        <v>0</v>
      </c>
      <c r="R202">
        <v>76536</v>
      </c>
      <c r="S202">
        <v>3327</v>
      </c>
      <c r="T202">
        <v>0</v>
      </c>
      <c r="U202">
        <v>33496</v>
      </c>
      <c r="V202">
        <v>13783</v>
      </c>
    </row>
    <row r="203" spans="1:22" x14ac:dyDescent="0.2">
      <c r="A203" t="s">
        <v>255</v>
      </c>
      <c r="B203">
        <v>4617</v>
      </c>
      <c r="C203">
        <v>0</v>
      </c>
      <c r="D203">
        <v>1</v>
      </c>
      <c r="E203">
        <v>1607.2</v>
      </c>
      <c r="F203">
        <v>59.4</v>
      </c>
      <c r="G203">
        <v>9162986</v>
      </c>
      <c r="H203">
        <v>1170371</v>
      </c>
      <c r="I203">
        <v>658485</v>
      </c>
      <c r="J203">
        <v>3808977</v>
      </c>
      <c r="K203">
        <v>122399</v>
      </c>
      <c r="L203">
        <v>13904506</v>
      </c>
      <c r="M203">
        <v>3686578</v>
      </c>
      <c r="N203">
        <v>13093835</v>
      </c>
      <c r="O203">
        <v>810671</v>
      </c>
      <c r="P203">
        <v>0</v>
      </c>
      <c r="Q203">
        <v>163351.17733000001</v>
      </c>
      <c r="R203">
        <v>299490</v>
      </c>
      <c r="S203">
        <v>13020</v>
      </c>
      <c r="T203">
        <v>163351.17733000001</v>
      </c>
      <c r="U203">
        <v>82095</v>
      </c>
      <c r="V203">
        <v>61662</v>
      </c>
    </row>
    <row r="204" spans="1:22" x14ac:dyDescent="0.2">
      <c r="A204" t="s">
        <v>256</v>
      </c>
      <c r="B204">
        <v>4662</v>
      </c>
      <c r="C204">
        <v>0</v>
      </c>
      <c r="D204">
        <v>1</v>
      </c>
      <c r="E204">
        <v>943.5</v>
      </c>
      <c r="F204">
        <v>-38.6</v>
      </c>
      <c r="G204">
        <v>4287973</v>
      </c>
      <c r="H204">
        <v>687577</v>
      </c>
      <c r="I204">
        <v>-192596</v>
      </c>
      <c r="J204">
        <v>3801391</v>
      </c>
      <c r="K204">
        <v>287669</v>
      </c>
      <c r="L204">
        <v>8658342.3333000001</v>
      </c>
      <c r="M204">
        <v>3513722</v>
      </c>
      <c r="N204">
        <v>8519327</v>
      </c>
      <c r="O204">
        <v>139015.33332999999</v>
      </c>
      <c r="P204">
        <v>188424</v>
      </c>
      <c r="Q204">
        <v>0</v>
      </c>
      <c r="R204">
        <v>183021</v>
      </c>
      <c r="S204">
        <v>7956</v>
      </c>
      <c r="T204">
        <v>0</v>
      </c>
      <c r="U204">
        <v>49935</v>
      </c>
      <c r="V204">
        <v>64422</v>
      </c>
    </row>
    <row r="205" spans="1:22" x14ac:dyDescent="0.2">
      <c r="A205" t="s">
        <v>257</v>
      </c>
      <c r="B205">
        <v>4689</v>
      </c>
      <c r="C205">
        <v>0</v>
      </c>
      <c r="D205">
        <v>1</v>
      </c>
      <c r="E205">
        <v>517.70000000000005</v>
      </c>
      <c r="F205">
        <v>-8</v>
      </c>
      <c r="G205">
        <v>3152149</v>
      </c>
      <c r="H205">
        <v>386678</v>
      </c>
      <c r="I205">
        <v>39654</v>
      </c>
      <c r="J205">
        <v>1140450</v>
      </c>
      <c r="K205">
        <v>44512</v>
      </c>
      <c r="L205">
        <v>4689498.6666999999</v>
      </c>
      <c r="M205">
        <v>1095938</v>
      </c>
      <c r="N205">
        <v>4600329</v>
      </c>
      <c r="O205">
        <v>89169.666666999998</v>
      </c>
      <c r="P205">
        <v>18646</v>
      </c>
      <c r="Q205">
        <v>104818.23039</v>
      </c>
      <c r="R205">
        <v>0</v>
      </c>
      <c r="S205">
        <v>0</v>
      </c>
      <c r="T205">
        <v>104818.23039</v>
      </c>
      <c r="U205">
        <v>28087</v>
      </c>
      <c r="V205">
        <v>10222</v>
      </c>
    </row>
    <row r="206" spans="1:22" x14ac:dyDescent="0.2">
      <c r="A206" t="s">
        <v>258</v>
      </c>
      <c r="B206">
        <v>4644</v>
      </c>
      <c r="C206">
        <v>0</v>
      </c>
      <c r="D206">
        <v>1</v>
      </c>
      <c r="E206">
        <v>519.70000000000005</v>
      </c>
      <c r="F206">
        <v>39</v>
      </c>
      <c r="G206">
        <v>2360209</v>
      </c>
      <c r="H206">
        <v>385620</v>
      </c>
      <c r="I206">
        <v>335513</v>
      </c>
      <c r="J206">
        <v>1860570</v>
      </c>
      <c r="K206">
        <v>85883</v>
      </c>
      <c r="L206">
        <v>4574432.3333000001</v>
      </c>
      <c r="M206">
        <v>1774687</v>
      </c>
      <c r="N206">
        <v>4127802</v>
      </c>
      <c r="O206">
        <v>446630.33332999999</v>
      </c>
      <c r="P206">
        <v>0</v>
      </c>
      <c r="Q206">
        <v>0</v>
      </c>
      <c r="R206">
        <v>79864</v>
      </c>
      <c r="S206">
        <v>3472</v>
      </c>
      <c r="T206">
        <v>0</v>
      </c>
      <c r="U206">
        <v>27295</v>
      </c>
      <c r="V206">
        <v>47897</v>
      </c>
    </row>
    <row r="207" spans="1:22" x14ac:dyDescent="0.2">
      <c r="A207" t="s">
        <v>259</v>
      </c>
      <c r="B207">
        <v>4725</v>
      </c>
      <c r="C207">
        <v>0</v>
      </c>
      <c r="D207">
        <v>1</v>
      </c>
      <c r="E207">
        <v>2990.5</v>
      </c>
      <c r="F207">
        <v>-12.2</v>
      </c>
      <c r="G207">
        <v>17136037</v>
      </c>
      <c r="H207">
        <v>2124688</v>
      </c>
      <c r="I207">
        <v>385998</v>
      </c>
      <c r="J207">
        <v>7205388</v>
      </c>
      <c r="K207">
        <v>180590</v>
      </c>
      <c r="L207">
        <v>26345385.333000001</v>
      </c>
      <c r="M207">
        <v>7024798</v>
      </c>
      <c r="N207">
        <v>25702223</v>
      </c>
      <c r="O207">
        <v>643162.33333000005</v>
      </c>
      <c r="P207">
        <v>0</v>
      </c>
      <c r="Q207">
        <v>219893.02035999999</v>
      </c>
      <c r="R207">
        <v>282851</v>
      </c>
      <c r="S207">
        <v>12296</v>
      </c>
      <c r="T207">
        <v>219893.02035999999</v>
      </c>
      <c r="U207">
        <v>158889</v>
      </c>
      <c r="V207">
        <v>162123</v>
      </c>
    </row>
    <row r="208" spans="1:22" x14ac:dyDescent="0.2">
      <c r="A208" t="s">
        <v>260</v>
      </c>
      <c r="B208">
        <v>2673</v>
      </c>
      <c r="C208">
        <v>0</v>
      </c>
      <c r="D208">
        <v>1</v>
      </c>
      <c r="E208">
        <v>674.7</v>
      </c>
      <c r="F208">
        <v>-2.6</v>
      </c>
      <c r="G208">
        <v>3318323</v>
      </c>
      <c r="H208">
        <v>519469</v>
      </c>
      <c r="I208">
        <v>76484</v>
      </c>
      <c r="J208">
        <v>2162054</v>
      </c>
      <c r="K208">
        <v>49098</v>
      </c>
      <c r="L208">
        <v>5912237.6666999999</v>
      </c>
      <c r="M208">
        <v>2112956</v>
      </c>
      <c r="N208">
        <v>5776386</v>
      </c>
      <c r="O208">
        <v>135851.66667000001</v>
      </c>
      <c r="P208">
        <v>0</v>
      </c>
      <c r="Q208">
        <v>0</v>
      </c>
      <c r="R208">
        <v>109813</v>
      </c>
      <c r="S208">
        <v>4774</v>
      </c>
      <c r="T208">
        <v>0</v>
      </c>
      <c r="U208">
        <v>35130</v>
      </c>
      <c r="V208">
        <v>22205</v>
      </c>
    </row>
    <row r="209" spans="1:22" x14ac:dyDescent="0.2">
      <c r="A209" t="s">
        <v>261</v>
      </c>
      <c r="B209">
        <v>153</v>
      </c>
      <c r="C209">
        <v>0</v>
      </c>
      <c r="D209">
        <v>1</v>
      </c>
      <c r="E209">
        <v>628.70000000000005</v>
      </c>
      <c r="F209">
        <v>-5.4</v>
      </c>
      <c r="G209">
        <v>3402807</v>
      </c>
      <c r="H209">
        <v>515257</v>
      </c>
      <c r="I209">
        <v>25419</v>
      </c>
      <c r="J209">
        <v>2080008</v>
      </c>
      <c r="K209">
        <v>64068</v>
      </c>
      <c r="L209">
        <v>5845599</v>
      </c>
      <c r="M209">
        <v>2015940</v>
      </c>
      <c r="N209">
        <v>5747679</v>
      </c>
      <c r="O209">
        <v>97920</v>
      </c>
      <c r="P209">
        <v>0</v>
      </c>
      <c r="Q209">
        <v>0</v>
      </c>
      <c r="R209">
        <v>169711</v>
      </c>
      <c r="S209">
        <v>7378</v>
      </c>
      <c r="T209">
        <v>0</v>
      </c>
      <c r="U209">
        <v>34315</v>
      </c>
      <c r="V209">
        <v>17238</v>
      </c>
    </row>
    <row r="210" spans="1:22" x14ac:dyDescent="0.2">
      <c r="A210" t="s">
        <v>262</v>
      </c>
      <c r="B210">
        <v>3691</v>
      </c>
      <c r="C210">
        <v>0</v>
      </c>
      <c r="D210">
        <v>1</v>
      </c>
      <c r="E210">
        <v>845.6</v>
      </c>
      <c r="F210">
        <v>-14.2</v>
      </c>
      <c r="G210">
        <v>4435358</v>
      </c>
      <c r="H210">
        <v>600209</v>
      </c>
      <c r="I210">
        <v>33706</v>
      </c>
      <c r="J210">
        <v>2717012</v>
      </c>
      <c r="K210">
        <v>89546</v>
      </c>
      <c r="L210">
        <v>7640594.3333000001</v>
      </c>
      <c r="M210">
        <v>2627466</v>
      </c>
      <c r="N210">
        <v>7505806</v>
      </c>
      <c r="O210">
        <v>134788.33332999999</v>
      </c>
      <c r="P210">
        <v>38676</v>
      </c>
      <c r="Q210">
        <v>0</v>
      </c>
      <c r="R210">
        <v>136434</v>
      </c>
      <c r="S210">
        <v>5931</v>
      </c>
      <c r="T210">
        <v>0</v>
      </c>
      <c r="U210">
        <v>45975</v>
      </c>
      <c r="V210">
        <v>24449</v>
      </c>
    </row>
    <row r="211" spans="1:22" x14ac:dyDescent="0.2">
      <c r="A211" t="s">
        <v>263</v>
      </c>
      <c r="B211">
        <v>4774</v>
      </c>
      <c r="C211">
        <v>0</v>
      </c>
      <c r="D211">
        <v>1</v>
      </c>
      <c r="E211">
        <v>846.6</v>
      </c>
      <c r="F211">
        <v>13.6</v>
      </c>
      <c r="G211">
        <v>4672045</v>
      </c>
      <c r="H211">
        <v>616011</v>
      </c>
      <c r="I211">
        <v>231240</v>
      </c>
      <c r="J211">
        <v>2588088</v>
      </c>
      <c r="K211">
        <v>70849</v>
      </c>
      <c r="L211">
        <v>7753871</v>
      </c>
      <c r="M211">
        <v>2517239</v>
      </c>
      <c r="N211">
        <v>7432459</v>
      </c>
      <c r="O211">
        <v>321412</v>
      </c>
      <c r="P211">
        <v>0</v>
      </c>
      <c r="Q211">
        <v>0</v>
      </c>
      <c r="R211">
        <v>163055</v>
      </c>
      <c r="S211">
        <v>7088</v>
      </c>
      <c r="T211">
        <v>0</v>
      </c>
      <c r="U211">
        <v>45221</v>
      </c>
      <c r="V211">
        <v>40782</v>
      </c>
    </row>
    <row r="212" spans="1:22" x14ac:dyDescent="0.2">
      <c r="A212" t="s">
        <v>264</v>
      </c>
      <c r="B212">
        <v>873</v>
      </c>
      <c r="C212">
        <v>0</v>
      </c>
      <c r="D212">
        <v>1</v>
      </c>
      <c r="E212">
        <v>445.8</v>
      </c>
      <c r="F212">
        <v>-16.8</v>
      </c>
      <c r="G212">
        <v>1729350</v>
      </c>
      <c r="H212">
        <v>349375</v>
      </c>
      <c r="I212">
        <v>-42557</v>
      </c>
      <c r="J212">
        <v>2218159</v>
      </c>
      <c r="K212">
        <v>116786</v>
      </c>
      <c r="L212">
        <v>4199084</v>
      </c>
      <c r="M212">
        <v>2101373</v>
      </c>
      <c r="N212">
        <v>4115757</v>
      </c>
      <c r="O212">
        <v>83327</v>
      </c>
      <c r="P212">
        <v>82117</v>
      </c>
      <c r="Q212">
        <v>0</v>
      </c>
      <c r="R212">
        <v>116468</v>
      </c>
      <c r="S212">
        <v>5063</v>
      </c>
      <c r="T212">
        <v>0</v>
      </c>
      <c r="U212">
        <v>24115</v>
      </c>
      <c r="V212">
        <v>18668</v>
      </c>
    </row>
    <row r="213" spans="1:22" x14ac:dyDescent="0.2">
      <c r="A213" t="s">
        <v>265</v>
      </c>
      <c r="B213">
        <v>4778</v>
      </c>
      <c r="C213">
        <v>0</v>
      </c>
      <c r="D213">
        <v>1</v>
      </c>
      <c r="E213">
        <v>301.89999999999998</v>
      </c>
      <c r="F213">
        <v>14.1</v>
      </c>
      <c r="G213">
        <v>1065894</v>
      </c>
      <c r="H213">
        <v>223613</v>
      </c>
      <c r="I213">
        <v>146406</v>
      </c>
      <c r="J213">
        <v>1684842</v>
      </c>
      <c r="K213">
        <v>24358</v>
      </c>
      <c r="L213">
        <v>2918854</v>
      </c>
      <c r="M213">
        <v>1660484</v>
      </c>
      <c r="N213">
        <v>2736712</v>
      </c>
      <c r="O213">
        <v>182142</v>
      </c>
      <c r="P213">
        <v>0</v>
      </c>
      <c r="Q213">
        <v>0</v>
      </c>
      <c r="R213">
        <v>76536</v>
      </c>
      <c r="S213">
        <v>3327</v>
      </c>
      <c r="T213">
        <v>0</v>
      </c>
      <c r="U213">
        <v>17294</v>
      </c>
      <c r="V213">
        <v>21041</v>
      </c>
    </row>
    <row r="214" spans="1:22" x14ac:dyDescent="0.2">
      <c r="A214" t="s">
        <v>266</v>
      </c>
      <c r="B214">
        <v>4777</v>
      </c>
      <c r="C214">
        <v>0</v>
      </c>
      <c r="D214">
        <v>1</v>
      </c>
      <c r="E214">
        <v>698.7</v>
      </c>
      <c r="F214">
        <v>0.5</v>
      </c>
      <c r="G214">
        <v>3654510</v>
      </c>
      <c r="H214">
        <v>486761</v>
      </c>
      <c r="I214">
        <v>124469</v>
      </c>
      <c r="J214">
        <v>1839952</v>
      </c>
      <c r="K214">
        <v>42038</v>
      </c>
      <c r="L214">
        <v>5858729.3333000001</v>
      </c>
      <c r="M214">
        <v>1797914</v>
      </c>
      <c r="N214">
        <v>5689835</v>
      </c>
      <c r="O214">
        <v>168894.33332999999</v>
      </c>
      <c r="P214">
        <v>0</v>
      </c>
      <c r="Q214">
        <v>0</v>
      </c>
      <c r="R214">
        <v>129779</v>
      </c>
      <c r="S214">
        <v>5642</v>
      </c>
      <c r="T214">
        <v>0</v>
      </c>
      <c r="U214">
        <v>35660</v>
      </c>
      <c r="V214">
        <v>7285</v>
      </c>
    </row>
    <row r="215" spans="1:22" x14ac:dyDescent="0.2">
      <c r="A215" t="s">
        <v>267</v>
      </c>
      <c r="B215">
        <v>4776</v>
      </c>
      <c r="C215">
        <v>0</v>
      </c>
      <c r="D215">
        <v>1</v>
      </c>
      <c r="E215">
        <v>492.8</v>
      </c>
      <c r="F215">
        <v>0.2</v>
      </c>
      <c r="G215">
        <v>2256481</v>
      </c>
      <c r="H215">
        <v>375292</v>
      </c>
      <c r="I215">
        <v>52331</v>
      </c>
      <c r="J215">
        <v>1875182</v>
      </c>
      <c r="K215">
        <v>-142727</v>
      </c>
      <c r="L215">
        <v>4426484.3333000001</v>
      </c>
      <c r="M215">
        <v>2017909</v>
      </c>
      <c r="N215">
        <v>4510627</v>
      </c>
      <c r="O215">
        <v>-84142.666670000006</v>
      </c>
      <c r="P215">
        <v>0</v>
      </c>
      <c r="Q215">
        <v>0</v>
      </c>
      <c r="R215">
        <v>93175</v>
      </c>
      <c r="S215">
        <v>4051</v>
      </c>
      <c r="T215">
        <v>0</v>
      </c>
      <c r="U215">
        <v>25791</v>
      </c>
      <c r="V215">
        <v>12704</v>
      </c>
    </row>
    <row r="216" spans="1:22" x14ac:dyDescent="0.2">
      <c r="A216" t="s">
        <v>268</v>
      </c>
      <c r="B216">
        <v>4779</v>
      </c>
      <c r="C216">
        <v>0</v>
      </c>
      <c r="D216">
        <v>1</v>
      </c>
      <c r="E216">
        <v>1431.3</v>
      </c>
      <c r="F216">
        <v>15.7</v>
      </c>
      <c r="G216">
        <v>8116364</v>
      </c>
      <c r="H216">
        <v>1386000</v>
      </c>
      <c r="I216">
        <v>758095</v>
      </c>
      <c r="J216">
        <v>2752192</v>
      </c>
      <c r="K216">
        <v>78889</v>
      </c>
      <c r="L216">
        <v>11967278.666999999</v>
      </c>
      <c r="M216">
        <v>2673303</v>
      </c>
      <c r="N216">
        <v>11116934</v>
      </c>
      <c r="O216">
        <v>850344.66666999995</v>
      </c>
      <c r="P216">
        <v>0</v>
      </c>
      <c r="Q216">
        <v>196822.87593000001</v>
      </c>
      <c r="R216">
        <v>312800</v>
      </c>
      <c r="S216">
        <v>13598</v>
      </c>
      <c r="T216">
        <v>196822.87593000001</v>
      </c>
      <c r="U216">
        <v>70924</v>
      </c>
      <c r="V216">
        <v>25523</v>
      </c>
    </row>
    <row r="217" spans="1:22" x14ac:dyDescent="0.2">
      <c r="A217" t="s">
        <v>269</v>
      </c>
      <c r="B217">
        <v>4784</v>
      </c>
      <c r="C217">
        <v>0</v>
      </c>
      <c r="D217">
        <v>1</v>
      </c>
      <c r="E217">
        <v>2960.5</v>
      </c>
      <c r="F217">
        <v>11.6</v>
      </c>
      <c r="G217">
        <v>15186079</v>
      </c>
      <c r="H217">
        <v>2080650</v>
      </c>
      <c r="I217">
        <v>472224</v>
      </c>
      <c r="J217">
        <v>8732220</v>
      </c>
      <c r="K217">
        <v>183268</v>
      </c>
      <c r="L217">
        <v>25675753</v>
      </c>
      <c r="M217">
        <v>8548952</v>
      </c>
      <c r="N217">
        <v>24900236</v>
      </c>
      <c r="O217">
        <v>775517</v>
      </c>
      <c r="P217">
        <v>0</v>
      </c>
      <c r="Q217">
        <v>0</v>
      </c>
      <c r="R217">
        <v>559047</v>
      </c>
      <c r="S217">
        <v>24303</v>
      </c>
      <c r="T217">
        <v>0</v>
      </c>
      <c r="U217">
        <v>152120</v>
      </c>
      <c r="V217">
        <v>235851</v>
      </c>
    </row>
    <row r="218" spans="1:22" x14ac:dyDescent="0.2">
      <c r="A218" t="s">
        <v>270</v>
      </c>
      <c r="B218">
        <v>4785</v>
      </c>
      <c r="C218">
        <v>0</v>
      </c>
      <c r="D218">
        <v>1</v>
      </c>
      <c r="E218">
        <v>470.8</v>
      </c>
      <c r="F218">
        <v>-21.1</v>
      </c>
      <c r="G218">
        <v>2127055</v>
      </c>
      <c r="H218">
        <v>384863</v>
      </c>
      <c r="I218">
        <v>-87416</v>
      </c>
      <c r="J218">
        <v>1760100</v>
      </c>
      <c r="K218">
        <v>14517</v>
      </c>
      <c r="L218">
        <v>4291067.6666999999</v>
      </c>
      <c r="M218">
        <v>1745583</v>
      </c>
      <c r="N218">
        <v>4354806</v>
      </c>
      <c r="O218">
        <v>-63738.333330000001</v>
      </c>
      <c r="P218">
        <v>105845</v>
      </c>
      <c r="Q218">
        <v>0</v>
      </c>
      <c r="R218">
        <v>0</v>
      </c>
      <c r="S218">
        <v>0</v>
      </c>
      <c r="T218">
        <v>0</v>
      </c>
      <c r="U218">
        <v>24519</v>
      </c>
      <c r="V218">
        <v>19050</v>
      </c>
    </row>
    <row r="219" spans="1:22" x14ac:dyDescent="0.2">
      <c r="A219" t="s">
        <v>271</v>
      </c>
      <c r="B219">
        <v>333</v>
      </c>
      <c r="C219">
        <v>0</v>
      </c>
      <c r="D219">
        <v>1</v>
      </c>
      <c r="E219">
        <v>424.8</v>
      </c>
      <c r="F219">
        <v>-10.199999999999999</v>
      </c>
      <c r="G219">
        <v>1847336</v>
      </c>
      <c r="H219">
        <v>363346</v>
      </c>
      <c r="I219">
        <v>-25601</v>
      </c>
      <c r="J219">
        <v>2207447</v>
      </c>
      <c r="K219">
        <v>206430</v>
      </c>
      <c r="L219">
        <v>4321325</v>
      </c>
      <c r="M219">
        <v>2001017</v>
      </c>
      <c r="N219">
        <v>4131999</v>
      </c>
      <c r="O219">
        <v>189326</v>
      </c>
      <c r="P219">
        <v>39694</v>
      </c>
      <c r="Q219">
        <v>0</v>
      </c>
      <c r="R219">
        <v>113141</v>
      </c>
      <c r="S219">
        <v>4919</v>
      </c>
      <c r="T219">
        <v>0</v>
      </c>
      <c r="U219">
        <v>25032</v>
      </c>
      <c r="V219">
        <v>16337</v>
      </c>
    </row>
    <row r="220" spans="1:22" x14ac:dyDescent="0.2">
      <c r="A220" t="s">
        <v>272</v>
      </c>
      <c r="B220">
        <v>4787</v>
      </c>
      <c r="C220">
        <v>0</v>
      </c>
      <c r="D220">
        <v>1</v>
      </c>
      <c r="E220">
        <v>303.89999999999998</v>
      </c>
      <c r="F220">
        <v>11.3</v>
      </c>
      <c r="G220">
        <v>1411296</v>
      </c>
      <c r="H220">
        <v>205868</v>
      </c>
      <c r="I220">
        <v>116979</v>
      </c>
      <c r="J220">
        <v>1111538</v>
      </c>
      <c r="K220">
        <v>40190</v>
      </c>
      <c r="L220">
        <v>2701495</v>
      </c>
      <c r="M220">
        <v>1071348</v>
      </c>
      <c r="N220">
        <v>2543041</v>
      </c>
      <c r="O220">
        <v>158454</v>
      </c>
      <c r="P220">
        <v>0</v>
      </c>
      <c r="Q220">
        <v>0</v>
      </c>
      <c r="R220">
        <v>29949</v>
      </c>
      <c r="S220">
        <v>1302</v>
      </c>
      <c r="T220">
        <v>0</v>
      </c>
      <c r="U220">
        <v>16193</v>
      </c>
      <c r="V220">
        <v>2742</v>
      </c>
    </row>
    <row r="221" spans="1:22" x14ac:dyDescent="0.2">
      <c r="A221" t="s">
        <v>273</v>
      </c>
      <c r="B221">
        <v>4773</v>
      </c>
      <c r="C221">
        <v>0</v>
      </c>
      <c r="D221">
        <v>1</v>
      </c>
      <c r="E221">
        <v>541.70000000000005</v>
      </c>
      <c r="F221">
        <v>-2.4</v>
      </c>
      <c r="G221">
        <v>2738235</v>
      </c>
      <c r="H221">
        <v>423595</v>
      </c>
      <c r="I221">
        <v>67313</v>
      </c>
      <c r="J221">
        <v>1744046</v>
      </c>
      <c r="K221">
        <v>39301</v>
      </c>
      <c r="L221">
        <v>4785045</v>
      </c>
      <c r="M221">
        <v>1704745</v>
      </c>
      <c r="N221">
        <v>4676123</v>
      </c>
      <c r="O221">
        <v>108922</v>
      </c>
      <c r="P221">
        <v>0</v>
      </c>
      <c r="Q221">
        <v>0</v>
      </c>
      <c r="R221">
        <v>126451</v>
      </c>
      <c r="S221">
        <v>5497</v>
      </c>
      <c r="T221">
        <v>0</v>
      </c>
      <c r="U221">
        <v>27925</v>
      </c>
      <c r="V221">
        <v>5620</v>
      </c>
    </row>
    <row r="222" spans="1:22" x14ac:dyDescent="0.2">
      <c r="A222" t="s">
        <v>274</v>
      </c>
      <c r="B222">
        <v>4775</v>
      </c>
      <c r="C222">
        <v>0</v>
      </c>
      <c r="D222">
        <v>1</v>
      </c>
      <c r="E222">
        <v>192.9</v>
      </c>
      <c r="F222">
        <v>-19.100000000000001</v>
      </c>
      <c r="G222">
        <v>468263</v>
      </c>
      <c r="H222">
        <v>170612</v>
      </c>
      <c r="I222">
        <v>-87481</v>
      </c>
      <c r="J222">
        <v>1419027</v>
      </c>
      <c r="K222">
        <v>57724</v>
      </c>
      <c r="L222">
        <v>2056295.3333000001</v>
      </c>
      <c r="M222">
        <v>1361303</v>
      </c>
      <c r="N222">
        <v>2061338</v>
      </c>
      <c r="O222">
        <v>-5042.6666670000004</v>
      </c>
      <c r="P222">
        <v>114196</v>
      </c>
      <c r="Q222">
        <v>0</v>
      </c>
      <c r="R222">
        <v>49915</v>
      </c>
      <c r="S222">
        <v>2170</v>
      </c>
      <c r="T222">
        <v>0</v>
      </c>
      <c r="U222">
        <v>11511</v>
      </c>
      <c r="V222">
        <v>48308</v>
      </c>
    </row>
    <row r="223" spans="1:22" x14ac:dyDescent="0.2">
      <c r="A223" t="s">
        <v>275</v>
      </c>
      <c r="B223">
        <v>4788</v>
      </c>
      <c r="C223">
        <v>0</v>
      </c>
      <c r="D223">
        <v>1</v>
      </c>
      <c r="E223">
        <v>529.70000000000005</v>
      </c>
      <c r="F223">
        <v>10.4</v>
      </c>
      <c r="G223">
        <v>2451750</v>
      </c>
      <c r="H223">
        <v>380199</v>
      </c>
      <c r="I223">
        <v>122494</v>
      </c>
      <c r="J223">
        <v>1869768</v>
      </c>
      <c r="K223">
        <v>47985</v>
      </c>
      <c r="L223">
        <v>4611449</v>
      </c>
      <c r="M223">
        <v>1821783</v>
      </c>
      <c r="N223">
        <v>4420206</v>
      </c>
      <c r="O223">
        <v>191243</v>
      </c>
      <c r="P223">
        <v>0</v>
      </c>
      <c r="Q223">
        <v>0</v>
      </c>
      <c r="R223">
        <v>133107</v>
      </c>
      <c r="S223">
        <v>5787</v>
      </c>
      <c r="T223">
        <v>0</v>
      </c>
      <c r="U223">
        <v>27280</v>
      </c>
      <c r="V223">
        <v>42839</v>
      </c>
    </row>
    <row r="224" spans="1:22" x14ac:dyDescent="0.2">
      <c r="A224" t="s">
        <v>276</v>
      </c>
      <c r="B224">
        <v>4797</v>
      </c>
      <c r="C224">
        <v>0</v>
      </c>
      <c r="D224">
        <v>1</v>
      </c>
      <c r="E224">
        <v>2555.6999999999998</v>
      </c>
      <c r="F224">
        <v>39.1</v>
      </c>
      <c r="G224">
        <v>15901375</v>
      </c>
      <c r="H224">
        <v>2623558</v>
      </c>
      <c r="I224">
        <v>1492838</v>
      </c>
      <c r="J224">
        <v>4865539</v>
      </c>
      <c r="K224">
        <v>146411</v>
      </c>
      <c r="L224">
        <v>22985482.333000001</v>
      </c>
      <c r="M224">
        <v>4719128</v>
      </c>
      <c r="N224">
        <v>21332642</v>
      </c>
      <c r="O224">
        <v>1652840.3333000001</v>
      </c>
      <c r="P224">
        <v>0</v>
      </c>
      <c r="Q224">
        <v>709462.44695999997</v>
      </c>
      <c r="R224">
        <v>425941</v>
      </c>
      <c r="S224">
        <v>18517</v>
      </c>
      <c r="T224">
        <v>709462.44695999997</v>
      </c>
      <c r="U224">
        <v>132687</v>
      </c>
      <c r="V224">
        <v>20951</v>
      </c>
    </row>
    <row r="225" spans="1:22" x14ac:dyDescent="0.2">
      <c r="A225" t="s">
        <v>277</v>
      </c>
      <c r="B225">
        <v>4860</v>
      </c>
      <c r="C225">
        <v>0</v>
      </c>
      <c r="D225">
        <v>1</v>
      </c>
      <c r="E225">
        <v>326.8</v>
      </c>
      <c r="F225">
        <v>-6.6</v>
      </c>
      <c r="G225">
        <v>1504016</v>
      </c>
      <c r="H225">
        <v>248114</v>
      </c>
      <c r="I225">
        <v>61903</v>
      </c>
      <c r="J225">
        <v>1236933</v>
      </c>
      <c r="K225">
        <v>51519</v>
      </c>
      <c r="L225">
        <v>2928114.6666999999</v>
      </c>
      <c r="M225">
        <v>1185414</v>
      </c>
      <c r="N225">
        <v>2809879</v>
      </c>
      <c r="O225">
        <v>118235.66667000001</v>
      </c>
      <c r="P225">
        <v>21736</v>
      </c>
      <c r="Q225">
        <v>0</v>
      </c>
      <c r="R225">
        <v>69881</v>
      </c>
      <c r="S225">
        <v>3038</v>
      </c>
      <c r="T225">
        <v>0</v>
      </c>
      <c r="U225">
        <v>17349</v>
      </c>
      <c r="V225">
        <v>8933</v>
      </c>
    </row>
    <row r="226" spans="1:22" x14ac:dyDescent="0.2">
      <c r="A226" t="s">
        <v>278</v>
      </c>
      <c r="B226">
        <v>4869</v>
      </c>
      <c r="C226">
        <v>0</v>
      </c>
      <c r="D226">
        <v>1</v>
      </c>
      <c r="E226">
        <v>1303.4000000000001</v>
      </c>
      <c r="F226">
        <v>30.6</v>
      </c>
      <c r="G226">
        <v>8291208</v>
      </c>
      <c r="H226">
        <v>1372600</v>
      </c>
      <c r="I226">
        <v>843021</v>
      </c>
      <c r="J226">
        <v>3090408</v>
      </c>
      <c r="K226">
        <v>104907</v>
      </c>
      <c r="L226">
        <v>12633845.333000001</v>
      </c>
      <c r="M226">
        <v>2985501</v>
      </c>
      <c r="N226">
        <v>11657909</v>
      </c>
      <c r="O226">
        <v>975936.33333000005</v>
      </c>
      <c r="P226">
        <v>0</v>
      </c>
      <c r="Q226">
        <v>218472.10750000001</v>
      </c>
      <c r="R226">
        <v>179694</v>
      </c>
      <c r="S226">
        <v>7812</v>
      </c>
      <c r="T226">
        <v>218472.10750000001</v>
      </c>
      <c r="U226">
        <v>72945</v>
      </c>
      <c r="V226">
        <v>59323</v>
      </c>
    </row>
    <row r="227" spans="1:22" x14ac:dyDescent="0.2">
      <c r="A227" t="s">
        <v>279</v>
      </c>
      <c r="B227">
        <v>4878</v>
      </c>
      <c r="C227">
        <v>0</v>
      </c>
      <c r="D227">
        <v>1</v>
      </c>
      <c r="E227">
        <v>589.70000000000005</v>
      </c>
      <c r="F227">
        <v>-28.4</v>
      </c>
      <c r="G227">
        <v>2815728</v>
      </c>
      <c r="H227">
        <v>446390</v>
      </c>
      <c r="I227">
        <v>-80659</v>
      </c>
      <c r="J227">
        <v>2123671</v>
      </c>
      <c r="K227">
        <v>158144</v>
      </c>
      <c r="L227">
        <v>5304588</v>
      </c>
      <c r="M227">
        <v>1965527</v>
      </c>
      <c r="N227">
        <v>5219774</v>
      </c>
      <c r="O227">
        <v>84814</v>
      </c>
      <c r="P227">
        <v>145251</v>
      </c>
      <c r="Q227">
        <v>0</v>
      </c>
      <c r="R227">
        <v>96502</v>
      </c>
      <c r="S227">
        <v>4195</v>
      </c>
      <c r="T227">
        <v>0</v>
      </c>
      <c r="U227">
        <v>30854</v>
      </c>
      <c r="V227">
        <v>15301</v>
      </c>
    </row>
    <row r="228" spans="1:22" x14ac:dyDescent="0.2">
      <c r="A228" t="s">
        <v>280</v>
      </c>
      <c r="B228">
        <v>4890</v>
      </c>
      <c r="C228">
        <v>0</v>
      </c>
      <c r="D228">
        <v>1</v>
      </c>
      <c r="E228">
        <v>931.5</v>
      </c>
      <c r="F228">
        <v>11.9</v>
      </c>
      <c r="G228">
        <v>361495</v>
      </c>
      <c r="H228">
        <v>687516</v>
      </c>
      <c r="I228">
        <v>49092</v>
      </c>
      <c r="J228">
        <v>7238654</v>
      </c>
      <c r="K228">
        <v>183621</v>
      </c>
      <c r="L228">
        <v>8227572.6666999999</v>
      </c>
      <c r="M228">
        <v>7055033</v>
      </c>
      <c r="N228">
        <v>7922951</v>
      </c>
      <c r="O228">
        <v>304621.66667000001</v>
      </c>
      <c r="P228">
        <v>0</v>
      </c>
      <c r="Q228">
        <v>0</v>
      </c>
      <c r="R228">
        <v>202987</v>
      </c>
      <c r="S228">
        <v>8824</v>
      </c>
      <c r="T228">
        <v>0</v>
      </c>
      <c r="U228">
        <v>48874</v>
      </c>
      <c r="V228">
        <v>142895</v>
      </c>
    </row>
    <row r="229" spans="1:22" x14ac:dyDescent="0.2">
      <c r="A229" t="s">
        <v>281</v>
      </c>
      <c r="B229">
        <v>4905</v>
      </c>
      <c r="C229">
        <v>0</v>
      </c>
      <c r="D229">
        <v>1</v>
      </c>
      <c r="E229">
        <v>253.9</v>
      </c>
      <c r="F229">
        <v>18.5</v>
      </c>
      <c r="G229">
        <v>1400121</v>
      </c>
      <c r="H229">
        <v>220685</v>
      </c>
      <c r="I229">
        <v>183191</v>
      </c>
      <c r="J229">
        <v>783970</v>
      </c>
      <c r="K229">
        <v>39100</v>
      </c>
      <c r="L229">
        <v>2376113.6666999999</v>
      </c>
      <c r="M229">
        <v>744870</v>
      </c>
      <c r="N229">
        <v>2151831</v>
      </c>
      <c r="O229">
        <v>224282.66667000001</v>
      </c>
      <c r="P229">
        <v>0</v>
      </c>
      <c r="Q229">
        <v>0</v>
      </c>
      <c r="R229">
        <v>33277</v>
      </c>
      <c r="S229">
        <v>1447</v>
      </c>
      <c r="T229">
        <v>0</v>
      </c>
      <c r="U229">
        <v>14184</v>
      </c>
      <c r="V229">
        <v>4615</v>
      </c>
    </row>
    <row r="230" spans="1:22" x14ac:dyDescent="0.2">
      <c r="A230" t="s">
        <v>282</v>
      </c>
      <c r="B230">
        <v>4978</v>
      </c>
      <c r="C230">
        <v>0</v>
      </c>
      <c r="D230">
        <v>1</v>
      </c>
      <c r="E230">
        <v>196.2</v>
      </c>
      <c r="F230">
        <v>-2.9</v>
      </c>
      <c r="G230">
        <v>737259</v>
      </c>
      <c r="H230">
        <v>172059</v>
      </c>
      <c r="I230">
        <v>20856</v>
      </c>
      <c r="J230">
        <v>962552</v>
      </c>
      <c r="K230">
        <v>27177</v>
      </c>
      <c r="L230">
        <v>1874030</v>
      </c>
      <c r="M230">
        <v>935375</v>
      </c>
      <c r="N230">
        <v>1825850</v>
      </c>
      <c r="O230">
        <v>48180</v>
      </c>
      <c r="P230">
        <v>6219</v>
      </c>
      <c r="Q230">
        <v>0</v>
      </c>
      <c r="R230">
        <v>0</v>
      </c>
      <c r="S230">
        <v>0</v>
      </c>
      <c r="T230">
        <v>0</v>
      </c>
      <c r="U230">
        <v>11119</v>
      </c>
      <c r="V230">
        <v>2160</v>
      </c>
    </row>
    <row r="231" spans="1:22" x14ac:dyDescent="0.2">
      <c r="A231" t="s">
        <v>283</v>
      </c>
      <c r="B231">
        <v>4995</v>
      </c>
      <c r="C231">
        <v>0</v>
      </c>
      <c r="D231">
        <v>1</v>
      </c>
      <c r="E231">
        <v>927.5</v>
      </c>
      <c r="F231">
        <v>-10.6</v>
      </c>
      <c r="G231">
        <v>4639633</v>
      </c>
      <c r="H231">
        <v>675630</v>
      </c>
      <c r="I231">
        <v>53260</v>
      </c>
      <c r="J231">
        <v>2804460</v>
      </c>
      <c r="K231">
        <v>59505</v>
      </c>
      <c r="L231">
        <v>8013407.3333000001</v>
      </c>
      <c r="M231">
        <v>2744955</v>
      </c>
      <c r="N231">
        <v>7887718</v>
      </c>
      <c r="O231">
        <v>125689.33332999999</v>
      </c>
      <c r="P231">
        <v>10545</v>
      </c>
      <c r="Q231">
        <v>0</v>
      </c>
      <c r="R231">
        <v>133107</v>
      </c>
      <c r="S231">
        <v>5787</v>
      </c>
      <c r="T231">
        <v>0</v>
      </c>
      <c r="U231">
        <v>47718</v>
      </c>
      <c r="V231">
        <v>26791</v>
      </c>
    </row>
    <row r="232" spans="1:22" x14ac:dyDescent="0.2">
      <c r="A232" t="s">
        <v>284</v>
      </c>
      <c r="B232">
        <v>5013</v>
      </c>
      <c r="C232">
        <v>0</v>
      </c>
      <c r="D232">
        <v>1</v>
      </c>
      <c r="E232">
        <v>2404.8000000000002</v>
      </c>
      <c r="F232">
        <v>-18.3</v>
      </c>
      <c r="G232">
        <v>13514646</v>
      </c>
      <c r="H232">
        <v>1726198</v>
      </c>
      <c r="I232">
        <v>224133</v>
      </c>
      <c r="J232">
        <v>6159549</v>
      </c>
      <c r="K232">
        <v>133913</v>
      </c>
      <c r="L232">
        <v>21101836.666999999</v>
      </c>
      <c r="M232">
        <v>6025636</v>
      </c>
      <c r="N232">
        <v>20659147</v>
      </c>
      <c r="O232">
        <v>442689.66667000001</v>
      </c>
      <c r="P232">
        <v>0</v>
      </c>
      <c r="Q232">
        <v>21625.784028999999</v>
      </c>
      <c r="R232">
        <v>459217</v>
      </c>
      <c r="S232">
        <v>19963</v>
      </c>
      <c r="T232">
        <v>21625.784028999999</v>
      </c>
      <c r="U232">
        <v>126885</v>
      </c>
      <c r="V232">
        <v>160661</v>
      </c>
    </row>
    <row r="233" spans="1:22" x14ac:dyDescent="0.2">
      <c r="A233" t="s">
        <v>285</v>
      </c>
      <c r="B233">
        <v>5049</v>
      </c>
      <c r="C233">
        <v>0</v>
      </c>
      <c r="D233">
        <v>1</v>
      </c>
      <c r="E233">
        <v>4551.8</v>
      </c>
      <c r="F233">
        <v>-25.6</v>
      </c>
      <c r="G233">
        <v>28174316</v>
      </c>
      <c r="H233">
        <v>4681973</v>
      </c>
      <c r="I233">
        <v>1960929</v>
      </c>
      <c r="J233">
        <v>7775846</v>
      </c>
      <c r="K233">
        <v>168659</v>
      </c>
      <c r="L233">
        <v>40169480</v>
      </c>
      <c r="M233">
        <v>7607187</v>
      </c>
      <c r="N233">
        <v>37899805</v>
      </c>
      <c r="O233">
        <v>2269675</v>
      </c>
      <c r="P233">
        <v>0</v>
      </c>
      <c r="Q233">
        <v>1186985.2375</v>
      </c>
      <c r="R233">
        <v>742069</v>
      </c>
      <c r="S233">
        <v>29199</v>
      </c>
      <c r="T233">
        <v>1186985.2375</v>
      </c>
      <c r="U233">
        <v>238122</v>
      </c>
      <c r="V233">
        <v>279414</v>
      </c>
    </row>
    <row r="234" spans="1:22" x14ac:dyDescent="0.2">
      <c r="A234" t="s">
        <v>286</v>
      </c>
      <c r="B234">
        <v>5319</v>
      </c>
      <c r="C234">
        <v>0</v>
      </c>
      <c r="D234">
        <v>1</v>
      </c>
      <c r="E234">
        <v>1121.4000000000001</v>
      </c>
      <c r="F234">
        <v>52.2</v>
      </c>
      <c r="G234">
        <v>6332656</v>
      </c>
      <c r="H234">
        <v>775880</v>
      </c>
      <c r="I234">
        <v>521414</v>
      </c>
      <c r="J234">
        <v>2534023</v>
      </c>
      <c r="K234">
        <v>78867</v>
      </c>
      <c r="L234">
        <v>9434956.6666999999</v>
      </c>
      <c r="M234">
        <v>2455156</v>
      </c>
      <c r="N234">
        <v>8820589</v>
      </c>
      <c r="O234">
        <v>614367.66666999995</v>
      </c>
      <c r="P234">
        <v>0</v>
      </c>
      <c r="Q234">
        <v>78647.594330000007</v>
      </c>
      <c r="R234">
        <v>232936</v>
      </c>
      <c r="S234">
        <v>13187</v>
      </c>
      <c r="T234">
        <v>78647.594330000007</v>
      </c>
      <c r="U234">
        <v>57443</v>
      </c>
      <c r="V234">
        <v>25334</v>
      </c>
    </row>
    <row r="235" spans="1:22" x14ac:dyDescent="0.2">
      <c r="A235" t="s">
        <v>287</v>
      </c>
      <c r="B235">
        <v>5121</v>
      </c>
      <c r="C235">
        <v>0</v>
      </c>
      <c r="D235">
        <v>1</v>
      </c>
      <c r="E235">
        <v>711.7</v>
      </c>
      <c r="F235">
        <v>-15.4</v>
      </c>
      <c r="G235">
        <v>2938447</v>
      </c>
      <c r="H235">
        <v>712466</v>
      </c>
      <c r="I235">
        <v>204958</v>
      </c>
      <c r="J235">
        <v>2820122</v>
      </c>
      <c r="K235">
        <v>94967</v>
      </c>
      <c r="L235">
        <v>6381416.3333000001</v>
      </c>
      <c r="M235">
        <v>2725155</v>
      </c>
      <c r="N235">
        <v>6068872</v>
      </c>
      <c r="O235">
        <v>312544.33332999999</v>
      </c>
      <c r="P235">
        <v>53938</v>
      </c>
      <c r="Q235">
        <v>0</v>
      </c>
      <c r="R235">
        <v>116468</v>
      </c>
      <c r="S235">
        <v>5063</v>
      </c>
      <c r="T235">
        <v>0</v>
      </c>
      <c r="U235">
        <v>36335</v>
      </c>
      <c r="V235">
        <v>26849</v>
      </c>
    </row>
    <row r="236" spans="1:22" x14ac:dyDescent="0.2">
      <c r="A236" t="s">
        <v>288</v>
      </c>
      <c r="B236">
        <v>5139</v>
      </c>
      <c r="C236">
        <v>0</v>
      </c>
      <c r="D236">
        <v>1</v>
      </c>
      <c r="E236">
        <v>189.2</v>
      </c>
      <c r="F236">
        <v>-2.8</v>
      </c>
      <c r="G236">
        <v>927711</v>
      </c>
      <c r="H236">
        <v>139332</v>
      </c>
      <c r="I236">
        <v>62629</v>
      </c>
      <c r="J236">
        <v>901821</v>
      </c>
      <c r="K236">
        <v>32408</v>
      </c>
      <c r="L236">
        <v>1921354</v>
      </c>
      <c r="M236">
        <v>869413</v>
      </c>
      <c r="N236">
        <v>1821992</v>
      </c>
      <c r="O236">
        <v>99362</v>
      </c>
      <c r="P236">
        <v>6807</v>
      </c>
      <c r="Q236">
        <v>0</v>
      </c>
      <c r="R236">
        <v>56570</v>
      </c>
      <c r="S236">
        <v>2459</v>
      </c>
      <c r="T236">
        <v>0</v>
      </c>
      <c r="U236">
        <v>11401</v>
      </c>
      <c r="V236">
        <v>9060</v>
      </c>
    </row>
    <row r="237" spans="1:22" x14ac:dyDescent="0.2">
      <c r="A237" t="s">
        <v>289</v>
      </c>
      <c r="B237">
        <v>5163</v>
      </c>
      <c r="C237">
        <v>0</v>
      </c>
      <c r="D237">
        <v>1</v>
      </c>
      <c r="E237">
        <v>623.70000000000005</v>
      </c>
      <c r="F237">
        <v>-0.3</v>
      </c>
      <c r="G237">
        <v>3054582</v>
      </c>
      <c r="H237">
        <v>448581</v>
      </c>
      <c r="I237">
        <v>90691</v>
      </c>
      <c r="J237">
        <v>1891048</v>
      </c>
      <c r="K237">
        <v>46777</v>
      </c>
      <c r="L237">
        <v>5275705</v>
      </c>
      <c r="M237">
        <v>1844271</v>
      </c>
      <c r="N237">
        <v>5132051</v>
      </c>
      <c r="O237">
        <v>143654</v>
      </c>
      <c r="P237">
        <v>0</v>
      </c>
      <c r="Q237">
        <v>0</v>
      </c>
      <c r="R237">
        <v>133107</v>
      </c>
      <c r="S237">
        <v>5787</v>
      </c>
      <c r="T237">
        <v>0</v>
      </c>
      <c r="U237">
        <v>32359</v>
      </c>
      <c r="V237">
        <v>14601</v>
      </c>
    </row>
    <row r="238" spans="1:22" x14ac:dyDescent="0.2">
      <c r="A238" t="s">
        <v>290</v>
      </c>
      <c r="B238">
        <v>5166</v>
      </c>
      <c r="C238">
        <v>0</v>
      </c>
      <c r="D238">
        <v>1</v>
      </c>
      <c r="E238">
        <v>2124</v>
      </c>
      <c r="F238">
        <v>-7.9</v>
      </c>
      <c r="G238">
        <v>10292136</v>
      </c>
      <c r="H238">
        <v>2107650</v>
      </c>
      <c r="I238">
        <v>919595</v>
      </c>
      <c r="J238">
        <v>6601477</v>
      </c>
      <c r="K238">
        <v>128682</v>
      </c>
      <c r="L238">
        <v>18790079.666999999</v>
      </c>
      <c r="M238">
        <v>6472795</v>
      </c>
      <c r="N238">
        <v>17651046</v>
      </c>
      <c r="O238">
        <v>1139033.6666999999</v>
      </c>
      <c r="P238">
        <v>0</v>
      </c>
      <c r="Q238">
        <v>0</v>
      </c>
      <c r="R238">
        <v>389337</v>
      </c>
      <c r="S238">
        <v>16926</v>
      </c>
      <c r="T238">
        <v>0</v>
      </c>
      <c r="U238">
        <v>109308</v>
      </c>
      <c r="V238">
        <v>178154</v>
      </c>
    </row>
    <row r="239" spans="1:22" x14ac:dyDescent="0.2">
      <c r="A239" t="s">
        <v>291</v>
      </c>
      <c r="B239">
        <v>5184</v>
      </c>
      <c r="C239">
        <v>0</v>
      </c>
      <c r="D239">
        <v>1</v>
      </c>
      <c r="E239">
        <v>1829.1</v>
      </c>
      <c r="F239">
        <v>-7.2</v>
      </c>
      <c r="G239">
        <v>11895156</v>
      </c>
      <c r="H239">
        <v>1367135</v>
      </c>
      <c r="I239">
        <v>307179</v>
      </c>
      <c r="J239">
        <v>3409867</v>
      </c>
      <c r="K239">
        <v>77840</v>
      </c>
      <c r="L239">
        <v>16417070.666999999</v>
      </c>
      <c r="M239">
        <v>3332027</v>
      </c>
      <c r="N239">
        <v>15994260</v>
      </c>
      <c r="O239">
        <v>422810.66667000001</v>
      </c>
      <c r="P239">
        <v>0</v>
      </c>
      <c r="Q239">
        <v>565031.97771999997</v>
      </c>
      <c r="R239">
        <v>332766</v>
      </c>
      <c r="S239">
        <v>14466</v>
      </c>
      <c r="T239">
        <v>565031.97771999997</v>
      </c>
      <c r="U239">
        <v>98814</v>
      </c>
      <c r="V239">
        <v>77679</v>
      </c>
    </row>
    <row r="240" spans="1:22" x14ac:dyDescent="0.2">
      <c r="A240" t="s">
        <v>292</v>
      </c>
      <c r="B240">
        <v>5250</v>
      </c>
      <c r="C240">
        <v>0</v>
      </c>
      <c r="D240">
        <v>1</v>
      </c>
      <c r="E240">
        <v>4449.8</v>
      </c>
      <c r="F240">
        <v>161.19999999999999</v>
      </c>
      <c r="G240">
        <v>21288371</v>
      </c>
      <c r="H240">
        <v>2958599</v>
      </c>
      <c r="I240">
        <v>1530505</v>
      </c>
      <c r="J240">
        <v>12855625</v>
      </c>
      <c r="K240">
        <v>433550</v>
      </c>
      <c r="L240">
        <v>36935845.332999997</v>
      </c>
      <c r="M240">
        <v>12422075</v>
      </c>
      <c r="N240">
        <v>34841542</v>
      </c>
      <c r="O240">
        <v>2094303.3333000001</v>
      </c>
      <c r="P240">
        <v>0</v>
      </c>
      <c r="Q240">
        <v>0</v>
      </c>
      <c r="R240">
        <v>409302</v>
      </c>
      <c r="S240">
        <v>17793</v>
      </c>
      <c r="T240">
        <v>0</v>
      </c>
      <c r="U240">
        <v>218015</v>
      </c>
      <c r="V240">
        <v>242552</v>
      </c>
    </row>
    <row r="241" spans="1:22" x14ac:dyDescent="0.2">
      <c r="A241" t="s">
        <v>293</v>
      </c>
      <c r="B241">
        <v>5256</v>
      </c>
      <c r="C241">
        <v>0</v>
      </c>
      <c r="D241">
        <v>1</v>
      </c>
      <c r="E241">
        <v>661.7</v>
      </c>
      <c r="F241">
        <v>20.399999999999999</v>
      </c>
      <c r="G241">
        <v>3761677</v>
      </c>
      <c r="H241">
        <v>476537</v>
      </c>
      <c r="I241">
        <v>248472</v>
      </c>
      <c r="J241">
        <v>1570144</v>
      </c>
      <c r="K241">
        <v>48886</v>
      </c>
      <c r="L241">
        <v>5680638.3333000001</v>
      </c>
      <c r="M241">
        <v>1521258</v>
      </c>
      <c r="N241">
        <v>5376532</v>
      </c>
      <c r="O241">
        <v>304106.33332999999</v>
      </c>
      <c r="P241">
        <v>0</v>
      </c>
      <c r="Q241">
        <v>31536.351514999998</v>
      </c>
      <c r="R241">
        <v>139762</v>
      </c>
      <c r="S241">
        <v>6076</v>
      </c>
      <c r="T241">
        <v>31536.351514999998</v>
      </c>
      <c r="U241">
        <v>34384</v>
      </c>
      <c r="V241">
        <v>12042</v>
      </c>
    </row>
    <row r="242" spans="1:22" x14ac:dyDescent="0.2">
      <c r="A242" t="s">
        <v>294</v>
      </c>
      <c r="B242">
        <v>5283</v>
      </c>
      <c r="C242">
        <v>0</v>
      </c>
      <c r="D242">
        <v>1</v>
      </c>
      <c r="E242">
        <v>697.7</v>
      </c>
      <c r="F242">
        <v>-6.5</v>
      </c>
      <c r="G242">
        <v>2291470</v>
      </c>
      <c r="H242">
        <v>589064</v>
      </c>
      <c r="I242">
        <v>-99943</v>
      </c>
      <c r="J242">
        <v>3601583</v>
      </c>
      <c r="K242">
        <v>186294</v>
      </c>
      <c r="L242">
        <v>6432606.6666999999</v>
      </c>
      <c r="M242">
        <v>3415289</v>
      </c>
      <c r="N242">
        <v>6302499</v>
      </c>
      <c r="O242">
        <v>130107.66667000001</v>
      </c>
      <c r="P242">
        <v>0</v>
      </c>
      <c r="Q242">
        <v>0</v>
      </c>
      <c r="R242">
        <v>133107</v>
      </c>
      <c r="S242">
        <v>5787</v>
      </c>
      <c r="T242">
        <v>0</v>
      </c>
      <c r="U242">
        <v>37000</v>
      </c>
      <c r="V242">
        <v>83597</v>
      </c>
    </row>
    <row r="243" spans="1:22" x14ac:dyDescent="0.2">
      <c r="A243" t="s">
        <v>295</v>
      </c>
      <c r="B243">
        <v>5310</v>
      </c>
      <c r="C243">
        <v>0</v>
      </c>
      <c r="D243">
        <v>1</v>
      </c>
      <c r="E243">
        <v>675.7</v>
      </c>
      <c r="F243">
        <v>16.399999999999999</v>
      </c>
      <c r="G243">
        <v>4029796</v>
      </c>
      <c r="H243">
        <v>514143</v>
      </c>
      <c r="I243">
        <v>239689</v>
      </c>
      <c r="J243">
        <v>1555660</v>
      </c>
      <c r="K243">
        <v>45446</v>
      </c>
      <c r="L243">
        <v>6058142.3333000001</v>
      </c>
      <c r="M243">
        <v>1510214</v>
      </c>
      <c r="N243">
        <v>5760814</v>
      </c>
      <c r="O243">
        <v>297328.33332999999</v>
      </c>
      <c r="P243">
        <v>0</v>
      </c>
      <c r="Q243">
        <v>53723.832729000002</v>
      </c>
      <c r="R243">
        <v>66553</v>
      </c>
      <c r="S243">
        <v>2893</v>
      </c>
      <c r="T243">
        <v>53723.832729000002</v>
      </c>
      <c r="U243">
        <v>37127</v>
      </c>
      <c r="V243">
        <v>25096</v>
      </c>
    </row>
    <row r="244" spans="1:22" x14ac:dyDescent="0.2">
      <c r="A244" t="s">
        <v>296</v>
      </c>
      <c r="B244">
        <v>5323</v>
      </c>
      <c r="C244">
        <v>0</v>
      </c>
      <c r="D244">
        <v>1</v>
      </c>
      <c r="E244">
        <v>565.70000000000005</v>
      </c>
      <c r="F244">
        <v>-15.7</v>
      </c>
      <c r="G244">
        <v>2272615</v>
      </c>
      <c r="H244">
        <v>456703</v>
      </c>
      <c r="I244">
        <v>-11065</v>
      </c>
      <c r="J244">
        <v>2563754</v>
      </c>
      <c r="K244">
        <v>63058</v>
      </c>
      <c r="L244">
        <v>5203855.6666999999</v>
      </c>
      <c r="M244">
        <v>2500696</v>
      </c>
      <c r="N244">
        <v>5139511</v>
      </c>
      <c r="O244">
        <v>64344.666666999998</v>
      </c>
      <c r="P244">
        <v>67696</v>
      </c>
      <c r="Q244">
        <v>0</v>
      </c>
      <c r="R244">
        <v>119796</v>
      </c>
      <c r="S244">
        <v>5208</v>
      </c>
      <c r="T244">
        <v>0</v>
      </c>
      <c r="U244">
        <v>30109</v>
      </c>
      <c r="V244">
        <v>30580</v>
      </c>
    </row>
    <row r="245" spans="1:22" x14ac:dyDescent="0.2">
      <c r="A245" t="s">
        <v>297</v>
      </c>
      <c r="B245">
        <v>5328</v>
      </c>
      <c r="C245">
        <v>0</v>
      </c>
      <c r="D245">
        <v>1</v>
      </c>
      <c r="E245">
        <v>83.6</v>
      </c>
      <c r="F245">
        <v>-1.2</v>
      </c>
      <c r="G245">
        <v>403531</v>
      </c>
      <c r="H245">
        <v>59011</v>
      </c>
      <c r="I245">
        <v>23866</v>
      </c>
      <c r="J245">
        <v>407231</v>
      </c>
      <c r="K245">
        <v>-822</v>
      </c>
      <c r="L245">
        <v>870035.33333000005</v>
      </c>
      <c r="M245">
        <v>408053</v>
      </c>
      <c r="N245">
        <v>847105</v>
      </c>
      <c r="O245">
        <v>22930.333332999999</v>
      </c>
      <c r="P245">
        <v>2779</v>
      </c>
      <c r="Q245">
        <v>0</v>
      </c>
      <c r="R245">
        <v>0</v>
      </c>
      <c r="S245">
        <v>0</v>
      </c>
      <c r="T245">
        <v>0</v>
      </c>
      <c r="U245">
        <v>5197</v>
      </c>
      <c r="V245">
        <v>262</v>
      </c>
    </row>
    <row r="246" spans="1:22" x14ac:dyDescent="0.2">
      <c r="A246" t="s">
        <v>298</v>
      </c>
      <c r="B246">
        <v>5463</v>
      </c>
      <c r="C246">
        <v>0</v>
      </c>
      <c r="D246">
        <v>1</v>
      </c>
      <c r="E246">
        <v>1144.4000000000001</v>
      </c>
      <c r="F246">
        <v>-22.1</v>
      </c>
      <c r="G246">
        <v>6084109</v>
      </c>
      <c r="H246">
        <v>858213</v>
      </c>
      <c r="I246">
        <v>43412</v>
      </c>
      <c r="J246">
        <v>3541140</v>
      </c>
      <c r="K246">
        <v>76584</v>
      </c>
      <c r="L246">
        <v>10314789</v>
      </c>
      <c r="M246">
        <v>3464556</v>
      </c>
      <c r="N246">
        <v>10151971</v>
      </c>
      <c r="O246">
        <v>162818</v>
      </c>
      <c r="P246">
        <v>69609</v>
      </c>
      <c r="Q246">
        <v>0</v>
      </c>
      <c r="R246">
        <v>249575</v>
      </c>
      <c r="S246">
        <v>10850</v>
      </c>
      <c r="T246">
        <v>0</v>
      </c>
      <c r="U246">
        <v>60419</v>
      </c>
      <c r="V246">
        <v>80902</v>
      </c>
    </row>
    <row r="247" spans="1:22" x14ac:dyDescent="0.2">
      <c r="A247" t="s">
        <v>299</v>
      </c>
      <c r="B247">
        <v>5486</v>
      </c>
      <c r="C247">
        <v>0</v>
      </c>
      <c r="D247">
        <v>1</v>
      </c>
      <c r="E247">
        <v>384.8</v>
      </c>
      <c r="F247">
        <v>-3.9</v>
      </c>
      <c r="G247">
        <v>1531377</v>
      </c>
      <c r="H247">
        <v>288325</v>
      </c>
      <c r="I247">
        <v>-18419</v>
      </c>
      <c r="J247">
        <v>1719143</v>
      </c>
      <c r="K247">
        <v>37975</v>
      </c>
      <c r="L247">
        <v>3484788</v>
      </c>
      <c r="M247">
        <v>1681168</v>
      </c>
      <c r="N247">
        <v>3457347</v>
      </c>
      <c r="O247">
        <v>27441</v>
      </c>
      <c r="P247">
        <v>866</v>
      </c>
      <c r="Q247">
        <v>0</v>
      </c>
      <c r="R247">
        <v>69881</v>
      </c>
      <c r="S247">
        <v>3038</v>
      </c>
      <c r="T247">
        <v>0</v>
      </c>
      <c r="U247">
        <v>21208</v>
      </c>
      <c r="V247">
        <v>15824</v>
      </c>
    </row>
    <row r="248" spans="1:22" x14ac:dyDescent="0.2">
      <c r="A248" t="s">
        <v>300</v>
      </c>
      <c r="B248">
        <v>5508</v>
      </c>
      <c r="C248">
        <v>0</v>
      </c>
      <c r="D248">
        <v>1</v>
      </c>
      <c r="E248">
        <v>326.8</v>
      </c>
      <c r="F248">
        <v>25.1</v>
      </c>
      <c r="G248">
        <v>1089468</v>
      </c>
      <c r="H248">
        <v>297764</v>
      </c>
      <c r="I248">
        <v>203435</v>
      </c>
      <c r="J248">
        <v>1424385</v>
      </c>
      <c r="K248">
        <v>49021</v>
      </c>
      <c r="L248">
        <v>2818475.3333000001</v>
      </c>
      <c r="M248">
        <v>1375364</v>
      </c>
      <c r="N248">
        <v>2562919</v>
      </c>
      <c r="O248">
        <v>255556.33332999999</v>
      </c>
      <c r="P248">
        <v>0</v>
      </c>
      <c r="Q248">
        <v>0</v>
      </c>
      <c r="R248">
        <v>0</v>
      </c>
      <c r="S248">
        <v>0</v>
      </c>
      <c r="T248">
        <v>0</v>
      </c>
      <c r="U248">
        <v>16860</v>
      </c>
      <c r="V248">
        <v>6858</v>
      </c>
    </row>
    <row r="249" spans="1:22" x14ac:dyDescent="0.2">
      <c r="A249" t="s">
        <v>301</v>
      </c>
      <c r="B249">
        <v>1975</v>
      </c>
      <c r="C249">
        <v>0</v>
      </c>
      <c r="D249">
        <v>1</v>
      </c>
      <c r="E249">
        <v>421.8</v>
      </c>
      <c r="F249">
        <v>-0.2</v>
      </c>
      <c r="G249">
        <v>1833745</v>
      </c>
      <c r="H249">
        <v>332491</v>
      </c>
      <c r="I249">
        <v>52850</v>
      </c>
      <c r="J249">
        <v>1557925</v>
      </c>
      <c r="K249">
        <v>36551</v>
      </c>
      <c r="L249">
        <v>3653278</v>
      </c>
      <c r="M249">
        <v>1521374</v>
      </c>
      <c r="N249">
        <v>3558460</v>
      </c>
      <c r="O249">
        <v>94818</v>
      </c>
      <c r="P249">
        <v>0</v>
      </c>
      <c r="Q249">
        <v>0</v>
      </c>
      <c r="R249">
        <v>79864</v>
      </c>
      <c r="S249">
        <v>3472</v>
      </c>
      <c r="T249">
        <v>0</v>
      </c>
      <c r="U249">
        <v>21734</v>
      </c>
      <c r="V249">
        <v>8981</v>
      </c>
    </row>
    <row r="250" spans="1:22" x14ac:dyDescent="0.2">
      <c r="A250" t="s">
        <v>302</v>
      </c>
      <c r="B250">
        <v>4824</v>
      </c>
      <c r="C250">
        <v>0</v>
      </c>
      <c r="D250">
        <v>1</v>
      </c>
      <c r="E250">
        <v>711.7</v>
      </c>
      <c r="F250">
        <v>-1.3</v>
      </c>
      <c r="G250">
        <v>3103425</v>
      </c>
      <c r="H250">
        <v>508578</v>
      </c>
      <c r="I250">
        <v>118894</v>
      </c>
      <c r="J250">
        <v>2738533</v>
      </c>
      <c r="K250">
        <v>70766</v>
      </c>
      <c r="L250">
        <v>6230040.3333000001</v>
      </c>
      <c r="M250">
        <v>2667767</v>
      </c>
      <c r="N250">
        <v>6028554</v>
      </c>
      <c r="O250">
        <v>201486.33332999999</v>
      </c>
      <c r="P250">
        <v>0</v>
      </c>
      <c r="Q250">
        <v>0</v>
      </c>
      <c r="R250">
        <v>143089</v>
      </c>
      <c r="S250">
        <v>6220</v>
      </c>
      <c r="T250">
        <v>0</v>
      </c>
      <c r="U250">
        <v>37394</v>
      </c>
      <c r="V250">
        <v>22593</v>
      </c>
    </row>
    <row r="251" spans="1:22" x14ac:dyDescent="0.2">
      <c r="A251" t="s">
        <v>303</v>
      </c>
      <c r="B251">
        <v>5607</v>
      </c>
      <c r="C251">
        <v>0</v>
      </c>
      <c r="D251">
        <v>1</v>
      </c>
      <c r="E251">
        <v>724.6</v>
      </c>
      <c r="F251">
        <v>49.4</v>
      </c>
      <c r="G251">
        <v>3910922</v>
      </c>
      <c r="H251">
        <v>771030</v>
      </c>
      <c r="I251">
        <v>656544</v>
      </c>
      <c r="J251">
        <v>2074901</v>
      </c>
      <c r="K251">
        <v>97334</v>
      </c>
      <c r="L251">
        <v>6507095.6666999999</v>
      </c>
      <c r="M251">
        <v>1977567</v>
      </c>
      <c r="N251">
        <v>5738899</v>
      </c>
      <c r="O251">
        <v>768196.66666999995</v>
      </c>
      <c r="P251">
        <v>0</v>
      </c>
      <c r="Q251">
        <v>0</v>
      </c>
      <c r="R251">
        <v>276196</v>
      </c>
      <c r="S251">
        <v>12007</v>
      </c>
      <c r="T251">
        <v>0</v>
      </c>
      <c r="U251">
        <v>37282</v>
      </c>
      <c r="V251">
        <v>26439</v>
      </c>
    </row>
    <row r="252" spans="1:22" x14ac:dyDescent="0.2">
      <c r="A252" t="s">
        <v>304</v>
      </c>
      <c r="B252">
        <v>5643</v>
      </c>
      <c r="C252">
        <v>0</v>
      </c>
      <c r="D252">
        <v>1</v>
      </c>
      <c r="E252">
        <v>998.5</v>
      </c>
      <c r="F252">
        <v>21.3</v>
      </c>
      <c r="G252">
        <v>4970522</v>
      </c>
      <c r="H252">
        <v>1017391</v>
      </c>
      <c r="I252">
        <v>583356</v>
      </c>
      <c r="J252">
        <v>2653894</v>
      </c>
      <c r="K252">
        <v>73640</v>
      </c>
      <c r="L252">
        <v>8623353</v>
      </c>
      <c r="M252">
        <v>2580254</v>
      </c>
      <c r="N252">
        <v>7932077</v>
      </c>
      <c r="O252">
        <v>691276</v>
      </c>
      <c r="P252">
        <v>0</v>
      </c>
      <c r="Q252">
        <v>0</v>
      </c>
      <c r="R252">
        <v>86519</v>
      </c>
      <c r="S252">
        <v>3761</v>
      </c>
      <c r="T252">
        <v>0</v>
      </c>
      <c r="U252">
        <v>49779</v>
      </c>
      <c r="V252">
        <v>68065</v>
      </c>
    </row>
    <row r="253" spans="1:22" x14ac:dyDescent="0.2">
      <c r="A253" t="s">
        <v>305</v>
      </c>
      <c r="B253">
        <v>5697</v>
      </c>
      <c r="C253">
        <v>0</v>
      </c>
      <c r="D253">
        <v>1</v>
      </c>
      <c r="E253">
        <v>435.8</v>
      </c>
      <c r="F253">
        <v>-17.600000000000001</v>
      </c>
      <c r="G253">
        <v>1929580</v>
      </c>
      <c r="H253">
        <v>337844</v>
      </c>
      <c r="I253">
        <v>-39994</v>
      </c>
      <c r="J253">
        <v>1790094</v>
      </c>
      <c r="K253">
        <v>76141</v>
      </c>
      <c r="L253">
        <v>4015286</v>
      </c>
      <c r="M253">
        <v>1713953</v>
      </c>
      <c r="N253">
        <v>3974179</v>
      </c>
      <c r="O253">
        <v>41107</v>
      </c>
      <c r="P253">
        <v>85558</v>
      </c>
      <c r="Q253">
        <v>0</v>
      </c>
      <c r="R253">
        <v>53243</v>
      </c>
      <c r="S253">
        <v>2315</v>
      </c>
      <c r="T253">
        <v>0</v>
      </c>
      <c r="U253">
        <v>23361</v>
      </c>
      <c r="V253">
        <v>11011</v>
      </c>
    </row>
    <row r="254" spans="1:22" x14ac:dyDescent="0.2">
      <c r="A254" t="s">
        <v>306</v>
      </c>
      <c r="B254">
        <v>5724</v>
      </c>
      <c r="C254">
        <v>0</v>
      </c>
      <c r="D254">
        <v>1</v>
      </c>
      <c r="E254">
        <v>264.89999999999998</v>
      </c>
      <c r="F254">
        <v>21.9</v>
      </c>
      <c r="G254">
        <v>1321332</v>
      </c>
      <c r="H254">
        <v>213439</v>
      </c>
      <c r="I254">
        <v>216623</v>
      </c>
      <c r="J254">
        <v>939149</v>
      </c>
      <c r="K254">
        <v>48831</v>
      </c>
      <c r="L254">
        <v>2445274.6666999999</v>
      </c>
      <c r="M254">
        <v>890318</v>
      </c>
      <c r="N254">
        <v>2172048</v>
      </c>
      <c r="O254">
        <v>273226.66667000001</v>
      </c>
      <c r="P254">
        <v>0</v>
      </c>
      <c r="Q254">
        <v>0</v>
      </c>
      <c r="R254">
        <v>43260</v>
      </c>
      <c r="S254">
        <v>1881</v>
      </c>
      <c r="T254">
        <v>0</v>
      </c>
      <c r="U254">
        <v>14710</v>
      </c>
      <c r="V254">
        <v>14615</v>
      </c>
    </row>
    <row r="255" spans="1:22" x14ac:dyDescent="0.2">
      <c r="A255" t="s">
        <v>307</v>
      </c>
      <c r="B255">
        <v>5805</v>
      </c>
      <c r="C255">
        <v>0</v>
      </c>
      <c r="D255">
        <v>1</v>
      </c>
      <c r="E255">
        <v>1156.4000000000001</v>
      </c>
      <c r="F255">
        <v>-5.9</v>
      </c>
      <c r="G255">
        <v>4281044</v>
      </c>
      <c r="H255">
        <v>1258531</v>
      </c>
      <c r="I255">
        <v>338855</v>
      </c>
      <c r="J255">
        <v>4992499</v>
      </c>
      <c r="K255">
        <v>27202</v>
      </c>
      <c r="L255">
        <v>10755779.666999999</v>
      </c>
      <c r="M255">
        <v>4965297</v>
      </c>
      <c r="N255">
        <v>10219518</v>
      </c>
      <c r="O255">
        <v>536261.66666999995</v>
      </c>
      <c r="P255">
        <v>0</v>
      </c>
      <c r="Q255">
        <v>0</v>
      </c>
      <c r="R255">
        <v>109813</v>
      </c>
      <c r="S255">
        <v>4774</v>
      </c>
      <c r="T255">
        <v>0</v>
      </c>
      <c r="U255">
        <v>60747</v>
      </c>
      <c r="V255">
        <v>333519</v>
      </c>
    </row>
    <row r="256" spans="1:22" x14ac:dyDescent="0.2">
      <c r="A256" t="s">
        <v>308</v>
      </c>
      <c r="B256">
        <v>5823</v>
      </c>
      <c r="C256">
        <v>0</v>
      </c>
      <c r="D256">
        <v>1</v>
      </c>
      <c r="E256">
        <v>386.8</v>
      </c>
      <c r="F256">
        <v>9.4</v>
      </c>
      <c r="G256">
        <v>1609459</v>
      </c>
      <c r="H256">
        <v>295109</v>
      </c>
      <c r="I256">
        <v>145674</v>
      </c>
      <c r="J256">
        <v>1677594</v>
      </c>
      <c r="K256">
        <v>52131</v>
      </c>
      <c r="L256">
        <v>3588076.6666999999</v>
      </c>
      <c r="M256">
        <v>1625463</v>
      </c>
      <c r="N256">
        <v>3367996</v>
      </c>
      <c r="O256">
        <v>220080.66667000001</v>
      </c>
      <c r="P256">
        <v>0</v>
      </c>
      <c r="Q256">
        <v>0</v>
      </c>
      <c r="R256">
        <v>36604</v>
      </c>
      <c r="S256">
        <v>1591</v>
      </c>
      <c r="T256">
        <v>0</v>
      </c>
      <c r="U256">
        <v>21245</v>
      </c>
      <c r="V256">
        <v>42519</v>
      </c>
    </row>
    <row r="257" spans="1:22" x14ac:dyDescent="0.2">
      <c r="A257" t="s">
        <v>309</v>
      </c>
      <c r="B257">
        <v>5832</v>
      </c>
      <c r="C257">
        <v>0</v>
      </c>
      <c r="D257">
        <v>1</v>
      </c>
      <c r="E257">
        <v>277.89999999999998</v>
      </c>
      <c r="F257">
        <v>-10.1</v>
      </c>
      <c r="G257">
        <v>1327692</v>
      </c>
      <c r="H257">
        <v>178034</v>
      </c>
      <c r="I257">
        <v>-6887</v>
      </c>
      <c r="J257">
        <v>1062446</v>
      </c>
      <c r="K257">
        <v>41646</v>
      </c>
      <c r="L257">
        <v>2575946</v>
      </c>
      <c r="M257">
        <v>1020800</v>
      </c>
      <c r="N257">
        <v>2537157</v>
      </c>
      <c r="O257">
        <v>38789</v>
      </c>
      <c r="P257">
        <v>47337</v>
      </c>
      <c r="Q257">
        <v>0</v>
      </c>
      <c r="R257">
        <v>0</v>
      </c>
      <c r="S257">
        <v>0</v>
      </c>
      <c r="T257">
        <v>0</v>
      </c>
      <c r="U257">
        <v>15772</v>
      </c>
      <c r="V257">
        <v>7774</v>
      </c>
    </row>
    <row r="258" spans="1:22" x14ac:dyDescent="0.2">
      <c r="A258" t="s">
        <v>310</v>
      </c>
      <c r="B258">
        <v>5877</v>
      </c>
      <c r="C258">
        <v>0</v>
      </c>
      <c r="D258">
        <v>1</v>
      </c>
      <c r="E258">
        <v>1350.3</v>
      </c>
      <c r="F258">
        <v>-5.8</v>
      </c>
      <c r="G258">
        <v>6580621</v>
      </c>
      <c r="H258">
        <v>999142</v>
      </c>
      <c r="I258">
        <v>121856</v>
      </c>
      <c r="J258">
        <v>4393163</v>
      </c>
      <c r="K258">
        <v>70155</v>
      </c>
      <c r="L258">
        <v>11922366.333000001</v>
      </c>
      <c r="M258">
        <v>4323008</v>
      </c>
      <c r="N258">
        <v>11637445</v>
      </c>
      <c r="O258">
        <v>284921.33332999999</v>
      </c>
      <c r="P258">
        <v>0</v>
      </c>
      <c r="Q258">
        <v>0</v>
      </c>
      <c r="R258">
        <v>202987</v>
      </c>
      <c r="S258">
        <v>8824</v>
      </c>
      <c r="T258">
        <v>0</v>
      </c>
      <c r="U258">
        <v>70960</v>
      </c>
      <c r="V258">
        <v>152427</v>
      </c>
    </row>
    <row r="259" spans="1:22" x14ac:dyDescent="0.2">
      <c r="A259" t="s">
        <v>311</v>
      </c>
      <c r="B259">
        <v>5895</v>
      </c>
      <c r="C259">
        <v>0</v>
      </c>
      <c r="D259">
        <v>1</v>
      </c>
      <c r="E259">
        <v>275.89999999999998</v>
      </c>
      <c r="F259">
        <v>12.1</v>
      </c>
      <c r="G259">
        <v>1494254</v>
      </c>
      <c r="H259">
        <v>243656</v>
      </c>
      <c r="I259">
        <v>157568</v>
      </c>
      <c r="J259">
        <v>800308</v>
      </c>
      <c r="K259">
        <v>32085</v>
      </c>
      <c r="L259">
        <v>2474312.3333000001</v>
      </c>
      <c r="M259">
        <v>768223</v>
      </c>
      <c r="N259">
        <v>2283729</v>
      </c>
      <c r="O259">
        <v>190583.33332999999</v>
      </c>
      <c r="P259">
        <v>0</v>
      </c>
      <c r="Q259">
        <v>0</v>
      </c>
      <c r="R259">
        <v>66553</v>
      </c>
      <c r="S259">
        <v>2893</v>
      </c>
      <c r="T259">
        <v>0</v>
      </c>
      <c r="U259">
        <v>14720</v>
      </c>
      <c r="V259">
        <v>2647</v>
      </c>
    </row>
    <row r="260" spans="1:22" x14ac:dyDescent="0.2">
      <c r="A260" t="s">
        <v>312</v>
      </c>
      <c r="B260">
        <v>5949</v>
      </c>
      <c r="C260">
        <v>0</v>
      </c>
      <c r="D260">
        <v>1</v>
      </c>
      <c r="E260">
        <v>1002.5</v>
      </c>
      <c r="F260">
        <v>-7.4</v>
      </c>
      <c r="G260">
        <v>5412456</v>
      </c>
      <c r="H260">
        <v>702082</v>
      </c>
      <c r="I260">
        <v>104827</v>
      </c>
      <c r="J260">
        <v>3138014</v>
      </c>
      <c r="K260">
        <v>57532</v>
      </c>
      <c r="L260">
        <v>9046224.6666999999</v>
      </c>
      <c r="M260">
        <v>3080482</v>
      </c>
      <c r="N260">
        <v>8859696</v>
      </c>
      <c r="O260">
        <v>186528.66667000001</v>
      </c>
      <c r="P260">
        <v>0</v>
      </c>
      <c r="Q260">
        <v>0</v>
      </c>
      <c r="R260">
        <v>246247</v>
      </c>
      <c r="S260">
        <v>10705</v>
      </c>
      <c r="T260">
        <v>0</v>
      </c>
      <c r="U260">
        <v>53840</v>
      </c>
      <c r="V260">
        <v>39920</v>
      </c>
    </row>
    <row r="261" spans="1:22" x14ac:dyDescent="0.2">
      <c r="A261" t="s">
        <v>313</v>
      </c>
      <c r="B261">
        <v>5976</v>
      </c>
      <c r="C261">
        <v>0</v>
      </c>
      <c r="D261">
        <v>1</v>
      </c>
      <c r="E261">
        <v>956.5</v>
      </c>
      <c r="F261">
        <v>-19.100000000000001</v>
      </c>
      <c r="G261">
        <v>4992674</v>
      </c>
      <c r="H261">
        <v>733609</v>
      </c>
      <c r="I261">
        <v>-47397</v>
      </c>
      <c r="J261">
        <v>2651989</v>
      </c>
      <c r="K261">
        <v>81490</v>
      </c>
      <c r="L261">
        <v>8445838.3333000001</v>
      </c>
      <c r="M261">
        <v>2570499</v>
      </c>
      <c r="N261">
        <v>8376112</v>
      </c>
      <c r="O261">
        <v>69726.333333000002</v>
      </c>
      <c r="P261">
        <v>62222</v>
      </c>
      <c r="Q261">
        <v>0</v>
      </c>
      <c r="R261">
        <v>0</v>
      </c>
      <c r="S261">
        <v>0</v>
      </c>
      <c r="T261">
        <v>0</v>
      </c>
      <c r="U261">
        <v>49971</v>
      </c>
      <c r="V261">
        <v>67566</v>
      </c>
    </row>
    <row r="262" spans="1:22" x14ac:dyDescent="0.2">
      <c r="A262" t="s">
        <v>314</v>
      </c>
      <c r="B262">
        <v>5994</v>
      </c>
      <c r="C262">
        <v>0</v>
      </c>
      <c r="D262">
        <v>1</v>
      </c>
      <c r="E262">
        <v>782.6</v>
      </c>
      <c r="F262">
        <v>11.4</v>
      </c>
      <c r="G262">
        <v>3722769</v>
      </c>
      <c r="H262">
        <v>587347</v>
      </c>
      <c r="I262">
        <v>184838</v>
      </c>
      <c r="J262">
        <v>2357054</v>
      </c>
      <c r="K262">
        <v>59423</v>
      </c>
      <c r="L262">
        <v>6577995</v>
      </c>
      <c r="M262">
        <v>2297631</v>
      </c>
      <c r="N262">
        <v>6320181</v>
      </c>
      <c r="O262">
        <v>257814</v>
      </c>
      <c r="P262">
        <v>0</v>
      </c>
      <c r="Q262">
        <v>0</v>
      </c>
      <c r="R262">
        <v>116468</v>
      </c>
      <c r="S262">
        <v>5063</v>
      </c>
      <c r="T262">
        <v>0</v>
      </c>
      <c r="U262">
        <v>39444</v>
      </c>
      <c r="V262">
        <v>27293</v>
      </c>
    </row>
    <row r="263" spans="1:22" x14ac:dyDescent="0.2">
      <c r="A263" t="s">
        <v>315</v>
      </c>
      <c r="B263">
        <v>6003</v>
      </c>
      <c r="C263">
        <v>0</v>
      </c>
      <c r="D263">
        <v>1</v>
      </c>
      <c r="E263">
        <v>315.8</v>
      </c>
      <c r="F263">
        <v>-6.8</v>
      </c>
      <c r="G263">
        <v>1760635</v>
      </c>
      <c r="H263">
        <v>255770</v>
      </c>
      <c r="I263">
        <v>37368</v>
      </c>
      <c r="J263">
        <v>1184702</v>
      </c>
      <c r="K263">
        <v>34959</v>
      </c>
      <c r="L263">
        <v>3125142.6666999999</v>
      </c>
      <c r="M263">
        <v>1149743</v>
      </c>
      <c r="N263">
        <v>3048799</v>
      </c>
      <c r="O263">
        <v>76343.666666999998</v>
      </c>
      <c r="P263">
        <v>23839</v>
      </c>
      <c r="Q263">
        <v>0</v>
      </c>
      <c r="R263">
        <v>83192</v>
      </c>
      <c r="S263">
        <v>3617</v>
      </c>
      <c r="T263">
        <v>0</v>
      </c>
      <c r="U263">
        <v>18550</v>
      </c>
      <c r="V263">
        <v>7228</v>
      </c>
    </row>
    <row r="264" spans="1:22" x14ac:dyDescent="0.2">
      <c r="A264" t="s">
        <v>316</v>
      </c>
      <c r="B264">
        <v>6012</v>
      </c>
      <c r="C264">
        <v>0</v>
      </c>
      <c r="D264">
        <v>1</v>
      </c>
      <c r="E264">
        <v>527.70000000000005</v>
      </c>
      <c r="F264">
        <v>-5.2</v>
      </c>
      <c r="G264">
        <v>2814809</v>
      </c>
      <c r="H264">
        <v>403862</v>
      </c>
      <c r="I264">
        <v>68679</v>
      </c>
      <c r="J264">
        <v>1507602</v>
      </c>
      <c r="K264">
        <v>28421</v>
      </c>
      <c r="L264">
        <v>4647496</v>
      </c>
      <c r="M264">
        <v>1479181</v>
      </c>
      <c r="N264">
        <v>4541219</v>
      </c>
      <c r="O264">
        <v>106277</v>
      </c>
      <c r="P264">
        <v>94</v>
      </c>
      <c r="Q264">
        <v>0</v>
      </c>
      <c r="R264">
        <v>99830</v>
      </c>
      <c r="S264">
        <v>4340</v>
      </c>
      <c r="T264">
        <v>0</v>
      </c>
      <c r="U264">
        <v>27942</v>
      </c>
      <c r="V264">
        <v>21053</v>
      </c>
    </row>
    <row r="265" spans="1:22" x14ac:dyDescent="0.2">
      <c r="A265" t="s">
        <v>317</v>
      </c>
      <c r="B265">
        <v>6030</v>
      </c>
      <c r="C265">
        <v>0</v>
      </c>
      <c r="D265">
        <v>1</v>
      </c>
      <c r="E265">
        <v>1123.4000000000001</v>
      </c>
      <c r="F265">
        <v>8.6999999999999993</v>
      </c>
      <c r="G265">
        <v>6090795</v>
      </c>
      <c r="H265">
        <v>844209</v>
      </c>
      <c r="I265">
        <v>213683</v>
      </c>
      <c r="J265">
        <v>3485577</v>
      </c>
      <c r="K265">
        <v>77908</v>
      </c>
      <c r="L265">
        <v>10128844.666999999</v>
      </c>
      <c r="M265">
        <v>3407669</v>
      </c>
      <c r="N265">
        <v>9800745</v>
      </c>
      <c r="O265">
        <v>328099.66667000001</v>
      </c>
      <c r="P265">
        <v>0</v>
      </c>
      <c r="Q265">
        <v>0</v>
      </c>
      <c r="R265">
        <v>362715</v>
      </c>
      <c r="S265">
        <v>15768</v>
      </c>
      <c r="T265">
        <v>0</v>
      </c>
      <c r="U265">
        <v>59628</v>
      </c>
      <c r="V265">
        <v>70979</v>
      </c>
    </row>
    <row r="266" spans="1:22" x14ac:dyDescent="0.2">
      <c r="A266" t="s">
        <v>318</v>
      </c>
      <c r="B266">
        <v>6048</v>
      </c>
      <c r="C266">
        <v>0</v>
      </c>
      <c r="D266">
        <v>1</v>
      </c>
      <c r="E266">
        <v>448.8</v>
      </c>
      <c r="F266">
        <v>-46.4</v>
      </c>
      <c r="G266">
        <v>1861823</v>
      </c>
      <c r="H266">
        <v>422953</v>
      </c>
      <c r="I266">
        <v>-216046</v>
      </c>
      <c r="J266">
        <v>2261710</v>
      </c>
      <c r="K266">
        <v>270911</v>
      </c>
      <c r="L266">
        <v>4522080</v>
      </c>
      <c r="M266">
        <v>1990799</v>
      </c>
      <c r="N266">
        <v>4451800</v>
      </c>
      <c r="O266">
        <v>70280</v>
      </c>
      <c r="P266">
        <v>270679</v>
      </c>
      <c r="Q266">
        <v>0</v>
      </c>
      <c r="R266">
        <v>53243</v>
      </c>
      <c r="S266">
        <v>2315</v>
      </c>
      <c r="T266">
        <v>0</v>
      </c>
      <c r="U266">
        <v>24578</v>
      </c>
      <c r="V266">
        <v>28837</v>
      </c>
    </row>
    <row r="267" spans="1:22" x14ac:dyDescent="0.2">
      <c r="A267" t="s">
        <v>319</v>
      </c>
      <c r="B267">
        <v>6039</v>
      </c>
      <c r="C267">
        <v>0</v>
      </c>
      <c r="D267">
        <v>1</v>
      </c>
      <c r="E267">
        <v>14203</v>
      </c>
      <c r="F267">
        <v>70.8</v>
      </c>
      <c r="G267">
        <v>96182326</v>
      </c>
      <c r="H267">
        <v>14806331</v>
      </c>
      <c r="I267">
        <v>7547645</v>
      </c>
      <c r="J267">
        <v>25652606</v>
      </c>
      <c r="K267">
        <v>494708</v>
      </c>
      <c r="L267">
        <v>135149391.33000001</v>
      </c>
      <c r="M267">
        <v>25157898</v>
      </c>
      <c r="N267">
        <v>126610742</v>
      </c>
      <c r="O267">
        <v>8538649.3333000001</v>
      </c>
      <c r="P267">
        <v>0</v>
      </c>
      <c r="Q267">
        <v>5266605.74</v>
      </c>
      <c r="R267">
        <v>2432521</v>
      </c>
      <c r="S267">
        <v>105748</v>
      </c>
      <c r="T267">
        <v>5266605.74</v>
      </c>
      <c r="U267">
        <v>784185</v>
      </c>
      <c r="V267">
        <v>940649</v>
      </c>
    </row>
    <row r="268" spans="1:22" x14ac:dyDescent="0.2">
      <c r="A268" t="s">
        <v>320</v>
      </c>
      <c r="B268">
        <v>6093</v>
      </c>
      <c r="C268">
        <v>0</v>
      </c>
      <c r="D268">
        <v>1</v>
      </c>
      <c r="E268">
        <v>1214.4000000000001</v>
      </c>
      <c r="F268">
        <v>-44.3</v>
      </c>
      <c r="G268">
        <v>5989530</v>
      </c>
      <c r="H268">
        <v>826892</v>
      </c>
      <c r="I268">
        <v>-115011</v>
      </c>
      <c r="J268">
        <v>3640693</v>
      </c>
      <c r="K268">
        <v>241077</v>
      </c>
      <c r="L268">
        <v>10289494</v>
      </c>
      <c r="M268">
        <v>3399616</v>
      </c>
      <c r="N268">
        <v>10148700</v>
      </c>
      <c r="O268">
        <v>140794</v>
      </c>
      <c r="P268">
        <v>207914</v>
      </c>
      <c r="Q268">
        <v>0</v>
      </c>
      <c r="R268">
        <v>196332</v>
      </c>
      <c r="S268">
        <v>8535</v>
      </c>
      <c r="T268">
        <v>0</v>
      </c>
      <c r="U268">
        <v>60753</v>
      </c>
      <c r="V268">
        <v>28711</v>
      </c>
    </row>
    <row r="269" spans="1:22" x14ac:dyDescent="0.2">
      <c r="A269" t="s">
        <v>321</v>
      </c>
      <c r="B269">
        <v>6091</v>
      </c>
      <c r="C269">
        <v>0</v>
      </c>
      <c r="D269">
        <v>1</v>
      </c>
      <c r="E269">
        <v>954.6</v>
      </c>
      <c r="F269">
        <v>43.2</v>
      </c>
      <c r="G269">
        <v>5396741</v>
      </c>
      <c r="H269">
        <v>756918</v>
      </c>
      <c r="I269">
        <v>514472</v>
      </c>
      <c r="J269">
        <v>3512074</v>
      </c>
      <c r="K269">
        <v>312499</v>
      </c>
      <c r="L269">
        <v>9537595.3333000001</v>
      </c>
      <c r="M269">
        <v>3199575</v>
      </c>
      <c r="N269">
        <v>8691996</v>
      </c>
      <c r="O269">
        <v>845599.33333000005</v>
      </c>
      <c r="P269">
        <v>0</v>
      </c>
      <c r="Q269">
        <v>0</v>
      </c>
      <c r="R269">
        <v>159728</v>
      </c>
      <c r="S269">
        <v>6944</v>
      </c>
      <c r="T269">
        <v>0</v>
      </c>
      <c r="U269">
        <v>57013</v>
      </c>
      <c r="V269">
        <v>31590</v>
      </c>
    </row>
    <row r="270" spans="1:22" x14ac:dyDescent="0.2">
      <c r="A270" t="s">
        <v>322</v>
      </c>
      <c r="B270">
        <v>6095</v>
      </c>
      <c r="C270">
        <v>0</v>
      </c>
      <c r="D270">
        <v>1</v>
      </c>
      <c r="E270">
        <v>662.7</v>
      </c>
      <c r="F270">
        <v>8.8000000000000007</v>
      </c>
      <c r="G270">
        <v>3156231</v>
      </c>
      <c r="H270">
        <v>535141</v>
      </c>
      <c r="I270">
        <v>170114</v>
      </c>
      <c r="J270">
        <v>2194472</v>
      </c>
      <c r="K270">
        <v>54714</v>
      </c>
      <c r="L270">
        <v>5787974.6666999999</v>
      </c>
      <c r="M270">
        <v>2139758</v>
      </c>
      <c r="N270">
        <v>5554904</v>
      </c>
      <c r="O270">
        <v>233070.66667000001</v>
      </c>
      <c r="P270">
        <v>0</v>
      </c>
      <c r="Q270">
        <v>0</v>
      </c>
      <c r="R270">
        <v>113141</v>
      </c>
      <c r="S270">
        <v>4919</v>
      </c>
      <c r="T270">
        <v>0</v>
      </c>
      <c r="U270">
        <v>34320</v>
      </c>
      <c r="V270">
        <v>15272</v>
      </c>
    </row>
    <row r="271" spans="1:22" x14ac:dyDescent="0.2">
      <c r="A271" t="s">
        <v>323</v>
      </c>
      <c r="B271">
        <v>5157</v>
      </c>
      <c r="C271">
        <v>0</v>
      </c>
      <c r="D271">
        <v>1</v>
      </c>
      <c r="E271">
        <v>679.7</v>
      </c>
      <c r="F271">
        <v>8.6999999999999993</v>
      </c>
      <c r="G271">
        <v>3092505</v>
      </c>
      <c r="H271">
        <v>503117</v>
      </c>
      <c r="I271">
        <v>145694</v>
      </c>
      <c r="J271">
        <v>2724672</v>
      </c>
      <c r="K271">
        <v>75091</v>
      </c>
      <c r="L271">
        <v>6232457.6666999999</v>
      </c>
      <c r="M271">
        <v>2649581</v>
      </c>
      <c r="N271">
        <v>6002059</v>
      </c>
      <c r="O271">
        <v>230398.66667000001</v>
      </c>
      <c r="P271">
        <v>0</v>
      </c>
      <c r="Q271">
        <v>0</v>
      </c>
      <c r="R271">
        <v>106485</v>
      </c>
      <c r="S271">
        <v>4629</v>
      </c>
      <c r="T271">
        <v>0</v>
      </c>
      <c r="U271">
        <v>36563</v>
      </c>
      <c r="V271">
        <v>18649</v>
      </c>
    </row>
    <row r="272" spans="1:22" x14ac:dyDescent="0.2">
      <c r="A272" t="s">
        <v>324</v>
      </c>
      <c r="B272">
        <v>6097</v>
      </c>
      <c r="C272">
        <v>0</v>
      </c>
      <c r="D272">
        <v>1</v>
      </c>
      <c r="E272">
        <v>193.6</v>
      </c>
      <c r="F272">
        <v>-2.9</v>
      </c>
      <c r="G272">
        <v>1044407</v>
      </c>
      <c r="H272">
        <v>157507</v>
      </c>
      <c r="I272">
        <v>34465</v>
      </c>
      <c r="J272">
        <v>792309</v>
      </c>
      <c r="K272">
        <v>-56515</v>
      </c>
      <c r="L272">
        <v>1953206.6666999999</v>
      </c>
      <c r="M272">
        <v>848824</v>
      </c>
      <c r="N272">
        <v>1973999</v>
      </c>
      <c r="O272">
        <v>-20792.333330000001</v>
      </c>
      <c r="P272">
        <v>6383</v>
      </c>
      <c r="Q272">
        <v>0</v>
      </c>
      <c r="R272">
        <v>43260</v>
      </c>
      <c r="S272">
        <v>1881</v>
      </c>
      <c r="T272">
        <v>0</v>
      </c>
      <c r="U272">
        <v>11783</v>
      </c>
      <c r="V272">
        <v>2244</v>
      </c>
    </row>
    <row r="273" spans="1:22" x14ac:dyDescent="0.2">
      <c r="A273" t="s">
        <v>325</v>
      </c>
      <c r="B273">
        <v>6098</v>
      </c>
      <c r="C273">
        <v>0</v>
      </c>
      <c r="D273">
        <v>1</v>
      </c>
      <c r="E273">
        <v>1459.3</v>
      </c>
      <c r="F273">
        <v>-7.2</v>
      </c>
      <c r="G273">
        <v>9205359</v>
      </c>
      <c r="H273">
        <v>1112929</v>
      </c>
      <c r="I273">
        <v>191650</v>
      </c>
      <c r="J273">
        <v>3403237</v>
      </c>
      <c r="K273">
        <v>88504</v>
      </c>
      <c r="L273">
        <v>13505796</v>
      </c>
      <c r="M273">
        <v>3314733</v>
      </c>
      <c r="N273">
        <v>13195584</v>
      </c>
      <c r="O273">
        <v>310212</v>
      </c>
      <c r="P273">
        <v>0</v>
      </c>
      <c r="Q273">
        <v>191158.89953</v>
      </c>
      <c r="R273">
        <v>279524</v>
      </c>
      <c r="S273">
        <v>12152</v>
      </c>
      <c r="T273">
        <v>191158.89953</v>
      </c>
      <c r="U273">
        <v>81736</v>
      </c>
      <c r="V273">
        <v>63795</v>
      </c>
    </row>
    <row r="274" spans="1:22" x14ac:dyDescent="0.2">
      <c r="A274" t="s">
        <v>326</v>
      </c>
      <c r="B274">
        <v>6100</v>
      </c>
      <c r="C274">
        <v>0</v>
      </c>
      <c r="D274">
        <v>1</v>
      </c>
      <c r="E274">
        <v>556.70000000000005</v>
      </c>
      <c r="F274">
        <v>-7.7</v>
      </c>
      <c r="G274">
        <v>2883657</v>
      </c>
      <c r="H274">
        <v>408770</v>
      </c>
      <c r="I274">
        <v>61330</v>
      </c>
      <c r="J274">
        <v>2055994</v>
      </c>
      <c r="K274">
        <v>55671</v>
      </c>
      <c r="L274">
        <v>5192201.6666999999</v>
      </c>
      <c r="M274">
        <v>2000323</v>
      </c>
      <c r="N274">
        <v>5067537</v>
      </c>
      <c r="O274">
        <v>124664.66667000001</v>
      </c>
      <c r="P274">
        <v>14247</v>
      </c>
      <c r="Q274">
        <v>0</v>
      </c>
      <c r="R274">
        <v>173038</v>
      </c>
      <c r="S274">
        <v>7522</v>
      </c>
      <c r="T274">
        <v>0</v>
      </c>
      <c r="U274">
        <v>30997</v>
      </c>
      <c r="V274">
        <v>16819</v>
      </c>
    </row>
    <row r="275" spans="1:22" x14ac:dyDescent="0.2">
      <c r="A275" t="s">
        <v>327</v>
      </c>
      <c r="B275">
        <v>6101</v>
      </c>
      <c r="C275">
        <v>0</v>
      </c>
      <c r="D275">
        <v>1</v>
      </c>
      <c r="E275">
        <v>6710.7</v>
      </c>
      <c r="F275">
        <v>93.8</v>
      </c>
      <c r="G275">
        <v>39220170</v>
      </c>
      <c r="H275">
        <v>6635106</v>
      </c>
      <c r="I275">
        <v>3790253</v>
      </c>
      <c r="J275">
        <v>14485091</v>
      </c>
      <c r="K275">
        <v>385971</v>
      </c>
      <c r="L275">
        <v>59820591.667000003</v>
      </c>
      <c r="M275">
        <v>14099120</v>
      </c>
      <c r="N275">
        <v>55491219</v>
      </c>
      <c r="O275">
        <v>4329372.6666999999</v>
      </c>
      <c r="P275">
        <v>0</v>
      </c>
      <c r="Q275">
        <v>1142424.0597999999</v>
      </c>
      <c r="R275">
        <v>782001</v>
      </c>
      <c r="S275">
        <v>33996</v>
      </c>
      <c r="T275">
        <v>1142424.0597999999</v>
      </c>
      <c r="U275">
        <v>346150</v>
      </c>
      <c r="V275">
        <v>262226</v>
      </c>
    </row>
    <row r="276" spans="1:22" x14ac:dyDescent="0.2">
      <c r="A276" t="s">
        <v>328</v>
      </c>
      <c r="B276">
        <v>6094</v>
      </c>
      <c r="C276">
        <v>0</v>
      </c>
      <c r="D276">
        <v>1</v>
      </c>
      <c r="E276">
        <v>576.70000000000005</v>
      </c>
      <c r="F276">
        <v>14.8</v>
      </c>
      <c r="G276">
        <v>3347220</v>
      </c>
      <c r="H276">
        <v>414285</v>
      </c>
      <c r="I276">
        <v>193696</v>
      </c>
      <c r="J276">
        <v>1432923</v>
      </c>
      <c r="K276">
        <v>45424</v>
      </c>
      <c r="L276">
        <v>5109161</v>
      </c>
      <c r="M276">
        <v>1387499</v>
      </c>
      <c r="N276">
        <v>4867416</v>
      </c>
      <c r="O276">
        <v>241745</v>
      </c>
      <c r="P276">
        <v>0</v>
      </c>
      <c r="Q276">
        <v>41500.851010999999</v>
      </c>
      <c r="R276">
        <v>89847</v>
      </c>
      <c r="S276">
        <v>3906</v>
      </c>
      <c r="T276">
        <v>41500.851010999999</v>
      </c>
      <c r="U276">
        <v>30488</v>
      </c>
      <c r="V276">
        <v>4580</v>
      </c>
    </row>
    <row r="277" spans="1:22" x14ac:dyDescent="0.2">
      <c r="A277" t="s">
        <v>329</v>
      </c>
      <c r="B277">
        <v>6096</v>
      </c>
      <c r="C277">
        <v>0</v>
      </c>
      <c r="D277">
        <v>1</v>
      </c>
      <c r="E277">
        <v>529.70000000000005</v>
      </c>
      <c r="F277">
        <v>-13.6</v>
      </c>
      <c r="G277">
        <v>2676805</v>
      </c>
      <c r="H277">
        <v>431700</v>
      </c>
      <c r="I277">
        <v>12995</v>
      </c>
      <c r="J277">
        <v>1978058</v>
      </c>
      <c r="K277">
        <v>89073</v>
      </c>
      <c r="L277">
        <v>4986037.3333000001</v>
      </c>
      <c r="M277">
        <v>1888985</v>
      </c>
      <c r="N277">
        <v>4880317</v>
      </c>
      <c r="O277">
        <v>105720.33332999999</v>
      </c>
      <c r="P277">
        <v>56348</v>
      </c>
      <c r="Q277">
        <v>0</v>
      </c>
      <c r="R277">
        <v>109813</v>
      </c>
      <c r="S277">
        <v>4774</v>
      </c>
      <c r="T277">
        <v>0</v>
      </c>
      <c r="U277">
        <v>28796</v>
      </c>
      <c r="V277">
        <v>9287</v>
      </c>
    </row>
    <row r="278" spans="1:22" x14ac:dyDescent="0.2">
      <c r="A278" t="s">
        <v>330</v>
      </c>
      <c r="B278">
        <v>6102</v>
      </c>
      <c r="C278">
        <v>0</v>
      </c>
      <c r="D278">
        <v>1</v>
      </c>
      <c r="E278">
        <v>1932.1</v>
      </c>
      <c r="F278">
        <v>-1.2</v>
      </c>
      <c r="G278">
        <v>10763382</v>
      </c>
      <c r="H278">
        <v>1438595</v>
      </c>
      <c r="I278">
        <v>292825</v>
      </c>
      <c r="J278">
        <v>5841603</v>
      </c>
      <c r="K278">
        <v>98129</v>
      </c>
      <c r="L278">
        <v>17848856.333000001</v>
      </c>
      <c r="M278">
        <v>5743474</v>
      </c>
      <c r="N278">
        <v>17355321</v>
      </c>
      <c r="O278">
        <v>493535.33332999999</v>
      </c>
      <c r="P278">
        <v>0</v>
      </c>
      <c r="Q278">
        <v>0</v>
      </c>
      <c r="R278">
        <v>402647</v>
      </c>
      <c r="S278">
        <v>17504</v>
      </c>
      <c r="T278">
        <v>0</v>
      </c>
      <c r="U278">
        <v>105819</v>
      </c>
      <c r="V278">
        <v>207923</v>
      </c>
    </row>
    <row r="279" spans="1:22" x14ac:dyDescent="0.2">
      <c r="A279" t="s">
        <v>331</v>
      </c>
      <c r="B279">
        <v>6120</v>
      </c>
      <c r="C279">
        <v>0</v>
      </c>
      <c r="D279">
        <v>1</v>
      </c>
      <c r="E279">
        <v>1147.4000000000001</v>
      </c>
      <c r="F279">
        <v>-10.7</v>
      </c>
      <c r="G279">
        <v>2573273</v>
      </c>
      <c r="H279">
        <v>839373</v>
      </c>
      <c r="I279">
        <v>-5500</v>
      </c>
      <c r="J279">
        <v>6712393</v>
      </c>
      <c r="K279">
        <v>143475</v>
      </c>
      <c r="L279">
        <v>10040575.666999999</v>
      </c>
      <c r="M279">
        <v>6568918</v>
      </c>
      <c r="N279">
        <v>9848677</v>
      </c>
      <c r="O279">
        <v>191898.66667000001</v>
      </c>
      <c r="P279">
        <v>0</v>
      </c>
      <c r="Q279">
        <v>0</v>
      </c>
      <c r="R279">
        <v>176366</v>
      </c>
      <c r="S279">
        <v>7667</v>
      </c>
      <c r="T279">
        <v>0</v>
      </c>
      <c r="U279">
        <v>59213</v>
      </c>
      <c r="V279">
        <v>91903</v>
      </c>
    </row>
    <row r="280" spans="1:22" x14ac:dyDescent="0.2">
      <c r="A280" t="s">
        <v>332</v>
      </c>
      <c r="B280">
        <v>6138</v>
      </c>
      <c r="C280">
        <v>0</v>
      </c>
      <c r="D280">
        <v>1</v>
      </c>
      <c r="E280">
        <v>360.8</v>
      </c>
      <c r="F280">
        <v>-12.3</v>
      </c>
      <c r="G280">
        <v>1840673</v>
      </c>
      <c r="H280">
        <v>274622</v>
      </c>
      <c r="I280">
        <v>-20505</v>
      </c>
      <c r="J280">
        <v>1150342</v>
      </c>
      <c r="K280">
        <v>76466</v>
      </c>
      <c r="L280">
        <v>3206511.6666999999</v>
      </c>
      <c r="M280">
        <v>1073876</v>
      </c>
      <c r="N280">
        <v>3147114</v>
      </c>
      <c r="O280">
        <v>59397.666666999998</v>
      </c>
      <c r="P280">
        <v>56905</v>
      </c>
      <c r="Q280">
        <v>0</v>
      </c>
      <c r="R280">
        <v>66553</v>
      </c>
      <c r="S280">
        <v>2893</v>
      </c>
      <c r="T280">
        <v>0</v>
      </c>
      <c r="U280">
        <v>18991</v>
      </c>
      <c r="V280">
        <v>7428</v>
      </c>
    </row>
    <row r="281" spans="1:22" x14ac:dyDescent="0.2">
      <c r="A281" t="s">
        <v>333</v>
      </c>
      <c r="B281">
        <v>5751</v>
      </c>
      <c r="C281">
        <v>0</v>
      </c>
      <c r="D281">
        <v>1</v>
      </c>
      <c r="E281">
        <v>613.70000000000005</v>
      </c>
      <c r="F281">
        <v>-16.8</v>
      </c>
      <c r="G281">
        <v>2497612</v>
      </c>
      <c r="H281">
        <v>444292</v>
      </c>
      <c r="I281">
        <v>-35648</v>
      </c>
      <c r="J281">
        <v>2362320</v>
      </c>
      <c r="K281">
        <v>105327</v>
      </c>
      <c r="L281">
        <v>5266029.3333000001</v>
      </c>
      <c r="M281">
        <v>2256993</v>
      </c>
      <c r="N281">
        <v>5183881</v>
      </c>
      <c r="O281">
        <v>82148.333333000002</v>
      </c>
      <c r="P281">
        <v>69747</v>
      </c>
      <c r="Q281">
        <v>0</v>
      </c>
      <c r="R281">
        <v>66553</v>
      </c>
      <c r="S281">
        <v>2893</v>
      </c>
      <c r="T281">
        <v>0</v>
      </c>
      <c r="U281">
        <v>31375</v>
      </c>
      <c r="V281">
        <v>28358</v>
      </c>
    </row>
    <row r="282" spans="1:22" x14ac:dyDescent="0.2">
      <c r="A282" t="s">
        <v>334</v>
      </c>
      <c r="B282">
        <v>6165</v>
      </c>
      <c r="C282">
        <v>0</v>
      </c>
      <c r="D282">
        <v>1</v>
      </c>
      <c r="E282">
        <v>177.3</v>
      </c>
      <c r="F282">
        <v>-2.7</v>
      </c>
      <c r="G282">
        <v>1090465</v>
      </c>
      <c r="H282">
        <v>147762</v>
      </c>
      <c r="I282">
        <v>67278</v>
      </c>
      <c r="J282">
        <v>602650</v>
      </c>
      <c r="K282">
        <v>24553</v>
      </c>
      <c r="L282">
        <v>1797312</v>
      </c>
      <c r="M282">
        <v>578097</v>
      </c>
      <c r="N282">
        <v>1703960</v>
      </c>
      <c r="O282">
        <v>93352</v>
      </c>
      <c r="P282">
        <v>6130</v>
      </c>
      <c r="Q282">
        <v>0</v>
      </c>
      <c r="R282">
        <v>46587</v>
      </c>
      <c r="S282">
        <v>2025</v>
      </c>
      <c r="T282">
        <v>0</v>
      </c>
      <c r="U282">
        <v>11092</v>
      </c>
      <c r="V282">
        <v>3022</v>
      </c>
    </row>
    <row r="283" spans="1:22" x14ac:dyDescent="0.2">
      <c r="A283" t="s">
        <v>335</v>
      </c>
      <c r="B283">
        <v>6175</v>
      </c>
      <c r="C283">
        <v>0</v>
      </c>
      <c r="D283">
        <v>1</v>
      </c>
      <c r="E283">
        <v>626.70000000000005</v>
      </c>
      <c r="F283">
        <v>9.8000000000000007</v>
      </c>
      <c r="G283">
        <v>3306541</v>
      </c>
      <c r="H283">
        <v>499119</v>
      </c>
      <c r="I283">
        <v>170592</v>
      </c>
      <c r="J283">
        <v>1889503</v>
      </c>
      <c r="K283">
        <v>52099</v>
      </c>
      <c r="L283">
        <v>5595751.6666999999</v>
      </c>
      <c r="M283">
        <v>1837404</v>
      </c>
      <c r="N283">
        <v>5367193</v>
      </c>
      <c r="O283">
        <v>228558.66667000001</v>
      </c>
      <c r="P283">
        <v>0</v>
      </c>
      <c r="Q283">
        <v>0</v>
      </c>
      <c r="R283">
        <v>113141</v>
      </c>
      <c r="S283">
        <v>4919</v>
      </c>
      <c r="T283">
        <v>0</v>
      </c>
      <c r="U283">
        <v>33544</v>
      </c>
      <c r="V283">
        <v>13730</v>
      </c>
    </row>
    <row r="284" spans="1:22" x14ac:dyDescent="0.2">
      <c r="A284" t="s">
        <v>336</v>
      </c>
      <c r="B284">
        <v>6219</v>
      </c>
      <c r="C284">
        <v>0</v>
      </c>
      <c r="D284">
        <v>1</v>
      </c>
      <c r="E284">
        <v>2311.9</v>
      </c>
      <c r="F284">
        <v>55.1</v>
      </c>
      <c r="G284">
        <v>15006566</v>
      </c>
      <c r="H284">
        <v>1684723</v>
      </c>
      <c r="I284">
        <v>857416</v>
      </c>
      <c r="J284">
        <v>4350913</v>
      </c>
      <c r="K284">
        <v>109181</v>
      </c>
      <c r="L284">
        <v>20863657</v>
      </c>
      <c r="M284">
        <v>4241732</v>
      </c>
      <c r="N284">
        <v>19820304</v>
      </c>
      <c r="O284">
        <v>1043353</v>
      </c>
      <c r="P284">
        <v>0</v>
      </c>
      <c r="Q284">
        <v>628190.92579000001</v>
      </c>
      <c r="R284">
        <v>326111</v>
      </c>
      <c r="S284">
        <v>14177</v>
      </c>
      <c r="T284">
        <v>628190.92579000001</v>
      </c>
      <c r="U284">
        <v>128084</v>
      </c>
      <c r="V284">
        <v>147566</v>
      </c>
    </row>
    <row r="285" spans="1:22" x14ac:dyDescent="0.2">
      <c r="A285" t="s">
        <v>337</v>
      </c>
      <c r="B285">
        <v>6246</v>
      </c>
      <c r="C285">
        <v>0</v>
      </c>
      <c r="D285">
        <v>1</v>
      </c>
      <c r="E285">
        <v>159.80000000000001</v>
      </c>
      <c r="F285">
        <v>-2.4</v>
      </c>
      <c r="G285">
        <v>816473</v>
      </c>
      <c r="H285">
        <v>110128</v>
      </c>
      <c r="I285">
        <v>26258</v>
      </c>
      <c r="J285">
        <v>630766</v>
      </c>
      <c r="K285">
        <v>23322</v>
      </c>
      <c r="L285">
        <v>1524032</v>
      </c>
      <c r="M285">
        <v>607444</v>
      </c>
      <c r="N285">
        <v>1473028</v>
      </c>
      <c r="O285">
        <v>51004</v>
      </c>
      <c r="P285">
        <v>6013</v>
      </c>
      <c r="Q285">
        <v>0</v>
      </c>
      <c r="R285">
        <v>36604</v>
      </c>
      <c r="S285">
        <v>1591</v>
      </c>
      <c r="T285">
        <v>0</v>
      </c>
      <c r="U285">
        <v>8899</v>
      </c>
      <c r="V285">
        <v>3269</v>
      </c>
    </row>
    <row r="286" spans="1:22" x14ac:dyDescent="0.2">
      <c r="A286" t="s">
        <v>338</v>
      </c>
      <c r="B286">
        <v>6273</v>
      </c>
      <c r="C286">
        <v>0</v>
      </c>
      <c r="D286">
        <v>1</v>
      </c>
      <c r="E286">
        <v>892.6</v>
      </c>
      <c r="F286">
        <v>34.299999999999997</v>
      </c>
      <c r="G286">
        <v>5041905</v>
      </c>
      <c r="H286">
        <v>664131</v>
      </c>
      <c r="I286">
        <v>352900</v>
      </c>
      <c r="J286">
        <v>2528722</v>
      </c>
      <c r="K286">
        <v>232101</v>
      </c>
      <c r="L286">
        <v>8115981.3333000001</v>
      </c>
      <c r="M286">
        <v>2296621</v>
      </c>
      <c r="N286">
        <v>7515956</v>
      </c>
      <c r="O286">
        <v>600025.33333000005</v>
      </c>
      <c r="P286">
        <v>0</v>
      </c>
      <c r="Q286">
        <v>0</v>
      </c>
      <c r="R286">
        <v>146417</v>
      </c>
      <c r="S286">
        <v>6365</v>
      </c>
      <c r="T286">
        <v>0</v>
      </c>
      <c r="U286">
        <v>49546</v>
      </c>
      <c r="V286">
        <v>27640</v>
      </c>
    </row>
    <row r="287" spans="1:22" x14ac:dyDescent="0.2">
      <c r="A287" t="s">
        <v>339</v>
      </c>
      <c r="B287">
        <v>6408</v>
      </c>
      <c r="C287">
        <v>0</v>
      </c>
      <c r="D287">
        <v>1</v>
      </c>
      <c r="E287">
        <v>894.6</v>
      </c>
      <c r="F287">
        <v>7.7</v>
      </c>
      <c r="G287">
        <v>4796880</v>
      </c>
      <c r="H287">
        <v>631056</v>
      </c>
      <c r="I287">
        <v>196368</v>
      </c>
      <c r="J287">
        <v>2429283</v>
      </c>
      <c r="K287">
        <v>59532</v>
      </c>
      <c r="L287">
        <v>7794136.6666999999</v>
      </c>
      <c r="M287">
        <v>2369751</v>
      </c>
      <c r="N287">
        <v>7521095</v>
      </c>
      <c r="O287">
        <v>273041.66667000001</v>
      </c>
      <c r="P287">
        <v>0</v>
      </c>
      <c r="Q287">
        <v>0</v>
      </c>
      <c r="R287">
        <v>99830</v>
      </c>
      <c r="S287">
        <v>4340</v>
      </c>
      <c r="T287">
        <v>0</v>
      </c>
      <c r="U287">
        <v>47584</v>
      </c>
      <c r="V287">
        <v>36748</v>
      </c>
    </row>
    <row r="288" spans="1:22" x14ac:dyDescent="0.2">
      <c r="A288" t="s">
        <v>340</v>
      </c>
      <c r="B288">
        <v>6453</v>
      </c>
      <c r="C288">
        <v>0</v>
      </c>
      <c r="D288">
        <v>1</v>
      </c>
      <c r="E288">
        <v>564.70000000000005</v>
      </c>
      <c r="F288">
        <v>-15.5</v>
      </c>
      <c r="G288">
        <v>2427726</v>
      </c>
      <c r="H288">
        <v>410945</v>
      </c>
      <c r="I288">
        <v>-23279</v>
      </c>
      <c r="J288">
        <v>1851857</v>
      </c>
      <c r="K288">
        <v>92579</v>
      </c>
      <c r="L288">
        <v>4696637</v>
      </c>
      <c r="M288">
        <v>1759278</v>
      </c>
      <c r="N288">
        <v>4623757</v>
      </c>
      <c r="O288">
        <v>72880</v>
      </c>
      <c r="P288">
        <v>63891</v>
      </c>
      <c r="Q288">
        <v>0</v>
      </c>
      <c r="R288">
        <v>0</v>
      </c>
      <c r="S288">
        <v>0</v>
      </c>
      <c r="T288">
        <v>0</v>
      </c>
      <c r="U288">
        <v>28106</v>
      </c>
      <c r="V288">
        <v>6109</v>
      </c>
    </row>
    <row r="289" spans="1:22" x14ac:dyDescent="0.2">
      <c r="A289" t="s">
        <v>341</v>
      </c>
      <c r="B289">
        <v>6460</v>
      </c>
      <c r="C289">
        <v>0</v>
      </c>
      <c r="D289">
        <v>1</v>
      </c>
      <c r="E289">
        <v>664.7</v>
      </c>
      <c r="F289">
        <v>-19.3</v>
      </c>
      <c r="G289">
        <v>3290989</v>
      </c>
      <c r="H289">
        <v>485637</v>
      </c>
      <c r="I289">
        <v>-34032</v>
      </c>
      <c r="J289">
        <v>2192656</v>
      </c>
      <c r="K289">
        <v>106778</v>
      </c>
      <c r="L289">
        <v>5855853.3333000001</v>
      </c>
      <c r="M289">
        <v>2085878</v>
      </c>
      <c r="N289">
        <v>5777791</v>
      </c>
      <c r="O289">
        <v>78062.333333000002</v>
      </c>
      <c r="P289">
        <v>82827</v>
      </c>
      <c r="Q289">
        <v>0</v>
      </c>
      <c r="R289">
        <v>123124</v>
      </c>
      <c r="S289">
        <v>5353</v>
      </c>
      <c r="T289">
        <v>0</v>
      </c>
      <c r="U289">
        <v>34136</v>
      </c>
      <c r="V289">
        <v>9695</v>
      </c>
    </row>
    <row r="290" spans="1:22" x14ac:dyDescent="0.2">
      <c r="A290" t="s">
        <v>342</v>
      </c>
      <c r="B290">
        <v>6462</v>
      </c>
      <c r="C290">
        <v>0</v>
      </c>
      <c r="D290">
        <v>1</v>
      </c>
      <c r="E290">
        <v>228.9</v>
      </c>
      <c r="F290">
        <v>-31.1</v>
      </c>
      <c r="G290">
        <v>1213586</v>
      </c>
      <c r="H290">
        <v>210166</v>
      </c>
      <c r="I290">
        <v>-119900</v>
      </c>
      <c r="J290">
        <v>1085792</v>
      </c>
      <c r="K290">
        <v>161642</v>
      </c>
      <c r="L290">
        <v>2468025</v>
      </c>
      <c r="M290">
        <v>924150</v>
      </c>
      <c r="N290">
        <v>2424043</v>
      </c>
      <c r="O290">
        <v>43982</v>
      </c>
      <c r="P290">
        <v>185464</v>
      </c>
      <c r="Q290">
        <v>0</v>
      </c>
      <c r="R290">
        <v>46587</v>
      </c>
      <c r="S290">
        <v>2025</v>
      </c>
      <c r="T290">
        <v>0</v>
      </c>
      <c r="U290">
        <v>13493</v>
      </c>
      <c r="V290">
        <v>5068</v>
      </c>
    </row>
    <row r="291" spans="1:22" x14ac:dyDescent="0.2">
      <c r="A291" t="s">
        <v>343</v>
      </c>
      <c r="B291">
        <v>6471</v>
      </c>
      <c r="C291">
        <v>0</v>
      </c>
      <c r="D291">
        <v>1</v>
      </c>
      <c r="E291">
        <v>432.8</v>
      </c>
      <c r="F291">
        <v>-2.2000000000000002</v>
      </c>
      <c r="G291">
        <v>2280044</v>
      </c>
      <c r="H291">
        <v>340135</v>
      </c>
      <c r="I291">
        <v>40863</v>
      </c>
      <c r="J291">
        <v>1234401</v>
      </c>
      <c r="K291">
        <v>33841</v>
      </c>
      <c r="L291">
        <v>3805663.6666999999</v>
      </c>
      <c r="M291">
        <v>1200560</v>
      </c>
      <c r="N291">
        <v>3727652</v>
      </c>
      <c r="O291">
        <v>78011.666666999998</v>
      </c>
      <c r="P291">
        <v>0</v>
      </c>
      <c r="Q291">
        <v>0</v>
      </c>
      <c r="R291">
        <v>56570</v>
      </c>
      <c r="S291">
        <v>2459</v>
      </c>
      <c r="T291">
        <v>0</v>
      </c>
      <c r="U291">
        <v>22609</v>
      </c>
      <c r="V291">
        <v>7654</v>
      </c>
    </row>
    <row r="292" spans="1:22" x14ac:dyDescent="0.2">
      <c r="A292" t="s">
        <v>344</v>
      </c>
      <c r="B292">
        <v>6509</v>
      </c>
      <c r="C292">
        <v>0</v>
      </c>
      <c r="D292">
        <v>1</v>
      </c>
      <c r="E292">
        <v>374.8</v>
      </c>
      <c r="F292">
        <v>19.600000000000001</v>
      </c>
      <c r="G292">
        <v>1752375</v>
      </c>
      <c r="H292">
        <v>285531</v>
      </c>
      <c r="I292">
        <v>188647</v>
      </c>
      <c r="J292">
        <v>1526268</v>
      </c>
      <c r="K292">
        <v>-41877</v>
      </c>
      <c r="L292">
        <v>3482218</v>
      </c>
      <c r="M292">
        <v>1568145</v>
      </c>
      <c r="N292">
        <v>3328963</v>
      </c>
      <c r="O292">
        <v>153255</v>
      </c>
      <c r="P292">
        <v>0</v>
      </c>
      <c r="Q292">
        <v>0</v>
      </c>
      <c r="R292">
        <v>96502</v>
      </c>
      <c r="S292">
        <v>4195</v>
      </c>
      <c r="T292">
        <v>0</v>
      </c>
      <c r="U292">
        <v>20214</v>
      </c>
      <c r="V292">
        <v>14546</v>
      </c>
    </row>
    <row r="293" spans="1:22" x14ac:dyDescent="0.2">
      <c r="A293" t="s">
        <v>345</v>
      </c>
      <c r="B293">
        <v>6512</v>
      </c>
      <c r="C293">
        <v>0</v>
      </c>
      <c r="D293">
        <v>1</v>
      </c>
      <c r="E293">
        <v>372.8</v>
      </c>
      <c r="F293">
        <v>-1.9</v>
      </c>
      <c r="G293">
        <v>1995333</v>
      </c>
      <c r="H293">
        <v>291929</v>
      </c>
      <c r="I293">
        <v>38955</v>
      </c>
      <c r="J293">
        <v>1072234</v>
      </c>
      <c r="K293">
        <v>25868</v>
      </c>
      <c r="L293">
        <v>3309022.6666999999</v>
      </c>
      <c r="M293">
        <v>1046366</v>
      </c>
      <c r="N293">
        <v>3240384</v>
      </c>
      <c r="O293">
        <v>68638.666666999998</v>
      </c>
      <c r="P293">
        <v>0</v>
      </c>
      <c r="Q293">
        <v>0</v>
      </c>
      <c r="R293">
        <v>56570</v>
      </c>
      <c r="S293">
        <v>2459</v>
      </c>
      <c r="T293">
        <v>0</v>
      </c>
      <c r="U293">
        <v>19474</v>
      </c>
      <c r="V293">
        <v>6097</v>
      </c>
    </row>
    <row r="294" spans="1:22" x14ac:dyDescent="0.2">
      <c r="A294" t="s">
        <v>346</v>
      </c>
      <c r="B294">
        <v>6516</v>
      </c>
      <c r="C294">
        <v>0</v>
      </c>
      <c r="D294">
        <v>1</v>
      </c>
      <c r="E294">
        <v>172.4</v>
      </c>
      <c r="F294">
        <v>-2.6</v>
      </c>
      <c r="G294">
        <v>791692</v>
      </c>
      <c r="H294">
        <v>192189</v>
      </c>
      <c r="I294">
        <v>100618</v>
      </c>
      <c r="J294">
        <v>848449</v>
      </c>
      <c r="K294">
        <v>30868</v>
      </c>
      <c r="L294">
        <v>1801666</v>
      </c>
      <c r="M294">
        <v>817581</v>
      </c>
      <c r="N294">
        <v>1665409</v>
      </c>
      <c r="O294">
        <v>136257</v>
      </c>
      <c r="P294">
        <v>6559</v>
      </c>
      <c r="Q294">
        <v>0</v>
      </c>
      <c r="R294">
        <v>39932</v>
      </c>
      <c r="S294">
        <v>1736</v>
      </c>
      <c r="T294">
        <v>0</v>
      </c>
      <c r="U294">
        <v>10526</v>
      </c>
      <c r="V294">
        <v>9268</v>
      </c>
    </row>
    <row r="295" spans="1:22" x14ac:dyDescent="0.2">
      <c r="A295" t="s">
        <v>347</v>
      </c>
      <c r="B295">
        <v>6534</v>
      </c>
      <c r="C295">
        <v>0</v>
      </c>
      <c r="D295">
        <v>1</v>
      </c>
      <c r="E295">
        <v>696.7</v>
      </c>
      <c r="F295">
        <v>2.8</v>
      </c>
      <c r="G295">
        <v>3252170</v>
      </c>
      <c r="H295">
        <v>475150</v>
      </c>
      <c r="I295">
        <v>110110</v>
      </c>
      <c r="J295">
        <v>2156171</v>
      </c>
      <c r="K295">
        <v>5474</v>
      </c>
      <c r="L295">
        <v>5810612.6666999999</v>
      </c>
      <c r="M295">
        <v>2150697</v>
      </c>
      <c r="N295">
        <v>5689216</v>
      </c>
      <c r="O295">
        <v>121396.66667000001</v>
      </c>
      <c r="P295">
        <v>0</v>
      </c>
      <c r="Q295">
        <v>0</v>
      </c>
      <c r="R295">
        <v>83192</v>
      </c>
      <c r="S295">
        <v>3617</v>
      </c>
      <c r="T295">
        <v>0</v>
      </c>
      <c r="U295">
        <v>34910</v>
      </c>
      <c r="V295">
        <v>10314</v>
      </c>
    </row>
    <row r="296" spans="1:22" x14ac:dyDescent="0.2">
      <c r="A296" t="s">
        <v>348</v>
      </c>
      <c r="B296">
        <v>1935</v>
      </c>
      <c r="C296">
        <v>0</v>
      </c>
      <c r="D296">
        <v>1</v>
      </c>
      <c r="E296">
        <v>1207.4000000000001</v>
      </c>
      <c r="F296">
        <v>-7</v>
      </c>
      <c r="G296">
        <v>6165843</v>
      </c>
      <c r="H296">
        <v>887966</v>
      </c>
      <c r="I296">
        <v>113520</v>
      </c>
      <c r="J296">
        <v>3671917</v>
      </c>
      <c r="K296">
        <v>78152</v>
      </c>
      <c r="L296">
        <v>10753381.666999999</v>
      </c>
      <c r="M296">
        <v>3593765</v>
      </c>
      <c r="N296">
        <v>10549492</v>
      </c>
      <c r="O296">
        <v>203889.66667000001</v>
      </c>
      <c r="P296">
        <v>0</v>
      </c>
      <c r="Q296">
        <v>0</v>
      </c>
      <c r="R296">
        <v>0</v>
      </c>
      <c r="S296">
        <v>0</v>
      </c>
      <c r="T296">
        <v>0</v>
      </c>
      <c r="U296">
        <v>63464</v>
      </c>
      <c r="V296">
        <v>27656</v>
      </c>
    </row>
    <row r="297" spans="1:22" x14ac:dyDescent="0.2">
      <c r="A297" t="s">
        <v>349</v>
      </c>
      <c r="B297">
        <v>6561</v>
      </c>
      <c r="C297">
        <v>0</v>
      </c>
      <c r="D297">
        <v>1</v>
      </c>
      <c r="E297">
        <v>313.8</v>
      </c>
      <c r="F297">
        <v>-25.8</v>
      </c>
      <c r="G297">
        <v>897966</v>
      </c>
      <c r="H297">
        <v>204800</v>
      </c>
      <c r="I297">
        <v>-139104</v>
      </c>
      <c r="J297">
        <v>1780577</v>
      </c>
      <c r="K297">
        <v>155802</v>
      </c>
      <c r="L297">
        <v>2820691.3333000001</v>
      </c>
      <c r="M297">
        <v>1624775</v>
      </c>
      <c r="N297">
        <v>2777998</v>
      </c>
      <c r="O297">
        <v>42693.333333000002</v>
      </c>
      <c r="P297">
        <v>146010</v>
      </c>
      <c r="Q297">
        <v>0</v>
      </c>
      <c r="R297">
        <v>113141</v>
      </c>
      <c r="S297">
        <v>4919</v>
      </c>
      <c r="T297">
        <v>0</v>
      </c>
      <c r="U297">
        <v>16217</v>
      </c>
      <c r="V297">
        <v>50489</v>
      </c>
    </row>
    <row r="298" spans="1:22" x14ac:dyDescent="0.2">
      <c r="A298" t="s">
        <v>350</v>
      </c>
      <c r="B298">
        <v>6579</v>
      </c>
      <c r="C298">
        <v>0</v>
      </c>
      <c r="D298">
        <v>1</v>
      </c>
      <c r="E298">
        <v>3408.3</v>
      </c>
      <c r="F298">
        <v>32.700000000000003</v>
      </c>
      <c r="G298">
        <v>17132251</v>
      </c>
      <c r="H298">
        <v>2476719</v>
      </c>
      <c r="I298">
        <v>660535</v>
      </c>
      <c r="J298">
        <v>10177317</v>
      </c>
      <c r="K298">
        <v>231821</v>
      </c>
      <c r="L298">
        <v>29609230.333000001</v>
      </c>
      <c r="M298">
        <v>9945496</v>
      </c>
      <c r="N298">
        <v>28556415</v>
      </c>
      <c r="O298">
        <v>1052815.3333000001</v>
      </c>
      <c r="P298">
        <v>0</v>
      </c>
      <c r="Q298">
        <v>0</v>
      </c>
      <c r="R298">
        <v>479183</v>
      </c>
      <c r="S298">
        <v>26952</v>
      </c>
      <c r="T298">
        <v>0</v>
      </c>
      <c r="U298">
        <v>176821</v>
      </c>
      <c r="V298">
        <v>302126</v>
      </c>
    </row>
    <row r="299" spans="1:22" x14ac:dyDescent="0.2">
      <c r="A299" t="s">
        <v>351</v>
      </c>
      <c r="B299">
        <v>6591</v>
      </c>
      <c r="C299">
        <v>0</v>
      </c>
      <c r="D299">
        <v>1</v>
      </c>
      <c r="E299">
        <v>396.8</v>
      </c>
      <c r="F299">
        <v>2.7</v>
      </c>
      <c r="G299">
        <v>2221447</v>
      </c>
      <c r="H299">
        <v>292893</v>
      </c>
      <c r="I299">
        <v>108209</v>
      </c>
      <c r="J299">
        <v>1180257</v>
      </c>
      <c r="K299">
        <v>-7440</v>
      </c>
      <c r="L299">
        <v>3626676</v>
      </c>
      <c r="M299">
        <v>1187697</v>
      </c>
      <c r="N299">
        <v>3522372</v>
      </c>
      <c r="O299">
        <v>104304</v>
      </c>
      <c r="P299">
        <v>0</v>
      </c>
      <c r="Q299">
        <v>0</v>
      </c>
      <c r="R299">
        <v>76536</v>
      </c>
      <c r="S299">
        <v>3327</v>
      </c>
      <c r="T299">
        <v>0</v>
      </c>
      <c r="U299">
        <v>21591</v>
      </c>
      <c r="V299">
        <v>8615</v>
      </c>
    </row>
    <row r="300" spans="1:22" x14ac:dyDescent="0.2">
      <c r="A300" t="s">
        <v>352</v>
      </c>
      <c r="B300">
        <v>6592</v>
      </c>
      <c r="C300">
        <v>0</v>
      </c>
      <c r="D300">
        <v>1</v>
      </c>
      <c r="E300">
        <v>613.70000000000005</v>
      </c>
      <c r="F300">
        <v>-18.100000000000001</v>
      </c>
      <c r="G300">
        <v>3181413</v>
      </c>
      <c r="H300">
        <v>447878</v>
      </c>
      <c r="I300">
        <v>-4588</v>
      </c>
      <c r="J300">
        <v>1973998</v>
      </c>
      <c r="K300">
        <v>105108</v>
      </c>
      <c r="L300">
        <v>5529105.3333000001</v>
      </c>
      <c r="M300">
        <v>1868890</v>
      </c>
      <c r="N300">
        <v>5419299</v>
      </c>
      <c r="O300">
        <v>109806.33332999999</v>
      </c>
      <c r="P300">
        <v>77530</v>
      </c>
      <c r="Q300">
        <v>0</v>
      </c>
      <c r="R300">
        <v>93175</v>
      </c>
      <c r="S300">
        <v>4051</v>
      </c>
      <c r="T300">
        <v>0</v>
      </c>
      <c r="U300">
        <v>32776</v>
      </c>
      <c r="V300">
        <v>18991</v>
      </c>
    </row>
    <row r="301" spans="1:22" x14ac:dyDescent="0.2">
      <c r="A301" t="s">
        <v>353</v>
      </c>
      <c r="B301">
        <v>6615</v>
      </c>
      <c r="C301">
        <v>0</v>
      </c>
      <c r="D301">
        <v>1</v>
      </c>
      <c r="E301">
        <v>587.70000000000005</v>
      </c>
      <c r="F301">
        <v>9.6999999999999993</v>
      </c>
      <c r="G301">
        <v>2751479</v>
      </c>
      <c r="H301">
        <v>612377</v>
      </c>
      <c r="I301">
        <v>326742</v>
      </c>
      <c r="J301">
        <v>1655008</v>
      </c>
      <c r="K301">
        <v>48426</v>
      </c>
      <c r="L301">
        <v>5028434</v>
      </c>
      <c r="M301">
        <v>1606582</v>
      </c>
      <c r="N301">
        <v>4647490</v>
      </c>
      <c r="O301">
        <v>380944</v>
      </c>
      <c r="P301">
        <v>0</v>
      </c>
      <c r="Q301">
        <v>0</v>
      </c>
      <c r="R301">
        <v>0</v>
      </c>
      <c r="S301">
        <v>0</v>
      </c>
      <c r="T301">
        <v>0</v>
      </c>
      <c r="U301">
        <v>29369</v>
      </c>
      <c r="V301">
        <v>9570</v>
      </c>
    </row>
    <row r="302" spans="1:22" x14ac:dyDescent="0.2">
      <c r="A302" t="s">
        <v>354</v>
      </c>
      <c r="B302">
        <v>6633</v>
      </c>
      <c r="C302">
        <v>0</v>
      </c>
      <c r="D302">
        <v>1</v>
      </c>
      <c r="E302">
        <v>167.9</v>
      </c>
      <c r="F302">
        <v>-45.6</v>
      </c>
      <c r="G302">
        <v>0</v>
      </c>
      <c r="H302">
        <v>168455</v>
      </c>
      <c r="I302">
        <v>-216271</v>
      </c>
      <c r="J302">
        <v>1945986</v>
      </c>
      <c r="K302">
        <v>232661</v>
      </c>
      <c r="L302">
        <v>2037702</v>
      </c>
      <c r="M302">
        <v>1713325</v>
      </c>
      <c r="N302">
        <v>2012504</v>
      </c>
      <c r="O302">
        <v>25198</v>
      </c>
      <c r="P302">
        <v>288716</v>
      </c>
      <c r="Q302">
        <v>0</v>
      </c>
      <c r="R302">
        <v>0</v>
      </c>
      <c r="S302">
        <v>0</v>
      </c>
      <c r="T302">
        <v>0</v>
      </c>
      <c r="U302">
        <v>10222</v>
      </c>
      <c r="V302">
        <v>14847</v>
      </c>
    </row>
    <row r="303" spans="1:22" x14ac:dyDescent="0.2">
      <c r="A303" t="s">
        <v>355</v>
      </c>
      <c r="B303">
        <v>6651</v>
      </c>
      <c r="C303">
        <v>0</v>
      </c>
      <c r="D303">
        <v>1</v>
      </c>
      <c r="E303">
        <v>323.8</v>
      </c>
      <c r="F303">
        <v>-5.2</v>
      </c>
      <c r="G303">
        <v>1624365</v>
      </c>
      <c r="H303">
        <v>240170</v>
      </c>
      <c r="I303">
        <v>41823</v>
      </c>
      <c r="J303">
        <v>1131961</v>
      </c>
      <c r="K303">
        <v>23510</v>
      </c>
      <c r="L303">
        <v>2939388</v>
      </c>
      <c r="M303">
        <v>1108451</v>
      </c>
      <c r="N303">
        <v>2871634</v>
      </c>
      <c r="O303">
        <v>67754</v>
      </c>
      <c r="P303">
        <v>12925</v>
      </c>
      <c r="Q303">
        <v>0</v>
      </c>
      <c r="R303">
        <v>63226</v>
      </c>
      <c r="S303">
        <v>2749</v>
      </c>
      <c r="T303">
        <v>0</v>
      </c>
      <c r="U303">
        <v>17502</v>
      </c>
      <c r="V303">
        <v>6118</v>
      </c>
    </row>
    <row r="304" spans="1:22" x14ac:dyDescent="0.2">
      <c r="A304" t="s">
        <v>356</v>
      </c>
      <c r="B304">
        <v>6660</v>
      </c>
      <c r="C304">
        <v>0</v>
      </c>
      <c r="D304">
        <v>1</v>
      </c>
      <c r="E304">
        <v>1557.2</v>
      </c>
      <c r="F304">
        <v>-27.2</v>
      </c>
      <c r="G304">
        <v>8297634</v>
      </c>
      <c r="H304">
        <v>1157687</v>
      </c>
      <c r="I304">
        <v>37194</v>
      </c>
      <c r="J304">
        <v>4586306</v>
      </c>
      <c r="K304">
        <v>53593</v>
      </c>
      <c r="L304">
        <v>13870773</v>
      </c>
      <c r="M304">
        <v>4532713</v>
      </c>
      <c r="N304">
        <v>13752853</v>
      </c>
      <c r="O304">
        <v>117920</v>
      </c>
      <c r="P304">
        <v>76253</v>
      </c>
      <c r="Q304">
        <v>0</v>
      </c>
      <c r="R304">
        <v>229609</v>
      </c>
      <c r="S304">
        <v>9982</v>
      </c>
      <c r="T304">
        <v>0</v>
      </c>
      <c r="U304">
        <v>82536</v>
      </c>
      <c r="V304">
        <v>58755</v>
      </c>
    </row>
    <row r="305" spans="1:22" x14ac:dyDescent="0.2">
      <c r="A305" t="s">
        <v>357</v>
      </c>
      <c r="B305">
        <v>6700</v>
      </c>
      <c r="C305">
        <v>0</v>
      </c>
      <c r="D305">
        <v>1</v>
      </c>
      <c r="E305">
        <v>469.8</v>
      </c>
      <c r="F305">
        <v>-11.7</v>
      </c>
      <c r="G305">
        <v>2720679</v>
      </c>
      <c r="H305">
        <v>380390</v>
      </c>
      <c r="I305">
        <v>23717</v>
      </c>
      <c r="J305">
        <v>1396229</v>
      </c>
      <c r="K305">
        <v>51153</v>
      </c>
      <c r="L305">
        <v>4403214.6666999999</v>
      </c>
      <c r="M305">
        <v>1345076</v>
      </c>
      <c r="N305">
        <v>4320771</v>
      </c>
      <c r="O305">
        <v>82443.666666999998</v>
      </c>
      <c r="P305">
        <v>47518</v>
      </c>
      <c r="Q305">
        <v>0</v>
      </c>
      <c r="R305">
        <v>109813</v>
      </c>
      <c r="S305">
        <v>4774</v>
      </c>
      <c r="T305">
        <v>0</v>
      </c>
      <c r="U305">
        <v>26230</v>
      </c>
      <c r="V305">
        <v>15730</v>
      </c>
    </row>
    <row r="306" spans="1:22" x14ac:dyDescent="0.2">
      <c r="A306" t="s">
        <v>358</v>
      </c>
      <c r="B306">
        <v>6750</v>
      </c>
      <c r="C306">
        <v>0</v>
      </c>
      <c r="D306">
        <v>1</v>
      </c>
      <c r="E306">
        <v>159.80000000000001</v>
      </c>
      <c r="F306">
        <v>-2.4</v>
      </c>
      <c r="G306">
        <v>265104</v>
      </c>
      <c r="H306">
        <v>117283</v>
      </c>
      <c r="I306">
        <v>-14778</v>
      </c>
      <c r="J306">
        <v>1073272</v>
      </c>
      <c r="K306">
        <v>-112279</v>
      </c>
      <c r="L306">
        <v>1462358.3333000001</v>
      </c>
      <c r="M306">
        <v>1185551</v>
      </c>
      <c r="N306">
        <v>1569760</v>
      </c>
      <c r="O306">
        <v>-107401.6667</v>
      </c>
      <c r="P306">
        <v>5309</v>
      </c>
      <c r="Q306">
        <v>0</v>
      </c>
      <c r="R306">
        <v>36604</v>
      </c>
      <c r="S306">
        <v>1591</v>
      </c>
      <c r="T306">
        <v>0</v>
      </c>
      <c r="U306">
        <v>8942</v>
      </c>
      <c r="V306">
        <v>43303</v>
      </c>
    </row>
    <row r="307" spans="1:22" x14ac:dyDescent="0.2">
      <c r="A307" t="s">
        <v>359</v>
      </c>
      <c r="B307">
        <v>6759</v>
      </c>
      <c r="C307">
        <v>0</v>
      </c>
      <c r="D307">
        <v>1</v>
      </c>
      <c r="E307">
        <v>628.70000000000005</v>
      </c>
      <c r="F307">
        <v>-58.3</v>
      </c>
      <c r="G307">
        <v>3626598</v>
      </c>
      <c r="H307">
        <v>517059</v>
      </c>
      <c r="I307">
        <v>-251304</v>
      </c>
      <c r="J307">
        <v>2119594</v>
      </c>
      <c r="K307">
        <v>218078</v>
      </c>
      <c r="L307">
        <v>6233538.3333000001</v>
      </c>
      <c r="M307">
        <v>1901516</v>
      </c>
      <c r="N307">
        <v>6256121</v>
      </c>
      <c r="O307">
        <v>-22582.666669999999</v>
      </c>
      <c r="P307">
        <v>336526</v>
      </c>
      <c r="Q307">
        <v>0</v>
      </c>
      <c r="R307">
        <v>49915</v>
      </c>
      <c r="S307">
        <v>2170</v>
      </c>
      <c r="T307">
        <v>0</v>
      </c>
      <c r="U307">
        <v>35541</v>
      </c>
      <c r="V307">
        <v>20202</v>
      </c>
    </row>
    <row r="308" spans="1:22" x14ac:dyDescent="0.2">
      <c r="A308" t="s">
        <v>360</v>
      </c>
      <c r="B308">
        <v>6762</v>
      </c>
      <c r="C308">
        <v>0</v>
      </c>
      <c r="D308">
        <v>1</v>
      </c>
      <c r="E308">
        <v>702.7</v>
      </c>
      <c r="F308">
        <v>-14.7</v>
      </c>
      <c r="G308">
        <v>3849600</v>
      </c>
      <c r="H308">
        <v>551955</v>
      </c>
      <c r="I308">
        <v>11237</v>
      </c>
      <c r="J308">
        <v>1824609</v>
      </c>
      <c r="K308">
        <v>79148</v>
      </c>
      <c r="L308">
        <v>6084335.6666999999</v>
      </c>
      <c r="M308">
        <v>1745461</v>
      </c>
      <c r="N308">
        <v>5986905</v>
      </c>
      <c r="O308">
        <v>97430.666666999998</v>
      </c>
      <c r="P308">
        <v>51013</v>
      </c>
      <c r="Q308">
        <v>0</v>
      </c>
      <c r="R308">
        <v>156400</v>
      </c>
      <c r="S308">
        <v>6799</v>
      </c>
      <c r="T308">
        <v>0</v>
      </c>
      <c r="U308">
        <v>36395</v>
      </c>
      <c r="V308">
        <v>14572</v>
      </c>
    </row>
    <row r="309" spans="1:22" x14ac:dyDescent="0.2">
      <c r="A309" t="s">
        <v>361</v>
      </c>
      <c r="B309">
        <v>6768</v>
      </c>
      <c r="C309">
        <v>0</v>
      </c>
      <c r="D309">
        <v>1</v>
      </c>
      <c r="E309">
        <v>1766.1</v>
      </c>
      <c r="F309">
        <v>-18.5</v>
      </c>
      <c r="G309">
        <v>10970445</v>
      </c>
      <c r="H309">
        <v>1285542</v>
      </c>
      <c r="I309">
        <v>199878</v>
      </c>
      <c r="J309">
        <v>4253245</v>
      </c>
      <c r="K309">
        <v>111312</v>
      </c>
      <c r="L309">
        <v>16272968.666999999</v>
      </c>
      <c r="M309">
        <v>4141933</v>
      </c>
      <c r="N309">
        <v>15921481</v>
      </c>
      <c r="O309">
        <v>351487.66667000001</v>
      </c>
      <c r="P309">
        <v>7084</v>
      </c>
      <c r="Q309">
        <v>211099.73431</v>
      </c>
      <c r="R309">
        <v>319456</v>
      </c>
      <c r="S309">
        <v>13888</v>
      </c>
      <c r="T309">
        <v>211099.73431</v>
      </c>
      <c r="U309">
        <v>98493</v>
      </c>
      <c r="V309">
        <v>83193</v>
      </c>
    </row>
    <row r="310" spans="1:22" x14ac:dyDescent="0.2">
      <c r="A310" t="s">
        <v>362</v>
      </c>
      <c r="B310">
        <v>6795</v>
      </c>
      <c r="C310">
        <v>0</v>
      </c>
      <c r="D310">
        <v>1</v>
      </c>
      <c r="E310">
        <v>11089.6</v>
      </c>
      <c r="F310">
        <v>97.3</v>
      </c>
      <c r="G310">
        <v>69731987</v>
      </c>
      <c r="H310">
        <v>11656291</v>
      </c>
      <c r="I310">
        <v>5816544</v>
      </c>
      <c r="J310">
        <v>28701324</v>
      </c>
      <c r="K310">
        <v>602523</v>
      </c>
      <c r="L310">
        <v>109438208.33</v>
      </c>
      <c r="M310">
        <v>28098801</v>
      </c>
      <c r="N310">
        <v>102475869</v>
      </c>
      <c r="O310">
        <v>6962339.3333000001</v>
      </c>
      <c r="P310">
        <v>0</v>
      </c>
      <c r="Q310">
        <v>1339539.8881000001</v>
      </c>
      <c r="R310">
        <v>1687125</v>
      </c>
      <c r="S310">
        <v>73344</v>
      </c>
      <c r="T310">
        <v>1339539.8881000001</v>
      </c>
      <c r="U310">
        <v>631908</v>
      </c>
      <c r="V310">
        <v>1035731</v>
      </c>
    </row>
    <row r="311" spans="1:22" x14ac:dyDescent="0.2">
      <c r="A311" t="s">
        <v>363</v>
      </c>
      <c r="B311">
        <v>6822</v>
      </c>
      <c r="C311">
        <v>0</v>
      </c>
      <c r="D311">
        <v>1</v>
      </c>
      <c r="E311">
        <v>8708.7000000000007</v>
      </c>
      <c r="F311">
        <v>420.1</v>
      </c>
      <c r="G311">
        <v>40793456</v>
      </c>
      <c r="H311">
        <v>5525266</v>
      </c>
      <c r="I311">
        <v>3548544</v>
      </c>
      <c r="J311">
        <v>24601493</v>
      </c>
      <c r="K311">
        <v>904791</v>
      </c>
      <c r="L311">
        <v>71712834.333000004</v>
      </c>
      <c r="M311">
        <v>23696702</v>
      </c>
      <c r="N311">
        <v>66845449</v>
      </c>
      <c r="O311">
        <v>4867385.3333000001</v>
      </c>
      <c r="P311">
        <v>0</v>
      </c>
      <c r="Q311">
        <v>0</v>
      </c>
      <c r="R311">
        <v>0</v>
      </c>
      <c r="S311">
        <v>0</v>
      </c>
      <c r="T311">
        <v>0</v>
      </c>
      <c r="U311">
        <v>433793</v>
      </c>
      <c r="V311">
        <v>792619</v>
      </c>
    </row>
    <row r="312" spans="1:22" x14ac:dyDescent="0.2">
      <c r="A312" t="s">
        <v>364</v>
      </c>
      <c r="B312">
        <v>6840</v>
      </c>
      <c r="C312">
        <v>0</v>
      </c>
      <c r="D312">
        <v>1</v>
      </c>
      <c r="E312">
        <v>2009</v>
      </c>
      <c r="F312">
        <v>24.7</v>
      </c>
      <c r="G312">
        <v>10156909</v>
      </c>
      <c r="H312">
        <v>1546083</v>
      </c>
      <c r="I312">
        <v>423308</v>
      </c>
      <c r="J312">
        <v>5580135</v>
      </c>
      <c r="K312">
        <v>139296</v>
      </c>
      <c r="L312">
        <v>17159258.666999999</v>
      </c>
      <c r="M312">
        <v>5440839</v>
      </c>
      <c r="N312">
        <v>16537869</v>
      </c>
      <c r="O312">
        <v>621389.66666999995</v>
      </c>
      <c r="P312">
        <v>0</v>
      </c>
      <c r="Q312">
        <v>0</v>
      </c>
      <c r="R312">
        <v>232936</v>
      </c>
      <c r="S312">
        <v>10126</v>
      </c>
      <c r="T312">
        <v>0</v>
      </c>
      <c r="U312">
        <v>104252</v>
      </c>
      <c r="V312">
        <v>109068</v>
      </c>
    </row>
    <row r="313" spans="1:22" x14ac:dyDescent="0.2">
      <c r="A313" t="s">
        <v>365</v>
      </c>
      <c r="B313">
        <v>6854</v>
      </c>
      <c r="C313">
        <v>0</v>
      </c>
      <c r="D313">
        <v>1</v>
      </c>
      <c r="E313">
        <v>515.70000000000005</v>
      </c>
      <c r="F313">
        <v>-19.2</v>
      </c>
      <c r="G313">
        <v>2598109</v>
      </c>
      <c r="H313">
        <v>444386</v>
      </c>
      <c r="I313">
        <v>-40778</v>
      </c>
      <c r="J313">
        <v>1843746</v>
      </c>
      <c r="K313">
        <v>59192</v>
      </c>
      <c r="L313">
        <v>4782847</v>
      </c>
      <c r="M313">
        <v>1784554</v>
      </c>
      <c r="N313">
        <v>4756863</v>
      </c>
      <c r="O313">
        <v>25984</v>
      </c>
      <c r="P313">
        <v>91350</v>
      </c>
      <c r="Q313">
        <v>0</v>
      </c>
      <c r="R313">
        <v>119796</v>
      </c>
      <c r="S313">
        <v>5208</v>
      </c>
      <c r="T313">
        <v>0</v>
      </c>
      <c r="U313">
        <v>27243</v>
      </c>
      <c r="V313">
        <v>16402</v>
      </c>
    </row>
    <row r="314" spans="1:22" x14ac:dyDescent="0.2">
      <c r="A314" t="s">
        <v>366</v>
      </c>
      <c r="B314">
        <v>6867</v>
      </c>
      <c r="C314">
        <v>0</v>
      </c>
      <c r="D314">
        <v>1</v>
      </c>
      <c r="E314">
        <v>1516.3</v>
      </c>
      <c r="F314">
        <v>-33.1</v>
      </c>
      <c r="G314">
        <v>8573295</v>
      </c>
      <c r="H314">
        <v>1125747</v>
      </c>
      <c r="I314">
        <v>33728</v>
      </c>
      <c r="J314">
        <v>4339416</v>
      </c>
      <c r="K314">
        <v>159857</v>
      </c>
      <c r="L314">
        <v>13803683</v>
      </c>
      <c r="M314">
        <v>4179559</v>
      </c>
      <c r="N314">
        <v>13552573</v>
      </c>
      <c r="O314">
        <v>251110</v>
      </c>
      <c r="P314">
        <v>116779</v>
      </c>
      <c r="Q314">
        <v>0</v>
      </c>
      <c r="R314">
        <v>349405</v>
      </c>
      <c r="S314">
        <v>15190</v>
      </c>
      <c r="T314">
        <v>0</v>
      </c>
      <c r="U314">
        <v>81769</v>
      </c>
      <c r="V314">
        <v>114630</v>
      </c>
    </row>
    <row r="315" spans="1:22" x14ac:dyDescent="0.2">
      <c r="A315" t="s">
        <v>367</v>
      </c>
      <c r="B315">
        <v>6921</v>
      </c>
      <c r="C315">
        <v>0</v>
      </c>
      <c r="D315">
        <v>1</v>
      </c>
      <c r="E315">
        <v>311.8</v>
      </c>
      <c r="F315">
        <v>-13.2</v>
      </c>
      <c r="G315">
        <v>1234003</v>
      </c>
      <c r="H315">
        <v>257307</v>
      </c>
      <c r="I315">
        <v>-36746</v>
      </c>
      <c r="J315">
        <v>1501506</v>
      </c>
      <c r="K315">
        <v>87544</v>
      </c>
      <c r="L315">
        <v>2949817.3333000001</v>
      </c>
      <c r="M315">
        <v>1413962</v>
      </c>
      <c r="N315">
        <v>2890359</v>
      </c>
      <c r="O315">
        <v>59458.333333000002</v>
      </c>
      <c r="P315">
        <v>65978</v>
      </c>
      <c r="Q315">
        <v>0</v>
      </c>
      <c r="R315">
        <v>59898</v>
      </c>
      <c r="S315">
        <v>2604</v>
      </c>
      <c r="T315">
        <v>0</v>
      </c>
      <c r="U315">
        <v>17319</v>
      </c>
      <c r="V315">
        <v>16899</v>
      </c>
    </row>
    <row r="316" spans="1:22" x14ac:dyDescent="0.2">
      <c r="A316" t="s">
        <v>368</v>
      </c>
      <c r="B316">
        <v>6930</v>
      </c>
      <c r="C316">
        <v>0</v>
      </c>
      <c r="D316">
        <v>1</v>
      </c>
      <c r="E316">
        <v>806.6</v>
      </c>
      <c r="F316">
        <v>-6.7</v>
      </c>
      <c r="G316">
        <v>3726198</v>
      </c>
      <c r="H316">
        <v>569628</v>
      </c>
      <c r="I316">
        <v>36577</v>
      </c>
      <c r="J316">
        <v>2857088</v>
      </c>
      <c r="K316">
        <v>43712</v>
      </c>
      <c r="L316">
        <v>7076997.3333000001</v>
      </c>
      <c r="M316">
        <v>2813376</v>
      </c>
      <c r="N316">
        <v>6948338</v>
      </c>
      <c r="O316">
        <v>128659.33332999999</v>
      </c>
      <c r="P316">
        <v>0</v>
      </c>
      <c r="Q316">
        <v>0</v>
      </c>
      <c r="R316">
        <v>173038</v>
      </c>
      <c r="S316">
        <v>7522</v>
      </c>
      <c r="T316">
        <v>0</v>
      </c>
      <c r="U316">
        <v>41765</v>
      </c>
      <c r="V316">
        <v>97121</v>
      </c>
    </row>
    <row r="317" spans="1:22" x14ac:dyDescent="0.2">
      <c r="A317" t="s">
        <v>369</v>
      </c>
      <c r="B317">
        <v>6937</v>
      </c>
      <c r="C317">
        <v>0</v>
      </c>
      <c r="D317">
        <v>1</v>
      </c>
      <c r="E317">
        <v>518.70000000000005</v>
      </c>
      <c r="F317">
        <v>37.6</v>
      </c>
      <c r="G317">
        <v>2912896</v>
      </c>
      <c r="H317">
        <v>480169</v>
      </c>
      <c r="I317">
        <v>316542</v>
      </c>
      <c r="J317">
        <v>1291996</v>
      </c>
      <c r="K317">
        <v>51134</v>
      </c>
      <c r="L317">
        <v>4590089.6666999999</v>
      </c>
      <c r="M317">
        <v>1240862</v>
      </c>
      <c r="N317">
        <v>4180957</v>
      </c>
      <c r="O317">
        <v>409132.66667000001</v>
      </c>
      <c r="P317">
        <v>0</v>
      </c>
      <c r="Q317">
        <v>5597.5368423999998</v>
      </c>
      <c r="R317">
        <v>176366</v>
      </c>
      <c r="S317">
        <v>7667</v>
      </c>
      <c r="T317">
        <v>5597.5368423999998</v>
      </c>
      <c r="U317">
        <v>26696</v>
      </c>
      <c r="V317">
        <v>81395</v>
      </c>
    </row>
    <row r="318" spans="1:22" x14ac:dyDescent="0.2">
      <c r="A318" t="s">
        <v>370</v>
      </c>
      <c r="B318">
        <v>6943</v>
      </c>
      <c r="C318">
        <v>0</v>
      </c>
      <c r="D318">
        <v>1</v>
      </c>
      <c r="E318">
        <v>277.89999999999998</v>
      </c>
      <c r="F318">
        <v>-1</v>
      </c>
      <c r="G318">
        <v>1234508</v>
      </c>
      <c r="H318">
        <v>210145</v>
      </c>
      <c r="I318">
        <v>34429</v>
      </c>
      <c r="J318">
        <v>1086279</v>
      </c>
      <c r="K318">
        <v>-31012</v>
      </c>
      <c r="L318">
        <v>2471856</v>
      </c>
      <c r="M318">
        <v>1117291</v>
      </c>
      <c r="N318">
        <v>2467009</v>
      </c>
      <c r="O318">
        <v>4847</v>
      </c>
      <c r="P318">
        <v>0</v>
      </c>
      <c r="Q318">
        <v>0</v>
      </c>
      <c r="R318">
        <v>63226</v>
      </c>
      <c r="S318">
        <v>2749</v>
      </c>
      <c r="T318">
        <v>0</v>
      </c>
      <c r="U318">
        <v>14504</v>
      </c>
      <c r="V318">
        <v>4150</v>
      </c>
    </row>
    <row r="319" spans="1:22" x14ac:dyDescent="0.2">
      <c r="A319" t="s">
        <v>371</v>
      </c>
      <c r="B319">
        <v>6264</v>
      </c>
      <c r="C319">
        <v>0</v>
      </c>
      <c r="D319">
        <v>1</v>
      </c>
      <c r="E319">
        <v>914.6</v>
      </c>
      <c r="F319">
        <v>-17.3</v>
      </c>
      <c r="G319">
        <v>4309610</v>
      </c>
      <c r="H319">
        <v>659500</v>
      </c>
      <c r="I319">
        <v>5888</v>
      </c>
      <c r="J319">
        <v>3277638</v>
      </c>
      <c r="K319">
        <v>120735</v>
      </c>
      <c r="L319">
        <v>8091153</v>
      </c>
      <c r="M319">
        <v>3156903</v>
      </c>
      <c r="N319">
        <v>7958160</v>
      </c>
      <c r="O319">
        <v>132993</v>
      </c>
      <c r="P319">
        <v>55059</v>
      </c>
      <c r="Q319">
        <v>0</v>
      </c>
      <c r="R319">
        <v>179694</v>
      </c>
      <c r="S319">
        <v>7812</v>
      </c>
      <c r="T319">
        <v>0</v>
      </c>
      <c r="U319">
        <v>48224</v>
      </c>
      <c r="V319">
        <v>24099</v>
      </c>
    </row>
    <row r="320" spans="1:22" x14ac:dyDescent="0.2">
      <c r="A320" t="s">
        <v>372</v>
      </c>
      <c r="B320">
        <v>6950</v>
      </c>
      <c r="C320">
        <v>0</v>
      </c>
      <c r="D320">
        <v>1</v>
      </c>
      <c r="E320">
        <v>1540.2</v>
      </c>
      <c r="F320">
        <v>-5.2</v>
      </c>
      <c r="G320">
        <v>7781933</v>
      </c>
      <c r="H320">
        <v>1107144</v>
      </c>
      <c r="I320">
        <v>229346</v>
      </c>
      <c r="J320">
        <v>4462142</v>
      </c>
      <c r="K320">
        <v>93105</v>
      </c>
      <c r="L320">
        <v>13412244.666999999</v>
      </c>
      <c r="M320">
        <v>4369037</v>
      </c>
      <c r="N320">
        <v>13061600</v>
      </c>
      <c r="O320">
        <v>350644.66667000001</v>
      </c>
      <c r="P320">
        <v>0</v>
      </c>
      <c r="Q320">
        <v>0</v>
      </c>
      <c r="R320">
        <v>0</v>
      </c>
      <c r="S320">
        <v>0</v>
      </c>
      <c r="T320">
        <v>0</v>
      </c>
      <c r="U320">
        <v>80819</v>
      </c>
      <c r="V320">
        <v>61026</v>
      </c>
    </row>
    <row r="321" spans="1:22" x14ac:dyDescent="0.2">
      <c r="A321" t="s">
        <v>373</v>
      </c>
      <c r="B321">
        <v>6957</v>
      </c>
      <c r="C321">
        <v>0</v>
      </c>
      <c r="D321">
        <v>1</v>
      </c>
      <c r="E321">
        <v>9016.6</v>
      </c>
      <c r="F321">
        <v>-37.799999999999997</v>
      </c>
      <c r="G321">
        <v>37770850</v>
      </c>
      <c r="H321">
        <v>8981548</v>
      </c>
      <c r="I321">
        <v>3241195</v>
      </c>
      <c r="J321">
        <v>34662651</v>
      </c>
      <c r="K321">
        <v>549610</v>
      </c>
      <c r="L321">
        <v>81995009.333000004</v>
      </c>
      <c r="M321">
        <v>34113041</v>
      </c>
      <c r="N321">
        <v>77290553</v>
      </c>
      <c r="O321">
        <v>4704456.3333000001</v>
      </c>
      <c r="P321">
        <v>0</v>
      </c>
      <c r="Q321">
        <v>0</v>
      </c>
      <c r="R321">
        <v>1018265</v>
      </c>
      <c r="S321">
        <v>44267</v>
      </c>
      <c r="T321">
        <v>0</v>
      </c>
      <c r="U321">
        <v>470067</v>
      </c>
      <c r="V321">
        <v>1598225</v>
      </c>
    </row>
    <row r="322" spans="1:22" x14ac:dyDescent="0.2">
      <c r="A322" t="s">
        <v>374</v>
      </c>
      <c r="B322">
        <v>5922</v>
      </c>
      <c r="C322">
        <v>0</v>
      </c>
      <c r="D322">
        <v>1</v>
      </c>
      <c r="E322">
        <v>662.7</v>
      </c>
      <c r="F322">
        <v>-17.399999999999999</v>
      </c>
      <c r="G322">
        <v>2965388</v>
      </c>
      <c r="H322">
        <v>531161</v>
      </c>
      <c r="I322">
        <v>-28665</v>
      </c>
      <c r="J322">
        <v>2865676</v>
      </c>
      <c r="K322">
        <v>66730</v>
      </c>
      <c r="L322">
        <v>6256912.6666999999</v>
      </c>
      <c r="M322">
        <v>2798946</v>
      </c>
      <c r="N322">
        <v>6207145</v>
      </c>
      <c r="O322">
        <v>49767.666666999998</v>
      </c>
      <c r="P322">
        <v>71256</v>
      </c>
      <c r="Q322">
        <v>0</v>
      </c>
      <c r="R322">
        <v>129779</v>
      </c>
      <c r="S322">
        <v>5642</v>
      </c>
      <c r="T322">
        <v>0</v>
      </c>
      <c r="U322">
        <v>36651</v>
      </c>
      <c r="V322">
        <v>24467</v>
      </c>
    </row>
    <row r="323" spans="1:22" x14ac:dyDescent="0.2">
      <c r="A323" t="s">
        <v>375</v>
      </c>
      <c r="B323">
        <v>819</v>
      </c>
      <c r="C323">
        <v>0</v>
      </c>
      <c r="D323">
        <v>1</v>
      </c>
      <c r="E323">
        <v>564.70000000000005</v>
      </c>
      <c r="F323">
        <v>-27.4</v>
      </c>
      <c r="G323">
        <v>2455573</v>
      </c>
      <c r="H323">
        <v>424887</v>
      </c>
      <c r="I323">
        <v>-90412</v>
      </c>
      <c r="J323">
        <v>2256018</v>
      </c>
      <c r="K323">
        <v>142289</v>
      </c>
      <c r="L323">
        <v>5025404.6666999999</v>
      </c>
      <c r="M323">
        <v>2113729</v>
      </c>
      <c r="N323">
        <v>4950902</v>
      </c>
      <c r="O323">
        <v>74502.666666999998</v>
      </c>
      <c r="P323">
        <v>141004</v>
      </c>
      <c r="Q323">
        <v>0</v>
      </c>
      <c r="R323">
        <v>156400</v>
      </c>
      <c r="S323">
        <v>6799</v>
      </c>
      <c r="T323">
        <v>0</v>
      </c>
      <c r="U323">
        <v>29518</v>
      </c>
      <c r="V323">
        <v>45327</v>
      </c>
    </row>
    <row r="324" spans="1:22" x14ac:dyDescent="0.2">
      <c r="A324" t="s">
        <v>376</v>
      </c>
      <c r="B324">
        <v>6969</v>
      </c>
      <c r="C324">
        <v>0</v>
      </c>
      <c r="D324">
        <v>1</v>
      </c>
      <c r="E324">
        <v>363.8</v>
      </c>
      <c r="F324">
        <v>-17.7</v>
      </c>
      <c r="G324">
        <v>1557980</v>
      </c>
      <c r="H324">
        <v>273084</v>
      </c>
      <c r="I324">
        <v>-54571</v>
      </c>
      <c r="J324">
        <v>1885565</v>
      </c>
      <c r="K324">
        <v>-23731</v>
      </c>
      <c r="L324">
        <v>3661977</v>
      </c>
      <c r="M324">
        <v>1909296</v>
      </c>
      <c r="N324">
        <v>3737678</v>
      </c>
      <c r="O324">
        <v>-75701</v>
      </c>
      <c r="P324">
        <v>94419</v>
      </c>
      <c r="Q324">
        <v>0</v>
      </c>
      <c r="R324">
        <v>59898</v>
      </c>
      <c r="S324">
        <v>2604</v>
      </c>
      <c r="T324">
        <v>0</v>
      </c>
      <c r="U324">
        <v>20864</v>
      </c>
      <c r="V324">
        <v>5246</v>
      </c>
    </row>
    <row r="325" spans="1:22" x14ac:dyDescent="0.2">
      <c r="A325" t="s">
        <v>377</v>
      </c>
      <c r="B325">
        <v>6975</v>
      </c>
      <c r="C325">
        <v>0</v>
      </c>
      <c r="D325">
        <v>1</v>
      </c>
      <c r="E325">
        <v>1206.4000000000001</v>
      </c>
      <c r="F325">
        <v>2.5</v>
      </c>
      <c r="G325">
        <v>7182926</v>
      </c>
      <c r="H325">
        <v>887235</v>
      </c>
      <c r="I325">
        <v>205439</v>
      </c>
      <c r="J325">
        <v>2788397</v>
      </c>
      <c r="K325">
        <v>76987</v>
      </c>
      <c r="L325">
        <v>10579034.333000001</v>
      </c>
      <c r="M325">
        <v>2711410</v>
      </c>
      <c r="N325">
        <v>10279941</v>
      </c>
      <c r="O325">
        <v>299093.33332999999</v>
      </c>
      <c r="P325">
        <v>0</v>
      </c>
      <c r="Q325">
        <v>124661.52333</v>
      </c>
      <c r="R325">
        <v>312800</v>
      </c>
      <c r="S325">
        <v>13598</v>
      </c>
      <c r="T325">
        <v>124661.52333</v>
      </c>
      <c r="U325">
        <v>63735</v>
      </c>
      <c r="V325">
        <v>33276</v>
      </c>
    </row>
    <row r="326" spans="1:22" x14ac:dyDescent="0.2">
      <c r="A326" t="s">
        <v>378</v>
      </c>
      <c r="B326">
        <v>6983</v>
      </c>
      <c r="C326">
        <v>0</v>
      </c>
      <c r="D326">
        <v>1</v>
      </c>
      <c r="E326">
        <v>925.5</v>
      </c>
      <c r="F326">
        <v>37.5</v>
      </c>
      <c r="G326">
        <v>4197054</v>
      </c>
      <c r="H326">
        <v>629861</v>
      </c>
      <c r="I326">
        <v>339984</v>
      </c>
      <c r="J326">
        <v>2978129</v>
      </c>
      <c r="K326">
        <v>103893</v>
      </c>
      <c r="L326">
        <v>7730895.6666999999</v>
      </c>
      <c r="M326">
        <v>2874236</v>
      </c>
      <c r="N326">
        <v>7260223</v>
      </c>
      <c r="O326">
        <v>470672.66667000001</v>
      </c>
      <c r="P326">
        <v>0</v>
      </c>
      <c r="Q326">
        <v>0</v>
      </c>
      <c r="R326">
        <v>126451</v>
      </c>
      <c r="S326">
        <v>5497</v>
      </c>
      <c r="T326">
        <v>0</v>
      </c>
      <c r="U326">
        <v>46338</v>
      </c>
      <c r="V326">
        <v>52303</v>
      </c>
    </row>
    <row r="327" spans="1:22" x14ac:dyDescent="0.2">
      <c r="A327" t="s">
        <v>379</v>
      </c>
      <c r="B327">
        <v>6985</v>
      </c>
      <c r="C327">
        <v>0</v>
      </c>
      <c r="D327">
        <v>1</v>
      </c>
      <c r="E327">
        <v>913.6</v>
      </c>
      <c r="F327">
        <v>50.1</v>
      </c>
      <c r="G327">
        <v>4780699</v>
      </c>
      <c r="H327">
        <v>664395</v>
      </c>
      <c r="I327">
        <v>464412</v>
      </c>
      <c r="J327">
        <v>2296053</v>
      </c>
      <c r="K327">
        <v>103727</v>
      </c>
      <c r="L327">
        <v>7754819.6666999999</v>
      </c>
      <c r="M327">
        <v>2192326</v>
      </c>
      <c r="N327">
        <v>7181022</v>
      </c>
      <c r="O327">
        <v>573797.66666999995</v>
      </c>
      <c r="P327">
        <v>0</v>
      </c>
      <c r="Q327">
        <v>0</v>
      </c>
      <c r="R327">
        <v>0</v>
      </c>
      <c r="S327">
        <v>0</v>
      </c>
      <c r="T327">
        <v>0</v>
      </c>
      <c r="U327">
        <v>46920</v>
      </c>
      <c r="V327">
        <v>13673</v>
      </c>
    </row>
    <row r="328" spans="1:22" x14ac:dyDescent="0.2">
      <c r="A328" t="s">
        <v>380</v>
      </c>
      <c r="B328">
        <v>6987</v>
      </c>
      <c r="C328">
        <v>0</v>
      </c>
      <c r="D328">
        <v>1</v>
      </c>
      <c r="E328">
        <v>650.70000000000005</v>
      </c>
      <c r="F328">
        <v>-31.6</v>
      </c>
      <c r="G328">
        <v>3414200</v>
      </c>
      <c r="H328">
        <v>500104</v>
      </c>
      <c r="I328">
        <v>-107985</v>
      </c>
      <c r="J328">
        <v>2192926</v>
      </c>
      <c r="K328">
        <v>188266</v>
      </c>
      <c r="L328">
        <v>6079076.6666999999</v>
      </c>
      <c r="M328">
        <v>2004660</v>
      </c>
      <c r="N328">
        <v>5983652</v>
      </c>
      <c r="O328">
        <v>95424.666666999998</v>
      </c>
      <c r="P328">
        <v>162308</v>
      </c>
      <c r="Q328">
        <v>0</v>
      </c>
      <c r="R328">
        <v>56570</v>
      </c>
      <c r="S328">
        <v>2459</v>
      </c>
      <c r="T328">
        <v>0</v>
      </c>
      <c r="U328">
        <v>36093</v>
      </c>
      <c r="V328">
        <v>28417</v>
      </c>
    </row>
    <row r="329" spans="1:22" x14ac:dyDescent="0.2">
      <c r="A329" t="s">
        <v>381</v>
      </c>
      <c r="B329">
        <v>6990</v>
      </c>
      <c r="C329">
        <v>0</v>
      </c>
      <c r="D329">
        <v>1</v>
      </c>
      <c r="E329">
        <v>807.6</v>
      </c>
      <c r="F329">
        <v>52.5</v>
      </c>
      <c r="G329">
        <v>5078922</v>
      </c>
      <c r="H329">
        <v>619618</v>
      </c>
      <c r="I329">
        <v>563640</v>
      </c>
      <c r="J329">
        <v>2032433</v>
      </c>
      <c r="K329">
        <v>79766</v>
      </c>
      <c r="L329">
        <v>7587749.3333000001</v>
      </c>
      <c r="M329">
        <v>1952667</v>
      </c>
      <c r="N329">
        <v>6932344</v>
      </c>
      <c r="O329">
        <v>655405.33333000005</v>
      </c>
      <c r="P329">
        <v>0</v>
      </c>
      <c r="Q329">
        <v>114693.06925</v>
      </c>
      <c r="R329">
        <v>166383</v>
      </c>
      <c r="S329">
        <v>7233</v>
      </c>
      <c r="T329">
        <v>114693.06925</v>
      </c>
      <c r="U329">
        <v>44828</v>
      </c>
      <c r="V329">
        <v>23159</v>
      </c>
    </row>
    <row r="330" spans="1:22" x14ac:dyDescent="0.2">
      <c r="A330" t="s">
        <v>382</v>
      </c>
      <c r="B330">
        <v>6961</v>
      </c>
      <c r="C330">
        <v>0</v>
      </c>
      <c r="D330">
        <v>1</v>
      </c>
      <c r="E330">
        <v>2973.5</v>
      </c>
      <c r="F330">
        <v>23.9</v>
      </c>
      <c r="G330">
        <v>14981922</v>
      </c>
      <c r="H330">
        <v>3069161</v>
      </c>
      <c r="I330">
        <v>1494960</v>
      </c>
      <c r="J330">
        <v>10675835</v>
      </c>
      <c r="K330">
        <v>252223</v>
      </c>
      <c r="L330">
        <v>28024480.333000001</v>
      </c>
      <c r="M330">
        <v>10423612</v>
      </c>
      <c r="N330">
        <v>26164185</v>
      </c>
      <c r="O330">
        <v>1860295.3333000001</v>
      </c>
      <c r="P330">
        <v>0</v>
      </c>
      <c r="Q330">
        <v>0</v>
      </c>
      <c r="R330">
        <v>931746</v>
      </c>
      <c r="S330">
        <v>40506</v>
      </c>
      <c r="T330">
        <v>0</v>
      </c>
      <c r="U330">
        <v>159402</v>
      </c>
      <c r="V330">
        <v>229308</v>
      </c>
    </row>
    <row r="331" spans="1:22" x14ac:dyDescent="0.2">
      <c r="A331" t="s">
        <v>383</v>
      </c>
      <c r="B331">
        <v>6992</v>
      </c>
      <c r="C331">
        <v>0</v>
      </c>
      <c r="D331">
        <v>1</v>
      </c>
      <c r="E331">
        <v>531.70000000000005</v>
      </c>
      <c r="F331">
        <v>10.7</v>
      </c>
      <c r="G331">
        <v>2093697</v>
      </c>
      <c r="H331">
        <v>409177</v>
      </c>
      <c r="I331">
        <v>115283</v>
      </c>
      <c r="J331">
        <v>2424862</v>
      </c>
      <c r="K331">
        <v>12487</v>
      </c>
      <c r="L331">
        <v>4898011.6666999999</v>
      </c>
      <c r="M331">
        <v>2412375</v>
      </c>
      <c r="N331">
        <v>4744271</v>
      </c>
      <c r="O331">
        <v>153740.66667000001</v>
      </c>
      <c r="P331">
        <v>0</v>
      </c>
      <c r="Q331">
        <v>0</v>
      </c>
      <c r="R331">
        <v>59898</v>
      </c>
      <c r="S331">
        <v>2604</v>
      </c>
      <c r="T331">
        <v>0</v>
      </c>
      <c r="U331">
        <v>28800</v>
      </c>
      <c r="V331">
        <v>30174</v>
      </c>
    </row>
    <row r="332" spans="1:22" x14ac:dyDescent="0.2">
      <c r="A332" t="s">
        <v>384</v>
      </c>
      <c r="B332">
        <v>7002</v>
      </c>
      <c r="C332">
        <v>0</v>
      </c>
      <c r="D332">
        <v>1</v>
      </c>
      <c r="E332">
        <v>168.8</v>
      </c>
      <c r="F332">
        <v>-2.5</v>
      </c>
      <c r="G332">
        <v>654540</v>
      </c>
      <c r="H332">
        <v>151629</v>
      </c>
      <c r="I332">
        <v>-14007</v>
      </c>
      <c r="J332">
        <v>802031</v>
      </c>
      <c r="K332">
        <v>-101128</v>
      </c>
      <c r="L332">
        <v>1575452.3333000001</v>
      </c>
      <c r="M332">
        <v>903159</v>
      </c>
      <c r="N332">
        <v>1687466</v>
      </c>
      <c r="O332">
        <v>-112013.6667</v>
      </c>
      <c r="P332">
        <v>5383</v>
      </c>
      <c r="Q332">
        <v>0</v>
      </c>
      <c r="R332">
        <v>39932</v>
      </c>
      <c r="S332">
        <v>1736</v>
      </c>
      <c r="T332">
        <v>0</v>
      </c>
      <c r="U332">
        <v>9104</v>
      </c>
      <c r="V332">
        <v>7184</v>
      </c>
    </row>
    <row r="333" spans="1:22" x14ac:dyDescent="0.2">
      <c r="A333" t="s">
        <v>385</v>
      </c>
      <c r="B333">
        <v>7029</v>
      </c>
      <c r="C333">
        <v>0</v>
      </c>
      <c r="D333">
        <v>1</v>
      </c>
      <c r="E333">
        <v>1167.4000000000001</v>
      </c>
      <c r="F333">
        <v>23.8</v>
      </c>
      <c r="G333">
        <v>6040302</v>
      </c>
      <c r="H333">
        <v>825189</v>
      </c>
      <c r="I333">
        <v>326752</v>
      </c>
      <c r="J333">
        <v>3301846</v>
      </c>
      <c r="K333">
        <v>95804</v>
      </c>
      <c r="L333">
        <v>10011880</v>
      </c>
      <c r="M333">
        <v>3206042</v>
      </c>
      <c r="N333">
        <v>9561585</v>
      </c>
      <c r="O333">
        <v>450295</v>
      </c>
      <c r="P333">
        <v>0</v>
      </c>
      <c r="Q333">
        <v>0</v>
      </c>
      <c r="R333">
        <v>212970</v>
      </c>
      <c r="S333">
        <v>9258</v>
      </c>
      <c r="T333">
        <v>0</v>
      </c>
      <c r="U333">
        <v>59634</v>
      </c>
      <c r="V333">
        <v>57513</v>
      </c>
    </row>
    <row r="334" spans="1:22" x14ac:dyDescent="0.2">
      <c r="A334" t="s">
        <v>386</v>
      </c>
      <c r="B334">
        <v>7038</v>
      </c>
      <c r="C334">
        <v>0</v>
      </c>
      <c r="D334">
        <v>1</v>
      </c>
      <c r="E334">
        <v>747.6</v>
      </c>
      <c r="F334">
        <v>-14.4</v>
      </c>
      <c r="G334">
        <v>3939665</v>
      </c>
      <c r="H334">
        <v>550355</v>
      </c>
      <c r="I334">
        <v>15557</v>
      </c>
      <c r="J334">
        <v>2288342</v>
      </c>
      <c r="K334">
        <v>72321</v>
      </c>
      <c r="L334">
        <v>6661651.3333000001</v>
      </c>
      <c r="M334">
        <v>2216021</v>
      </c>
      <c r="N334">
        <v>6553517</v>
      </c>
      <c r="O334">
        <v>108134.33332999999</v>
      </c>
      <c r="P334">
        <v>45234</v>
      </c>
      <c r="Q334">
        <v>0</v>
      </c>
      <c r="R334">
        <v>156400</v>
      </c>
      <c r="S334">
        <v>6799</v>
      </c>
      <c r="T334">
        <v>0</v>
      </c>
      <c r="U334">
        <v>39025</v>
      </c>
      <c r="V334">
        <v>39689</v>
      </c>
    </row>
    <row r="335" spans="1:22" x14ac:dyDescent="0.2">
      <c r="A335" t="s">
        <v>387</v>
      </c>
      <c r="B335">
        <v>7047</v>
      </c>
      <c r="C335">
        <v>0</v>
      </c>
      <c r="D335">
        <v>1</v>
      </c>
      <c r="E335">
        <v>362.8</v>
      </c>
      <c r="F335">
        <v>-14.9</v>
      </c>
      <c r="G335">
        <v>1860702</v>
      </c>
      <c r="H335">
        <v>281036</v>
      </c>
      <c r="I335">
        <v>-38846</v>
      </c>
      <c r="J335">
        <v>1159440</v>
      </c>
      <c r="K335">
        <v>80139</v>
      </c>
      <c r="L335">
        <v>3259598</v>
      </c>
      <c r="M335">
        <v>1079301</v>
      </c>
      <c r="N335">
        <v>3212632</v>
      </c>
      <c r="O335">
        <v>46966</v>
      </c>
      <c r="P335">
        <v>73382</v>
      </c>
      <c r="Q335">
        <v>0</v>
      </c>
      <c r="R335">
        <v>53243</v>
      </c>
      <c r="S335">
        <v>2315</v>
      </c>
      <c r="T335">
        <v>0</v>
      </c>
      <c r="U335">
        <v>18792</v>
      </c>
      <c r="V335">
        <v>11663</v>
      </c>
    </row>
    <row r="336" spans="1:22" x14ac:dyDescent="0.2">
      <c r="A336" t="s">
        <v>388</v>
      </c>
      <c r="B336">
        <v>7056</v>
      </c>
      <c r="C336">
        <v>0</v>
      </c>
      <c r="D336">
        <v>1</v>
      </c>
      <c r="E336">
        <v>1711.2</v>
      </c>
      <c r="F336">
        <v>-3.7</v>
      </c>
      <c r="G336">
        <v>9694757</v>
      </c>
      <c r="H336">
        <v>1735384</v>
      </c>
      <c r="I336">
        <v>786599</v>
      </c>
      <c r="J336">
        <v>4292204</v>
      </c>
      <c r="K336">
        <v>112997</v>
      </c>
      <c r="L336">
        <v>15456899</v>
      </c>
      <c r="M336">
        <v>4179207</v>
      </c>
      <c r="N336">
        <v>14531457</v>
      </c>
      <c r="O336">
        <v>925442</v>
      </c>
      <c r="P336">
        <v>0</v>
      </c>
      <c r="Q336">
        <v>68068.717074999993</v>
      </c>
      <c r="R336">
        <v>316128</v>
      </c>
      <c r="S336">
        <v>13743</v>
      </c>
      <c r="T336">
        <v>68068.717074999993</v>
      </c>
      <c r="U336">
        <v>89600</v>
      </c>
      <c r="V336">
        <v>50682</v>
      </c>
    </row>
    <row r="337" spans="1:22" x14ac:dyDescent="0.2">
      <c r="A337" t="s">
        <v>389</v>
      </c>
      <c r="B337">
        <v>7092</v>
      </c>
      <c r="C337">
        <v>0</v>
      </c>
      <c r="D337">
        <v>1</v>
      </c>
      <c r="E337">
        <v>450.8</v>
      </c>
      <c r="F337">
        <v>7</v>
      </c>
      <c r="G337">
        <v>2312177</v>
      </c>
      <c r="H337">
        <v>354775</v>
      </c>
      <c r="I337">
        <v>127577</v>
      </c>
      <c r="J337">
        <v>1284768</v>
      </c>
      <c r="K337">
        <v>38351</v>
      </c>
      <c r="L337">
        <v>3884514</v>
      </c>
      <c r="M337">
        <v>1246417</v>
      </c>
      <c r="N337">
        <v>3714025</v>
      </c>
      <c r="O337">
        <v>170489</v>
      </c>
      <c r="P337">
        <v>0</v>
      </c>
      <c r="Q337">
        <v>0</v>
      </c>
      <c r="R337">
        <v>76536</v>
      </c>
      <c r="S337">
        <v>3327</v>
      </c>
      <c r="T337">
        <v>0</v>
      </c>
      <c r="U337">
        <v>23695</v>
      </c>
      <c r="V337">
        <v>9330</v>
      </c>
    </row>
    <row r="338" spans="1:22" x14ac:dyDescent="0.2">
      <c r="A338" t="s">
        <v>390</v>
      </c>
      <c r="B338">
        <v>7098</v>
      </c>
      <c r="C338">
        <v>0</v>
      </c>
      <c r="D338">
        <v>1</v>
      </c>
      <c r="E338">
        <v>530.70000000000005</v>
      </c>
      <c r="F338">
        <v>-34.799999999999997</v>
      </c>
      <c r="G338">
        <v>2819668</v>
      </c>
      <c r="H338">
        <v>401855</v>
      </c>
      <c r="I338">
        <v>-126219</v>
      </c>
      <c r="J338">
        <v>1696595</v>
      </c>
      <c r="K338">
        <v>155047</v>
      </c>
      <c r="L338">
        <v>4857000</v>
      </c>
      <c r="M338">
        <v>1541548</v>
      </c>
      <c r="N338">
        <v>4823094</v>
      </c>
      <c r="O338">
        <v>33906</v>
      </c>
      <c r="P338">
        <v>190138</v>
      </c>
      <c r="Q338">
        <v>0</v>
      </c>
      <c r="R338">
        <v>69881</v>
      </c>
      <c r="S338">
        <v>3038</v>
      </c>
      <c r="T338">
        <v>0</v>
      </c>
      <c r="U338">
        <v>28166</v>
      </c>
      <c r="V338">
        <v>8763</v>
      </c>
    </row>
    <row r="339" spans="1:22" x14ac:dyDescent="0.2">
      <c r="A339" t="s">
        <v>391</v>
      </c>
      <c r="B339">
        <v>7110</v>
      </c>
      <c r="C339">
        <v>0</v>
      </c>
      <c r="D339">
        <v>1</v>
      </c>
      <c r="E339">
        <v>925.5</v>
      </c>
      <c r="F339">
        <v>13.2</v>
      </c>
      <c r="G339">
        <v>5015244</v>
      </c>
      <c r="H339">
        <v>650977</v>
      </c>
      <c r="I339">
        <v>209415</v>
      </c>
      <c r="J339">
        <v>2344231</v>
      </c>
      <c r="K339">
        <v>63881</v>
      </c>
      <c r="L339">
        <v>7830254.6666999999</v>
      </c>
      <c r="M339">
        <v>2280350</v>
      </c>
      <c r="N339">
        <v>7545929</v>
      </c>
      <c r="O339">
        <v>284325.66667000001</v>
      </c>
      <c r="P339">
        <v>0</v>
      </c>
      <c r="Q339">
        <v>0</v>
      </c>
      <c r="R339">
        <v>202987</v>
      </c>
      <c r="S339">
        <v>8824</v>
      </c>
      <c r="T339">
        <v>0</v>
      </c>
      <c r="U339">
        <v>47463</v>
      </c>
      <c r="V339">
        <v>22790</v>
      </c>
    </row>
  </sheetData>
  <phoneticPr fontId="1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2407799</v>
      </c>
      <c r="H2">
        <v>380978</v>
      </c>
      <c r="I2">
        <v>-81816</v>
      </c>
      <c r="J2">
        <v>2293602</v>
      </c>
      <c r="K2">
        <v>152826</v>
      </c>
      <c r="L2">
        <v>5020579</v>
      </c>
      <c r="M2">
        <v>2140776</v>
      </c>
      <c r="N2">
        <v>4922273</v>
      </c>
      <c r="O2">
        <v>98306</v>
      </c>
      <c r="P2">
        <v>109768</v>
      </c>
      <c r="Q2">
        <v>0</v>
      </c>
      <c r="R2">
        <v>112043</v>
      </c>
      <c r="S2">
        <v>3821</v>
      </c>
      <c r="T2">
        <v>0</v>
      </c>
      <c r="U2">
        <v>29908</v>
      </c>
      <c r="V2">
        <v>50243</v>
      </c>
    </row>
    <row r="3" spans="1:22" x14ac:dyDescent="0.2">
      <c r="A3" t="s">
        <v>55</v>
      </c>
      <c r="B3">
        <v>9</v>
      </c>
      <c r="C3">
        <v>0</v>
      </c>
      <c r="D3">
        <v>1</v>
      </c>
      <c r="E3">
        <v>604.70000000000005</v>
      </c>
      <c r="F3">
        <v>8.5</v>
      </c>
      <c r="G3">
        <v>2488560</v>
      </c>
      <c r="H3">
        <v>450132</v>
      </c>
      <c r="I3">
        <v>131764</v>
      </c>
      <c r="J3">
        <v>2539732</v>
      </c>
      <c r="K3">
        <v>28991</v>
      </c>
      <c r="L3">
        <v>5412569</v>
      </c>
      <c r="M3">
        <v>2510741</v>
      </c>
      <c r="N3">
        <v>5244103</v>
      </c>
      <c r="O3">
        <v>168466</v>
      </c>
      <c r="P3">
        <v>0</v>
      </c>
      <c r="Q3">
        <v>0</v>
      </c>
      <c r="R3">
        <v>82384</v>
      </c>
      <c r="S3">
        <v>2809</v>
      </c>
      <c r="T3">
        <v>0</v>
      </c>
      <c r="U3">
        <v>32347</v>
      </c>
      <c r="V3">
        <v>16529</v>
      </c>
    </row>
    <row r="4" spans="1:22" x14ac:dyDescent="0.2">
      <c r="A4" t="s">
        <v>56</v>
      </c>
      <c r="B4">
        <v>18</v>
      </c>
      <c r="C4">
        <v>0</v>
      </c>
      <c r="D4">
        <v>1</v>
      </c>
      <c r="E4">
        <v>324.8</v>
      </c>
      <c r="F4">
        <v>-3.6</v>
      </c>
      <c r="G4">
        <v>1565912</v>
      </c>
      <c r="H4">
        <v>247982</v>
      </c>
      <c r="I4">
        <v>11643</v>
      </c>
      <c r="J4">
        <v>1236915</v>
      </c>
      <c r="K4">
        <v>-64709</v>
      </c>
      <c r="L4">
        <v>3033522.6666999999</v>
      </c>
      <c r="M4">
        <v>1301624</v>
      </c>
      <c r="N4">
        <v>3076447</v>
      </c>
      <c r="O4">
        <v>-42924.333330000001</v>
      </c>
      <c r="P4">
        <v>23036</v>
      </c>
      <c r="Q4">
        <v>0</v>
      </c>
      <c r="R4">
        <v>39545</v>
      </c>
      <c r="S4">
        <v>1349</v>
      </c>
      <c r="T4">
        <v>0</v>
      </c>
      <c r="U4">
        <v>18353</v>
      </c>
      <c r="V4">
        <v>22259</v>
      </c>
    </row>
    <row r="5" spans="1:22" x14ac:dyDescent="0.2">
      <c r="A5" t="s">
        <v>57</v>
      </c>
      <c r="B5">
        <v>27</v>
      </c>
      <c r="C5">
        <v>0</v>
      </c>
      <c r="D5">
        <v>1</v>
      </c>
      <c r="E5">
        <v>1517.3</v>
      </c>
      <c r="F5">
        <v>36.299999999999997</v>
      </c>
      <c r="G5">
        <v>7909900</v>
      </c>
      <c r="H5">
        <v>1089334</v>
      </c>
      <c r="I5">
        <v>348075</v>
      </c>
      <c r="J5">
        <v>3898340</v>
      </c>
      <c r="K5">
        <v>104011</v>
      </c>
      <c r="L5">
        <v>12971792.666999999</v>
      </c>
      <c r="M5">
        <v>3794329</v>
      </c>
      <c r="N5">
        <v>12481174</v>
      </c>
      <c r="O5">
        <v>490618.66667000001</v>
      </c>
      <c r="P5">
        <v>0</v>
      </c>
      <c r="Q5">
        <v>0</v>
      </c>
      <c r="R5">
        <v>0</v>
      </c>
      <c r="S5">
        <v>0</v>
      </c>
      <c r="T5">
        <v>0</v>
      </c>
      <c r="U5">
        <v>78568</v>
      </c>
      <c r="V5">
        <v>74219</v>
      </c>
    </row>
    <row r="6" spans="1:22" x14ac:dyDescent="0.2">
      <c r="A6" t="s">
        <v>58</v>
      </c>
      <c r="B6">
        <v>63</v>
      </c>
      <c r="C6">
        <v>0</v>
      </c>
      <c r="D6">
        <v>1</v>
      </c>
      <c r="E6">
        <v>519.70000000000005</v>
      </c>
      <c r="F6">
        <v>-0.3</v>
      </c>
      <c r="G6">
        <v>2741391</v>
      </c>
      <c r="H6">
        <v>397943</v>
      </c>
      <c r="I6">
        <v>78471</v>
      </c>
      <c r="J6">
        <v>1611788</v>
      </c>
      <c r="K6">
        <v>36458</v>
      </c>
      <c r="L6">
        <v>4721930</v>
      </c>
      <c r="M6">
        <v>1575330</v>
      </c>
      <c r="N6">
        <v>4601931</v>
      </c>
      <c r="O6">
        <v>119999</v>
      </c>
      <c r="P6">
        <v>2033</v>
      </c>
      <c r="Q6">
        <v>0</v>
      </c>
      <c r="R6">
        <v>39545</v>
      </c>
      <c r="S6">
        <v>1349</v>
      </c>
      <c r="T6">
        <v>0</v>
      </c>
      <c r="U6">
        <v>28122</v>
      </c>
      <c r="V6">
        <v>10353</v>
      </c>
    </row>
    <row r="7" spans="1:22" x14ac:dyDescent="0.2">
      <c r="A7" t="s">
        <v>59</v>
      </c>
      <c r="B7">
        <v>72</v>
      </c>
      <c r="C7">
        <v>0</v>
      </c>
      <c r="D7">
        <v>1</v>
      </c>
      <c r="E7">
        <v>192.9</v>
      </c>
      <c r="F7">
        <v>-9.1</v>
      </c>
      <c r="G7">
        <v>702624</v>
      </c>
      <c r="H7">
        <v>118282</v>
      </c>
      <c r="I7">
        <v>-13467</v>
      </c>
      <c r="J7">
        <v>1052145</v>
      </c>
      <c r="K7">
        <v>46727</v>
      </c>
      <c r="L7">
        <v>1845160</v>
      </c>
      <c r="M7">
        <v>1005418</v>
      </c>
      <c r="N7">
        <v>1808274</v>
      </c>
      <c r="O7">
        <v>36886</v>
      </c>
      <c r="P7">
        <v>59345</v>
      </c>
      <c r="Q7">
        <v>0</v>
      </c>
      <c r="R7">
        <v>42840</v>
      </c>
      <c r="S7">
        <v>1461</v>
      </c>
      <c r="T7">
        <v>0</v>
      </c>
      <c r="U7">
        <v>11135</v>
      </c>
      <c r="V7">
        <v>14949</v>
      </c>
    </row>
    <row r="8" spans="1:22" x14ac:dyDescent="0.2">
      <c r="A8" t="s">
        <v>60</v>
      </c>
      <c r="B8">
        <v>81</v>
      </c>
      <c r="C8">
        <v>0</v>
      </c>
      <c r="D8">
        <v>1</v>
      </c>
      <c r="E8">
        <v>1168.4000000000001</v>
      </c>
      <c r="F8">
        <v>-14.2</v>
      </c>
      <c r="G8">
        <v>6577658</v>
      </c>
      <c r="H8">
        <v>815885</v>
      </c>
      <c r="I8">
        <v>-7459</v>
      </c>
      <c r="J8">
        <v>2772190</v>
      </c>
      <c r="K8">
        <v>135764</v>
      </c>
      <c r="L8">
        <v>10023038.666999999</v>
      </c>
      <c r="M8">
        <v>2636426</v>
      </c>
      <c r="N8">
        <v>9871130</v>
      </c>
      <c r="O8">
        <v>151908.66667000001</v>
      </c>
      <c r="P8">
        <v>90904</v>
      </c>
      <c r="Q8">
        <v>126434.65087</v>
      </c>
      <c r="R8">
        <v>187836</v>
      </c>
      <c r="S8">
        <v>6405</v>
      </c>
      <c r="T8">
        <v>126434.65087</v>
      </c>
      <c r="U8">
        <v>59662</v>
      </c>
      <c r="V8">
        <v>45142</v>
      </c>
    </row>
    <row r="9" spans="1:22" x14ac:dyDescent="0.2">
      <c r="A9" t="s">
        <v>61</v>
      </c>
      <c r="B9">
        <v>99</v>
      </c>
      <c r="C9">
        <v>0</v>
      </c>
      <c r="D9">
        <v>1</v>
      </c>
      <c r="E9">
        <v>528.70000000000005</v>
      </c>
      <c r="F9">
        <v>-15.8</v>
      </c>
      <c r="G9">
        <v>2468224</v>
      </c>
      <c r="H9">
        <v>383762</v>
      </c>
      <c r="I9">
        <v>-60585</v>
      </c>
      <c r="J9">
        <v>1626589</v>
      </c>
      <c r="K9">
        <v>120088</v>
      </c>
      <c r="L9">
        <v>4484059</v>
      </c>
      <c r="M9">
        <v>1506501</v>
      </c>
      <c r="N9">
        <v>4422309</v>
      </c>
      <c r="O9">
        <v>61750</v>
      </c>
      <c r="P9">
        <v>101409</v>
      </c>
      <c r="Q9">
        <v>0</v>
      </c>
      <c r="R9">
        <v>0</v>
      </c>
      <c r="S9">
        <v>0</v>
      </c>
      <c r="T9">
        <v>0</v>
      </c>
      <c r="U9">
        <v>27036</v>
      </c>
      <c r="V9">
        <v>5484</v>
      </c>
    </row>
    <row r="10" spans="1:22" x14ac:dyDescent="0.2">
      <c r="A10" t="s">
        <v>62</v>
      </c>
      <c r="B10">
        <v>108</v>
      </c>
      <c r="C10">
        <v>0</v>
      </c>
      <c r="D10">
        <v>1</v>
      </c>
      <c r="E10">
        <v>277.89999999999998</v>
      </c>
      <c r="F10">
        <v>17.2</v>
      </c>
      <c r="G10">
        <v>1415387</v>
      </c>
      <c r="H10">
        <v>214930</v>
      </c>
      <c r="I10">
        <v>165687</v>
      </c>
      <c r="J10">
        <v>1025436</v>
      </c>
      <c r="K10">
        <v>44103</v>
      </c>
      <c r="L10">
        <v>2577435.3333000001</v>
      </c>
      <c r="M10">
        <v>981333</v>
      </c>
      <c r="N10">
        <v>2360827</v>
      </c>
      <c r="O10">
        <v>216608.33332999999</v>
      </c>
      <c r="P10">
        <v>0</v>
      </c>
      <c r="Q10">
        <v>0</v>
      </c>
      <c r="R10">
        <v>92271</v>
      </c>
      <c r="S10">
        <v>3147</v>
      </c>
      <c r="T10">
        <v>0</v>
      </c>
      <c r="U10">
        <v>15470</v>
      </c>
      <c r="V10">
        <v>13953</v>
      </c>
    </row>
    <row r="11" spans="1:22" x14ac:dyDescent="0.2">
      <c r="A11" t="s">
        <v>63</v>
      </c>
      <c r="B11">
        <v>126</v>
      </c>
      <c r="C11">
        <v>0</v>
      </c>
      <c r="D11">
        <v>1</v>
      </c>
      <c r="E11">
        <v>1323.3</v>
      </c>
      <c r="F11">
        <v>-0.9</v>
      </c>
      <c r="G11">
        <v>7192756</v>
      </c>
      <c r="H11">
        <v>965445</v>
      </c>
      <c r="I11">
        <v>427527</v>
      </c>
      <c r="J11">
        <v>5287619</v>
      </c>
      <c r="K11">
        <v>83782</v>
      </c>
      <c r="L11">
        <v>13237873.333000001</v>
      </c>
      <c r="M11">
        <v>5203837</v>
      </c>
      <c r="N11">
        <v>12661371</v>
      </c>
      <c r="O11">
        <v>576502.33333000005</v>
      </c>
      <c r="P11">
        <v>5804</v>
      </c>
      <c r="Q11">
        <v>0</v>
      </c>
      <c r="R11">
        <v>329538</v>
      </c>
      <c r="S11">
        <v>11238</v>
      </c>
      <c r="T11">
        <v>0</v>
      </c>
      <c r="U11">
        <v>80492</v>
      </c>
      <c r="V11">
        <v>121591</v>
      </c>
    </row>
    <row r="12" spans="1:22" x14ac:dyDescent="0.2">
      <c r="A12" t="s">
        <v>64</v>
      </c>
      <c r="B12">
        <v>135</v>
      </c>
      <c r="C12">
        <v>0</v>
      </c>
      <c r="D12">
        <v>1</v>
      </c>
      <c r="E12">
        <v>1157.4000000000001</v>
      </c>
      <c r="F12">
        <v>-19.5</v>
      </c>
      <c r="G12">
        <v>5683366</v>
      </c>
      <c r="H12">
        <v>817799</v>
      </c>
      <c r="I12">
        <v>-29631</v>
      </c>
      <c r="J12">
        <v>3919551</v>
      </c>
      <c r="K12">
        <v>204840</v>
      </c>
      <c r="L12">
        <v>10251540.333000001</v>
      </c>
      <c r="M12">
        <v>3714711</v>
      </c>
      <c r="N12">
        <v>10052004</v>
      </c>
      <c r="O12">
        <v>199536.33332999999</v>
      </c>
      <c r="P12">
        <v>127549</v>
      </c>
      <c r="Q12">
        <v>0</v>
      </c>
      <c r="R12">
        <v>217495</v>
      </c>
      <c r="S12">
        <v>7417</v>
      </c>
      <c r="T12">
        <v>0</v>
      </c>
      <c r="U12">
        <v>61491</v>
      </c>
      <c r="V12">
        <v>48319</v>
      </c>
    </row>
    <row r="13" spans="1:22" x14ac:dyDescent="0.2">
      <c r="A13" t="s">
        <v>65</v>
      </c>
      <c r="B13">
        <v>171</v>
      </c>
      <c r="C13">
        <v>0</v>
      </c>
      <c r="D13">
        <v>1</v>
      </c>
      <c r="E13">
        <v>531.70000000000005</v>
      </c>
      <c r="F13">
        <v>21.7</v>
      </c>
      <c r="G13">
        <v>2524813</v>
      </c>
      <c r="H13">
        <v>429452</v>
      </c>
      <c r="I13">
        <v>202659</v>
      </c>
      <c r="J13">
        <v>1888161</v>
      </c>
      <c r="K13">
        <v>58810</v>
      </c>
      <c r="L13">
        <v>4769807</v>
      </c>
      <c r="M13">
        <v>1829351</v>
      </c>
      <c r="N13">
        <v>4477746</v>
      </c>
      <c r="O13">
        <v>292061</v>
      </c>
      <c r="P13">
        <v>0</v>
      </c>
      <c r="Q13">
        <v>0</v>
      </c>
      <c r="R13">
        <v>131815</v>
      </c>
      <c r="S13">
        <v>4495</v>
      </c>
      <c r="T13">
        <v>0</v>
      </c>
      <c r="U13">
        <v>28303</v>
      </c>
      <c r="V13">
        <v>59196</v>
      </c>
    </row>
    <row r="14" spans="1:22" x14ac:dyDescent="0.2">
      <c r="A14" t="s">
        <v>66</v>
      </c>
      <c r="B14">
        <v>225</v>
      </c>
      <c r="C14">
        <v>0</v>
      </c>
      <c r="D14">
        <v>1</v>
      </c>
      <c r="E14">
        <v>4253.8999999999996</v>
      </c>
      <c r="F14">
        <v>7.3</v>
      </c>
      <c r="G14">
        <v>15579272</v>
      </c>
      <c r="H14">
        <v>3024738</v>
      </c>
      <c r="I14">
        <v>-52669</v>
      </c>
      <c r="J14">
        <v>17964090</v>
      </c>
      <c r="K14">
        <v>255590</v>
      </c>
      <c r="L14">
        <v>36580123.332999997</v>
      </c>
      <c r="M14">
        <v>17708500</v>
      </c>
      <c r="N14">
        <v>35979814</v>
      </c>
      <c r="O14">
        <v>600309.33333000005</v>
      </c>
      <c r="P14">
        <v>0</v>
      </c>
      <c r="Q14">
        <v>0</v>
      </c>
      <c r="R14">
        <v>771118</v>
      </c>
      <c r="S14">
        <v>26296</v>
      </c>
      <c r="T14">
        <v>0</v>
      </c>
      <c r="U14">
        <v>215088</v>
      </c>
      <c r="V14">
        <v>783141</v>
      </c>
    </row>
    <row r="15" spans="1:22" x14ac:dyDescent="0.2">
      <c r="A15" t="s">
        <v>67</v>
      </c>
      <c r="B15">
        <v>234</v>
      </c>
      <c r="C15">
        <v>0</v>
      </c>
      <c r="D15">
        <v>1</v>
      </c>
      <c r="E15">
        <v>1214.4000000000001</v>
      </c>
      <c r="F15">
        <v>-32.6</v>
      </c>
      <c r="G15">
        <v>6550999</v>
      </c>
      <c r="H15">
        <v>919804</v>
      </c>
      <c r="I15">
        <v>-93872</v>
      </c>
      <c r="J15">
        <v>3468427</v>
      </c>
      <c r="K15">
        <v>230158</v>
      </c>
      <c r="L15">
        <v>10766155.666999999</v>
      </c>
      <c r="M15">
        <v>3238269</v>
      </c>
      <c r="N15">
        <v>10604293</v>
      </c>
      <c r="O15">
        <v>161862.66667000001</v>
      </c>
      <c r="P15">
        <v>209960</v>
      </c>
      <c r="Q15">
        <v>0</v>
      </c>
      <c r="R15">
        <v>224086</v>
      </c>
      <c r="S15">
        <v>-44387</v>
      </c>
      <c r="T15">
        <v>0</v>
      </c>
      <c r="U15">
        <v>63676</v>
      </c>
      <c r="V15">
        <v>51012</v>
      </c>
    </row>
    <row r="16" spans="1:22" x14ac:dyDescent="0.2">
      <c r="A16" t="s">
        <v>68</v>
      </c>
      <c r="B16">
        <v>243</v>
      </c>
      <c r="C16">
        <v>0</v>
      </c>
      <c r="D16">
        <v>1</v>
      </c>
      <c r="E16">
        <v>251.9</v>
      </c>
      <c r="F16">
        <v>-20.399999999999999</v>
      </c>
      <c r="G16">
        <v>1452585</v>
      </c>
      <c r="H16">
        <v>208652</v>
      </c>
      <c r="I16">
        <v>-65541</v>
      </c>
      <c r="J16">
        <v>961814</v>
      </c>
      <c r="K16">
        <v>138450</v>
      </c>
      <c r="L16">
        <v>2574132.6666999999</v>
      </c>
      <c r="M16">
        <v>823364</v>
      </c>
      <c r="N16">
        <v>2499196</v>
      </c>
      <c r="O16">
        <v>74936.666666999998</v>
      </c>
      <c r="P16">
        <v>132582</v>
      </c>
      <c r="Q16">
        <v>0</v>
      </c>
      <c r="R16">
        <v>52726</v>
      </c>
      <c r="S16">
        <v>1798</v>
      </c>
      <c r="T16">
        <v>0</v>
      </c>
      <c r="U16">
        <v>14979</v>
      </c>
      <c r="V16">
        <v>3808</v>
      </c>
    </row>
    <row r="17" spans="1:22" x14ac:dyDescent="0.2">
      <c r="A17" t="s">
        <v>69</v>
      </c>
      <c r="B17">
        <v>261</v>
      </c>
      <c r="C17">
        <v>0</v>
      </c>
      <c r="D17">
        <v>1</v>
      </c>
      <c r="E17">
        <v>10175</v>
      </c>
      <c r="F17">
        <v>273.10000000000002</v>
      </c>
      <c r="G17">
        <v>51986987</v>
      </c>
      <c r="H17">
        <v>6543394</v>
      </c>
      <c r="I17">
        <v>2428690</v>
      </c>
      <c r="J17">
        <v>25303771</v>
      </c>
      <c r="K17">
        <v>623345</v>
      </c>
      <c r="L17">
        <v>83898804.333000004</v>
      </c>
      <c r="M17">
        <v>24680426</v>
      </c>
      <c r="N17">
        <v>80497899</v>
      </c>
      <c r="O17">
        <v>3400905.3333000001</v>
      </c>
      <c r="P17">
        <v>0</v>
      </c>
      <c r="Q17">
        <v>0</v>
      </c>
      <c r="R17">
        <v>606349</v>
      </c>
      <c r="S17">
        <v>20677</v>
      </c>
      <c r="T17">
        <v>0</v>
      </c>
      <c r="U17">
        <v>511645</v>
      </c>
      <c r="V17">
        <v>671001</v>
      </c>
    </row>
    <row r="18" spans="1:22" x14ac:dyDescent="0.2">
      <c r="A18" t="s">
        <v>70</v>
      </c>
      <c r="B18">
        <v>279</v>
      </c>
      <c r="C18">
        <v>0</v>
      </c>
      <c r="D18">
        <v>1</v>
      </c>
      <c r="E18">
        <v>798.6</v>
      </c>
      <c r="F18">
        <v>-10.4</v>
      </c>
      <c r="G18">
        <v>4278577</v>
      </c>
      <c r="H18">
        <v>615030</v>
      </c>
      <c r="I18">
        <v>18772</v>
      </c>
      <c r="J18">
        <v>2476938</v>
      </c>
      <c r="K18">
        <v>44330</v>
      </c>
      <c r="L18">
        <v>7212527.6666999999</v>
      </c>
      <c r="M18">
        <v>2432608</v>
      </c>
      <c r="N18">
        <v>7137385</v>
      </c>
      <c r="O18">
        <v>75142.666666999998</v>
      </c>
      <c r="P18">
        <v>66597</v>
      </c>
      <c r="Q18">
        <v>0</v>
      </c>
      <c r="R18">
        <v>181246</v>
      </c>
      <c r="S18">
        <v>6181</v>
      </c>
      <c r="T18">
        <v>0</v>
      </c>
      <c r="U18">
        <v>42626</v>
      </c>
      <c r="V18">
        <v>23229</v>
      </c>
    </row>
    <row r="19" spans="1:22" x14ac:dyDescent="0.2">
      <c r="A19" t="s">
        <v>71</v>
      </c>
      <c r="B19">
        <v>355</v>
      </c>
      <c r="C19">
        <v>0</v>
      </c>
      <c r="D19">
        <v>1</v>
      </c>
      <c r="E19">
        <v>288.89999999999998</v>
      </c>
      <c r="F19">
        <v>3.5</v>
      </c>
      <c r="G19">
        <v>747350</v>
      </c>
      <c r="H19">
        <v>212168</v>
      </c>
      <c r="I19">
        <v>23185</v>
      </c>
      <c r="J19">
        <v>1651701</v>
      </c>
      <c r="K19">
        <v>-288</v>
      </c>
      <c r="L19">
        <v>2607941.3333000001</v>
      </c>
      <c r="M19">
        <v>1651989</v>
      </c>
      <c r="N19">
        <v>2561817</v>
      </c>
      <c r="O19">
        <v>46124.333333000002</v>
      </c>
      <c r="P19">
        <v>0</v>
      </c>
      <c r="Q19">
        <v>0</v>
      </c>
      <c r="R19">
        <v>49431</v>
      </c>
      <c r="S19">
        <v>1686</v>
      </c>
      <c r="T19">
        <v>0</v>
      </c>
      <c r="U19">
        <v>15686</v>
      </c>
      <c r="V19">
        <v>46153</v>
      </c>
    </row>
    <row r="20" spans="1:22" x14ac:dyDescent="0.2">
      <c r="A20" t="s">
        <v>72</v>
      </c>
      <c r="B20">
        <v>387</v>
      </c>
      <c r="C20">
        <v>0</v>
      </c>
      <c r="D20">
        <v>1</v>
      </c>
      <c r="E20">
        <v>1454.3</v>
      </c>
      <c r="F20">
        <v>20.399999999999999</v>
      </c>
      <c r="G20">
        <v>7870950</v>
      </c>
      <c r="H20">
        <v>1088129</v>
      </c>
      <c r="I20">
        <v>229590</v>
      </c>
      <c r="J20">
        <v>4195393</v>
      </c>
      <c r="K20">
        <v>86099</v>
      </c>
      <c r="L20">
        <v>12882213.666999999</v>
      </c>
      <c r="M20">
        <v>4109294</v>
      </c>
      <c r="N20">
        <v>12520811</v>
      </c>
      <c r="O20">
        <v>361402.66667000001</v>
      </c>
      <c r="P20">
        <v>0</v>
      </c>
      <c r="Q20">
        <v>0</v>
      </c>
      <c r="R20">
        <v>362491</v>
      </c>
      <c r="S20">
        <v>12361</v>
      </c>
      <c r="T20">
        <v>0</v>
      </c>
      <c r="U20">
        <v>77395</v>
      </c>
      <c r="V20">
        <v>90233</v>
      </c>
    </row>
    <row r="21" spans="1:22" x14ac:dyDescent="0.2">
      <c r="A21" t="s">
        <v>73</v>
      </c>
      <c r="B21">
        <v>414</v>
      </c>
      <c r="C21">
        <v>0</v>
      </c>
      <c r="D21">
        <v>1</v>
      </c>
      <c r="E21">
        <v>516.70000000000005</v>
      </c>
      <c r="F21">
        <v>-8.6</v>
      </c>
      <c r="G21">
        <v>2443012</v>
      </c>
      <c r="H21">
        <v>381832</v>
      </c>
      <c r="I21">
        <v>-15333</v>
      </c>
      <c r="J21">
        <v>1842387</v>
      </c>
      <c r="K21">
        <v>90633</v>
      </c>
      <c r="L21">
        <v>4561552.6666999999</v>
      </c>
      <c r="M21">
        <v>1751754</v>
      </c>
      <c r="N21">
        <v>4475638</v>
      </c>
      <c r="O21">
        <v>85914.666666999998</v>
      </c>
      <c r="P21">
        <v>56214</v>
      </c>
      <c r="Q21">
        <v>0</v>
      </c>
      <c r="R21">
        <v>125224</v>
      </c>
      <c r="S21">
        <v>4270</v>
      </c>
      <c r="T21">
        <v>0</v>
      </c>
      <c r="U21">
        <v>27366</v>
      </c>
      <c r="V21">
        <v>19546</v>
      </c>
    </row>
    <row r="22" spans="1:22" x14ac:dyDescent="0.2">
      <c r="A22" t="s">
        <v>74</v>
      </c>
      <c r="B22">
        <v>423</v>
      </c>
      <c r="C22">
        <v>0</v>
      </c>
      <c r="D22">
        <v>1</v>
      </c>
      <c r="E22">
        <v>251.9</v>
      </c>
      <c r="F22">
        <v>9.5</v>
      </c>
      <c r="G22">
        <v>979989</v>
      </c>
      <c r="H22">
        <v>192497</v>
      </c>
      <c r="I22">
        <v>107480</v>
      </c>
      <c r="J22">
        <v>1239042</v>
      </c>
      <c r="K22">
        <v>-7894</v>
      </c>
      <c r="L22">
        <v>2371980</v>
      </c>
      <c r="M22">
        <v>1246936</v>
      </c>
      <c r="N22">
        <v>2262460</v>
      </c>
      <c r="O22">
        <v>109520</v>
      </c>
      <c r="P22">
        <v>0</v>
      </c>
      <c r="Q22">
        <v>0</v>
      </c>
      <c r="R22">
        <v>59317</v>
      </c>
      <c r="S22">
        <v>2023</v>
      </c>
      <c r="T22">
        <v>0</v>
      </c>
      <c r="U22">
        <v>14088</v>
      </c>
      <c r="V22">
        <v>19769</v>
      </c>
    </row>
    <row r="23" spans="1:22" x14ac:dyDescent="0.2">
      <c r="A23" t="s">
        <v>75</v>
      </c>
      <c r="B23">
        <v>540</v>
      </c>
      <c r="C23">
        <v>0</v>
      </c>
      <c r="D23">
        <v>1</v>
      </c>
      <c r="E23">
        <v>589.70000000000005</v>
      </c>
      <c r="F23">
        <v>11.2</v>
      </c>
      <c r="G23">
        <v>2928876</v>
      </c>
      <c r="H23">
        <v>430571</v>
      </c>
      <c r="I23">
        <v>149549</v>
      </c>
      <c r="J23">
        <v>2102943</v>
      </c>
      <c r="K23">
        <v>58513</v>
      </c>
      <c r="L23">
        <v>5389259.3333000001</v>
      </c>
      <c r="M23">
        <v>2044430</v>
      </c>
      <c r="N23">
        <v>5170577</v>
      </c>
      <c r="O23">
        <v>218682.33332999999</v>
      </c>
      <c r="P23">
        <v>0</v>
      </c>
      <c r="Q23">
        <v>0</v>
      </c>
      <c r="R23">
        <v>95566</v>
      </c>
      <c r="S23">
        <v>3259</v>
      </c>
      <c r="T23">
        <v>0</v>
      </c>
      <c r="U23">
        <v>31999</v>
      </c>
      <c r="V23">
        <v>22435</v>
      </c>
    </row>
    <row r="24" spans="1:22" x14ac:dyDescent="0.2">
      <c r="A24" t="s">
        <v>76</v>
      </c>
      <c r="B24">
        <v>472</v>
      </c>
      <c r="C24">
        <v>0</v>
      </c>
      <c r="D24">
        <v>1</v>
      </c>
      <c r="E24">
        <v>1625.2</v>
      </c>
      <c r="F24">
        <v>24.9</v>
      </c>
      <c r="G24">
        <v>9754974</v>
      </c>
      <c r="H24">
        <v>1065119</v>
      </c>
      <c r="I24">
        <v>292031</v>
      </c>
      <c r="J24">
        <v>2847369</v>
      </c>
      <c r="K24">
        <v>54645</v>
      </c>
      <c r="L24">
        <v>13300167.666999999</v>
      </c>
      <c r="M24">
        <v>2792724</v>
      </c>
      <c r="N24">
        <v>12923502</v>
      </c>
      <c r="O24">
        <v>376665.66667000001</v>
      </c>
      <c r="P24">
        <v>0</v>
      </c>
      <c r="Q24">
        <v>412867.08387999999</v>
      </c>
      <c r="R24">
        <v>428399</v>
      </c>
      <c r="S24">
        <v>14609</v>
      </c>
      <c r="T24">
        <v>412867.08387999999</v>
      </c>
      <c r="U24">
        <v>81435</v>
      </c>
      <c r="V24">
        <v>61105</v>
      </c>
    </row>
    <row r="25" spans="1:22" x14ac:dyDescent="0.2">
      <c r="A25" t="s">
        <v>77</v>
      </c>
      <c r="B25">
        <v>504</v>
      </c>
      <c r="C25">
        <v>0</v>
      </c>
      <c r="D25">
        <v>1</v>
      </c>
      <c r="E25">
        <v>663.7</v>
      </c>
      <c r="F25">
        <v>14.8</v>
      </c>
      <c r="G25">
        <v>3356072</v>
      </c>
      <c r="H25">
        <v>510463</v>
      </c>
      <c r="I25">
        <v>155392</v>
      </c>
      <c r="J25">
        <v>2069748</v>
      </c>
      <c r="K25">
        <v>56332</v>
      </c>
      <c r="L25">
        <v>5820043.6666999999</v>
      </c>
      <c r="M25">
        <v>2013416</v>
      </c>
      <c r="N25">
        <v>5586587</v>
      </c>
      <c r="O25">
        <v>233456.66667000001</v>
      </c>
      <c r="P25">
        <v>0</v>
      </c>
      <c r="Q25">
        <v>0</v>
      </c>
      <c r="R25">
        <v>158178</v>
      </c>
      <c r="S25">
        <v>5394</v>
      </c>
      <c r="T25">
        <v>0</v>
      </c>
      <c r="U25">
        <v>35755</v>
      </c>
      <c r="V25">
        <v>41939</v>
      </c>
    </row>
    <row r="26" spans="1:22" x14ac:dyDescent="0.2">
      <c r="A26" t="s">
        <v>78</v>
      </c>
      <c r="B26">
        <v>513</v>
      </c>
      <c r="C26">
        <v>0</v>
      </c>
      <c r="D26">
        <v>1</v>
      </c>
      <c r="E26">
        <v>362.8</v>
      </c>
      <c r="F26">
        <v>3.4</v>
      </c>
      <c r="G26">
        <v>2004240</v>
      </c>
      <c r="H26">
        <v>269526</v>
      </c>
      <c r="I26">
        <v>52548</v>
      </c>
      <c r="J26">
        <v>860857</v>
      </c>
      <c r="K26">
        <v>17551</v>
      </c>
      <c r="L26">
        <v>3060318.3333000001</v>
      </c>
      <c r="M26">
        <v>843306</v>
      </c>
      <c r="N26">
        <v>2988312</v>
      </c>
      <c r="O26">
        <v>72006.333333000002</v>
      </c>
      <c r="P26">
        <v>0</v>
      </c>
      <c r="Q26">
        <v>24391.002850000001</v>
      </c>
      <c r="R26">
        <v>79089</v>
      </c>
      <c r="S26">
        <v>2697</v>
      </c>
      <c r="T26">
        <v>24391.002850000001</v>
      </c>
      <c r="U26">
        <v>18355</v>
      </c>
      <c r="V26">
        <v>4784</v>
      </c>
    </row>
    <row r="27" spans="1:22" x14ac:dyDescent="0.2">
      <c r="A27" t="s">
        <v>79</v>
      </c>
      <c r="B27">
        <v>549</v>
      </c>
      <c r="C27">
        <v>0</v>
      </c>
      <c r="D27">
        <v>1</v>
      </c>
      <c r="E27">
        <v>448.77</v>
      </c>
      <c r="F27">
        <v>-23.43</v>
      </c>
      <c r="G27">
        <v>2260979</v>
      </c>
      <c r="H27">
        <v>357097</v>
      </c>
      <c r="I27">
        <v>-51111</v>
      </c>
      <c r="J27">
        <v>1654650</v>
      </c>
      <c r="K27">
        <v>77454</v>
      </c>
      <c r="L27">
        <v>4211673.6666999999</v>
      </c>
      <c r="M27">
        <v>1577196</v>
      </c>
      <c r="N27">
        <v>4180194</v>
      </c>
      <c r="O27">
        <v>31479.666667000001</v>
      </c>
      <c r="P27">
        <v>150494</v>
      </c>
      <c r="Q27">
        <v>0</v>
      </c>
      <c r="R27">
        <v>69203</v>
      </c>
      <c r="S27">
        <v>2360</v>
      </c>
      <c r="T27">
        <v>0</v>
      </c>
      <c r="U27">
        <v>24227</v>
      </c>
      <c r="V27">
        <v>8151</v>
      </c>
    </row>
    <row r="28" spans="1:22" x14ac:dyDescent="0.2">
      <c r="A28" t="s">
        <v>80</v>
      </c>
      <c r="B28">
        <v>576</v>
      </c>
      <c r="C28">
        <v>0</v>
      </c>
      <c r="D28">
        <v>1</v>
      </c>
      <c r="E28">
        <v>554.70000000000005</v>
      </c>
      <c r="F28">
        <v>-2.9</v>
      </c>
      <c r="G28">
        <v>3039932</v>
      </c>
      <c r="H28">
        <v>380132</v>
      </c>
      <c r="I28">
        <v>67153</v>
      </c>
      <c r="J28">
        <v>1388020</v>
      </c>
      <c r="K28">
        <v>29940</v>
      </c>
      <c r="L28">
        <v>4740310.6666999999</v>
      </c>
      <c r="M28">
        <v>1358080</v>
      </c>
      <c r="N28">
        <v>4635244</v>
      </c>
      <c r="O28">
        <v>105066.66667000001</v>
      </c>
      <c r="P28">
        <v>18491</v>
      </c>
      <c r="Q28">
        <v>0</v>
      </c>
      <c r="R28">
        <v>85680</v>
      </c>
      <c r="S28">
        <v>2922</v>
      </c>
      <c r="T28">
        <v>0</v>
      </c>
      <c r="U28">
        <v>29436</v>
      </c>
      <c r="V28">
        <v>17907</v>
      </c>
    </row>
    <row r="29" spans="1:22" x14ac:dyDescent="0.2">
      <c r="A29" t="s">
        <v>81</v>
      </c>
      <c r="B29">
        <v>585</v>
      </c>
      <c r="C29">
        <v>0</v>
      </c>
      <c r="D29">
        <v>1</v>
      </c>
      <c r="E29">
        <v>578.70000000000005</v>
      </c>
      <c r="F29">
        <v>-1</v>
      </c>
      <c r="G29">
        <v>2703645</v>
      </c>
      <c r="H29">
        <v>421509</v>
      </c>
      <c r="I29">
        <v>29622</v>
      </c>
      <c r="J29">
        <v>2004918</v>
      </c>
      <c r="K29">
        <v>42667</v>
      </c>
      <c r="L29">
        <v>5022387.3333000001</v>
      </c>
      <c r="M29">
        <v>1962251</v>
      </c>
      <c r="N29">
        <v>4936754</v>
      </c>
      <c r="O29">
        <v>85633.333333000002</v>
      </c>
      <c r="P29">
        <v>6620</v>
      </c>
      <c r="Q29">
        <v>0</v>
      </c>
      <c r="R29">
        <v>135110</v>
      </c>
      <c r="S29">
        <v>4607</v>
      </c>
      <c r="T29">
        <v>0</v>
      </c>
      <c r="U29">
        <v>29808</v>
      </c>
      <c r="V29">
        <v>27425</v>
      </c>
    </row>
    <row r="30" spans="1:22" x14ac:dyDescent="0.2">
      <c r="A30" t="s">
        <v>82</v>
      </c>
      <c r="B30">
        <v>594</v>
      </c>
      <c r="C30">
        <v>0</v>
      </c>
      <c r="D30">
        <v>1</v>
      </c>
      <c r="E30">
        <v>789.6</v>
      </c>
      <c r="F30">
        <v>-6.8</v>
      </c>
      <c r="G30">
        <v>4057144</v>
      </c>
      <c r="H30">
        <v>568598</v>
      </c>
      <c r="I30">
        <v>7584</v>
      </c>
      <c r="J30">
        <v>2478346</v>
      </c>
      <c r="K30">
        <v>74898</v>
      </c>
      <c r="L30">
        <v>7026626.3333000001</v>
      </c>
      <c r="M30">
        <v>2403448</v>
      </c>
      <c r="N30">
        <v>6924601</v>
      </c>
      <c r="O30">
        <v>102025.33332999999</v>
      </c>
      <c r="P30">
        <v>43527</v>
      </c>
      <c r="Q30">
        <v>0</v>
      </c>
      <c r="R30">
        <v>118634</v>
      </c>
      <c r="S30">
        <v>4046</v>
      </c>
      <c r="T30">
        <v>0</v>
      </c>
      <c r="U30">
        <v>42313</v>
      </c>
      <c r="V30">
        <v>41172</v>
      </c>
    </row>
    <row r="31" spans="1:22" x14ac:dyDescent="0.2">
      <c r="A31" t="s">
        <v>83</v>
      </c>
      <c r="B31">
        <v>603</v>
      </c>
      <c r="C31">
        <v>0</v>
      </c>
      <c r="D31">
        <v>1</v>
      </c>
      <c r="E31">
        <v>191.4</v>
      </c>
      <c r="F31">
        <v>-2.9</v>
      </c>
      <c r="G31">
        <v>772915</v>
      </c>
      <c r="H31">
        <v>124652</v>
      </c>
      <c r="I31">
        <v>-11830</v>
      </c>
      <c r="J31">
        <v>757437</v>
      </c>
      <c r="K31">
        <v>31231</v>
      </c>
      <c r="L31">
        <v>1624763.3333000001</v>
      </c>
      <c r="M31">
        <v>726206</v>
      </c>
      <c r="N31">
        <v>1604297</v>
      </c>
      <c r="O31">
        <v>20466.333332999999</v>
      </c>
      <c r="P31">
        <v>19215</v>
      </c>
      <c r="Q31">
        <v>0</v>
      </c>
      <c r="R31">
        <v>32954</v>
      </c>
      <c r="S31">
        <v>1124</v>
      </c>
      <c r="T31">
        <v>0</v>
      </c>
      <c r="U31">
        <v>9836</v>
      </c>
      <c r="V31">
        <v>2713</v>
      </c>
    </row>
    <row r="32" spans="1:22" x14ac:dyDescent="0.2">
      <c r="A32" t="s">
        <v>84</v>
      </c>
      <c r="B32">
        <v>609</v>
      </c>
      <c r="C32">
        <v>0</v>
      </c>
      <c r="D32">
        <v>1</v>
      </c>
      <c r="E32">
        <v>1492.3</v>
      </c>
      <c r="F32">
        <v>-3.7</v>
      </c>
      <c r="G32">
        <v>7194794</v>
      </c>
      <c r="H32">
        <v>1501835</v>
      </c>
      <c r="I32">
        <v>559592</v>
      </c>
      <c r="J32">
        <v>4745053</v>
      </c>
      <c r="K32">
        <v>114690</v>
      </c>
      <c r="L32">
        <v>13163863.333000001</v>
      </c>
      <c r="M32">
        <v>4630363</v>
      </c>
      <c r="N32">
        <v>12476013</v>
      </c>
      <c r="O32">
        <v>687850.33333000005</v>
      </c>
      <c r="P32">
        <v>24495</v>
      </c>
      <c r="Q32">
        <v>0</v>
      </c>
      <c r="R32">
        <v>309765</v>
      </c>
      <c r="S32">
        <v>10563</v>
      </c>
      <c r="T32">
        <v>0</v>
      </c>
      <c r="U32">
        <v>77461</v>
      </c>
      <c r="V32">
        <v>31946</v>
      </c>
    </row>
    <row r="33" spans="1:22" x14ac:dyDescent="0.2">
      <c r="A33" t="s">
        <v>85</v>
      </c>
      <c r="B33">
        <v>621</v>
      </c>
      <c r="C33">
        <v>0</v>
      </c>
      <c r="D33">
        <v>1</v>
      </c>
      <c r="E33">
        <v>3982</v>
      </c>
      <c r="F33">
        <v>-28.9</v>
      </c>
      <c r="G33">
        <v>19435692</v>
      </c>
      <c r="H33">
        <v>4002513</v>
      </c>
      <c r="I33">
        <v>1188423</v>
      </c>
      <c r="J33">
        <v>12622148</v>
      </c>
      <c r="K33">
        <v>290784</v>
      </c>
      <c r="L33">
        <v>35734935</v>
      </c>
      <c r="M33">
        <v>12331364</v>
      </c>
      <c r="N33">
        <v>33993019</v>
      </c>
      <c r="O33">
        <v>1741916</v>
      </c>
      <c r="P33">
        <v>189570</v>
      </c>
      <c r="Q33">
        <v>0</v>
      </c>
      <c r="R33">
        <v>830435</v>
      </c>
      <c r="S33">
        <v>28319</v>
      </c>
      <c r="T33">
        <v>0</v>
      </c>
      <c r="U33">
        <v>204914</v>
      </c>
      <c r="V33">
        <v>505017</v>
      </c>
    </row>
    <row r="34" spans="1:22" x14ac:dyDescent="0.2">
      <c r="A34" t="s">
        <v>86</v>
      </c>
      <c r="B34">
        <v>720</v>
      </c>
      <c r="C34">
        <v>0</v>
      </c>
      <c r="D34">
        <v>1</v>
      </c>
      <c r="E34">
        <v>1675.2</v>
      </c>
      <c r="F34">
        <v>79.3</v>
      </c>
      <c r="G34">
        <v>10071135</v>
      </c>
      <c r="H34">
        <v>1124525</v>
      </c>
      <c r="I34">
        <v>680651</v>
      </c>
      <c r="J34">
        <v>2757227</v>
      </c>
      <c r="K34">
        <v>78298</v>
      </c>
      <c r="L34">
        <v>13817433</v>
      </c>
      <c r="M34">
        <v>2678929</v>
      </c>
      <c r="N34">
        <v>13039206</v>
      </c>
      <c r="O34">
        <v>778227</v>
      </c>
      <c r="P34">
        <v>0</v>
      </c>
      <c r="Q34">
        <v>498347.16811000003</v>
      </c>
      <c r="R34">
        <v>171360</v>
      </c>
      <c r="S34">
        <v>5844</v>
      </c>
      <c r="T34">
        <v>498347.16811000003</v>
      </c>
      <c r="U34">
        <v>84803</v>
      </c>
      <c r="V34">
        <v>35906</v>
      </c>
    </row>
    <row r="35" spans="1:22" x14ac:dyDescent="0.2">
      <c r="A35" t="s">
        <v>87</v>
      </c>
      <c r="B35">
        <v>729</v>
      </c>
      <c r="C35">
        <v>0</v>
      </c>
      <c r="D35">
        <v>1</v>
      </c>
      <c r="E35">
        <v>2090</v>
      </c>
      <c r="F35">
        <v>-52.8</v>
      </c>
      <c r="G35">
        <v>12552596</v>
      </c>
      <c r="H35">
        <v>1543205</v>
      </c>
      <c r="I35">
        <v>-173387</v>
      </c>
      <c r="J35">
        <v>5518781</v>
      </c>
      <c r="K35">
        <v>407608</v>
      </c>
      <c r="L35">
        <v>19327417.666999999</v>
      </c>
      <c r="M35">
        <v>5111173</v>
      </c>
      <c r="N35">
        <v>19037336</v>
      </c>
      <c r="O35">
        <v>290081.66667000001</v>
      </c>
      <c r="P35">
        <v>338776</v>
      </c>
      <c r="Q35">
        <v>254486.70387</v>
      </c>
      <c r="R35">
        <v>398740</v>
      </c>
      <c r="S35">
        <v>13597</v>
      </c>
      <c r="T35">
        <v>254486.70387</v>
      </c>
      <c r="U35">
        <v>113599</v>
      </c>
      <c r="V35">
        <v>111576</v>
      </c>
    </row>
    <row r="36" spans="1:22" x14ac:dyDescent="0.2">
      <c r="A36" t="s">
        <v>88</v>
      </c>
      <c r="B36">
        <v>747</v>
      </c>
      <c r="C36">
        <v>0</v>
      </c>
      <c r="D36">
        <v>1</v>
      </c>
      <c r="E36">
        <v>625.70000000000005</v>
      </c>
      <c r="F36">
        <v>17.2</v>
      </c>
      <c r="G36">
        <v>3135528</v>
      </c>
      <c r="H36">
        <v>449380</v>
      </c>
      <c r="I36">
        <v>159909</v>
      </c>
      <c r="J36">
        <v>1836732</v>
      </c>
      <c r="K36">
        <v>37793</v>
      </c>
      <c r="L36">
        <v>5441709</v>
      </c>
      <c r="M36">
        <v>1798939</v>
      </c>
      <c r="N36">
        <v>5233530</v>
      </c>
      <c r="O36">
        <v>208179</v>
      </c>
      <c r="P36">
        <v>0</v>
      </c>
      <c r="Q36">
        <v>0</v>
      </c>
      <c r="R36">
        <v>0</v>
      </c>
      <c r="S36">
        <v>0</v>
      </c>
      <c r="T36">
        <v>0</v>
      </c>
      <c r="U36">
        <v>32832</v>
      </c>
      <c r="V36">
        <v>20069</v>
      </c>
    </row>
    <row r="37" spans="1:22" x14ac:dyDescent="0.2">
      <c r="A37" t="s">
        <v>89</v>
      </c>
      <c r="B37">
        <v>1917</v>
      </c>
      <c r="C37">
        <v>0</v>
      </c>
      <c r="D37">
        <v>1</v>
      </c>
      <c r="E37">
        <v>422.8</v>
      </c>
      <c r="F37">
        <v>-9.9</v>
      </c>
      <c r="G37">
        <v>2083668</v>
      </c>
      <c r="H37">
        <v>347513</v>
      </c>
      <c r="I37">
        <v>-17080</v>
      </c>
      <c r="J37">
        <v>1529721</v>
      </c>
      <c r="K37">
        <v>89942</v>
      </c>
      <c r="L37">
        <v>3884478</v>
      </c>
      <c r="M37">
        <v>1439779</v>
      </c>
      <c r="N37">
        <v>3806861</v>
      </c>
      <c r="O37">
        <v>77617</v>
      </c>
      <c r="P37">
        <v>63624</v>
      </c>
      <c r="Q37">
        <v>0</v>
      </c>
      <c r="R37">
        <v>85680</v>
      </c>
      <c r="S37">
        <v>2922</v>
      </c>
      <c r="T37">
        <v>0</v>
      </c>
      <c r="U37">
        <v>23524</v>
      </c>
      <c r="V37">
        <v>9256</v>
      </c>
    </row>
    <row r="38" spans="1:22" x14ac:dyDescent="0.2">
      <c r="A38" t="s">
        <v>90</v>
      </c>
      <c r="B38">
        <v>846</v>
      </c>
      <c r="C38">
        <v>0</v>
      </c>
      <c r="D38">
        <v>1</v>
      </c>
      <c r="E38">
        <v>518.70000000000005</v>
      </c>
      <c r="F38">
        <v>-14.5</v>
      </c>
      <c r="G38">
        <v>2519030</v>
      </c>
      <c r="H38">
        <v>396015</v>
      </c>
      <c r="I38">
        <v>-69193</v>
      </c>
      <c r="J38">
        <v>1780778</v>
      </c>
      <c r="K38">
        <v>130052</v>
      </c>
      <c r="L38">
        <v>4608632.3333000001</v>
      </c>
      <c r="M38">
        <v>1650726</v>
      </c>
      <c r="N38">
        <v>4540735</v>
      </c>
      <c r="O38">
        <v>67897.333333000002</v>
      </c>
      <c r="P38">
        <v>93351</v>
      </c>
      <c r="Q38">
        <v>0</v>
      </c>
      <c r="R38">
        <v>102157</v>
      </c>
      <c r="S38">
        <v>3484</v>
      </c>
      <c r="T38">
        <v>0</v>
      </c>
      <c r="U38">
        <v>27531</v>
      </c>
      <c r="V38">
        <v>14966</v>
      </c>
    </row>
    <row r="39" spans="1:22" x14ac:dyDescent="0.2">
      <c r="A39" t="s">
        <v>91</v>
      </c>
      <c r="B39">
        <v>882</v>
      </c>
      <c r="C39">
        <v>0</v>
      </c>
      <c r="D39">
        <v>1</v>
      </c>
      <c r="E39">
        <v>4647.7</v>
      </c>
      <c r="F39">
        <v>11.2</v>
      </c>
      <c r="G39">
        <v>29525042</v>
      </c>
      <c r="H39">
        <v>4776502</v>
      </c>
      <c r="I39">
        <v>1900934</v>
      </c>
      <c r="J39">
        <v>9461191</v>
      </c>
      <c r="K39">
        <v>160313</v>
      </c>
      <c r="L39">
        <v>43402157.332999997</v>
      </c>
      <c r="M39">
        <v>9300878</v>
      </c>
      <c r="N39">
        <v>41206365</v>
      </c>
      <c r="O39">
        <v>2195792.3333000001</v>
      </c>
      <c r="P39">
        <v>0</v>
      </c>
      <c r="Q39">
        <v>1176921.4616</v>
      </c>
      <c r="R39">
        <v>655780</v>
      </c>
      <c r="S39">
        <v>22363</v>
      </c>
      <c r="T39">
        <v>1176921.4616</v>
      </c>
      <c r="U39">
        <v>255658</v>
      </c>
      <c r="V39">
        <v>295202</v>
      </c>
    </row>
    <row r="40" spans="1:22" x14ac:dyDescent="0.2">
      <c r="A40" t="s">
        <v>92</v>
      </c>
      <c r="B40">
        <v>916</v>
      </c>
      <c r="C40">
        <v>0</v>
      </c>
      <c r="D40">
        <v>1</v>
      </c>
      <c r="E40">
        <v>300.89999999999998</v>
      </c>
      <c r="F40">
        <v>36.5</v>
      </c>
      <c r="G40">
        <v>1684378</v>
      </c>
      <c r="H40">
        <v>246472</v>
      </c>
      <c r="I40">
        <v>302808</v>
      </c>
      <c r="J40">
        <v>1164631</v>
      </c>
      <c r="K40">
        <v>53542</v>
      </c>
      <c r="L40">
        <v>3059049.6666999999</v>
      </c>
      <c r="M40">
        <v>1111089</v>
      </c>
      <c r="N40">
        <v>2697926</v>
      </c>
      <c r="O40">
        <v>361123.66667000001</v>
      </c>
      <c r="P40">
        <v>0</v>
      </c>
      <c r="Q40">
        <v>0</v>
      </c>
      <c r="R40">
        <v>46135</v>
      </c>
      <c r="S40">
        <v>1573</v>
      </c>
      <c r="T40">
        <v>0</v>
      </c>
      <c r="U40">
        <v>18251</v>
      </c>
      <c r="V40">
        <v>9704</v>
      </c>
    </row>
    <row r="41" spans="1:22" x14ac:dyDescent="0.2">
      <c r="A41" t="s">
        <v>93</v>
      </c>
      <c r="B41">
        <v>914</v>
      </c>
      <c r="C41">
        <v>0</v>
      </c>
      <c r="D41">
        <v>1</v>
      </c>
      <c r="E41">
        <v>470.8</v>
      </c>
      <c r="F41">
        <v>25.9</v>
      </c>
      <c r="G41">
        <v>1655423</v>
      </c>
      <c r="H41">
        <v>358095</v>
      </c>
      <c r="I41">
        <v>180085</v>
      </c>
      <c r="J41">
        <v>2121452</v>
      </c>
      <c r="K41">
        <v>66422</v>
      </c>
      <c r="L41">
        <v>4076720</v>
      </c>
      <c r="M41">
        <v>2055030</v>
      </c>
      <c r="N41">
        <v>3812222</v>
      </c>
      <c r="O41">
        <v>264498</v>
      </c>
      <c r="P41">
        <v>0</v>
      </c>
      <c r="Q41">
        <v>0</v>
      </c>
      <c r="R41">
        <v>95566</v>
      </c>
      <c r="S41">
        <v>3259</v>
      </c>
      <c r="T41">
        <v>0</v>
      </c>
      <c r="U41">
        <v>24317</v>
      </c>
      <c r="V41">
        <v>37316</v>
      </c>
    </row>
    <row r="42" spans="1:22" x14ac:dyDescent="0.2">
      <c r="A42" t="s">
        <v>94</v>
      </c>
      <c r="B42">
        <v>918</v>
      </c>
      <c r="C42">
        <v>0</v>
      </c>
      <c r="D42">
        <v>1</v>
      </c>
      <c r="E42">
        <v>433.8</v>
      </c>
      <c r="F42">
        <v>-16.2</v>
      </c>
      <c r="G42">
        <v>2144284</v>
      </c>
      <c r="H42">
        <v>349877</v>
      </c>
      <c r="I42">
        <v>-65656</v>
      </c>
      <c r="J42">
        <v>1430407</v>
      </c>
      <c r="K42">
        <v>94195</v>
      </c>
      <c r="L42">
        <v>3839055</v>
      </c>
      <c r="M42">
        <v>1336212</v>
      </c>
      <c r="N42">
        <v>3808141</v>
      </c>
      <c r="O42">
        <v>30914</v>
      </c>
      <c r="P42">
        <v>105234</v>
      </c>
      <c r="Q42">
        <v>0</v>
      </c>
      <c r="R42">
        <v>92271</v>
      </c>
      <c r="S42">
        <v>3147</v>
      </c>
      <c r="T42">
        <v>0</v>
      </c>
      <c r="U42">
        <v>22668</v>
      </c>
      <c r="V42">
        <v>6758</v>
      </c>
    </row>
    <row r="43" spans="1:22" x14ac:dyDescent="0.2">
      <c r="A43" t="s">
        <v>95</v>
      </c>
      <c r="B43">
        <v>936</v>
      </c>
      <c r="C43">
        <v>0</v>
      </c>
      <c r="D43">
        <v>1</v>
      </c>
      <c r="E43">
        <v>892.6</v>
      </c>
      <c r="F43">
        <v>1.6</v>
      </c>
      <c r="G43">
        <v>4534951</v>
      </c>
      <c r="H43">
        <v>650213</v>
      </c>
      <c r="I43">
        <v>60253</v>
      </c>
      <c r="J43">
        <v>2620053</v>
      </c>
      <c r="K43">
        <v>30498</v>
      </c>
      <c r="L43">
        <v>7659358</v>
      </c>
      <c r="M43">
        <v>2589555</v>
      </c>
      <c r="N43">
        <v>7534602</v>
      </c>
      <c r="O43">
        <v>124756</v>
      </c>
      <c r="P43">
        <v>0</v>
      </c>
      <c r="Q43">
        <v>0</v>
      </c>
      <c r="R43">
        <v>227381</v>
      </c>
      <c r="S43">
        <v>7754</v>
      </c>
      <c r="T43">
        <v>0</v>
      </c>
      <c r="U43">
        <v>46501</v>
      </c>
      <c r="V43">
        <v>81522</v>
      </c>
    </row>
    <row r="44" spans="1:22" x14ac:dyDescent="0.2">
      <c r="A44" t="s">
        <v>96</v>
      </c>
      <c r="B44">
        <v>977</v>
      </c>
      <c r="C44">
        <v>0</v>
      </c>
      <c r="D44">
        <v>1</v>
      </c>
      <c r="E44">
        <v>600.70000000000005</v>
      </c>
      <c r="F44">
        <v>-0.3</v>
      </c>
      <c r="G44">
        <v>3479005</v>
      </c>
      <c r="H44">
        <v>447105</v>
      </c>
      <c r="I44">
        <v>56873</v>
      </c>
      <c r="J44">
        <v>1454242</v>
      </c>
      <c r="K44">
        <v>33876</v>
      </c>
      <c r="L44">
        <v>5256738</v>
      </c>
      <c r="M44">
        <v>1420366</v>
      </c>
      <c r="N44">
        <v>5162870</v>
      </c>
      <c r="O44">
        <v>93868</v>
      </c>
      <c r="P44">
        <v>1725</v>
      </c>
      <c r="Q44">
        <v>51104.987480999996</v>
      </c>
      <c r="R44">
        <v>131815</v>
      </c>
      <c r="S44">
        <v>4495</v>
      </c>
      <c r="T44">
        <v>51104.987480999996</v>
      </c>
      <c r="U44">
        <v>31591</v>
      </c>
      <c r="V44">
        <v>8201</v>
      </c>
    </row>
    <row r="45" spans="1:22" x14ac:dyDescent="0.2">
      <c r="A45" t="s">
        <v>97</v>
      </c>
      <c r="B45">
        <v>981</v>
      </c>
      <c r="C45">
        <v>0</v>
      </c>
      <c r="D45">
        <v>1</v>
      </c>
      <c r="E45">
        <v>1852.1</v>
      </c>
      <c r="F45">
        <v>7.1</v>
      </c>
      <c r="G45">
        <v>11435837</v>
      </c>
      <c r="H45">
        <v>1267985</v>
      </c>
      <c r="I45">
        <v>219174</v>
      </c>
      <c r="J45">
        <v>3220737</v>
      </c>
      <c r="K45">
        <v>70412</v>
      </c>
      <c r="L45">
        <v>15619297</v>
      </c>
      <c r="M45">
        <v>3150325</v>
      </c>
      <c r="N45">
        <v>15308134</v>
      </c>
      <c r="O45">
        <v>311163</v>
      </c>
      <c r="P45">
        <v>0</v>
      </c>
      <c r="Q45">
        <v>538069.27084000001</v>
      </c>
      <c r="R45">
        <v>346014</v>
      </c>
      <c r="S45">
        <v>11799</v>
      </c>
      <c r="T45">
        <v>538069.27084000001</v>
      </c>
      <c r="U45">
        <v>95604</v>
      </c>
      <c r="V45">
        <v>40752</v>
      </c>
    </row>
    <row r="46" spans="1:22" x14ac:dyDescent="0.2">
      <c r="A46" t="s">
        <v>98</v>
      </c>
      <c r="B46">
        <v>999</v>
      </c>
      <c r="C46">
        <v>0</v>
      </c>
      <c r="D46">
        <v>1</v>
      </c>
      <c r="E46">
        <v>1699.2</v>
      </c>
      <c r="F46">
        <v>23.8</v>
      </c>
      <c r="G46">
        <v>7068686</v>
      </c>
      <c r="H46">
        <v>1169563</v>
      </c>
      <c r="I46">
        <v>199349</v>
      </c>
      <c r="J46">
        <v>7032068</v>
      </c>
      <c r="K46">
        <v>144615</v>
      </c>
      <c r="L46">
        <v>14949203.666999999</v>
      </c>
      <c r="M46">
        <v>6887453</v>
      </c>
      <c r="N46">
        <v>14475231</v>
      </c>
      <c r="O46">
        <v>473972.66667000001</v>
      </c>
      <c r="P46">
        <v>0</v>
      </c>
      <c r="Q46">
        <v>0</v>
      </c>
      <c r="R46">
        <v>573395</v>
      </c>
      <c r="S46">
        <v>19553</v>
      </c>
      <c r="T46">
        <v>0</v>
      </c>
      <c r="U46">
        <v>89931</v>
      </c>
      <c r="V46">
        <v>252282</v>
      </c>
    </row>
    <row r="47" spans="1:22" x14ac:dyDescent="0.2">
      <c r="A47" t="s">
        <v>99</v>
      </c>
      <c r="B47">
        <v>1044</v>
      </c>
      <c r="C47">
        <v>0</v>
      </c>
      <c r="D47">
        <v>1</v>
      </c>
      <c r="E47">
        <v>4919.6000000000004</v>
      </c>
      <c r="F47">
        <v>60.5</v>
      </c>
      <c r="G47">
        <v>23990865</v>
      </c>
      <c r="H47">
        <v>3527541</v>
      </c>
      <c r="I47">
        <v>656877</v>
      </c>
      <c r="J47">
        <v>14747256</v>
      </c>
      <c r="K47">
        <v>296079</v>
      </c>
      <c r="L47">
        <v>42313405.667000003</v>
      </c>
      <c r="M47">
        <v>14451177</v>
      </c>
      <c r="N47">
        <v>41172736</v>
      </c>
      <c r="O47">
        <v>1140669.6666999999</v>
      </c>
      <c r="P47">
        <v>0</v>
      </c>
      <c r="Q47">
        <v>0</v>
      </c>
      <c r="R47">
        <v>319651</v>
      </c>
      <c r="S47">
        <v>-68673</v>
      </c>
      <c r="T47">
        <v>0</v>
      </c>
      <c r="U47">
        <v>256789</v>
      </c>
      <c r="V47">
        <v>367395</v>
      </c>
    </row>
    <row r="48" spans="1:22" x14ac:dyDescent="0.2">
      <c r="A48" t="s">
        <v>100</v>
      </c>
      <c r="B48">
        <v>1053</v>
      </c>
      <c r="C48">
        <v>0</v>
      </c>
      <c r="D48">
        <v>1</v>
      </c>
      <c r="E48">
        <v>16972.7</v>
      </c>
      <c r="F48">
        <v>108</v>
      </c>
      <c r="G48">
        <v>90430882</v>
      </c>
      <c r="H48">
        <v>17365683</v>
      </c>
      <c r="I48">
        <v>6960958</v>
      </c>
      <c r="J48">
        <v>50288816</v>
      </c>
      <c r="K48">
        <v>762164</v>
      </c>
      <c r="L48">
        <v>158094366.33000001</v>
      </c>
      <c r="M48">
        <v>49526652</v>
      </c>
      <c r="N48">
        <v>149591588</v>
      </c>
      <c r="O48">
        <v>8502778.3333000001</v>
      </c>
      <c r="P48">
        <v>0</v>
      </c>
      <c r="Q48">
        <v>0</v>
      </c>
      <c r="R48">
        <v>1571894</v>
      </c>
      <c r="S48">
        <v>56664</v>
      </c>
      <c r="T48">
        <v>0</v>
      </c>
      <c r="U48">
        <v>915040</v>
      </c>
      <c r="V48">
        <v>1580879</v>
      </c>
    </row>
    <row r="49" spans="1:22" x14ac:dyDescent="0.2">
      <c r="A49" t="s">
        <v>101</v>
      </c>
      <c r="B49">
        <v>1062</v>
      </c>
      <c r="C49">
        <v>0</v>
      </c>
      <c r="D49">
        <v>1</v>
      </c>
      <c r="E49">
        <v>1335.3</v>
      </c>
      <c r="F49">
        <v>16.899999999999999</v>
      </c>
      <c r="G49">
        <v>7642660</v>
      </c>
      <c r="H49">
        <v>939506</v>
      </c>
      <c r="I49">
        <v>196645</v>
      </c>
      <c r="J49">
        <v>2461087</v>
      </c>
      <c r="K49">
        <v>52582</v>
      </c>
      <c r="L49">
        <v>10792651.666999999</v>
      </c>
      <c r="M49">
        <v>2408505</v>
      </c>
      <c r="N49">
        <v>10525833</v>
      </c>
      <c r="O49">
        <v>266818.66667000001</v>
      </c>
      <c r="P49">
        <v>0</v>
      </c>
      <c r="Q49">
        <v>228740.33582000001</v>
      </c>
      <c r="R49">
        <v>286698</v>
      </c>
      <c r="S49">
        <v>9777</v>
      </c>
      <c r="T49">
        <v>228740.33582000001</v>
      </c>
      <c r="U49">
        <v>66647</v>
      </c>
      <c r="V49">
        <v>36097</v>
      </c>
    </row>
    <row r="50" spans="1:22" x14ac:dyDescent="0.2">
      <c r="A50" t="s">
        <v>102</v>
      </c>
      <c r="B50">
        <v>1071</v>
      </c>
      <c r="C50">
        <v>0</v>
      </c>
      <c r="D50">
        <v>1</v>
      </c>
      <c r="E50">
        <v>1349.3</v>
      </c>
      <c r="F50">
        <v>-20.7</v>
      </c>
      <c r="G50">
        <v>8391164</v>
      </c>
      <c r="H50">
        <v>976634</v>
      </c>
      <c r="I50">
        <v>-20455</v>
      </c>
      <c r="J50">
        <v>2891900</v>
      </c>
      <c r="K50">
        <v>167927</v>
      </c>
      <c r="L50">
        <v>12051423</v>
      </c>
      <c r="M50">
        <v>2723973</v>
      </c>
      <c r="N50">
        <v>11864470</v>
      </c>
      <c r="O50">
        <v>186953</v>
      </c>
      <c r="P50">
        <v>134665</v>
      </c>
      <c r="Q50">
        <v>332239.27565999998</v>
      </c>
      <c r="R50">
        <v>293288</v>
      </c>
      <c r="S50">
        <v>10001</v>
      </c>
      <c r="T50">
        <v>332239.27565999998</v>
      </c>
      <c r="U50">
        <v>70960</v>
      </c>
      <c r="V50">
        <v>85013</v>
      </c>
    </row>
    <row r="51" spans="1:22" x14ac:dyDescent="0.2">
      <c r="A51" t="s">
        <v>103</v>
      </c>
      <c r="B51">
        <v>1080</v>
      </c>
      <c r="C51">
        <v>0</v>
      </c>
      <c r="D51">
        <v>1</v>
      </c>
      <c r="E51">
        <v>458.8</v>
      </c>
      <c r="F51">
        <v>-8.3000000000000007</v>
      </c>
      <c r="G51">
        <v>2417762</v>
      </c>
      <c r="H51">
        <v>334805</v>
      </c>
      <c r="I51">
        <v>-3665</v>
      </c>
      <c r="J51">
        <v>1475666</v>
      </c>
      <c r="K51">
        <v>66301</v>
      </c>
      <c r="L51">
        <v>4157340</v>
      </c>
      <c r="M51">
        <v>1409365</v>
      </c>
      <c r="N51">
        <v>4086196</v>
      </c>
      <c r="O51">
        <v>71144</v>
      </c>
      <c r="P51">
        <v>53211</v>
      </c>
      <c r="Q51">
        <v>0</v>
      </c>
      <c r="R51">
        <v>88975</v>
      </c>
      <c r="S51">
        <v>3034</v>
      </c>
      <c r="T51">
        <v>0</v>
      </c>
      <c r="U51">
        <v>25186</v>
      </c>
      <c r="V51">
        <v>18082</v>
      </c>
    </row>
    <row r="52" spans="1:22" x14ac:dyDescent="0.2">
      <c r="A52" t="s">
        <v>104</v>
      </c>
      <c r="B52">
        <v>1089</v>
      </c>
      <c r="C52">
        <v>0</v>
      </c>
      <c r="D52">
        <v>1</v>
      </c>
      <c r="E52">
        <v>491.8</v>
      </c>
      <c r="F52">
        <v>12.5</v>
      </c>
      <c r="G52">
        <v>2739324</v>
      </c>
      <c r="H52">
        <v>371685</v>
      </c>
      <c r="I52">
        <v>158088</v>
      </c>
      <c r="J52">
        <v>1247066</v>
      </c>
      <c r="K52">
        <v>40468</v>
      </c>
      <c r="L52">
        <v>4284322</v>
      </c>
      <c r="M52">
        <v>1206598</v>
      </c>
      <c r="N52">
        <v>4080303</v>
      </c>
      <c r="O52">
        <v>204019</v>
      </c>
      <c r="P52">
        <v>0</v>
      </c>
      <c r="Q52">
        <v>0</v>
      </c>
      <c r="R52">
        <v>85680</v>
      </c>
      <c r="S52">
        <v>2922</v>
      </c>
      <c r="T52">
        <v>0</v>
      </c>
      <c r="U52">
        <v>26053</v>
      </c>
      <c r="V52">
        <v>11927</v>
      </c>
    </row>
    <row r="53" spans="1:22" x14ac:dyDescent="0.2">
      <c r="A53" t="s">
        <v>105</v>
      </c>
      <c r="B53">
        <v>1082</v>
      </c>
      <c r="C53">
        <v>0</v>
      </c>
      <c r="D53">
        <v>1</v>
      </c>
      <c r="E53">
        <v>1459.3</v>
      </c>
      <c r="F53">
        <v>-18.3</v>
      </c>
      <c r="G53">
        <v>7549827</v>
      </c>
      <c r="H53">
        <v>1053070</v>
      </c>
      <c r="I53">
        <v>-8883</v>
      </c>
      <c r="J53">
        <v>4222739</v>
      </c>
      <c r="K53">
        <v>168693</v>
      </c>
      <c r="L53">
        <v>12595141</v>
      </c>
      <c r="M53">
        <v>4054046</v>
      </c>
      <c r="N53">
        <v>12397950</v>
      </c>
      <c r="O53">
        <v>197191</v>
      </c>
      <c r="P53">
        <v>117167</v>
      </c>
      <c r="Q53">
        <v>0</v>
      </c>
      <c r="R53">
        <v>306470</v>
      </c>
      <c r="S53">
        <v>10451</v>
      </c>
      <c r="T53">
        <v>0</v>
      </c>
      <c r="U53">
        <v>75926</v>
      </c>
      <c r="V53">
        <v>75975</v>
      </c>
    </row>
    <row r="54" spans="1:22" x14ac:dyDescent="0.2">
      <c r="A54" t="s">
        <v>106</v>
      </c>
      <c r="B54">
        <v>1093</v>
      </c>
      <c r="C54">
        <v>0</v>
      </c>
      <c r="D54">
        <v>1</v>
      </c>
      <c r="E54">
        <v>702.7</v>
      </c>
      <c r="F54">
        <v>20.3</v>
      </c>
      <c r="G54">
        <v>4455499</v>
      </c>
      <c r="H54">
        <v>528812</v>
      </c>
      <c r="I54">
        <v>236895</v>
      </c>
      <c r="J54">
        <v>1268045</v>
      </c>
      <c r="K54">
        <v>30748</v>
      </c>
      <c r="L54">
        <v>6156668.6666999999</v>
      </c>
      <c r="M54">
        <v>1237297</v>
      </c>
      <c r="N54">
        <v>5882110</v>
      </c>
      <c r="O54">
        <v>274558.66667000001</v>
      </c>
      <c r="P54">
        <v>0</v>
      </c>
      <c r="Q54">
        <v>192001.41912000001</v>
      </c>
      <c r="R54">
        <v>112043</v>
      </c>
      <c r="S54">
        <v>3821</v>
      </c>
      <c r="T54">
        <v>192001.41912000001</v>
      </c>
      <c r="U54">
        <v>37786</v>
      </c>
      <c r="V54">
        <v>16356</v>
      </c>
    </row>
    <row r="55" spans="1:22" x14ac:dyDescent="0.2">
      <c r="A55" t="s">
        <v>107</v>
      </c>
      <c r="B55">
        <v>1079</v>
      </c>
      <c r="C55">
        <v>0</v>
      </c>
      <c r="D55">
        <v>1</v>
      </c>
      <c r="E55">
        <v>806.6</v>
      </c>
      <c r="F55">
        <v>3.8</v>
      </c>
      <c r="G55">
        <v>4053323</v>
      </c>
      <c r="H55">
        <v>607772</v>
      </c>
      <c r="I55">
        <v>89040</v>
      </c>
      <c r="J55">
        <v>2117995</v>
      </c>
      <c r="K55">
        <v>-886</v>
      </c>
      <c r="L55">
        <v>6812649</v>
      </c>
      <c r="M55">
        <v>2118881</v>
      </c>
      <c r="N55">
        <v>6709253</v>
      </c>
      <c r="O55">
        <v>103396</v>
      </c>
      <c r="P55">
        <v>0</v>
      </c>
      <c r="Q55">
        <v>0</v>
      </c>
      <c r="R55">
        <v>0</v>
      </c>
      <c r="S55">
        <v>0</v>
      </c>
      <c r="T55">
        <v>0</v>
      </c>
      <c r="U55">
        <v>41293</v>
      </c>
      <c r="V55">
        <v>33559</v>
      </c>
    </row>
    <row r="56" spans="1:22" x14ac:dyDescent="0.2">
      <c r="A56" t="s">
        <v>108</v>
      </c>
      <c r="B56">
        <v>1095</v>
      </c>
      <c r="C56">
        <v>0</v>
      </c>
      <c r="D56">
        <v>1</v>
      </c>
      <c r="E56">
        <v>724.6</v>
      </c>
      <c r="F56">
        <v>35.799999999999997</v>
      </c>
      <c r="G56">
        <v>3526885</v>
      </c>
      <c r="H56">
        <v>501878</v>
      </c>
      <c r="I56">
        <v>273606</v>
      </c>
      <c r="J56">
        <v>2282021</v>
      </c>
      <c r="K56">
        <v>85311</v>
      </c>
      <c r="L56">
        <v>6152927.6666999999</v>
      </c>
      <c r="M56">
        <v>2196710</v>
      </c>
      <c r="N56">
        <v>5780474</v>
      </c>
      <c r="O56">
        <v>372453.66667000001</v>
      </c>
      <c r="P56">
        <v>0</v>
      </c>
      <c r="Q56">
        <v>0</v>
      </c>
      <c r="R56">
        <v>184541</v>
      </c>
      <c r="S56">
        <v>6293</v>
      </c>
      <c r="T56">
        <v>0</v>
      </c>
      <c r="U56">
        <v>36734</v>
      </c>
      <c r="V56">
        <v>26685</v>
      </c>
    </row>
    <row r="57" spans="1:22" x14ac:dyDescent="0.2">
      <c r="A57" t="s">
        <v>109</v>
      </c>
      <c r="B57">
        <v>4772</v>
      </c>
      <c r="C57">
        <v>0</v>
      </c>
      <c r="D57">
        <v>1</v>
      </c>
      <c r="E57">
        <v>810.6</v>
      </c>
      <c r="F57">
        <v>-33</v>
      </c>
      <c r="G57">
        <v>3807117</v>
      </c>
      <c r="H57">
        <v>630974</v>
      </c>
      <c r="I57">
        <v>-145427</v>
      </c>
      <c r="J57">
        <v>3044825</v>
      </c>
      <c r="K57">
        <v>236095</v>
      </c>
      <c r="L57">
        <v>7389578.3333000001</v>
      </c>
      <c r="M57">
        <v>2808730</v>
      </c>
      <c r="N57">
        <v>7281559</v>
      </c>
      <c r="O57">
        <v>108019.33332999999</v>
      </c>
      <c r="P57">
        <v>212980</v>
      </c>
      <c r="Q57">
        <v>0</v>
      </c>
      <c r="R57">
        <v>141701</v>
      </c>
      <c r="S57">
        <v>4832</v>
      </c>
      <c r="T57">
        <v>0</v>
      </c>
      <c r="U57">
        <v>43408</v>
      </c>
      <c r="V57">
        <v>48363</v>
      </c>
    </row>
    <row r="58" spans="1:22" x14ac:dyDescent="0.2">
      <c r="A58" t="s">
        <v>110</v>
      </c>
      <c r="B58">
        <v>1107</v>
      </c>
      <c r="C58">
        <v>0</v>
      </c>
      <c r="D58">
        <v>1</v>
      </c>
      <c r="E58">
        <v>1312.4</v>
      </c>
      <c r="F58">
        <v>-31.2</v>
      </c>
      <c r="G58">
        <v>7788218</v>
      </c>
      <c r="H58">
        <v>948376</v>
      </c>
      <c r="I58">
        <v>-100923</v>
      </c>
      <c r="J58">
        <v>3074599</v>
      </c>
      <c r="K58">
        <v>246099</v>
      </c>
      <c r="L58">
        <v>11659587</v>
      </c>
      <c r="M58">
        <v>2828500</v>
      </c>
      <c r="N58">
        <v>11486428</v>
      </c>
      <c r="O58">
        <v>173159</v>
      </c>
      <c r="P58">
        <v>200160</v>
      </c>
      <c r="Q58">
        <v>190343.18064999999</v>
      </c>
      <c r="R58">
        <v>207609</v>
      </c>
      <c r="S58">
        <v>7080</v>
      </c>
      <c r="T58">
        <v>190343.18064999999</v>
      </c>
      <c r="U58">
        <v>69658</v>
      </c>
      <c r="V58">
        <v>56003</v>
      </c>
    </row>
    <row r="59" spans="1:22" x14ac:dyDescent="0.2">
      <c r="A59" t="s">
        <v>111</v>
      </c>
      <c r="B59">
        <v>1116</v>
      </c>
      <c r="C59">
        <v>0</v>
      </c>
      <c r="D59">
        <v>1</v>
      </c>
      <c r="E59">
        <v>1546.2</v>
      </c>
      <c r="F59">
        <v>-43.1</v>
      </c>
      <c r="G59">
        <v>8043909</v>
      </c>
      <c r="H59">
        <v>1146160</v>
      </c>
      <c r="I59">
        <v>-162276</v>
      </c>
      <c r="J59">
        <v>4914881</v>
      </c>
      <c r="K59">
        <v>308580</v>
      </c>
      <c r="L59">
        <v>14126063.333000001</v>
      </c>
      <c r="M59">
        <v>4606301</v>
      </c>
      <c r="N59">
        <v>13927858</v>
      </c>
      <c r="O59">
        <v>198205.33332999999</v>
      </c>
      <c r="P59">
        <v>280132</v>
      </c>
      <c r="Q59">
        <v>0</v>
      </c>
      <c r="R59">
        <v>88975</v>
      </c>
      <c r="S59">
        <v>3034</v>
      </c>
      <c r="T59">
        <v>0</v>
      </c>
      <c r="U59">
        <v>82447</v>
      </c>
      <c r="V59">
        <v>110088</v>
      </c>
    </row>
    <row r="60" spans="1:22" x14ac:dyDescent="0.2">
      <c r="A60" t="s">
        <v>112</v>
      </c>
      <c r="B60">
        <v>1134</v>
      </c>
      <c r="C60">
        <v>0</v>
      </c>
      <c r="D60">
        <v>1</v>
      </c>
      <c r="E60">
        <v>301.89999999999998</v>
      </c>
      <c r="F60">
        <v>8.3000000000000007</v>
      </c>
      <c r="G60">
        <v>1312509</v>
      </c>
      <c r="H60">
        <v>240026</v>
      </c>
      <c r="I60">
        <v>62571</v>
      </c>
      <c r="J60">
        <v>1153906</v>
      </c>
      <c r="K60">
        <v>24520</v>
      </c>
      <c r="L60">
        <v>2656891.3333000001</v>
      </c>
      <c r="M60">
        <v>1129386</v>
      </c>
      <c r="N60">
        <v>2566410</v>
      </c>
      <c r="O60">
        <v>90481.333333000002</v>
      </c>
      <c r="P60">
        <v>0</v>
      </c>
      <c r="Q60">
        <v>0</v>
      </c>
      <c r="R60">
        <v>56021</v>
      </c>
      <c r="S60">
        <v>1910</v>
      </c>
      <c r="T60">
        <v>0</v>
      </c>
      <c r="U60">
        <v>16317</v>
      </c>
      <c r="V60">
        <v>6471</v>
      </c>
    </row>
    <row r="61" spans="1:22" x14ac:dyDescent="0.2">
      <c r="A61" t="s">
        <v>113</v>
      </c>
      <c r="B61">
        <v>1152</v>
      </c>
      <c r="C61">
        <v>0</v>
      </c>
      <c r="D61">
        <v>1</v>
      </c>
      <c r="E61">
        <v>991.5</v>
      </c>
      <c r="F61">
        <v>16.399999999999999</v>
      </c>
      <c r="G61">
        <v>5540174</v>
      </c>
      <c r="H61">
        <v>730377</v>
      </c>
      <c r="I61">
        <v>176773</v>
      </c>
      <c r="J61">
        <v>2569095</v>
      </c>
      <c r="K61">
        <v>50010</v>
      </c>
      <c r="L61">
        <v>8781674.6666999999</v>
      </c>
      <c r="M61">
        <v>2519085</v>
      </c>
      <c r="N61">
        <v>8515278</v>
      </c>
      <c r="O61">
        <v>266396.66667000001</v>
      </c>
      <c r="P61">
        <v>0</v>
      </c>
      <c r="Q61">
        <v>0</v>
      </c>
      <c r="R61">
        <v>135110</v>
      </c>
      <c r="S61">
        <v>4607</v>
      </c>
      <c r="T61">
        <v>0</v>
      </c>
      <c r="U61">
        <v>53395</v>
      </c>
      <c r="V61">
        <v>77139</v>
      </c>
    </row>
    <row r="62" spans="1:22" x14ac:dyDescent="0.2">
      <c r="A62" t="s">
        <v>114</v>
      </c>
      <c r="B62">
        <v>1197</v>
      </c>
      <c r="C62">
        <v>0</v>
      </c>
      <c r="D62">
        <v>1</v>
      </c>
      <c r="E62">
        <v>927.5</v>
      </c>
      <c r="F62">
        <v>-11.2</v>
      </c>
      <c r="G62">
        <v>4576043</v>
      </c>
      <c r="H62">
        <v>629951</v>
      </c>
      <c r="I62">
        <v>-9801</v>
      </c>
      <c r="J62">
        <v>2570009</v>
      </c>
      <c r="K62">
        <v>103739</v>
      </c>
      <c r="L62">
        <v>7825112.6666999999</v>
      </c>
      <c r="M62">
        <v>2466270</v>
      </c>
      <c r="N62">
        <v>7705158</v>
      </c>
      <c r="O62">
        <v>119954.66667000001</v>
      </c>
      <c r="P62">
        <v>71697</v>
      </c>
      <c r="Q62">
        <v>0</v>
      </c>
      <c r="R62">
        <v>0</v>
      </c>
      <c r="S62">
        <v>0</v>
      </c>
      <c r="T62">
        <v>0</v>
      </c>
      <c r="U62">
        <v>47406</v>
      </c>
      <c r="V62">
        <v>49110</v>
      </c>
    </row>
    <row r="63" spans="1:22" x14ac:dyDescent="0.2">
      <c r="A63" t="s">
        <v>115</v>
      </c>
      <c r="B63">
        <v>1206</v>
      </c>
      <c r="C63">
        <v>0</v>
      </c>
      <c r="D63">
        <v>1</v>
      </c>
      <c r="E63">
        <v>954.5</v>
      </c>
      <c r="F63">
        <v>9.6</v>
      </c>
      <c r="G63">
        <v>5307349</v>
      </c>
      <c r="H63">
        <v>703560</v>
      </c>
      <c r="I63">
        <v>336404</v>
      </c>
      <c r="J63">
        <v>3560818</v>
      </c>
      <c r="K63">
        <v>93242</v>
      </c>
      <c r="L63">
        <v>9424899</v>
      </c>
      <c r="M63">
        <v>3467576</v>
      </c>
      <c r="N63">
        <v>8974456</v>
      </c>
      <c r="O63">
        <v>450443</v>
      </c>
      <c r="P63">
        <v>0</v>
      </c>
      <c r="Q63">
        <v>0</v>
      </c>
      <c r="R63">
        <v>184541</v>
      </c>
      <c r="S63">
        <v>-21252</v>
      </c>
      <c r="T63">
        <v>0</v>
      </c>
      <c r="U63">
        <v>57326</v>
      </c>
      <c r="V63">
        <v>37713</v>
      </c>
    </row>
    <row r="64" spans="1:22" x14ac:dyDescent="0.2">
      <c r="A64" t="s">
        <v>116</v>
      </c>
      <c r="B64">
        <v>1211</v>
      </c>
      <c r="C64">
        <v>0</v>
      </c>
      <c r="D64">
        <v>1</v>
      </c>
      <c r="E64">
        <v>1476.3</v>
      </c>
      <c r="F64">
        <v>28.2</v>
      </c>
      <c r="G64">
        <v>9009890</v>
      </c>
      <c r="H64">
        <v>1063516</v>
      </c>
      <c r="I64">
        <v>340199</v>
      </c>
      <c r="J64">
        <v>2929269</v>
      </c>
      <c r="K64">
        <v>57327</v>
      </c>
      <c r="L64">
        <v>12888065.666999999</v>
      </c>
      <c r="M64">
        <v>2871942</v>
      </c>
      <c r="N64">
        <v>12446484</v>
      </c>
      <c r="O64">
        <v>441581.66667000001</v>
      </c>
      <c r="P64">
        <v>0</v>
      </c>
      <c r="Q64">
        <v>278253.33233</v>
      </c>
      <c r="R64">
        <v>204313</v>
      </c>
      <c r="S64">
        <v>6967</v>
      </c>
      <c r="T64">
        <v>278253.33233</v>
      </c>
      <c r="U64">
        <v>80164</v>
      </c>
      <c r="V64">
        <v>89704</v>
      </c>
    </row>
    <row r="65" spans="1:22" x14ac:dyDescent="0.2">
      <c r="A65" t="s">
        <v>117</v>
      </c>
      <c r="B65">
        <v>1215</v>
      </c>
      <c r="C65">
        <v>0</v>
      </c>
      <c r="D65">
        <v>1</v>
      </c>
      <c r="E65">
        <v>325.8</v>
      </c>
      <c r="F65">
        <v>-15</v>
      </c>
      <c r="G65">
        <v>1759903</v>
      </c>
      <c r="H65">
        <v>279796</v>
      </c>
      <c r="I65">
        <v>-61339</v>
      </c>
      <c r="J65">
        <v>1015345</v>
      </c>
      <c r="K65">
        <v>98069</v>
      </c>
      <c r="L65">
        <v>3027044.3333000001</v>
      </c>
      <c r="M65">
        <v>917276</v>
      </c>
      <c r="N65">
        <v>2985762</v>
      </c>
      <c r="O65">
        <v>41282.333333000002</v>
      </c>
      <c r="P65">
        <v>96334</v>
      </c>
      <c r="Q65">
        <v>0</v>
      </c>
      <c r="R65">
        <v>36249</v>
      </c>
      <c r="S65">
        <v>1236</v>
      </c>
      <c r="T65">
        <v>0</v>
      </c>
      <c r="U65">
        <v>17339</v>
      </c>
      <c r="V65">
        <v>8249</v>
      </c>
    </row>
    <row r="66" spans="1:22" x14ac:dyDescent="0.2">
      <c r="A66" t="s">
        <v>118</v>
      </c>
      <c r="B66">
        <v>1218</v>
      </c>
      <c r="C66">
        <v>0</v>
      </c>
      <c r="D66">
        <v>1</v>
      </c>
      <c r="E66">
        <v>362.8</v>
      </c>
      <c r="F66">
        <v>-8.1999999999999993</v>
      </c>
      <c r="G66">
        <v>1254898</v>
      </c>
      <c r="H66">
        <v>285717</v>
      </c>
      <c r="I66">
        <v>-35521</v>
      </c>
      <c r="J66">
        <v>1728650</v>
      </c>
      <c r="K66">
        <v>81913</v>
      </c>
      <c r="L66">
        <v>3231997.6666999999</v>
      </c>
      <c r="M66">
        <v>1646737</v>
      </c>
      <c r="N66">
        <v>3179238</v>
      </c>
      <c r="O66">
        <v>52759.666666999998</v>
      </c>
      <c r="P66">
        <v>54124</v>
      </c>
      <c r="Q66">
        <v>0</v>
      </c>
      <c r="R66">
        <v>49431</v>
      </c>
      <c r="S66">
        <v>1686</v>
      </c>
      <c r="T66">
        <v>0</v>
      </c>
      <c r="U66">
        <v>18721</v>
      </c>
      <c r="V66">
        <v>12164</v>
      </c>
    </row>
    <row r="67" spans="1:22" x14ac:dyDescent="0.2">
      <c r="A67" t="s">
        <v>119</v>
      </c>
      <c r="B67">
        <v>2763</v>
      </c>
      <c r="C67">
        <v>0</v>
      </c>
      <c r="D67">
        <v>1</v>
      </c>
      <c r="E67">
        <v>624.70000000000005</v>
      </c>
      <c r="F67">
        <v>3.6</v>
      </c>
      <c r="G67">
        <v>2713384</v>
      </c>
      <c r="H67">
        <v>445937</v>
      </c>
      <c r="I67">
        <v>58491</v>
      </c>
      <c r="J67">
        <v>2331055</v>
      </c>
      <c r="K67">
        <v>47692</v>
      </c>
      <c r="L67">
        <v>5433158</v>
      </c>
      <c r="M67">
        <v>2283363</v>
      </c>
      <c r="N67">
        <v>5315190</v>
      </c>
      <c r="O67">
        <v>117968</v>
      </c>
      <c r="P67">
        <v>0</v>
      </c>
      <c r="Q67">
        <v>0</v>
      </c>
      <c r="R67">
        <v>82384</v>
      </c>
      <c r="S67">
        <v>2809</v>
      </c>
      <c r="T67">
        <v>0</v>
      </c>
      <c r="U67">
        <v>32447</v>
      </c>
      <c r="V67">
        <v>25166</v>
      </c>
    </row>
    <row r="68" spans="1:22" x14ac:dyDescent="0.2">
      <c r="A68" t="s">
        <v>120</v>
      </c>
      <c r="B68">
        <v>1221</v>
      </c>
      <c r="C68">
        <v>0</v>
      </c>
      <c r="D68">
        <v>1</v>
      </c>
      <c r="E68">
        <v>1895.1</v>
      </c>
      <c r="F68">
        <v>97.5</v>
      </c>
      <c r="G68">
        <v>9530200</v>
      </c>
      <c r="H68">
        <v>1334323</v>
      </c>
      <c r="I68">
        <v>723411</v>
      </c>
      <c r="J68">
        <v>5270302</v>
      </c>
      <c r="K68">
        <v>175624</v>
      </c>
      <c r="L68">
        <v>16095551</v>
      </c>
      <c r="M68">
        <v>5094678</v>
      </c>
      <c r="N68">
        <v>15124432</v>
      </c>
      <c r="O68">
        <v>971119</v>
      </c>
      <c r="P68">
        <v>0</v>
      </c>
      <c r="Q68">
        <v>0</v>
      </c>
      <c r="R68">
        <v>181246</v>
      </c>
      <c r="S68">
        <v>6181</v>
      </c>
      <c r="T68">
        <v>0</v>
      </c>
      <c r="U68">
        <v>99356</v>
      </c>
      <c r="V68">
        <v>141972</v>
      </c>
    </row>
    <row r="69" spans="1:22" x14ac:dyDescent="0.2">
      <c r="A69" t="s">
        <v>121</v>
      </c>
      <c r="B69">
        <v>1233</v>
      </c>
      <c r="C69">
        <v>0</v>
      </c>
      <c r="D69">
        <v>1</v>
      </c>
      <c r="E69">
        <v>1195.4000000000001</v>
      </c>
      <c r="F69">
        <v>-41.3</v>
      </c>
      <c r="G69">
        <v>5001170</v>
      </c>
      <c r="H69">
        <v>854077</v>
      </c>
      <c r="I69">
        <v>-173710</v>
      </c>
      <c r="J69">
        <v>5021369</v>
      </c>
      <c r="K69">
        <v>296812</v>
      </c>
      <c r="L69">
        <v>10742516</v>
      </c>
      <c r="M69">
        <v>4724557</v>
      </c>
      <c r="N69">
        <v>10561912</v>
      </c>
      <c r="O69">
        <v>180604</v>
      </c>
      <c r="P69">
        <v>265138</v>
      </c>
      <c r="Q69">
        <v>0</v>
      </c>
      <c r="R69">
        <v>217495</v>
      </c>
      <c r="S69">
        <v>7417</v>
      </c>
      <c r="T69">
        <v>0</v>
      </c>
      <c r="U69">
        <v>63668</v>
      </c>
      <c r="V69">
        <v>83395</v>
      </c>
    </row>
    <row r="70" spans="1:22" x14ac:dyDescent="0.2">
      <c r="A70" t="s">
        <v>122</v>
      </c>
      <c r="B70">
        <v>1278</v>
      </c>
      <c r="C70">
        <v>0</v>
      </c>
      <c r="D70">
        <v>1</v>
      </c>
      <c r="E70">
        <v>3822.1</v>
      </c>
      <c r="F70">
        <v>-37.4</v>
      </c>
      <c r="G70">
        <v>23444210</v>
      </c>
      <c r="H70">
        <v>2784246</v>
      </c>
      <c r="I70">
        <v>-554214</v>
      </c>
      <c r="J70">
        <v>9730579</v>
      </c>
      <c r="K70">
        <v>323359</v>
      </c>
      <c r="L70">
        <v>35584141</v>
      </c>
      <c r="M70">
        <v>9407220</v>
      </c>
      <c r="N70">
        <v>35021357</v>
      </c>
      <c r="O70">
        <v>562784</v>
      </c>
      <c r="P70">
        <v>242666</v>
      </c>
      <c r="Q70">
        <v>447912.14360000001</v>
      </c>
      <c r="R70">
        <v>807367</v>
      </c>
      <c r="S70">
        <v>27532</v>
      </c>
      <c r="T70">
        <v>447912.14360000001</v>
      </c>
      <c r="U70">
        <v>212532</v>
      </c>
      <c r="V70">
        <v>432473</v>
      </c>
    </row>
    <row r="71" spans="1:22" x14ac:dyDescent="0.2">
      <c r="A71" t="s">
        <v>123</v>
      </c>
      <c r="B71">
        <v>1332</v>
      </c>
      <c r="C71">
        <v>0</v>
      </c>
      <c r="D71">
        <v>1</v>
      </c>
      <c r="E71">
        <v>743.6</v>
      </c>
      <c r="F71">
        <v>1</v>
      </c>
      <c r="G71">
        <v>4052207</v>
      </c>
      <c r="H71">
        <v>519382</v>
      </c>
      <c r="I71">
        <v>55576</v>
      </c>
      <c r="J71">
        <v>1786895</v>
      </c>
      <c r="K71">
        <v>38151</v>
      </c>
      <c r="L71">
        <v>6233424.6666999999</v>
      </c>
      <c r="M71">
        <v>1748744</v>
      </c>
      <c r="N71">
        <v>6132171</v>
      </c>
      <c r="O71">
        <v>101253.66667000001</v>
      </c>
      <c r="P71">
        <v>0</v>
      </c>
      <c r="Q71">
        <v>44458.902032999998</v>
      </c>
      <c r="R71">
        <v>138406</v>
      </c>
      <c r="S71">
        <v>4720</v>
      </c>
      <c r="T71">
        <v>44458.902032999998</v>
      </c>
      <c r="U71">
        <v>37476</v>
      </c>
      <c r="V71">
        <v>13347</v>
      </c>
    </row>
    <row r="72" spans="1:22" x14ac:dyDescent="0.2">
      <c r="A72" t="s">
        <v>124</v>
      </c>
      <c r="B72">
        <v>1337</v>
      </c>
      <c r="C72">
        <v>0</v>
      </c>
      <c r="D72">
        <v>1</v>
      </c>
      <c r="E72">
        <v>4791.6000000000004</v>
      </c>
      <c r="F72">
        <v>106.3</v>
      </c>
      <c r="G72">
        <v>22546498</v>
      </c>
      <c r="H72">
        <v>3309208</v>
      </c>
      <c r="I72">
        <v>812065</v>
      </c>
      <c r="J72">
        <v>15250058</v>
      </c>
      <c r="K72">
        <v>326935</v>
      </c>
      <c r="L72">
        <v>40914281.667000003</v>
      </c>
      <c r="M72">
        <v>14923123</v>
      </c>
      <c r="N72">
        <v>39494086</v>
      </c>
      <c r="O72">
        <v>1420195.6666999999</v>
      </c>
      <c r="P72">
        <v>0</v>
      </c>
      <c r="Q72">
        <v>0</v>
      </c>
      <c r="R72">
        <v>863388</v>
      </c>
      <c r="S72">
        <v>29442</v>
      </c>
      <c r="T72">
        <v>0</v>
      </c>
      <c r="U72">
        <v>245383</v>
      </c>
      <c r="V72">
        <v>671906</v>
      </c>
    </row>
    <row r="73" spans="1:22" x14ac:dyDescent="0.2">
      <c r="A73" t="s">
        <v>125</v>
      </c>
      <c r="B73">
        <v>1350</v>
      </c>
      <c r="C73">
        <v>0</v>
      </c>
      <c r="D73">
        <v>1</v>
      </c>
      <c r="E73">
        <v>492.8</v>
      </c>
      <c r="F73">
        <v>5</v>
      </c>
      <c r="G73">
        <v>2565866</v>
      </c>
      <c r="H73">
        <v>356226</v>
      </c>
      <c r="I73">
        <v>69449</v>
      </c>
      <c r="J73">
        <v>1306541</v>
      </c>
      <c r="K73">
        <v>28746</v>
      </c>
      <c r="L73">
        <v>4155573.6666999999</v>
      </c>
      <c r="M73">
        <v>1277795</v>
      </c>
      <c r="N73">
        <v>4055005</v>
      </c>
      <c r="O73">
        <v>100568.66667000001</v>
      </c>
      <c r="P73">
        <v>0</v>
      </c>
      <c r="Q73">
        <v>0</v>
      </c>
      <c r="R73">
        <v>79089</v>
      </c>
      <c r="S73">
        <v>2697</v>
      </c>
      <c r="T73">
        <v>0</v>
      </c>
      <c r="U73">
        <v>25427</v>
      </c>
      <c r="V73">
        <v>6030</v>
      </c>
    </row>
    <row r="74" spans="1:22" x14ac:dyDescent="0.2">
      <c r="A74" t="s">
        <v>126</v>
      </c>
      <c r="B74">
        <v>1359</v>
      </c>
      <c r="C74">
        <v>0</v>
      </c>
      <c r="D74">
        <v>1</v>
      </c>
      <c r="E74">
        <v>516.70000000000005</v>
      </c>
      <c r="F74">
        <v>-11.3</v>
      </c>
      <c r="G74">
        <v>2115314</v>
      </c>
      <c r="H74">
        <v>557374</v>
      </c>
      <c r="I74">
        <v>109424</v>
      </c>
      <c r="J74">
        <v>1898934</v>
      </c>
      <c r="K74">
        <v>92920</v>
      </c>
      <c r="L74">
        <v>4531805</v>
      </c>
      <c r="M74">
        <v>1806014</v>
      </c>
      <c r="N74">
        <v>4309923</v>
      </c>
      <c r="O74">
        <v>221882</v>
      </c>
      <c r="P74">
        <v>72861</v>
      </c>
      <c r="Q74">
        <v>0</v>
      </c>
      <c r="R74">
        <v>79089</v>
      </c>
      <c r="S74">
        <v>2697</v>
      </c>
      <c r="T74">
        <v>0</v>
      </c>
      <c r="U74">
        <v>25772</v>
      </c>
      <c r="V74">
        <v>39272</v>
      </c>
    </row>
    <row r="75" spans="1:22" x14ac:dyDescent="0.2">
      <c r="A75" t="s">
        <v>127</v>
      </c>
      <c r="B75">
        <v>1368</v>
      </c>
      <c r="C75">
        <v>0</v>
      </c>
      <c r="D75">
        <v>1</v>
      </c>
      <c r="E75">
        <v>762.6</v>
      </c>
      <c r="F75">
        <v>-53</v>
      </c>
      <c r="G75">
        <v>4449287</v>
      </c>
      <c r="H75">
        <v>618328</v>
      </c>
      <c r="I75">
        <v>-231706</v>
      </c>
      <c r="J75">
        <v>2458730</v>
      </c>
      <c r="K75">
        <v>339772</v>
      </c>
      <c r="L75">
        <v>7414669.3333000001</v>
      </c>
      <c r="M75">
        <v>2118958</v>
      </c>
      <c r="N75">
        <v>7292767</v>
      </c>
      <c r="O75">
        <v>121902.33332999999</v>
      </c>
      <c r="P75">
        <v>340513</v>
      </c>
      <c r="Q75">
        <v>0</v>
      </c>
      <c r="R75">
        <v>138406</v>
      </c>
      <c r="S75">
        <v>4720</v>
      </c>
      <c r="T75">
        <v>0</v>
      </c>
      <c r="U75">
        <v>43246</v>
      </c>
      <c r="V75">
        <v>26730</v>
      </c>
    </row>
    <row r="76" spans="1:22" x14ac:dyDescent="0.2">
      <c r="A76" t="s">
        <v>128</v>
      </c>
      <c r="B76">
        <v>1413</v>
      </c>
      <c r="C76">
        <v>0</v>
      </c>
      <c r="D76">
        <v>1</v>
      </c>
      <c r="E76">
        <v>384.8</v>
      </c>
      <c r="F76">
        <v>-16.3</v>
      </c>
      <c r="G76">
        <v>1667545</v>
      </c>
      <c r="H76">
        <v>317414</v>
      </c>
      <c r="I76">
        <v>-97234</v>
      </c>
      <c r="J76">
        <v>1660269</v>
      </c>
      <c r="K76">
        <v>135743</v>
      </c>
      <c r="L76">
        <v>3573735.6666999999</v>
      </c>
      <c r="M76">
        <v>1524526</v>
      </c>
      <c r="N76">
        <v>3515336</v>
      </c>
      <c r="O76">
        <v>58399.666666999998</v>
      </c>
      <c r="P76">
        <v>107658</v>
      </c>
      <c r="Q76">
        <v>0</v>
      </c>
      <c r="R76">
        <v>108747</v>
      </c>
      <c r="S76">
        <v>3708</v>
      </c>
      <c r="T76">
        <v>0</v>
      </c>
      <c r="U76">
        <v>20334</v>
      </c>
      <c r="V76">
        <v>37255</v>
      </c>
    </row>
    <row r="77" spans="1:22" x14ac:dyDescent="0.2">
      <c r="A77" t="s">
        <v>129</v>
      </c>
      <c r="B77">
        <v>1431</v>
      </c>
      <c r="C77">
        <v>0</v>
      </c>
      <c r="D77">
        <v>1</v>
      </c>
      <c r="E77">
        <v>421.8</v>
      </c>
      <c r="F77">
        <v>3.9</v>
      </c>
      <c r="G77">
        <v>1968325</v>
      </c>
      <c r="H77">
        <v>342921</v>
      </c>
      <c r="I77">
        <v>83747</v>
      </c>
      <c r="J77">
        <v>1575269</v>
      </c>
      <c r="K77">
        <v>24581</v>
      </c>
      <c r="L77">
        <v>3822923.6666999999</v>
      </c>
      <c r="M77">
        <v>1550688</v>
      </c>
      <c r="N77">
        <v>3707149</v>
      </c>
      <c r="O77">
        <v>115774.66667000001</v>
      </c>
      <c r="P77">
        <v>0</v>
      </c>
      <c r="Q77">
        <v>0</v>
      </c>
      <c r="R77">
        <v>79089</v>
      </c>
      <c r="S77">
        <v>2697</v>
      </c>
      <c r="T77">
        <v>0</v>
      </c>
      <c r="U77">
        <v>22502</v>
      </c>
      <c r="V77">
        <v>15498</v>
      </c>
    </row>
    <row r="78" spans="1:22" x14ac:dyDescent="0.2">
      <c r="A78" t="s">
        <v>130</v>
      </c>
      <c r="B78">
        <v>1449</v>
      </c>
      <c r="C78">
        <v>0</v>
      </c>
      <c r="D78">
        <v>1</v>
      </c>
      <c r="E78">
        <v>107.5</v>
      </c>
      <c r="F78">
        <v>-1.6</v>
      </c>
      <c r="G78">
        <v>332539</v>
      </c>
      <c r="H78">
        <v>122326</v>
      </c>
      <c r="I78">
        <v>16125</v>
      </c>
      <c r="J78">
        <v>711579</v>
      </c>
      <c r="K78">
        <v>13616</v>
      </c>
      <c r="L78">
        <v>1171826</v>
      </c>
      <c r="M78">
        <v>697963</v>
      </c>
      <c r="N78">
        <v>1139666</v>
      </c>
      <c r="O78">
        <v>32160</v>
      </c>
      <c r="P78">
        <v>10722</v>
      </c>
      <c r="Q78">
        <v>0</v>
      </c>
      <c r="R78">
        <v>0</v>
      </c>
      <c r="S78">
        <v>0</v>
      </c>
      <c r="T78">
        <v>0</v>
      </c>
      <c r="U78">
        <v>6737</v>
      </c>
      <c r="V78">
        <v>5382</v>
      </c>
    </row>
    <row r="79" spans="1:22" x14ac:dyDescent="0.2">
      <c r="A79" t="s">
        <v>131</v>
      </c>
      <c r="B79">
        <v>1476</v>
      </c>
      <c r="C79">
        <v>0</v>
      </c>
      <c r="D79">
        <v>1</v>
      </c>
      <c r="E79">
        <v>9049.6</v>
      </c>
      <c r="F79">
        <v>53.7</v>
      </c>
      <c r="G79">
        <v>55450319</v>
      </c>
      <c r="H79">
        <v>9253469</v>
      </c>
      <c r="I79">
        <v>3916373</v>
      </c>
      <c r="J79">
        <v>21921297</v>
      </c>
      <c r="K79">
        <v>298308</v>
      </c>
      <c r="L79">
        <v>86187814.333000004</v>
      </c>
      <c r="M79">
        <v>21622989</v>
      </c>
      <c r="N79">
        <v>81520047</v>
      </c>
      <c r="O79">
        <v>4667767.3333000001</v>
      </c>
      <c r="P79">
        <v>0</v>
      </c>
      <c r="Q79">
        <v>1237287.9483</v>
      </c>
      <c r="R79">
        <v>1344513</v>
      </c>
      <c r="S79">
        <v>42788</v>
      </c>
      <c r="T79">
        <v>1237287.9483</v>
      </c>
      <c r="U79">
        <v>503874</v>
      </c>
      <c r="V79">
        <v>907242</v>
      </c>
    </row>
    <row r="80" spans="1:22" x14ac:dyDescent="0.2">
      <c r="A80" t="s">
        <v>132</v>
      </c>
      <c r="B80">
        <v>1503</v>
      </c>
      <c r="C80">
        <v>0</v>
      </c>
      <c r="D80">
        <v>1</v>
      </c>
      <c r="E80">
        <v>1432.3</v>
      </c>
      <c r="F80">
        <v>6.8</v>
      </c>
      <c r="G80">
        <v>8500728</v>
      </c>
      <c r="H80">
        <v>1058336</v>
      </c>
      <c r="I80">
        <v>255813</v>
      </c>
      <c r="J80">
        <v>3346565</v>
      </c>
      <c r="K80">
        <v>69067</v>
      </c>
      <c r="L80">
        <v>12610120.333000001</v>
      </c>
      <c r="M80">
        <v>3277498</v>
      </c>
      <c r="N80">
        <v>12249244</v>
      </c>
      <c r="O80">
        <v>360876.33332999999</v>
      </c>
      <c r="P80">
        <v>0</v>
      </c>
      <c r="Q80">
        <v>123456.0998</v>
      </c>
      <c r="R80">
        <v>375673</v>
      </c>
      <c r="S80">
        <v>12811</v>
      </c>
      <c r="T80">
        <v>123456.0998</v>
      </c>
      <c r="U80">
        <v>77155</v>
      </c>
      <c r="V80">
        <v>80164</v>
      </c>
    </row>
    <row r="81" spans="1:22" x14ac:dyDescent="0.2">
      <c r="A81" t="s">
        <v>133</v>
      </c>
      <c r="B81">
        <v>1576</v>
      </c>
      <c r="C81">
        <v>0</v>
      </c>
      <c r="D81">
        <v>1</v>
      </c>
      <c r="E81">
        <v>2324.9</v>
      </c>
      <c r="F81">
        <v>77.8</v>
      </c>
      <c r="G81">
        <v>11659639</v>
      </c>
      <c r="H81">
        <v>1564696</v>
      </c>
      <c r="I81">
        <v>592671</v>
      </c>
      <c r="J81">
        <v>6485414</v>
      </c>
      <c r="K81">
        <v>156948</v>
      </c>
      <c r="L81">
        <v>19518619</v>
      </c>
      <c r="M81">
        <v>6328466</v>
      </c>
      <c r="N81">
        <v>18623420</v>
      </c>
      <c r="O81">
        <v>895199</v>
      </c>
      <c r="P81">
        <v>0</v>
      </c>
      <c r="Q81">
        <v>0</v>
      </c>
      <c r="R81">
        <v>471239</v>
      </c>
      <c r="S81">
        <v>16070</v>
      </c>
      <c r="T81">
        <v>0</v>
      </c>
      <c r="U81">
        <v>116463</v>
      </c>
      <c r="V81">
        <v>280109</v>
      </c>
    </row>
    <row r="82" spans="1:22" x14ac:dyDescent="0.2">
      <c r="A82" t="s">
        <v>134</v>
      </c>
      <c r="B82">
        <v>1602</v>
      </c>
      <c r="C82">
        <v>0</v>
      </c>
      <c r="D82">
        <v>1</v>
      </c>
      <c r="E82">
        <v>504.8</v>
      </c>
      <c r="F82">
        <v>19.600000000000001</v>
      </c>
      <c r="G82">
        <v>2700475</v>
      </c>
      <c r="H82">
        <v>370042</v>
      </c>
      <c r="I82">
        <v>179543</v>
      </c>
      <c r="J82">
        <v>1239003</v>
      </c>
      <c r="K82">
        <v>34729</v>
      </c>
      <c r="L82">
        <v>4221530.3333000001</v>
      </c>
      <c r="M82">
        <v>1204274</v>
      </c>
      <c r="N82">
        <v>4003791</v>
      </c>
      <c r="O82">
        <v>217739.33332999999</v>
      </c>
      <c r="P82">
        <v>0</v>
      </c>
      <c r="Q82">
        <v>17699.493473999999</v>
      </c>
      <c r="R82">
        <v>95566</v>
      </c>
      <c r="S82">
        <v>3259</v>
      </c>
      <c r="T82">
        <v>17699.493473999999</v>
      </c>
      <c r="U82">
        <v>25224</v>
      </c>
      <c r="V82">
        <v>7576</v>
      </c>
    </row>
    <row r="83" spans="1:22" x14ac:dyDescent="0.2">
      <c r="A83" t="s">
        <v>135</v>
      </c>
      <c r="B83">
        <v>1611</v>
      </c>
      <c r="C83">
        <v>0</v>
      </c>
      <c r="D83">
        <v>1</v>
      </c>
      <c r="E83">
        <v>15911.2</v>
      </c>
      <c r="F83">
        <v>-69.900000000000006</v>
      </c>
      <c r="G83">
        <v>88551831</v>
      </c>
      <c r="H83">
        <v>16429698</v>
      </c>
      <c r="I83">
        <v>5775711</v>
      </c>
      <c r="J83">
        <v>44511805</v>
      </c>
      <c r="K83">
        <v>515918</v>
      </c>
      <c r="L83">
        <v>148276050</v>
      </c>
      <c r="M83">
        <v>43995887</v>
      </c>
      <c r="N83">
        <v>141130682</v>
      </c>
      <c r="O83">
        <v>7145368</v>
      </c>
      <c r="P83">
        <v>444024</v>
      </c>
      <c r="Q83">
        <v>0</v>
      </c>
      <c r="R83">
        <v>2860386</v>
      </c>
      <c r="S83">
        <v>100603</v>
      </c>
      <c r="T83">
        <v>0</v>
      </c>
      <c r="U83">
        <v>854201</v>
      </c>
      <c r="V83">
        <v>1643102</v>
      </c>
    </row>
    <row r="84" spans="1:22" x14ac:dyDescent="0.2">
      <c r="A84" t="s">
        <v>136</v>
      </c>
      <c r="B84">
        <v>1619</v>
      </c>
      <c r="C84">
        <v>0</v>
      </c>
      <c r="D84">
        <v>1</v>
      </c>
      <c r="E84">
        <v>1203.4000000000001</v>
      </c>
      <c r="F84">
        <v>21.4</v>
      </c>
      <c r="G84">
        <v>6234596</v>
      </c>
      <c r="H84">
        <v>860187</v>
      </c>
      <c r="I84">
        <v>242137</v>
      </c>
      <c r="J84">
        <v>3174099</v>
      </c>
      <c r="K84">
        <v>80767</v>
      </c>
      <c r="L84">
        <v>10140606.666999999</v>
      </c>
      <c r="M84">
        <v>3093332</v>
      </c>
      <c r="N84">
        <v>9800583</v>
      </c>
      <c r="O84">
        <v>340023.66667000001</v>
      </c>
      <c r="P84">
        <v>0</v>
      </c>
      <c r="Q84">
        <v>0</v>
      </c>
      <c r="R84">
        <v>161473</v>
      </c>
      <c r="S84">
        <v>5506</v>
      </c>
      <c r="T84">
        <v>0</v>
      </c>
      <c r="U84">
        <v>60271</v>
      </c>
      <c r="V84">
        <v>33198</v>
      </c>
    </row>
    <row r="85" spans="1:22" x14ac:dyDescent="0.2">
      <c r="A85" t="s">
        <v>137</v>
      </c>
      <c r="B85">
        <v>1638</v>
      </c>
      <c r="C85">
        <v>0</v>
      </c>
      <c r="D85">
        <v>1</v>
      </c>
      <c r="E85">
        <v>1350.3</v>
      </c>
      <c r="F85">
        <v>-43.3</v>
      </c>
      <c r="G85">
        <v>6055383</v>
      </c>
      <c r="H85">
        <v>1002555</v>
      </c>
      <c r="I85">
        <v>-205284</v>
      </c>
      <c r="J85">
        <v>5051267</v>
      </c>
      <c r="K85">
        <v>302524</v>
      </c>
      <c r="L85">
        <v>11915262.333000001</v>
      </c>
      <c r="M85">
        <v>4748743</v>
      </c>
      <c r="N85">
        <v>11749939</v>
      </c>
      <c r="O85">
        <v>165323.33332999999</v>
      </c>
      <c r="P85">
        <v>278746</v>
      </c>
      <c r="Q85">
        <v>0</v>
      </c>
      <c r="R85">
        <v>326242</v>
      </c>
      <c r="S85">
        <v>11125</v>
      </c>
      <c r="T85">
        <v>0</v>
      </c>
      <c r="U85">
        <v>68759</v>
      </c>
      <c r="V85">
        <v>132299</v>
      </c>
    </row>
    <row r="86" spans="1:22" x14ac:dyDescent="0.2">
      <c r="A86" t="s">
        <v>138</v>
      </c>
      <c r="B86">
        <v>1675</v>
      </c>
      <c r="C86">
        <v>0</v>
      </c>
      <c r="D86">
        <v>1</v>
      </c>
      <c r="E86">
        <v>192.9</v>
      </c>
      <c r="F86">
        <v>-19.100000000000001</v>
      </c>
      <c r="G86">
        <v>994518</v>
      </c>
      <c r="H86">
        <v>196362</v>
      </c>
      <c r="I86">
        <v>-35142</v>
      </c>
      <c r="J86">
        <v>742843</v>
      </c>
      <c r="K86">
        <v>130240</v>
      </c>
      <c r="L86">
        <v>1886895.6666999999</v>
      </c>
      <c r="M86">
        <v>612603</v>
      </c>
      <c r="N86">
        <v>1790452</v>
      </c>
      <c r="O86">
        <v>96443.666666999998</v>
      </c>
      <c r="P86">
        <v>126454</v>
      </c>
      <c r="Q86">
        <v>0</v>
      </c>
      <c r="R86">
        <v>49431</v>
      </c>
      <c r="S86">
        <v>1686</v>
      </c>
      <c r="T86">
        <v>0</v>
      </c>
      <c r="U86">
        <v>10254</v>
      </c>
      <c r="V86">
        <v>2604</v>
      </c>
    </row>
    <row r="87" spans="1:22" x14ac:dyDescent="0.2">
      <c r="A87" t="s">
        <v>139</v>
      </c>
      <c r="B87">
        <v>1701</v>
      </c>
      <c r="C87">
        <v>0</v>
      </c>
      <c r="D87">
        <v>1</v>
      </c>
      <c r="E87">
        <v>2060</v>
      </c>
      <c r="F87">
        <v>13</v>
      </c>
      <c r="G87">
        <v>13668050</v>
      </c>
      <c r="H87">
        <v>1434752</v>
      </c>
      <c r="I87">
        <v>358078</v>
      </c>
      <c r="J87">
        <v>3631630</v>
      </c>
      <c r="K87">
        <v>64797</v>
      </c>
      <c r="L87">
        <v>18528953.333000001</v>
      </c>
      <c r="M87">
        <v>3566833</v>
      </c>
      <c r="N87">
        <v>18048363</v>
      </c>
      <c r="O87">
        <v>480590.33332999999</v>
      </c>
      <c r="P87">
        <v>0</v>
      </c>
      <c r="Q87">
        <v>637256.33914000005</v>
      </c>
      <c r="R87">
        <v>319651</v>
      </c>
      <c r="S87">
        <v>10900</v>
      </c>
      <c r="T87">
        <v>637256.33914000005</v>
      </c>
      <c r="U87">
        <v>115940</v>
      </c>
      <c r="V87">
        <v>114172</v>
      </c>
    </row>
    <row r="88" spans="1:22" x14ac:dyDescent="0.2">
      <c r="A88" t="s">
        <v>140</v>
      </c>
      <c r="B88">
        <v>1719</v>
      </c>
      <c r="C88">
        <v>0</v>
      </c>
      <c r="D88">
        <v>1</v>
      </c>
      <c r="E88">
        <v>685.7</v>
      </c>
      <c r="F88">
        <v>-13.4</v>
      </c>
      <c r="G88">
        <v>3575877</v>
      </c>
      <c r="H88">
        <v>489062</v>
      </c>
      <c r="I88">
        <v>-34245</v>
      </c>
      <c r="J88">
        <v>1902506</v>
      </c>
      <c r="K88">
        <v>121074</v>
      </c>
      <c r="L88">
        <v>5863989.6666999999</v>
      </c>
      <c r="M88">
        <v>1781432</v>
      </c>
      <c r="N88">
        <v>5769111</v>
      </c>
      <c r="O88">
        <v>94878.666666999998</v>
      </c>
      <c r="P88">
        <v>85925</v>
      </c>
      <c r="Q88">
        <v>0</v>
      </c>
      <c r="R88">
        <v>118634</v>
      </c>
      <c r="S88">
        <v>4046</v>
      </c>
      <c r="T88">
        <v>0</v>
      </c>
      <c r="U88">
        <v>35378</v>
      </c>
      <c r="V88">
        <v>15179</v>
      </c>
    </row>
    <row r="89" spans="1:22" x14ac:dyDescent="0.2">
      <c r="A89" t="s">
        <v>141</v>
      </c>
      <c r="B89">
        <v>1737</v>
      </c>
      <c r="C89">
        <v>0</v>
      </c>
      <c r="D89">
        <v>1</v>
      </c>
      <c r="E89">
        <v>32686.9</v>
      </c>
      <c r="F89">
        <v>273.7</v>
      </c>
      <c r="G89">
        <v>216720086</v>
      </c>
      <c r="H89">
        <v>25284516</v>
      </c>
      <c r="I89">
        <v>5160524</v>
      </c>
      <c r="J89">
        <v>74697735</v>
      </c>
      <c r="K89">
        <v>1003055</v>
      </c>
      <c r="L89">
        <v>315130457</v>
      </c>
      <c r="M89">
        <v>73694680</v>
      </c>
      <c r="N89">
        <v>307413712</v>
      </c>
      <c r="O89">
        <v>7716745</v>
      </c>
      <c r="P89">
        <v>0</v>
      </c>
      <c r="Q89">
        <v>8418247.1379000004</v>
      </c>
      <c r="R89">
        <v>4455347</v>
      </c>
      <c r="S89">
        <v>151931</v>
      </c>
      <c r="T89">
        <v>8418247.1379000004</v>
      </c>
      <c r="U89">
        <v>1879655</v>
      </c>
      <c r="V89">
        <v>2883467</v>
      </c>
    </row>
    <row r="90" spans="1:22" x14ac:dyDescent="0.2">
      <c r="A90" t="s">
        <v>142</v>
      </c>
      <c r="B90">
        <v>1782</v>
      </c>
      <c r="C90">
        <v>0</v>
      </c>
      <c r="D90">
        <v>1</v>
      </c>
      <c r="E90">
        <v>99.58</v>
      </c>
      <c r="F90">
        <v>-1.42</v>
      </c>
      <c r="G90">
        <v>542519</v>
      </c>
      <c r="H90">
        <v>104986</v>
      </c>
      <c r="I90">
        <v>16173</v>
      </c>
      <c r="J90">
        <v>332693</v>
      </c>
      <c r="K90">
        <v>-36863</v>
      </c>
      <c r="L90">
        <v>981998.33333000005</v>
      </c>
      <c r="M90">
        <v>369556</v>
      </c>
      <c r="N90">
        <v>1002114</v>
      </c>
      <c r="O90">
        <v>-20115.666669999999</v>
      </c>
      <c r="P90">
        <v>9123</v>
      </c>
      <c r="Q90">
        <v>0</v>
      </c>
      <c r="R90">
        <v>0</v>
      </c>
      <c r="S90">
        <v>0</v>
      </c>
      <c r="T90">
        <v>0</v>
      </c>
      <c r="U90">
        <v>5678</v>
      </c>
      <c r="V90">
        <v>1800</v>
      </c>
    </row>
    <row r="91" spans="1:22" x14ac:dyDescent="0.2">
      <c r="A91" t="s">
        <v>143</v>
      </c>
      <c r="B91">
        <v>1791</v>
      </c>
      <c r="C91">
        <v>0</v>
      </c>
      <c r="D91">
        <v>1</v>
      </c>
      <c r="E91">
        <v>902.6</v>
      </c>
      <c r="F91">
        <v>22.1</v>
      </c>
      <c r="G91">
        <v>4939036</v>
      </c>
      <c r="H91">
        <v>668014</v>
      </c>
      <c r="I91">
        <v>228134</v>
      </c>
      <c r="J91">
        <v>2368782</v>
      </c>
      <c r="K91">
        <v>67728</v>
      </c>
      <c r="L91">
        <v>7838501.6666999999</v>
      </c>
      <c r="M91">
        <v>2301054</v>
      </c>
      <c r="N91">
        <v>7530227</v>
      </c>
      <c r="O91">
        <v>308274.66667000001</v>
      </c>
      <c r="P91">
        <v>0</v>
      </c>
      <c r="Q91">
        <v>0</v>
      </c>
      <c r="R91">
        <v>161473</v>
      </c>
      <c r="S91">
        <v>5506</v>
      </c>
      <c r="T91">
        <v>0</v>
      </c>
      <c r="U91">
        <v>47826</v>
      </c>
      <c r="V91">
        <v>24143</v>
      </c>
    </row>
    <row r="92" spans="1:22" x14ac:dyDescent="0.2">
      <c r="A92" t="s">
        <v>144</v>
      </c>
      <c r="B92">
        <v>1863</v>
      </c>
      <c r="C92">
        <v>0</v>
      </c>
      <c r="D92">
        <v>1</v>
      </c>
      <c r="E92">
        <v>10608.8</v>
      </c>
      <c r="F92">
        <v>30.2</v>
      </c>
      <c r="G92">
        <v>59204152</v>
      </c>
      <c r="H92">
        <v>11257195</v>
      </c>
      <c r="I92">
        <v>4113393</v>
      </c>
      <c r="J92">
        <v>32090335</v>
      </c>
      <c r="K92">
        <v>436237</v>
      </c>
      <c r="L92">
        <v>101185541.67</v>
      </c>
      <c r="M92">
        <v>31654098</v>
      </c>
      <c r="N92">
        <v>96132560</v>
      </c>
      <c r="O92">
        <v>5052981.6666999999</v>
      </c>
      <c r="P92">
        <v>0</v>
      </c>
      <c r="Q92">
        <v>0</v>
      </c>
      <c r="R92">
        <v>2431987</v>
      </c>
      <c r="S92">
        <v>85994</v>
      </c>
      <c r="T92">
        <v>0</v>
      </c>
      <c r="U92">
        <v>582957</v>
      </c>
      <c r="V92">
        <v>1065847</v>
      </c>
    </row>
    <row r="93" spans="1:22" x14ac:dyDescent="0.2">
      <c r="A93" t="s">
        <v>145</v>
      </c>
      <c r="B93">
        <v>1908</v>
      </c>
      <c r="C93">
        <v>0</v>
      </c>
      <c r="D93">
        <v>1</v>
      </c>
      <c r="E93">
        <v>446.8</v>
      </c>
      <c r="F93">
        <v>-17.2</v>
      </c>
      <c r="G93">
        <v>2326405</v>
      </c>
      <c r="H93">
        <v>347484</v>
      </c>
      <c r="I93">
        <v>-85914</v>
      </c>
      <c r="J93">
        <v>1393928</v>
      </c>
      <c r="K93">
        <v>132846</v>
      </c>
      <c r="L93">
        <v>4015657.3333000001</v>
      </c>
      <c r="M93">
        <v>1261082</v>
      </c>
      <c r="N93">
        <v>3962124</v>
      </c>
      <c r="O93">
        <v>53533.333333000002</v>
      </c>
      <c r="P93">
        <v>110438</v>
      </c>
      <c r="Q93">
        <v>0</v>
      </c>
      <c r="R93">
        <v>62612</v>
      </c>
      <c r="S93">
        <v>2135</v>
      </c>
      <c r="T93">
        <v>0</v>
      </c>
      <c r="U93">
        <v>23934</v>
      </c>
      <c r="V93">
        <v>10452</v>
      </c>
    </row>
    <row r="94" spans="1:22" x14ac:dyDescent="0.2">
      <c r="A94" t="s">
        <v>146</v>
      </c>
      <c r="B94">
        <v>1926</v>
      </c>
      <c r="C94">
        <v>0</v>
      </c>
      <c r="D94">
        <v>1</v>
      </c>
      <c r="E94">
        <v>599.70000000000005</v>
      </c>
      <c r="F94">
        <v>34.1</v>
      </c>
      <c r="G94">
        <v>2825706</v>
      </c>
      <c r="H94">
        <v>492865</v>
      </c>
      <c r="I94">
        <v>276126</v>
      </c>
      <c r="J94">
        <v>1863715</v>
      </c>
      <c r="K94">
        <v>46171</v>
      </c>
      <c r="L94">
        <v>5152195.6666999999</v>
      </c>
      <c r="M94">
        <v>1817544</v>
      </c>
      <c r="N94">
        <v>4809723</v>
      </c>
      <c r="O94">
        <v>342472.66667000001</v>
      </c>
      <c r="P94">
        <v>0</v>
      </c>
      <c r="Q94">
        <v>0</v>
      </c>
      <c r="R94">
        <v>69203</v>
      </c>
      <c r="S94">
        <v>2360</v>
      </c>
      <c r="T94">
        <v>0</v>
      </c>
      <c r="U94">
        <v>30620</v>
      </c>
      <c r="V94">
        <v>39113</v>
      </c>
    </row>
    <row r="95" spans="1:22" x14ac:dyDescent="0.2">
      <c r="A95" t="s">
        <v>147</v>
      </c>
      <c r="B95">
        <v>1944</v>
      </c>
      <c r="C95">
        <v>0</v>
      </c>
      <c r="D95">
        <v>1</v>
      </c>
      <c r="E95">
        <v>844.6</v>
      </c>
      <c r="F95">
        <v>11.3</v>
      </c>
      <c r="G95">
        <v>4881742</v>
      </c>
      <c r="H95">
        <v>626506</v>
      </c>
      <c r="I95">
        <v>164708</v>
      </c>
      <c r="J95">
        <v>2608794</v>
      </c>
      <c r="K95">
        <v>59657</v>
      </c>
      <c r="L95">
        <v>7971220.6666999999</v>
      </c>
      <c r="M95">
        <v>2549137</v>
      </c>
      <c r="N95">
        <v>7723605</v>
      </c>
      <c r="O95">
        <v>247615.66667000001</v>
      </c>
      <c r="P95">
        <v>0</v>
      </c>
      <c r="Q95">
        <v>0</v>
      </c>
      <c r="R95">
        <v>191132</v>
      </c>
      <c r="S95">
        <v>6518</v>
      </c>
      <c r="T95">
        <v>0</v>
      </c>
      <c r="U95">
        <v>47070</v>
      </c>
      <c r="V95">
        <v>45311</v>
      </c>
    </row>
    <row r="96" spans="1:22" x14ac:dyDescent="0.2">
      <c r="A96" t="s">
        <v>148</v>
      </c>
      <c r="B96">
        <v>1953</v>
      </c>
      <c r="C96">
        <v>0</v>
      </c>
      <c r="D96">
        <v>1</v>
      </c>
      <c r="E96">
        <v>660.7</v>
      </c>
      <c r="F96">
        <v>16</v>
      </c>
      <c r="G96">
        <v>3475124</v>
      </c>
      <c r="H96">
        <v>697090</v>
      </c>
      <c r="I96">
        <v>374561</v>
      </c>
      <c r="J96">
        <v>1725899</v>
      </c>
      <c r="K96">
        <v>49019</v>
      </c>
      <c r="L96">
        <v>5881973</v>
      </c>
      <c r="M96">
        <v>1676880</v>
      </c>
      <c r="N96">
        <v>5450871</v>
      </c>
      <c r="O96">
        <v>431102</v>
      </c>
      <c r="P96">
        <v>0</v>
      </c>
      <c r="Q96">
        <v>0</v>
      </c>
      <c r="R96">
        <v>29658</v>
      </c>
      <c r="S96">
        <v>1011</v>
      </c>
      <c r="T96">
        <v>0</v>
      </c>
      <c r="U96">
        <v>34250</v>
      </c>
      <c r="V96">
        <v>13518</v>
      </c>
    </row>
    <row r="97" spans="1:22" x14ac:dyDescent="0.2">
      <c r="A97" t="s">
        <v>149</v>
      </c>
      <c r="B97">
        <v>1963</v>
      </c>
      <c r="C97">
        <v>0</v>
      </c>
      <c r="D97">
        <v>1</v>
      </c>
      <c r="E97">
        <v>564.70000000000005</v>
      </c>
      <c r="F97">
        <v>4.4000000000000004</v>
      </c>
      <c r="G97">
        <v>3131941</v>
      </c>
      <c r="H97">
        <v>444104</v>
      </c>
      <c r="I97">
        <v>71639</v>
      </c>
      <c r="J97">
        <v>1716886</v>
      </c>
      <c r="K97">
        <v>42948</v>
      </c>
      <c r="L97">
        <v>5206831.6666999999</v>
      </c>
      <c r="M97">
        <v>1673938</v>
      </c>
      <c r="N97">
        <v>5086562</v>
      </c>
      <c r="O97">
        <v>120269.66667000001</v>
      </c>
      <c r="P97">
        <v>0</v>
      </c>
      <c r="Q97">
        <v>0</v>
      </c>
      <c r="R97">
        <v>98861</v>
      </c>
      <c r="S97">
        <v>3371</v>
      </c>
      <c r="T97">
        <v>0</v>
      </c>
      <c r="U97">
        <v>31454</v>
      </c>
      <c r="V97">
        <v>12762</v>
      </c>
    </row>
    <row r="98" spans="1:22" x14ac:dyDescent="0.2">
      <c r="A98" t="s">
        <v>150</v>
      </c>
      <c r="B98">
        <v>3582</v>
      </c>
      <c r="C98">
        <v>0</v>
      </c>
      <c r="D98">
        <v>1</v>
      </c>
      <c r="E98">
        <v>575.70000000000005</v>
      </c>
      <c r="F98">
        <v>-33.6</v>
      </c>
      <c r="G98">
        <v>2851521</v>
      </c>
      <c r="H98">
        <v>662431</v>
      </c>
      <c r="I98">
        <v>13424</v>
      </c>
      <c r="J98">
        <v>2207751</v>
      </c>
      <c r="K98">
        <v>58552</v>
      </c>
      <c r="L98">
        <v>5574878.6666999999</v>
      </c>
      <c r="M98">
        <v>2149199</v>
      </c>
      <c r="N98">
        <v>5493052</v>
      </c>
      <c r="O98">
        <v>81826.666666999998</v>
      </c>
      <c r="P98">
        <v>219175</v>
      </c>
      <c r="Q98">
        <v>0</v>
      </c>
      <c r="R98">
        <v>168064</v>
      </c>
      <c r="S98">
        <v>5731</v>
      </c>
      <c r="T98">
        <v>0</v>
      </c>
      <c r="U98">
        <v>30109</v>
      </c>
      <c r="V98">
        <v>21240</v>
      </c>
    </row>
    <row r="99" spans="1:22" x14ac:dyDescent="0.2">
      <c r="A99" t="s">
        <v>151</v>
      </c>
      <c r="B99">
        <v>3978</v>
      </c>
      <c r="C99">
        <v>0</v>
      </c>
      <c r="D99">
        <v>1</v>
      </c>
      <c r="E99">
        <v>551.70000000000005</v>
      </c>
      <c r="F99">
        <v>6.6</v>
      </c>
      <c r="G99">
        <v>2138664</v>
      </c>
      <c r="H99">
        <v>427134</v>
      </c>
      <c r="I99">
        <v>81961</v>
      </c>
      <c r="J99">
        <v>2353343</v>
      </c>
      <c r="K99">
        <v>55918</v>
      </c>
      <c r="L99">
        <v>4852774.3333000001</v>
      </c>
      <c r="M99">
        <v>2297425</v>
      </c>
      <c r="N99">
        <v>4709269</v>
      </c>
      <c r="O99">
        <v>143505.33332999999</v>
      </c>
      <c r="P99">
        <v>0</v>
      </c>
      <c r="Q99">
        <v>0</v>
      </c>
      <c r="R99">
        <v>75794</v>
      </c>
      <c r="S99">
        <v>2585</v>
      </c>
      <c r="T99">
        <v>0</v>
      </c>
      <c r="U99">
        <v>29118</v>
      </c>
      <c r="V99">
        <v>9427</v>
      </c>
    </row>
    <row r="100" spans="1:22" x14ac:dyDescent="0.2">
      <c r="A100" t="s">
        <v>152</v>
      </c>
      <c r="B100">
        <v>6741</v>
      </c>
      <c r="C100">
        <v>0</v>
      </c>
      <c r="D100">
        <v>1</v>
      </c>
      <c r="E100">
        <v>902.6</v>
      </c>
      <c r="F100">
        <v>-22.6</v>
      </c>
      <c r="G100">
        <v>4264769</v>
      </c>
      <c r="H100">
        <v>697662</v>
      </c>
      <c r="I100">
        <v>-66542</v>
      </c>
      <c r="J100">
        <v>3333668</v>
      </c>
      <c r="K100">
        <v>181637</v>
      </c>
      <c r="L100">
        <v>8145253.3333000001</v>
      </c>
      <c r="M100">
        <v>3152031</v>
      </c>
      <c r="N100">
        <v>8014139</v>
      </c>
      <c r="O100">
        <v>131114.33332999999</v>
      </c>
      <c r="P100">
        <v>145418</v>
      </c>
      <c r="Q100">
        <v>0</v>
      </c>
      <c r="R100">
        <v>181246</v>
      </c>
      <c r="S100">
        <v>6181</v>
      </c>
      <c r="T100">
        <v>0</v>
      </c>
      <c r="U100">
        <v>47363</v>
      </c>
      <c r="V100">
        <v>30400</v>
      </c>
    </row>
    <row r="101" spans="1:22" x14ac:dyDescent="0.2">
      <c r="A101" t="s">
        <v>153</v>
      </c>
      <c r="B101">
        <v>1970</v>
      </c>
      <c r="C101">
        <v>0</v>
      </c>
      <c r="D101">
        <v>1</v>
      </c>
      <c r="E101">
        <v>530.70000000000005</v>
      </c>
      <c r="F101">
        <v>14.9</v>
      </c>
      <c r="G101">
        <v>2819956</v>
      </c>
      <c r="H101">
        <v>555530</v>
      </c>
      <c r="I101">
        <v>333723</v>
      </c>
      <c r="J101">
        <v>1495102</v>
      </c>
      <c r="K101">
        <v>49289</v>
      </c>
      <c r="L101">
        <v>4774944.3333000001</v>
      </c>
      <c r="M101">
        <v>1445813</v>
      </c>
      <c r="N101">
        <v>4387890</v>
      </c>
      <c r="O101">
        <v>387054.33332999999</v>
      </c>
      <c r="P101">
        <v>0</v>
      </c>
      <c r="Q101">
        <v>0</v>
      </c>
      <c r="R101">
        <v>105452</v>
      </c>
      <c r="S101">
        <v>3596</v>
      </c>
      <c r="T101">
        <v>0</v>
      </c>
      <c r="U101">
        <v>27338</v>
      </c>
      <c r="V101">
        <v>9808</v>
      </c>
    </row>
    <row r="102" spans="1:22" x14ac:dyDescent="0.2">
      <c r="A102" t="s">
        <v>154</v>
      </c>
      <c r="B102">
        <v>1972</v>
      </c>
      <c r="C102">
        <v>0</v>
      </c>
      <c r="D102">
        <v>1</v>
      </c>
      <c r="E102">
        <v>361.8</v>
      </c>
      <c r="F102">
        <v>-2.2000000000000002</v>
      </c>
      <c r="G102">
        <v>1495207</v>
      </c>
      <c r="H102">
        <v>287509</v>
      </c>
      <c r="I102">
        <v>48475</v>
      </c>
      <c r="J102">
        <v>1535372</v>
      </c>
      <c r="K102">
        <v>43480</v>
      </c>
      <c r="L102">
        <v>3281958.6666999999</v>
      </c>
      <c r="M102">
        <v>1491892</v>
      </c>
      <c r="N102">
        <v>3192541</v>
      </c>
      <c r="O102">
        <v>89417.666666999998</v>
      </c>
      <c r="P102">
        <v>14022</v>
      </c>
      <c r="Q102">
        <v>0</v>
      </c>
      <c r="R102">
        <v>52726</v>
      </c>
      <c r="S102">
        <v>1798</v>
      </c>
      <c r="T102">
        <v>0</v>
      </c>
      <c r="U102">
        <v>19637</v>
      </c>
      <c r="V102">
        <v>16597</v>
      </c>
    </row>
    <row r="103" spans="1:22" x14ac:dyDescent="0.2">
      <c r="A103" t="s">
        <v>155</v>
      </c>
      <c r="B103">
        <v>1965</v>
      </c>
      <c r="C103">
        <v>0</v>
      </c>
      <c r="D103">
        <v>1</v>
      </c>
      <c r="E103">
        <v>652.70000000000005</v>
      </c>
      <c r="F103">
        <v>-2.2999999999999998</v>
      </c>
      <c r="G103">
        <v>3570800</v>
      </c>
      <c r="H103">
        <v>468311</v>
      </c>
      <c r="I103">
        <v>35652</v>
      </c>
      <c r="J103">
        <v>1814076</v>
      </c>
      <c r="K103">
        <v>75300</v>
      </c>
      <c r="L103">
        <v>5771138.3333000001</v>
      </c>
      <c r="M103">
        <v>1738776</v>
      </c>
      <c r="N103">
        <v>5652149</v>
      </c>
      <c r="O103">
        <v>118989.33332999999</v>
      </c>
      <c r="P103">
        <v>14566</v>
      </c>
      <c r="Q103">
        <v>0</v>
      </c>
      <c r="R103">
        <v>98861</v>
      </c>
      <c r="S103">
        <v>3371</v>
      </c>
      <c r="T103">
        <v>0</v>
      </c>
      <c r="U103">
        <v>35833</v>
      </c>
      <c r="V103">
        <v>16812</v>
      </c>
    </row>
    <row r="104" spans="1:22" x14ac:dyDescent="0.2">
      <c r="A104" t="s">
        <v>156</v>
      </c>
      <c r="B104">
        <v>657</v>
      </c>
      <c r="C104">
        <v>0</v>
      </c>
      <c r="D104">
        <v>1</v>
      </c>
      <c r="E104">
        <v>878.6</v>
      </c>
      <c r="F104">
        <v>21.5</v>
      </c>
      <c r="G104">
        <v>3668031</v>
      </c>
      <c r="H104">
        <v>646868</v>
      </c>
      <c r="I104">
        <v>128676</v>
      </c>
      <c r="J104">
        <v>3519497</v>
      </c>
      <c r="K104">
        <v>93297</v>
      </c>
      <c r="L104">
        <v>7740122</v>
      </c>
      <c r="M104">
        <v>3426200</v>
      </c>
      <c r="N104">
        <v>7455471</v>
      </c>
      <c r="O104">
        <v>284651</v>
      </c>
      <c r="P104">
        <v>0</v>
      </c>
      <c r="Q104">
        <v>0</v>
      </c>
      <c r="R104">
        <v>217495</v>
      </c>
      <c r="S104">
        <v>7417</v>
      </c>
      <c r="T104">
        <v>0</v>
      </c>
      <c r="U104">
        <v>46161</v>
      </c>
      <c r="V104">
        <v>123221</v>
      </c>
    </row>
    <row r="105" spans="1:22" x14ac:dyDescent="0.2">
      <c r="A105" t="s">
        <v>157</v>
      </c>
      <c r="B105">
        <v>1989</v>
      </c>
      <c r="C105">
        <v>0</v>
      </c>
      <c r="D105">
        <v>1</v>
      </c>
      <c r="E105">
        <v>419.8</v>
      </c>
      <c r="F105">
        <v>5.8</v>
      </c>
      <c r="G105">
        <v>2025022</v>
      </c>
      <c r="H105">
        <v>330017</v>
      </c>
      <c r="I105">
        <v>75156</v>
      </c>
      <c r="J105">
        <v>1194492</v>
      </c>
      <c r="K105">
        <v>2989</v>
      </c>
      <c r="L105">
        <v>3476381.3333000001</v>
      </c>
      <c r="M105">
        <v>1191503</v>
      </c>
      <c r="N105">
        <v>3390919</v>
      </c>
      <c r="O105">
        <v>85462.333333000002</v>
      </c>
      <c r="P105">
        <v>0</v>
      </c>
      <c r="Q105">
        <v>0</v>
      </c>
      <c r="R105">
        <v>88975</v>
      </c>
      <c r="S105">
        <v>3034</v>
      </c>
      <c r="T105">
        <v>0</v>
      </c>
      <c r="U105">
        <v>21194</v>
      </c>
      <c r="V105">
        <v>15825</v>
      </c>
    </row>
    <row r="106" spans="1:22" x14ac:dyDescent="0.2">
      <c r="A106" t="s">
        <v>158</v>
      </c>
      <c r="B106">
        <v>2007</v>
      </c>
      <c r="C106">
        <v>0</v>
      </c>
      <c r="D106">
        <v>1</v>
      </c>
      <c r="E106">
        <v>651.70000000000005</v>
      </c>
      <c r="F106">
        <v>20.7</v>
      </c>
      <c r="G106">
        <v>4045624</v>
      </c>
      <c r="H106">
        <v>500732</v>
      </c>
      <c r="I106">
        <v>213211</v>
      </c>
      <c r="J106">
        <v>1868254</v>
      </c>
      <c r="K106">
        <v>47281</v>
      </c>
      <c r="L106">
        <v>6280386.3333000001</v>
      </c>
      <c r="M106">
        <v>1820973</v>
      </c>
      <c r="N106">
        <v>6009095</v>
      </c>
      <c r="O106">
        <v>271291.33332999999</v>
      </c>
      <c r="P106">
        <v>0</v>
      </c>
      <c r="Q106">
        <v>17888.915144999999</v>
      </c>
      <c r="R106">
        <v>158178</v>
      </c>
      <c r="S106">
        <v>5394</v>
      </c>
      <c r="T106">
        <v>17888.915144999999</v>
      </c>
      <c r="U106">
        <v>37810</v>
      </c>
      <c r="V106">
        <v>23954</v>
      </c>
    </row>
    <row r="107" spans="1:22" x14ac:dyDescent="0.2">
      <c r="A107" t="s">
        <v>159</v>
      </c>
      <c r="B107">
        <v>2088</v>
      </c>
      <c r="C107">
        <v>0</v>
      </c>
      <c r="D107">
        <v>1</v>
      </c>
      <c r="E107">
        <v>653.70000000000005</v>
      </c>
      <c r="F107">
        <v>-15.1</v>
      </c>
      <c r="G107">
        <v>2894569</v>
      </c>
      <c r="H107">
        <v>480889</v>
      </c>
      <c r="I107">
        <v>-60202</v>
      </c>
      <c r="J107">
        <v>2783376</v>
      </c>
      <c r="K107">
        <v>128243</v>
      </c>
      <c r="L107">
        <v>6069561.3333000001</v>
      </c>
      <c r="M107">
        <v>2655133</v>
      </c>
      <c r="N107">
        <v>5968755</v>
      </c>
      <c r="O107">
        <v>100806.33332999999</v>
      </c>
      <c r="P107">
        <v>99545</v>
      </c>
      <c r="Q107">
        <v>0</v>
      </c>
      <c r="R107">
        <v>151587</v>
      </c>
      <c r="S107">
        <v>2108</v>
      </c>
      <c r="T107">
        <v>0</v>
      </c>
      <c r="U107">
        <v>35477</v>
      </c>
      <c r="V107">
        <v>62314</v>
      </c>
    </row>
    <row r="108" spans="1:22" x14ac:dyDescent="0.2">
      <c r="A108" t="s">
        <v>160</v>
      </c>
      <c r="B108">
        <v>2097</v>
      </c>
      <c r="C108">
        <v>0</v>
      </c>
      <c r="D108">
        <v>1</v>
      </c>
      <c r="E108">
        <v>458.8</v>
      </c>
      <c r="F108">
        <v>0</v>
      </c>
      <c r="G108">
        <v>2282655</v>
      </c>
      <c r="H108">
        <v>379058</v>
      </c>
      <c r="I108">
        <v>59791</v>
      </c>
      <c r="J108">
        <v>1641818</v>
      </c>
      <c r="K108">
        <v>33848</v>
      </c>
      <c r="L108">
        <v>4216479.6666999999</v>
      </c>
      <c r="M108">
        <v>1607970</v>
      </c>
      <c r="N108">
        <v>4119830</v>
      </c>
      <c r="O108">
        <v>96649.666666999998</v>
      </c>
      <c r="P108">
        <v>179</v>
      </c>
      <c r="Q108">
        <v>0</v>
      </c>
      <c r="R108">
        <v>95566</v>
      </c>
      <c r="S108">
        <v>3259</v>
      </c>
      <c r="T108">
        <v>0</v>
      </c>
      <c r="U108">
        <v>24559</v>
      </c>
      <c r="V108">
        <v>8515</v>
      </c>
    </row>
    <row r="109" spans="1:22" x14ac:dyDescent="0.2">
      <c r="A109" t="s">
        <v>161</v>
      </c>
      <c r="B109">
        <v>2113</v>
      </c>
      <c r="C109">
        <v>0</v>
      </c>
      <c r="D109">
        <v>1</v>
      </c>
      <c r="E109">
        <v>192.9</v>
      </c>
      <c r="F109">
        <v>-43.9</v>
      </c>
      <c r="G109">
        <v>1051983</v>
      </c>
      <c r="H109">
        <v>193647</v>
      </c>
      <c r="I109">
        <v>-199350</v>
      </c>
      <c r="J109">
        <v>1027578</v>
      </c>
      <c r="K109">
        <v>258658</v>
      </c>
      <c r="L109">
        <v>2231799</v>
      </c>
      <c r="M109">
        <v>768920</v>
      </c>
      <c r="N109">
        <v>2169338</v>
      </c>
      <c r="O109">
        <v>62461</v>
      </c>
      <c r="P109">
        <v>282197</v>
      </c>
      <c r="Q109">
        <v>0</v>
      </c>
      <c r="R109">
        <v>46135</v>
      </c>
      <c r="S109">
        <v>1573</v>
      </c>
      <c r="T109">
        <v>0</v>
      </c>
      <c r="U109">
        <v>11468</v>
      </c>
      <c r="V109">
        <v>4726</v>
      </c>
    </row>
    <row r="110" spans="1:22" x14ac:dyDescent="0.2">
      <c r="A110" t="s">
        <v>162</v>
      </c>
      <c r="B110">
        <v>2124</v>
      </c>
      <c r="C110">
        <v>0</v>
      </c>
      <c r="D110">
        <v>1</v>
      </c>
      <c r="E110">
        <v>1381.3</v>
      </c>
      <c r="F110">
        <v>4.5</v>
      </c>
      <c r="G110">
        <v>7767711</v>
      </c>
      <c r="H110">
        <v>1014107</v>
      </c>
      <c r="I110">
        <v>124877</v>
      </c>
      <c r="J110">
        <v>3528815</v>
      </c>
      <c r="K110">
        <v>66057</v>
      </c>
      <c r="L110">
        <v>12147193.333000001</v>
      </c>
      <c r="M110">
        <v>3462758</v>
      </c>
      <c r="N110">
        <v>11917825</v>
      </c>
      <c r="O110">
        <v>229368.33332999999</v>
      </c>
      <c r="P110">
        <v>0</v>
      </c>
      <c r="Q110">
        <v>49328.234387999997</v>
      </c>
      <c r="R110">
        <v>240562</v>
      </c>
      <c r="S110">
        <v>8203</v>
      </c>
      <c r="T110">
        <v>49328.234387999997</v>
      </c>
      <c r="U110">
        <v>72806</v>
      </c>
      <c r="V110">
        <v>77122</v>
      </c>
    </row>
    <row r="111" spans="1:22" x14ac:dyDescent="0.2">
      <c r="A111" t="s">
        <v>163</v>
      </c>
      <c r="B111">
        <v>2151</v>
      </c>
      <c r="C111">
        <v>0</v>
      </c>
      <c r="D111">
        <v>1</v>
      </c>
      <c r="E111">
        <v>409.8</v>
      </c>
      <c r="F111">
        <v>-26.5</v>
      </c>
      <c r="G111">
        <v>2299275</v>
      </c>
      <c r="H111">
        <v>346478</v>
      </c>
      <c r="I111">
        <v>-95709</v>
      </c>
      <c r="J111">
        <v>1685043</v>
      </c>
      <c r="K111">
        <v>254139</v>
      </c>
      <c r="L111">
        <v>4282175.3333000001</v>
      </c>
      <c r="M111">
        <v>1430904</v>
      </c>
      <c r="N111">
        <v>4118539</v>
      </c>
      <c r="O111">
        <v>163636.33332999999</v>
      </c>
      <c r="P111">
        <v>172839</v>
      </c>
      <c r="Q111">
        <v>0</v>
      </c>
      <c r="R111">
        <v>59317</v>
      </c>
      <c r="S111">
        <v>2023</v>
      </c>
      <c r="T111">
        <v>0</v>
      </c>
      <c r="U111">
        <v>24622</v>
      </c>
      <c r="V111">
        <v>10696</v>
      </c>
    </row>
    <row r="112" spans="1:22" x14ac:dyDescent="0.2">
      <c r="A112" t="s">
        <v>164</v>
      </c>
      <c r="B112">
        <v>2169</v>
      </c>
      <c r="C112">
        <v>0</v>
      </c>
      <c r="D112">
        <v>1</v>
      </c>
      <c r="E112">
        <v>1641.2</v>
      </c>
      <c r="F112">
        <v>-19</v>
      </c>
      <c r="G112">
        <v>7980969</v>
      </c>
      <c r="H112">
        <v>1203014</v>
      </c>
      <c r="I112">
        <v>-1432</v>
      </c>
      <c r="J112">
        <v>5433885</v>
      </c>
      <c r="K112">
        <v>197719</v>
      </c>
      <c r="L112">
        <v>14629228</v>
      </c>
      <c r="M112">
        <v>5236166</v>
      </c>
      <c r="N112">
        <v>14375158</v>
      </c>
      <c r="O112">
        <v>254070</v>
      </c>
      <c r="P112">
        <v>121605</v>
      </c>
      <c r="Q112">
        <v>0</v>
      </c>
      <c r="R112">
        <v>105452</v>
      </c>
      <c r="S112">
        <v>3596</v>
      </c>
      <c r="T112">
        <v>0</v>
      </c>
      <c r="U112">
        <v>89407</v>
      </c>
      <c r="V112">
        <v>116812</v>
      </c>
    </row>
    <row r="113" spans="1:22" x14ac:dyDescent="0.2">
      <c r="A113" t="s">
        <v>165</v>
      </c>
      <c r="B113">
        <v>2205</v>
      </c>
      <c r="C113">
        <v>0</v>
      </c>
      <c r="D113">
        <v>1</v>
      </c>
      <c r="E113">
        <v>194.3</v>
      </c>
      <c r="F113">
        <v>-2.9</v>
      </c>
      <c r="G113">
        <v>758707</v>
      </c>
      <c r="H113">
        <v>154168</v>
      </c>
      <c r="I113">
        <v>41413</v>
      </c>
      <c r="J113">
        <v>970246</v>
      </c>
      <c r="K113">
        <v>-20229</v>
      </c>
      <c r="L113">
        <v>1855510.6666999999</v>
      </c>
      <c r="M113">
        <v>990475</v>
      </c>
      <c r="N113">
        <v>1833059</v>
      </c>
      <c r="O113">
        <v>22451.666667000001</v>
      </c>
      <c r="P113">
        <v>18999</v>
      </c>
      <c r="Q113">
        <v>0</v>
      </c>
      <c r="R113">
        <v>29658</v>
      </c>
      <c r="S113">
        <v>-23473</v>
      </c>
      <c r="T113">
        <v>0</v>
      </c>
      <c r="U113">
        <v>11073</v>
      </c>
      <c r="V113">
        <v>2048</v>
      </c>
    </row>
    <row r="114" spans="1:22" x14ac:dyDescent="0.2">
      <c r="A114" t="s">
        <v>166</v>
      </c>
      <c r="B114">
        <v>2295</v>
      </c>
      <c r="C114">
        <v>0</v>
      </c>
      <c r="D114">
        <v>1</v>
      </c>
      <c r="E114">
        <v>1093.5</v>
      </c>
      <c r="F114">
        <v>-11.9</v>
      </c>
      <c r="G114">
        <v>6284626</v>
      </c>
      <c r="H114">
        <v>842988</v>
      </c>
      <c r="I114">
        <v>24445</v>
      </c>
      <c r="J114">
        <v>3607520</v>
      </c>
      <c r="K114">
        <v>84624</v>
      </c>
      <c r="L114">
        <v>10634104.666999999</v>
      </c>
      <c r="M114">
        <v>3522896</v>
      </c>
      <c r="N114">
        <v>10470918</v>
      </c>
      <c r="O114">
        <v>163186.66667000001</v>
      </c>
      <c r="P114">
        <v>76302</v>
      </c>
      <c r="Q114">
        <v>0</v>
      </c>
      <c r="R114">
        <v>204313</v>
      </c>
      <c r="S114">
        <v>6967</v>
      </c>
      <c r="T114">
        <v>0</v>
      </c>
      <c r="U114">
        <v>63503</v>
      </c>
      <c r="V114">
        <v>103284</v>
      </c>
    </row>
    <row r="115" spans="1:22" x14ac:dyDescent="0.2">
      <c r="A115" t="s">
        <v>167</v>
      </c>
      <c r="B115">
        <v>2313</v>
      </c>
      <c r="C115">
        <v>0</v>
      </c>
      <c r="D115">
        <v>1</v>
      </c>
      <c r="E115">
        <v>3731.2</v>
      </c>
      <c r="F115">
        <v>1.3</v>
      </c>
      <c r="G115">
        <v>21728695</v>
      </c>
      <c r="H115">
        <v>2788047</v>
      </c>
      <c r="I115">
        <v>311410</v>
      </c>
      <c r="J115">
        <v>9908975</v>
      </c>
      <c r="K115">
        <v>145789</v>
      </c>
      <c r="L115">
        <v>34045745.332999997</v>
      </c>
      <c r="M115">
        <v>9763186</v>
      </c>
      <c r="N115">
        <v>33418611</v>
      </c>
      <c r="O115">
        <v>627134.33333000005</v>
      </c>
      <c r="P115">
        <v>0</v>
      </c>
      <c r="Q115">
        <v>218446.00235</v>
      </c>
      <c r="R115">
        <v>705210</v>
      </c>
      <c r="S115">
        <v>24048</v>
      </c>
      <c r="T115">
        <v>218446.00235</v>
      </c>
      <c r="U115">
        <v>202000</v>
      </c>
      <c r="V115">
        <v>325238</v>
      </c>
    </row>
    <row r="116" spans="1:22" x14ac:dyDescent="0.2">
      <c r="A116" t="s">
        <v>168</v>
      </c>
      <c r="B116">
        <v>2322</v>
      </c>
      <c r="C116">
        <v>0</v>
      </c>
      <c r="D116">
        <v>1</v>
      </c>
      <c r="E116">
        <v>2225.9</v>
      </c>
      <c r="F116">
        <v>-0.4</v>
      </c>
      <c r="G116">
        <v>11825175</v>
      </c>
      <c r="H116">
        <v>1531483</v>
      </c>
      <c r="I116">
        <v>151897</v>
      </c>
      <c r="J116">
        <v>5879691</v>
      </c>
      <c r="K116">
        <v>107000</v>
      </c>
      <c r="L116">
        <v>19367522.333000001</v>
      </c>
      <c r="M116">
        <v>5772691</v>
      </c>
      <c r="N116">
        <v>19045372</v>
      </c>
      <c r="O116">
        <v>322150.33332999999</v>
      </c>
      <c r="P116">
        <v>1815</v>
      </c>
      <c r="Q116">
        <v>0</v>
      </c>
      <c r="R116">
        <v>0</v>
      </c>
      <c r="S116">
        <v>0</v>
      </c>
      <c r="T116">
        <v>0</v>
      </c>
      <c r="U116">
        <v>116908</v>
      </c>
      <c r="V116">
        <v>131173</v>
      </c>
    </row>
    <row r="117" spans="1:22" x14ac:dyDescent="0.2">
      <c r="A117" t="s">
        <v>169</v>
      </c>
      <c r="B117">
        <v>2369</v>
      </c>
      <c r="C117">
        <v>0</v>
      </c>
      <c r="D117">
        <v>1</v>
      </c>
      <c r="E117">
        <v>445.8</v>
      </c>
      <c r="F117">
        <v>-3.2</v>
      </c>
      <c r="G117">
        <v>2353847</v>
      </c>
      <c r="H117">
        <v>319243</v>
      </c>
      <c r="I117">
        <v>60010</v>
      </c>
      <c r="J117">
        <v>1432575</v>
      </c>
      <c r="K117">
        <v>51336</v>
      </c>
      <c r="L117">
        <v>4009805.3333000001</v>
      </c>
      <c r="M117">
        <v>1381239</v>
      </c>
      <c r="N117">
        <v>3894872</v>
      </c>
      <c r="O117">
        <v>114933.33332999999</v>
      </c>
      <c r="P117">
        <v>20423</v>
      </c>
      <c r="Q117">
        <v>0</v>
      </c>
      <c r="R117">
        <v>102157</v>
      </c>
      <c r="S117">
        <v>3484</v>
      </c>
      <c r="T117">
        <v>0</v>
      </c>
      <c r="U117">
        <v>24579</v>
      </c>
      <c r="V117">
        <v>6297</v>
      </c>
    </row>
    <row r="118" spans="1:22" x14ac:dyDescent="0.2">
      <c r="A118" t="s">
        <v>170</v>
      </c>
      <c r="B118">
        <v>2682</v>
      </c>
      <c r="C118">
        <v>0</v>
      </c>
      <c r="D118">
        <v>1</v>
      </c>
      <c r="E118">
        <v>300.89999999999998</v>
      </c>
      <c r="F118">
        <v>-15.1</v>
      </c>
      <c r="G118">
        <v>1531595</v>
      </c>
      <c r="H118">
        <v>266972</v>
      </c>
      <c r="I118">
        <v>-46364</v>
      </c>
      <c r="J118">
        <v>1199941</v>
      </c>
      <c r="K118">
        <v>103554</v>
      </c>
      <c r="L118">
        <v>2902098.3333000001</v>
      </c>
      <c r="M118">
        <v>1096387</v>
      </c>
      <c r="N118">
        <v>2836896</v>
      </c>
      <c r="O118">
        <v>65202.333333000002</v>
      </c>
      <c r="P118">
        <v>96986</v>
      </c>
      <c r="Q118">
        <v>0</v>
      </c>
      <c r="R118">
        <v>112043</v>
      </c>
      <c r="S118">
        <v>3821</v>
      </c>
      <c r="T118">
        <v>0</v>
      </c>
      <c r="U118">
        <v>16511</v>
      </c>
      <c r="V118">
        <v>15633</v>
      </c>
    </row>
    <row r="119" spans="1:22" x14ac:dyDescent="0.2">
      <c r="A119" t="s">
        <v>171</v>
      </c>
      <c r="B119">
        <v>2376</v>
      </c>
      <c r="C119">
        <v>0</v>
      </c>
      <c r="D119">
        <v>1</v>
      </c>
      <c r="E119">
        <v>492.8</v>
      </c>
      <c r="F119">
        <v>28.4</v>
      </c>
      <c r="G119">
        <v>2196950</v>
      </c>
      <c r="H119">
        <v>376516</v>
      </c>
      <c r="I119">
        <v>256458</v>
      </c>
      <c r="J119">
        <v>1796678</v>
      </c>
      <c r="K119">
        <v>69499</v>
      </c>
      <c r="L119">
        <v>4320926</v>
      </c>
      <c r="M119">
        <v>1727179</v>
      </c>
      <c r="N119">
        <v>3975214</v>
      </c>
      <c r="O119">
        <v>345712</v>
      </c>
      <c r="P119">
        <v>0</v>
      </c>
      <c r="Q119">
        <v>0</v>
      </c>
      <c r="R119">
        <v>79089</v>
      </c>
      <c r="S119">
        <v>2697</v>
      </c>
      <c r="T119">
        <v>0</v>
      </c>
      <c r="U119">
        <v>26118</v>
      </c>
      <c r="V119">
        <v>29871</v>
      </c>
    </row>
    <row r="120" spans="1:22" x14ac:dyDescent="0.2">
      <c r="A120" t="s">
        <v>172</v>
      </c>
      <c r="B120">
        <v>2403</v>
      </c>
      <c r="C120">
        <v>0</v>
      </c>
      <c r="D120">
        <v>1</v>
      </c>
      <c r="E120">
        <v>780.6</v>
      </c>
      <c r="F120">
        <v>-20.100000000000001</v>
      </c>
      <c r="G120">
        <v>4560067</v>
      </c>
      <c r="H120">
        <v>603500</v>
      </c>
      <c r="I120">
        <v>27470</v>
      </c>
      <c r="J120">
        <v>2213900</v>
      </c>
      <c r="K120">
        <v>158524</v>
      </c>
      <c r="L120">
        <v>7271645</v>
      </c>
      <c r="M120">
        <v>2055376</v>
      </c>
      <c r="N120">
        <v>7062443</v>
      </c>
      <c r="O120">
        <v>209202</v>
      </c>
      <c r="P120">
        <v>128971</v>
      </c>
      <c r="Q120">
        <v>0</v>
      </c>
      <c r="R120">
        <v>151587</v>
      </c>
      <c r="S120">
        <v>5169</v>
      </c>
      <c r="T120">
        <v>0</v>
      </c>
      <c r="U120">
        <v>44121</v>
      </c>
      <c r="V120">
        <v>45765</v>
      </c>
    </row>
    <row r="121" spans="1:22" x14ac:dyDescent="0.2">
      <c r="A121" t="s">
        <v>173</v>
      </c>
      <c r="B121">
        <v>2457</v>
      </c>
      <c r="C121">
        <v>0</v>
      </c>
      <c r="D121">
        <v>1</v>
      </c>
      <c r="E121">
        <v>431.8</v>
      </c>
      <c r="F121">
        <v>-10.3</v>
      </c>
      <c r="G121">
        <v>1799999</v>
      </c>
      <c r="H121">
        <v>325677</v>
      </c>
      <c r="I121">
        <v>-40074</v>
      </c>
      <c r="J121">
        <v>1769485</v>
      </c>
      <c r="K121">
        <v>85238</v>
      </c>
      <c r="L121">
        <v>3807530</v>
      </c>
      <c r="M121">
        <v>1684247</v>
      </c>
      <c r="N121">
        <v>3759168</v>
      </c>
      <c r="O121">
        <v>48362</v>
      </c>
      <c r="P121">
        <v>66079</v>
      </c>
      <c r="Q121">
        <v>0</v>
      </c>
      <c r="R121">
        <v>95566</v>
      </c>
      <c r="S121">
        <v>3259</v>
      </c>
      <c r="T121">
        <v>0</v>
      </c>
      <c r="U121">
        <v>22102</v>
      </c>
      <c r="V121">
        <v>7935</v>
      </c>
    </row>
    <row r="122" spans="1:22" x14ac:dyDescent="0.2">
      <c r="A122" t="s">
        <v>174</v>
      </c>
      <c r="B122">
        <v>2466</v>
      </c>
      <c r="C122">
        <v>0</v>
      </c>
      <c r="D122">
        <v>1</v>
      </c>
      <c r="E122">
        <v>1347.3</v>
      </c>
      <c r="F122">
        <v>26.1</v>
      </c>
      <c r="G122">
        <v>6433895</v>
      </c>
      <c r="H122">
        <v>1306733</v>
      </c>
      <c r="I122">
        <v>664885</v>
      </c>
      <c r="J122">
        <v>3603937</v>
      </c>
      <c r="K122">
        <v>94374</v>
      </c>
      <c r="L122">
        <v>11235114.333000001</v>
      </c>
      <c r="M122">
        <v>3509563</v>
      </c>
      <c r="N122">
        <v>10456355</v>
      </c>
      <c r="O122">
        <v>778759.33333000005</v>
      </c>
      <c r="P122">
        <v>0</v>
      </c>
      <c r="Q122">
        <v>0</v>
      </c>
      <c r="R122">
        <v>148292</v>
      </c>
      <c r="S122">
        <v>5057</v>
      </c>
      <c r="T122">
        <v>0</v>
      </c>
      <c r="U122">
        <v>66467</v>
      </c>
      <c r="V122">
        <v>38841</v>
      </c>
    </row>
    <row r="123" spans="1:22" x14ac:dyDescent="0.2">
      <c r="A123" t="s">
        <v>175</v>
      </c>
      <c r="B123">
        <v>2493</v>
      </c>
      <c r="C123">
        <v>0</v>
      </c>
      <c r="D123">
        <v>1</v>
      </c>
      <c r="E123">
        <v>110.3</v>
      </c>
      <c r="F123">
        <v>-1.7</v>
      </c>
      <c r="G123">
        <v>402044</v>
      </c>
      <c r="H123">
        <v>88017</v>
      </c>
      <c r="I123">
        <v>12058</v>
      </c>
      <c r="J123">
        <v>677927</v>
      </c>
      <c r="K123">
        <v>-58124</v>
      </c>
      <c r="L123">
        <v>1157948</v>
      </c>
      <c r="M123">
        <v>736051</v>
      </c>
      <c r="N123">
        <v>1199571</v>
      </c>
      <c r="O123">
        <v>-41623</v>
      </c>
      <c r="P123">
        <v>11364</v>
      </c>
      <c r="Q123">
        <v>0</v>
      </c>
      <c r="R123">
        <v>19772</v>
      </c>
      <c r="S123">
        <v>674</v>
      </c>
      <c r="T123">
        <v>0</v>
      </c>
      <c r="U123">
        <v>6910</v>
      </c>
      <c r="V123">
        <v>9732</v>
      </c>
    </row>
    <row r="124" spans="1:22" x14ac:dyDescent="0.2">
      <c r="A124" t="s">
        <v>176</v>
      </c>
      <c r="B124">
        <v>2502</v>
      </c>
      <c r="C124">
        <v>0</v>
      </c>
      <c r="D124">
        <v>1</v>
      </c>
      <c r="E124">
        <v>590.70000000000005</v>
      </c>
      <c r="F124">
        <v>-10.8</v>
      </c>
      <c r="G124">
        <v>2661078</v>
      </c>
      <c r="H124">
        <v>455224</v>
      </c>
      <c r="I124">
        <v>-32483</v>
      </c>
      <c r="J124">
        <v>2224021</v>
      </c>
      <c r="K124">
        <v>102535</v>
      </c>
      <c r="L124">
        <v>5359267.6666999999</v>
      </c>
      <c r="M124">
        <v>2121486</v>
      </c>
      <c r="N124">
        <v>5279962</v>
      </c>
      <c r="O124">
        <v>79305.666666999998</v>
      </c>
      <c r="P124">
        <v>70921</v>
      </c>
      <c r="Q124">
        <v>0</v>
      </c>
      <c r="R124">
        <v>0</v>
      </c>
      <c r="S124">
        <v>0</v>
      </c>
      <c r="T124">
        <v>0</v>
      </c>
      <c r="U124">
        <v>31193</v>
      </c>
      <c r="V124">
        <v>18945</v>
      </c>
    </row>
    <row r="125" spans="1:22" x14ac:dyDescent="0.2">
      <c r="A125" t="s">
        <v>177</v>
      </c>
      <c r="B125">
        <v>2511</v>
      </c>
      <c r="C125">
        <v>0</v>
      </c>
      <c r="D125">
        <v>1</v>
      </c>
      <c r="E125">
        <v>1931.1</v>
      </c>
      <c r="F125">
        <v>-29.4</v>
      </c>
      <c r="G125">
        <v>10114902</v>
      </c>
      <c r="H125">
        <v>1335209</v>
      </c>
      <c r="I125">
        <v>-48310</v>
      </c>
      <c r="J125">
        <v>5458377</v>
      </c>
      <c r="K125">
        <v>219756</v>
      </c>
      <c r="L125">
        <v>16764562</v>
      </c>
      <c r="M125">
        <v>5238621</v>
      </c>
      <c r="N125">
        <v>16564747</v>
      </c>
      <c r="O125">
        <v>199815</v>
      </c>
      <c r="P125">
        <v>188375</v>
      </c>
      <c r="Q125">
        <v>0</v>
      </c>
      <c r="R125">
        <v>197723</v>
      </c>
      <c r="S125">
        <v>6743</v>
      </c>
      <c r="T125">
        <v>0</v>
      </c>
      <c r="U125">
        <v>99874</v>
      </c>
      <c r="V125">
        <v>53797</v>
      </c>
    </row>
    <row r="126" spans="1:22" x14ac:dyDescent="0.2">
      <c r="A126" t="s">
        <v>178</v>
      </c>
      <c r="B126">
        <v>2520</v>
      </c>
      <c r="C126">
        <v>0</v>
      </c>
      <c r="D126">
        <v>1</v>
      </c>
      <c r="E126">
        <v>277.89999999999998</v>
      </c>
      <c r="F126">
        <v>-15.4</v>
      </c>
      <c r="G126">
        <v>1195423</v>
      </c>
      <c r="H126">
        <v>221722</v>
      </c>
      <c r="I126">
        <v>-54224</v>
      </c>
      <c r="J126">
        <v>1219670</v>
      </c>
      <c r="K126">
        <v>91346</v>
      </c>
      <c r="L126">
        <v>2584276.6666999999</v>
      </c>
      <c r="M126">
        <v>1128324</v>
      </c>
      <c r="N126">
        <v>2536592</v>
      </c>
      <c r="O126">
        <v>47684.666666999998</v>
      </c>
      <c r="P126">
        <v>98978</v>
      </c>
      <c r="Q126">
        <v>0</v>
      </c>
      <c r="R126">
        <v>72498</v>
      </c>
      <c r="S126">
        <v>2472</v>
      </c>
      <c r="T126">
        <v>0</v>
      </c>
      <c r="U126">
        <v>15071</v>
      </c>
      <c r="V126">
        <v>19960</v>
      </c>
    </row>
    <row r="127" spans="1:22" x14ac:dyDescent="0.2">
      <c r="A127" t="s">
        <v>179</v>
      </c>
      <c r="B127">
        <v>2556</v>
      </c>
      <c r="C127">
        <v>0</v>
      </c>
      <c r="D127">
        <v>1</v>
      </c>
      <c r="E127">
        <v>326.8</v>
      </c>
      <c r="F127">
        <v>-27.2</v>
      </c>
      <c r="G127">
        <v>1214963</v>
      </c>
      <c r="H127">
        <v>263457</v>
      </c>
      <c r="I127">
        <v>-98083</v>
      </c>
      <c r="J127">
        <v>1707229</v>
      </c>
      <c r="K127">
        <v>190984</v>
      </c>
      <c r="L127">
        <v>3103464.3333000001</v>
      </c>
      <c r="M127">
        <v>1516245</v>
      </c>
      <c r="N127">
        <v>3005165</v>
      </c>
      <c r="O127">
        <v>98299.333333000002</v>
      </c>
      <c r="P127">
        <v>175237</v>
      </c>
      <c r="Q127">
        <v>0</v>
      </c>
      <c r="R127">
        <v>92271</v>
      </c>
      <c r="S127">
        <v>3147</v>
      </c>
      <c r="T127">
        <v>0</v>
      </c>
      <c r="U127">
        <v>17624</v>
      </c>
      <c r="V127">
        <v>10086</v>
      </c>
    </row>
    <row r="128" spans="1:22" x14ac:dyDescent="0.2">
      <c r="A128" t="s">
        <v>180</v>
      </c>
      <c r="B128">
        <v>3195</v>
      </c>
      <c r="C128">
        <v>0</v>
      </c>
      <c r="D128">
        <v>1</v>
      </c>
      <c r="E128">
        <v>1266.4000000000001</v>
      </c>
      <c r="F128">
        <v>-37.1</v>
      </c>
      <c r="G128">
        <v>7089097</v>
      </c>
      <c r="H128">
        <v>1346576</v>
      </c>
      <c r="I128">
        <v>392361</v>
      </c>
      <c r="J128">
        <v>4404070</v>
      </c>
      <c r="K128">
        <v>301341</v>
      </c>
      <c r="L128">
        <v>12692741</v>
      </c>
      <c r="M128">
        <v>4102729</v>
      </c>
      <c r="N128">
        <v>11965882</v>
      </c>
      <c r="O128">
        <v>726859</v>
      </c>
      <c r="P128">
        <v>241820</v>
      </c>
      <c r="Q128">
        <v>0</v>
      </c>
      <c r="R128">
        <v>217495</v>
      </c>
      <c r="S128">
        <v>7417</v>
      </c>
      <c r="T128">
        <v>0</v>
      </c>
      <c r="U128">
        <v>71752</v>
      </c>
      <c r="V128">
        <v>70493</v>
      </c>
    </row>
    <row r="129" spans="1:22" x14ac:dyDescent="0.2">
      <c r="A129" t="s">
        <v>181</v>
      </c>
      <c r="B129">
        <v>2709</v>
      </c>
      <c r="C129">
        <v>0</v>
      </c>
      <c r="D129">
        <v>1</v>
      </c>
      <c r="E129">
        <v>1608.2</v>
      </c>
      <c r="F129">
        <v>-17.600000000000001</v>
      </c>
      <c r="G129">
        <v>8144583</v>
      </c>
      <c r="H129">
        <v>1153036</v>
      </c>
      <c r="I129">
        <v>419</v>
      </c>
      <c r="J129">
        <v>5219740</v>
      </c>
      <c r="K129">
        <v>161003</v>
      </c>
      <c r="L129">
        <v>14352998.333000001</v>
      </c>
      <c r="M129">
        <v>5058737</v>
      </c>
      <c r="N129">
        <v>14125069</v>
      </c>
      <c r="O129">
        <v>227929.33332999999</v>
      </c>
      <c r="P129">
        <v>113394</v>
      </c>
      <c r="Q129">
        <v>0</v>
      </c>
      <c r="R129">
        <v>299879</v>
      </c>
      <c r="S129">
        <v>10226</v>
      </c>
      <c r="T129">
        <v>0</v>
      </c>
      <c r="U129">
        <v>84658</v>
      </c>
      <c r="V129">
        <v>135518</v>
      </c>
    </row>
    <row r="130" spans="1:22" x14ac:dyDescent="0.2">
      <c r="A130" t="s">
        <v>182</v>
      </c>
      <c r="B130">
        <v>2718</v>
      </c>
      <c r="C130">
        <v>0</v>
      </c>
      <c r="D130">
        <v>1</v>
      </c>
      <c r="E130">
        <v>545.70000000000005</v>
      </c>
      <c r="F130">
        <v>-28.1</v>
      </c>
      <c r="G130">
        <v>2531673</v>
      </c>
      <c r="H130">
        <v>392880</v>
      </c>
      <c r="I130">
        <v>-106203</v>
      </c>
      <c r="J130">
        <v>2222911</v>
      </c>
      <c r="K130">
        <v>184236</v>
      </c>
      <c r="L130">
        <v>5064938.3333000001</v>
      </c>
      <c r="M130">
        <v>2038675</v>
      </c>
      <c r="N130">
        <v>4981713</v>
      </c>
      <c r="O130">
        <v>83225.333333000002</v>
      </c>
      <c r="P130">
        <v>182688</v>
      </c>
      <c r="Q130">
        <v>0</v>
      </c>
      <c r="R130">
        <v>92271</v>
      </c>
      <c r="S130">
        <v>3147</v>
      </c>
      <c r="T130">
        <v>0</v>
      </c>
      <c r="U130">
        <v>29473</v>
      </c>
      <c r="V130">
        <v>9745</v>
      </c>
    </row>
    <row r="131" spans="1:22" x14ac:dyDescent="0.2">
      <c r="A131" t="s">
        <v>183</v>
      </c>
      <c r="B131">
        <v>2727</v>
      </c>
      <c r="C131">
        <v>0</v>
      </c>
      <c r="D131">
        <v>1</v>
      </c>
      <c r="E131">
        <v>659.7</v>
      </c>
      <c r="F131">
        <v>35</v>
      </c>
      <c r="G131">
        <v>3330370</v>
      </c>
      <c r="H131">
        <v>510834</v>
      </c>
      <c r="I131">
        <v>301877</v>
      </c>
      <c r="J131">
        <v>1928396</v>
      </c>
      <c r="K131">
        <v>71024</v>
      </c>
      <c r="L131">
        <v>5795793</v>
      </c>
      <c r="M131">
        <v>1857372</v>
      </c>
      <c r="N131">
        <v>5409973</v>
      </c>
      <c r="O131">
        <v>385820</v>
      </c>
      <c r="P131">
        <v>0</v>
      </c>
      <c r="Q131">
        <v>0</v>
      </c>
      <c r="R131">
        <v>0</v>
      </c>
      <c r="S131">
        <v>0</v>
      </c>
      <c r="T131">
        <v>0</v>
      </c>
      <c r="U131">
        <v>34575</v>
      </c>
      <c r="V131">
        <v>26193</v>
      </c>
    </row>
    <row r="132" spans="1:22" x14ac:dyDescent="0.2">
      <c r="A132" t="s">
        <v>184</v>
      </c>
      <c r="B132">
        <v>2754</v>
      </c>
      <c r="C132">
        <v>0</v>
      </c>
      <c r="D132">
        <v>1</v>
      </c>
      <c r="E132">
        <v>434.8</v>
      </c>
      <c r="F132">
        <v>-31</v>
      </c>
      <c r="G132">
        <v>2364142</v>
      </c>
      <c r="H132">
        <v>341340</v>
      </c>
      <c r="I132">
        <v>-115210</v>
      </c>
      <c r="J132">
        <v>1520409</v>
      </c>
      <c r="K132">
        <v>209537</v>
      </c>
      <c r="L132">
        <v>4132676</v>
      </c>
      <c r="M132">
        <v>1310872</v>
      </c>
      <c r="N132">
        <v>4032867</v>
      </c>
      <c r="O132">
        <v>99809</v>
      </c>
      <c r="P132">
        <v>200027</v>
      </c>
      <c r="Q132">
        <v>0</v>
      </c>
      <c r="R132">
        <v>105452</v>
      </c>
      <c r="S132">
        <v>3596</v>
      </c>
      <c r="T132">
        <v>0</v>
      </c>
      <c r="U132">
        <v>23918</v>
      </c>
      <c r="V132">
        <v>12237</v>
      </c>
    </row>
    <row r="133" spans="1:22" x14ac:dyDescent="0.2">
      <c r="A133" t="s">
        <v>185</v>
      </c>
      <c r="B133">
        <v>2766</v>
      </c>
      <c r="C133">
        <v>0</v>
      </c>
      <c r="D133">
        <v>1</v>
      </c>
      <c r="E133">
        <v>337.8</v>
      </c>
      <c r="F133">
        <v>12.9</v>
      </c>
      <c r="G133">
        <v>1570085</v>
      </c>
      <c r="H133">
        <v>246856</v>
      </c>
      <c r="I133">
        <v>140118</v>
      </c>
      <c r="J133">
        <v>1242139</v>
      </c>
      <c r="K133">
        <v>39424</v>
      </c>
      <c r="L133">
        <v>2996041</v>
      </c>
      <c r="M133">
        <v>1202715</v>
      </c>
      <c r="N133">
        <v>2809451</v>
      </c>
      <c r="O133">
        <v>186590</v>
      </c>
      <c r="P133">
        <v>0</v>
      </c>
      <c r="Q133">
        <v>0</v>
      </c>
      <c r="R133">
        <v>79089</v>
      </c>
      <c r="S133">
        <v>2697</v>
      </c>
      <c r="T133">
        <v>0</v>
      </c>
      <c r="U133">
        <v>18167</v>
      </c>
      <c r="V133">
        <v>16050</v>
      </c>
    </row>
    <row r="134" spans="1:22" x14ac:dyDescent="0.2">
      <c r="A134" t="s">
        <v>186</v>
      </c>
      <c r="B134">
        <v>2772</v>
      </c>
      <c r="C134">
        <v>0</v>
      </c>
      <c r="D134">
        <v>1</v>
      </c>
      <c r="E134">
        <v>241.9</v>
      </c>
      <c r="F134">
        <v>-5.4</v>
      </c>
      <c r="G134">
        <v>1234063</v>
      </c>
      <c r="H134">
        <v>178480</v>
      </c>
      <c r="I134">
        <v>13431</v>
      </c>
      <c r="J134">
        <v>988006</v>
      </c>
      <c r="K134">
        <v>24554</v>
      </c>
      <c r="L134">
        <v>2374360.3333000001</v>
      </c>
      <c r="M134">
        <v>963452</v>
      </c>
      <c r="N134">
        <v>2326124</v>
      </c>
      <c r="O134">
        <v>48236.333333000002</v>
      </c>
      <c r="P134">
        <v>35748</v>
      </c>
      <c r="Q134">
        <v>0</v>
      </c>
      <c r="R134">
        <v>46135</v>
      </c>
      <c r="S134">
        <v>1573</v>
      </c>
      <c r="T134">
        <v>0</v>
      </c>
      <c r="U134">
        <v>14271</v>
      </c>
      <c r="V134">
        <v>19946</v>
      </c>
    </row>
    <row r="135" spans="1:22" x14ac:dyDescent="0.2">
      <c r="A135" t="s">
        <v>187</v>
      </c>
      <c r="B135">
        <v>2781</v>
      </c>
      <c r="C135">
        <v>0</v>
      </c>
      <c r="D135">
        <v>1</v>
      </c>
      <c r="E135">
        <v>1232.4000000000001</v>
      </c>
      <c r="F135">
        <v>15.1</v>
      </c>
      <c r="G135">
        <v>7355381</v>
      </c>
      <c r="H135">
        <v>941202</v>
      </c>
      <c r="I135">
        <v>270611</v>
      </c>
      <c r="J135">
        <v>3355841</v>
      </c>
      <c r="K135">
        <v>68834</v>
      </c>
      <c r="L135">
        <v>11559121.333000001</v>
      </c>
      <c r="M135">
        <v>3287007</v>
      </c>
      <c r="N135">
        <v>11186239</v>
      </c>
      <c r="O135">
        <v>372882.33332999999</v>
      </c>
      <c r="P135">
        <v>0</v>
      </c>
      <c r="Q135">
        <v>32045.928609999999</v>
      </c>
      <c r="R135">
        <v>158178</v>
      </c>
      <c r="S135">
        <v>5394</v>
      </c>
      <c r="T135">
        <v>32045.928609999999</v>
      </c>
      <c r="U135">
        <v>70447</v>
      </c>
      <c r="V135">
        <v>64875</v>
      </c>
    </row>
    <row r="136" spans="1:22" x14ac:dyDescent="0.2">
      <c r="A136" t="s">
        <v>188</v>
      </c>
      <c r="B136">
        <v>2826</v>
      </c>
      <c r="C136">
        <v>0</v>
      </c>
      <c r="D136">
        <v>1</v>
      </c>
      <c r="E136">
        <v>1390.3</v>
      </c>
      <c r="F136">
        <v>-34.5</v>
      </c>
      <c r="G136">
        <v>7088686</v>
      </c>
      <c r="H136">
        <v>1015897</v>
      </c>
      <c r="I136">
        <v>-108840</v>
      </c>
      <c r="J136">
        <v>4673141</v>
      </c>
      <c r="K136">
        <v>256773</v>
      </c>
      <c r="L136">
        <v>12677622</v>
      </c>
      <c r="M136">
        <v>4416368</v>
      </c>
      <c r="N136">
        <v>12491037</v>
      </c>
      <c r="O136">
        <v>186585</v>
      </c>
      <c r="P136">
        <v>223301</v>
      </c>
      <c r="Q136">
        <v>0</v>
      </c>
      <c r="R136">
        <v>174655</v>
      </c>
      <c r="S136">
        <v>5956</v>
      </c>
      <c r="T136">
        <v>0</v>
      </c>
      <c r="U136">
        <v>74036</v>
      </c>
      <c r="V136">
        <v>74553</v>
      </c>
    </row>
    <row r="137" spans="1:22" x14ac:dyDescent="0.2">
      <c r="A137" t="s">
        <v>189</v>
      </c>
      <c r="B137">
        <v>2834</v>
      </c>
      <c r="C137">
        <v>0</v>
      </c>
      <c r="D137">
        <v>1</v>
      </c>
      <c r="E137">
        <v>335.8</v>
      </c>
      <c r="F137">
        <v>-12.7</v>
      </c>
      <c r="G137">
        <v>1876188</v>
      </c>
      <c r="H137">
        <v>241063</v>
      </c>
      <c r="I137">
        <v>-31955</v>
      </c>
      <c r="J137">
        <v>983769</v>
      </c>
      <c r="K137">
        <v>82778</v>
      </c>
      <c r="L137">
        <v>3059778.6666999999</v>
      </c>
      <c r="M137">
        <v>900991</v>
      </c>
      <c r="N137">
        <v>3004988</v>
      </c>
      <c r="O137">
        <v>54790.666666999998</v>
      </c>
      <c r="P137">
        <v>81543</v>
      </c>
      <c r="Q137">
        <v>0</v>
      </c>
      <c r="R137">
        <v>49431</v>
      </c>
      <c r="S137">
        <v>1686</v>
      </c>
      <c r="T137">
        <v>0</v>
      </c>
      <c r="U137">
        <v>18349</v>
      </c>
      <c r="V137">
        <v>8190</v>
      </c>
    </row>
    <row r="138" spans="1:22" x14ac:dyDescent="0.2">
      <c r="A138" t="s">
        <v>190</v>
      </c>
      <c r="B138">
        <v>2846</v>
      </c>
      <c r="C138">
        <v>0</v>
      </c>
      <c r="D138">
        <v>1</v>
      </c>
      <c r="E138">
        <v>336.8</v>
      </c>
      <c r="F138">
        <v>8.8000000000000007</v>
      </c>
      <c r="G138">
        <v>1104066</v>
      </c>
      <c r="H138">
        <v>255288</v>
      </c>
      <c r="I138">
        <v>63157</v>
      </c>
      <c r="J138">
        <v>1530636</v>
      </c>
      <c r="K138">
        <v>38911</v>
      </c>
      <c r="L138">
        <v>2870962</v>
      </c>
      <c r="M138">
        <v>1491725</v>
      </c>
      <c r="N138">
        <v>2741500</v>
      </c>
      <c r="O138">
        <v>129462</v>
      </c>
      <c r="P138">
        <v>0</v>
      </c>
      <c r="Q138">
        <v>0</v>
      </c>
      <c r="R138">
        <v>72498</v>
      </c>
      <c r="S138">
        <v>2472</v>
      </c>
      <c r="T138">
        <v>0</v>
      </c>
      <c r="U138">
        <v>17126</v>
      </c>
      <c r="V138">
        <v>53470</v>
      </c>
    </row>
    <row r="139" spans="1:22" x14ac:dyDescent="0.2">
      <c r="A139" t="s">
        <v>191</v>
      </c>
      <c r="B139">
        <v>2862</v>
      </c>
      <c r="C139">
        <v>0</v>
      </c>
      <c r="D139">
        <v>1</v>
      </c>
      <c r="E139">
        <v>607.70000000000005</v>
      </c>
      <c r="F139">
        <v>-11.8</v>
      </c>
      <c r="G139">
        <v>2857787</v>
      </c>
      <c r="H139">
        <v>459183</v>
      </c>
      <c r="I139">
        <v>-33006</v>
      </c>
      <c r="J139">
        <v>2474068</v>
      </c>
      <c r="K139">
        <v>105953</v>
      </c>
      <c r="L139">
        <v>5731645.6666999999</v>
      </c>
      <c r="M139">
        <v>2368115</v>
      </c>
      <c r="N139">
        <v>5641651</v>
      </c>
      <c r="O139">
        <v>89994.666666999998</v>
      </c>
      <c r="P139">
        <v>76510</v>
      </c>
      <c r="Q139">
        <v>0</v>
      </c>
      <c r="R139">
        <v>92271</v>
      </c>
      <c r="S139">
        <v>3147</v>
      </c>
      <c r="T139">
        <v>0</v>
      </c>
      <c r="U139">
        <v>33595</v>
      </c>
      <c r="V139">
        <v>32879</v>
      </c>
    </row>
    <row r="140" spans="1:22" x14ac:dyDescent="0.2">
      <c r="A140" t="s">
        <v>192</v>
      </c>
      <c r="B140">
        <v>2977</v>
      </c>
      <c r="C140">
        <v>0</v>
      </c>
      <c r="D140">
        <v>1</v>
      </c>
      <c r="E140">
        <v>651.70000000000005</v>
      </c>
      <c r="F140">
        <v>2.2000000000000002</v>
      </c>
      <c r="G140">
        <v>3332702</v>
      </c>
      <c r="H140">
        <v>488959</v>
      </c>
      <c r="I140">
        <v>87260</v>
      </c>
      <c r="J140">
        <v>2035050</v>
      </c>
      <c r="K140">
        <v>40165</v>
      </c>
      <c r="L140">
        <v>5768781.3333000001</v>
      </c>
      <c r="M140">
        <v>1994885</v>
      </c>
      <c r="N140">
        <v>5619904</v>
      </c>
      <c r="O140">
        <v>148877.33332999999</v>
      </c>
      <c r="P140">
        <v>0</v>
      </c>
      <c r="Q140">
        <v>0</v>
      </c>
      <c r="R140">
        <v>128520</v>
      </c>
      <c r="S140">
        <v>4383</v>
      </c>
      <c r="T140">
        <v>0</v>
      </c>
      <c r="U140">
        <v>35194</v>
      </c>
      <c r="V140">
        <v>40590</v>
      </c>
    </row>
    <row r="141" spans="1:22" x14ac:dyDescent="0.2">
      <c r="A141" t="s">
        <v>193</v>
      </c>
      <c r="B141">
        <v>2988</v>
      </c>
      <c r="C141">
        <v>0</v>
      </c>
      <c r="D141">
        <v>1</v>
      </c>
      <c r="E141">
        <v>529.70000000000005</v>
      </c>
      <c r="F141">
        <v>-16.899999999999999</v>
      </c>
      <c r="G141">
        <v>2484053</v>
      </c>
      <c r="H141">
        <v>404611</v>
      </c>
      <c r="I141">
        <v>-76668</v>
      </c>
      <c r="J141">
        <v>1799618</v>
      </c>
      <c r="K141">
        <v>127778</v>
      </c>
      <c r="L141">
        <v>4611804</v>
      </c>
      <c r="M141">
        <v>1671840</v>
      </c>
      <c r="N141">
        <v>4550222</v>
      </c>
      <c r="O141">
        <v>61582</v>
      </c>
      <c r="P141">
        <v>108482</v>
      </c>
      <c r="Q141">
        <v>0</v>
      </c>
      <c r="R141">
        <v>92271</v>
      </c>
      <c r="S141">
        <v>3147</v>
      </c>
      <c r="T141">
        <v>0</v>
      </c>
      <c r="U141">
        <v>26868</v>
      </c>
      <c r="V141">
        <v>15793</v>
      </c>
    </row>
    <row r="142" spans="1:22" x14ac:dyDescent="0.2">
      <c r="A142" t="s">
        <v>194</v>
      </c>
      <c r="B142">
        <v>3029</v>
      </c>
      <c r="C142">
        <v>0</v>
      </c>
      <c r="D142">
        <v>1</v>
      </c>
      <c r="E142">
        <v>1287.4000000000001</v>
      </c>
      <c r="F142">
        <v>-9.6999999999999993</v>
      </c>
      <c r="G142">
        <v>6239073</v>
      </c>
      <c r="H142">
        <v>945928</v>
      </c>
      <c r="I142">
        <v>29205</v>
      </c>
      <c r="J142">
        <v>4562702</v>
      </c>
      <c r="K142">
        <v>133064</v>
      </c>
      <c r="L142">
        <v>11519197.666999999</v>
      </c>
      <c r="M142">
        <v>4429638</v>
      </c>
      <c r="N142">
        <v>11326891</v>
      </c>
      <c r="O142">
        <v>192306.66667000001</v>
      </c>
      <c r="P142">
        <v>64719</v>
      </c>
      <c r="Q142">
        <v>0</v>
      </c>
      <c r="R142">
        <v>289993</v>
      </c>
      <c r="S142">
        <v>9889</v>
      </c>
      <c r="T142">
        <v>0</v>
      </c>
      <c r="U142">
        <v>67162</v>
      </c>
      <c r="V142">
        <v>61488</v>
      </c>
    </row>
    <row r="143" spans="1:22" x14ac:dyDescent="0.2">
      <c r="A143" t="s">
        <v>195</v>
      </c>
      <c r="B143">
        <v>3033</v>
      </c>
      <c r="C143">
        <v>0</v>
      </c>
      <c r="D143">
        <v>1</v>
      </c>
      <c r="E143">
        <v>456.8</v>
      </c>
      <c r="F143">
        <v>20</v>
      </c>
      <c r="G143">
        <v>1965670</v>
      </c>
      <c r="H143">
        <v>317247</v>
      </c>
      <c r="I143">
        <v>157415</v>
      </c>
      <c r="J143">
        <v>1873580</v>
      </c>
      <c r="K143">
        <v>63532</v>
      </c>
      <c r="L143">
        <v>4077369.6666999999</v>
      </c>
      <c r="M143">
        <v>1810048</v>
      </c>
      <c r="N143">
        <v>3848812</v>
      </c>
      <c r="O143">
        <v>228557.66667000001</v>
      </c>
      <c r="P143">
        <v>0</v>
      </c>
      <c r="Q143">
        <v>0</v>
      </c>
      <c r="R143">
        <v>95566</v>
      </c>
      <c r="S143">
        <v>3259</v>
      </c>
      <c r="T143">
        <v>0</v>
      </c>
      <c r="U143">
        <v>24060</v>
      </c>
      <c r="V143">
        <v>16439</v>
      </c>
    </row>
    <row r="144" spans="1:22" x14ac:dyDescent="0.2">
      <c r="A144" t="s">
        <v>196</v>
      </c>
      <c r="B144">
        <v>3042</v>
      </c>
      <c r="C144">
        <v>0</v>
      </c>
      <c r="D144">
        <v>1</v>
      </c>
      <c r="E144">
        <v>676.7</v>
      </c>
      <c r="F144">
        <v>6.7</v>
      </c>
      <c r="G144">
        <v>3570356</v>
      </c>
      <c r="H144">
        <v>729883</v>
      </c>
      <c r="I144">
        <v>314497</v>
      </c>
      <c r="J144">
        <v>1961201</v>
      </c>
      <c r="K144">
        <v>24755</v>
      </c>
      <c r="L144">
        <v>6298239.3333000001</v>
      </c>
      <c r="M144">
        <v>1936446</v>
      </c>
      <c r="N144">
        <v>5940093</v>
      </c>
      <c r="O144">
        <v>358146.33332999999</v>
      </c>
      <c r="P144">
        <v>0</v>
      </c>
      <c r="Q144">
        <v>0</v>
      </c>
      <c r="R144">
        <v>0</v>
      </c>
      <c r="S144">
        <v>0</v>
      </c>
      <c r="T144">
        <v>0</v>
      </c>
      <c r="U144">
        <v>35931</v>
      </c>
      <c r="V144">
        <v>36799</v>
      </c>
    </row>
    <row r="145" spans="1:22" x14ac:dyDescent="0.2">
      <c r="A145" t="s">
        <v>197</v>
      </c>
      <c r="B145">
        <v>3060</v>
      </c>
      <c r="C145">
        <v>0</v>
      </c>
      <c r="D145">
        <v>1</v>
      </c>
      <c r="E145">
        <v>1213.4000000000001</v>
      </c>
      <c r="F145">
        <v>23.9</v>
      </c>
      <c r="G145">
        <v>6240232</v>
      </c>
      <c r="H145">
        <v>1274729</v>
      </c>
      <c r="I145">
        <v>687933</v>
      </c>
      <c r="J145">
        <v>3622907</v>
      </c>
      <c r="K145">
        <v>98231</v>
      </c>
      <c r="L145">
        <v>10997998.333000001</v>
      </c>
      <c r="M145">
        <v>3524676</v>
      </c>
      <c r="N145">
        <v>10175113</v>
      </c>
      <c r="O145">
        <v>822885.33333000005</v>
      </c>
      <c r="P145">
        <v>0</v>
      </c>
      <c r="Q145">
        <v>0</v>
      </c>
      <c r="R145">
        <v>210904</v>
      </c>
      <c r="S145">
        <v>7192</v>
      </c>
      <c r="T145">
        <v>0</v>
      </c>
      <c r="U145">
        <v>64047</v>
      </c>
      <c r="V145">
        <v>71034</v>
      </c>
    </row>
    <row r="146" spans="1:22" x14ac:dyDescent="0.2">
      <c r="A146" t="s">
        <v>198</v>
      </c>
      <c r="B146">
        <v>3168</v>
      </c>
      <c r="C146">
        <v>0</v>
      </c>
      <c r="D146">
        <v>1</v>
      </c>
      <c r="E146">
        <v>677.7</v>
      </c>
      <c r="F146">
        <v>-29.1</v>
      </c>
      <c r="G146">
        <v>2788685</v>
      </c>
      <c r="H146">
        <v>540436</v>
      </c>
      <c r="I146">
        <v>-136476</v>
      </c>
      <c r="J146">
        <v>2940380</v>
      </c>
      <c r="K146">
        <v>190328</v>
      </c>
      <c r="L146">
        <v>6155903.3333000001</v>
      </c>
      <c r="M146">
        <v>2750052</v>
      </c>
      <c r="N146">
        <v>6088816</v>
      </c>
      <c r="O146">
        <v>67087.333333000002</v>
      </c>
      <c r="P146">
        <v>190526</v>
      </c>
      <c r="Q146">
        <v>0</v>
      </c>
      <c r="R146">
        <v>138406</v>
      </c>
      <c r="S146">
        <v>4720</v>
      </c>
      <c r="T146">
        <v>0</v>
      </c>
      <c r="U146">
        <v>35455</v>
      </c>
      <c r="V146">
        <v>24808</v>
      </c>
    </row>
    <row r="147" spans="1:22" x14ac:dyDescent="0.2">
      <c r="A147" t="s">
        <v>199</v>
      </c>
      <c r="B147">
        <v>3105</v>
      </c>
      <c r="C147">
        <v>0</v>
      </c>
      <c r="D147">
        <v>1</v>
      </c>
      <c r="E147">
        <v>1397.3</v>
      </c>
      <c r="F147">
        <v>6.1</v>
      </c>
      <c r="G147">
        <v>7980760</v>
      </c>
      <c r="H147">
        <v>1064418</v>
      </c>
      <c r="I147">
        <v>159270</v>
      </c>
      <c r="J147">
        <v>4105569</v>
      </c>
      <c r="K147">
        <v>71512</v>
      </c>
      <c r="L147">
        <v>12875619</v>
      </c>
      <c r="M147">
        <v>4034057</v>
      </c>
      <c r="N147">
        <v>12602648</v>
      </c>
      <c r="O147">
        <v>272971</v>
      </c>
      <c r="P147">
        <v>0</v>
      </c>
      <c r="Q147">
        <v>0</v>
      </c>
      <c r="R147">
        <v>359196</v>
      </c>
      <c r="S147">
        <v>12249</v>
      </c>
      <c r="T147">
        <v>0</v>
      </c>
      <c r="U147">
        <v>77119</v>
      </c>
      <c r="V147">
        <v>84068</v>
      </c>
    </row>
    <row r="148" spans="1:22" x14ac:dyDescent="0.2">
      <c r="A148" t="s">
        <v>200</v>
      </c>
      <c r="B148">
        <v>3114</v>
      </c>
      <c r="C148">
        <v>0</v>
      </c>
      <c r="D148">
        <v>1</v>
      </c>
      <c r="E148">
        <v>3408.3</v>
      </c>
      <c r="F148">
        <v>5.5</v>
      </c>
      <c r="G148">
        <v>18682621</v>
      </c>
      <c r="H148">
        <v>2245723</v>
      </c>
      <c r="I148">
        <v>296228</v>
      </c>
      <c r="J148">
        <v>8265311</v>
      </c>
      <c r="K148">
        <v>150863</v>
      </c>
      <c r="L148">
        <v>28939180.666999999</v>
      </c>
      <c r="M148">
        <v>8114448</v>
      </c>
      <c r="N148">
        <v>28414556</v>
      </c>
      <c r="O148">
        <v>524624.66666999995</v>
      </c>
      <c r="P148">
        <v>0</v>
      </c>
      <c r="Q148">
        <v>266304.41224999999</v>
      </c>
      <c r="R148">
        <v>405331</v>
      </c>
      <c r="S148">
        <v>13822</v>
      </c>
      <c r="T148">
        <v>266304.41224999999</v>
      </c>
      <c r="U148">
        <v>173760</v>
      </c>
      <c r="V148">
        <v>150857</v>
      </c>
    </row>
    <row r="149" spans="1:22" x14ac:dyDescent="0.2">
      <c r="A149" t="s">
        <v>201</v>
      </c>
      <c r="B149">
        <v>3119</v>
      </c>
      <c r="C149">
        <v>0</v>
      </c>
      <c r="D149">
        <v>1</v>
      </c>
      <c r="E149">
        <v>879.6</v>
      </c>
      <c r="F149">
        <v>-6.8</v>
      </c>
      <c r="G149">
        <v>4763607</v>
      </c>
      <c r="H149">
        <v>618230</v>
      </c>
      <c r="I149">
        <v>11973</v>
      </c>
      <c r="J149">
        <v>2006325</v>
      </c>
      <c r="K149">
        <v>87937</v>
      </c>
      <c r="L149">
        <v>7270694.6666999999</v>
      </c>
      <c r="M149">
        <v>1918388</v>
      </c>
      <c r="N149">
        <v>7165967</v>
      </c>
      <c r="O149">
        <v>104727.66667000001</v>
      </c>
      <c r="P149">
        <v>43422</v>
      </c>
      <c r="Q149">
        <v>35332.665966</v>
      </c>
      <c r="R149">
        <v>128520</v>
      </c>
      <c r="S149">
        <v>4383</v>
      </c>
      <c r="T149">
        <v>35332.665966</v>
      </c>
      <c r="U149">
        <v>44776</v>
      </c>
      <c r="V149">
        <v>11053</v>
      </c>
    </row>
    <row r="150" spans="1:22" x14ac:dyDescent="0.2">
      <c r="A150" t="s">
        <v>202</v>
      </c>
      <c r="B150">
        <v>3141</v>
      </c>
      <c r="C150">
        <v>0</v>
      </c>
      <c r="D150">
        <v>1</v>
      </c>
      <c r="E150">
        <v>13467.4</v>
      </c>
      <c r="F150">
        <v>307.5</v>
      </c>
      <c r="G150">
        <v>62554459</v>
      </c>
      <c r="H150">
        <v>9399953</v>
      </c>
      <c r="I150">
        <v>2452744</v>
      </c>
      <c r="J150">
        <v>45562562</v>
      </c>
      <c r="K150">
        <v>1003610</v>
      </c>
      <c r="L150">
        <v>117846499</v>
      </c>
      <c r="M150">
        <v>44558952</v>
      </c>
      <c r="N150">
        <v>113633667</v>
      </c>
      <c r="O150">
        <v>4212832</v>
      </c>
      <c r="P150">
        <v>0</v>
      </c>
      <c r="Q150">
        <v>0</v>
      </c>
      <c r="R150">
        <v>1133609</v>
      </c>
      <c r="S150">
        <v>38657</v>
      </c>
      <c r="T150">
        <v>0</v>
      </c>
      <c r="U150">
        <v>703856</v>
      </c>
      <c r="V150">
        <v>1463134</v>
      </c>
    </row>
    <row r="151" spans="1:22" x14ac:dyDescent="0.2">
      <c r="A151" t="s">
        <v>203</v>
      </c>
      <c r="B151">
        <v>3150</v>
      </c>
      <c r="C151">
        <v>0</v>
      </c>
      <c r="D151">
        <v>1</v>
      </c>
      <c r="E151">
        <v>1111.5</v>
      </c>
      <c r="F151">
        <v>24</v>
      </c>
      <c r="G151">
        <v>6468338</v>
      </c>
      <c r="H151">
        <v>829619</v>
      </c>
      <c r="I151">
        <v>300860</v>
      </c>
      <c r="J151">
        <v>2760252</v>
      </c>
      <c r="K151">
        <v>65496</v>
      </c>
      <c r="L151">
        <v>10063920.666999999</v>
      </c>
      <c r="M151">
        <v>2694756</v>
      </c>
      <c r="N151">
        <v>9677753</v>
      </c>
      <c r="O151">
        <v>386167.66667000001</v>
      </c>
      <c r="P151">
        <v>0</v>
      </c>
      <c r="Q151">
        <v>123114.02834999999</v>
      </c>
      <c r="R151">
        <v>36249</v>
      </c>
      <c r="S151">
        <v>1236</v>
      </c>
      <c r="T151">
        <v>123114.02834999999</v>
      </c>
      <c r="U151">
        <v>60095</v>
      </c>
      <c r="V151">
        <v>41961</v>
      </c>
    </row>
    <row r="152" spans="1:22" x14ac:dyDescent="0.2">
      <c r="A152" t="s">
        <v>204</v>
      </c>
      <c r="B152">
        <v>3154</v>
      </c>
      <c r="C152">
        <v>0</v>
      </c>
      <c r="D152">
        <v>1</v>
      </c>
      <c r="E152">
        <v>516.70000000000005</v>
      </c>
      <c r="F152">
        <v>-40.9</v>
      </c>
      <c r="G152">
        <v>2834049</v>
      </c>
      <c r="H152">
        <v>370935</v>
      </c>
      <c r="I152">
        <v>-211833</v>
      </c>
      <c r="J152">
        <v>1587994</v>
      </c>
      <c r="K152">
        <v>287851</v>
      </c>
      <c r="L152">
        <v>4717376.3333000001</v>
      </c>
      <c r="M152">
        <v>1300143</v>
      </c>
      <c r="N152">
        <v>4630736</v>
      </c>
      <c r="O152">
        <v>86640.333333000002</v>
      </c>
      <c r="P152">
        <v>262798</v>
      </c>
      <c r="Q152">
        <v>0</v>
      </c>
      <c r="R152">
        <v>95566</v>
      </c>
      <c r="S152">
        <v>3259</v>
      </c>
      <c r="T152">
        <v>0</v>
      </c>
      <c r="U152">
        <v>27440</v>
      </c>
      <c r="V152">
        <v>19964</v>
      </c>
    </row>
    <row r="153" spans="1:22" x14ac:dyDescent="0.2">
      <c r="A153" t="s">
        <v>205</v>
      </c>
      <c r="B153">
        <v>3186</v>
      </c>
      <c r="C153">
        <v>0</v>
      </c>
      <c r="D153">
        <v>1</v>
      </c>
      <c r="E153">
        <v>371.8</v>
      </c>
      <c r="F153">
        <v>-3</v>
      </c>
      <c r="G153">
        <v>1874963</v>
      </c>
      <c r="H153">
        <v>254829</v>
      </c>
      <c r="I153">
        <v>-1348</v>
      </c>
      <c r="J153">
        <v>1114278</v>
      </c>
      <c r="K153">
        <v>41900</v>
      </c>
      <c r="L153">
        <v>3145551</v>
      </c>
      <c r="M153">
        <v>1072378</v>
      </c>
      <c r="N153">
        <v>3099490</v>
      </c>
      <c r="O153">
        <v>46061</v>
      </c>
      <c r="P153">
        <v>19669</v>
      </c>
      <c r="Q153">
        <v>0</v>
      </c>
      <c r="R153">
        <v>108747</v>
      </c>
      <c r="S153">
        <v>3708</v>
      </c>
      <c r="T153">
        <v>0</v>
      </c>
      <c r="U153">
        <v>19024</v>
      </c>
      <c r="V153">
        <v>10228</v>
      </c>
    </row>
    <row r="154" spans="1:22" x14ac:dyDescent="0.2">
      <c r="A154" t="s">
        <v>206</v>
      </c>
      <c r="B154">
        <v>3204</v>
      </c>
      <c r="C154">
        <v>0</v>
      </c>
      <c r="D154">
        <v>1</v>
      </c>
      <c r="E154">
        <v>868.6</v>
      </c>
      <c r="F154">
        <v>-13</v>
      </c>
      <c r="G154">
        <v>4523874</v>
      </c>
      <c r="H154">
        <v>582356</v>
      </c>
      <c r="I154">
        <v>-4255</v>
      </c>
      <c r="J154">
        <v>2509121</v>
      </c>
      <c r="K154">
        <v>115715</v>
      </c>
      <c r="L154">
        <v>7638409</v>
      </c>
      <c r="M154">
        <v>2393406</v>
      </c>
      <c r="N154">
        <v>7514515</v>
      </c>
      <c r="O154">
        <v>123894</v>
      </c>
      <c r="P154">
        <v>83291</v>
      </c>
      <c r="Q154">
        <v>0</v>
      </c>
      <c r="R154">
        <v>0</v>
      </c>
      <c r="S154">
        <v>0</v>
      </c>
      <c r="T154">
        <v>0</v>
      </c>
      <c r="U154">
        <v>46570</v>
      </c>
      <c r="V154">
        <v>23058</v>
      </c>
    </row>
    <row r="155" spans="1:22" x14ac:dyDescent="0.2">
      <c r="A155" t="s">
        <v>207</v>
      </c>
      <c r="B155">
        <v>3231</v>
      </c>
      <c r="C155">
        <v>0</v>
      </c>
      <c r="D155">
        <v>1</v>
      </c>
      <c r="E155">
        <v>6474.8</v>
      </c>
      <c r="F155">
        <v>65.8</v>
      </c>
      <c r="G155">
        <v>31881817</v>
      </c>
      <c r="H155">
        <v>6256824</v>
      </c>
      <c r="I155">
        <v>2724474</v>
      </c>
      <c r="J155">
        <v>17608005</v>
      </c>
      <c r="K155">
        <v>310319</v>
      </c>
      <c r="L155">
        <v>55436981.667000003</v>
      </c>
      <c r="M155">
        <v>17297686</v>
      </c>
      <c r="N155">
        <v>52134748</v>
      </c>
      <c r="O155">
        <v>3302233.6666999999</v>
      </c>
      <c r="P155">
        <v>0</v>
      </c>
      <c r="Q155">
        <v>0</v>
      </c>
      <c r="R155">
        <v>823844</v>
      </c>
      <c r="S155">
        <v>28094</v>
      </c>
      <c r="T155">
        <v>0</v>
      </c>
      <c r="U155">
        <v>325109</v>
      </c>
      <c r="V155">
        <v>514180</v>
      </c>
    </row>
    <row r="156" spans="1:22" x14ac:dyDescent="0.2">
      <c r="A156" t="s">
        <v>208</v>
      </c>
      <c r="B156">
        <v>3312</v>
      </c>
      <c r="C156">
        <v>0</v>
      </c>
      <c r="D156">
        <v>1</v>
      </c>
      <c r="E156">
        <v>1966</v>
      </c>
      <c r="F156">
        <v>-3.4</v>
      </c>
      <c r="G156">
        <v>12468969</v>
      </c>
      <c r="H156">
        <v>1405568</v>
      </c>
      <c r="I156">
        <v>157648</v>
      </c>
      <c r="J156">
        <v>4205356</v>
      </c>
      <c r="K156">
        <v>68918</v>
      </c>
      <c r="L156">
        <v>17953709.333000001</v>
      </c>
      <c r="M156">
        <v>4136438</v>
      </c>
      <c r="N156">
        <v>17655086</v>
      </c>
      <c r="O156">
        <v>298623.33332999999</v>
      </c>
      <c r="P156">
        <v>21192</v>
      </c>
      <c r="Q156">
        <v>498203.00229999999</v>
      </c>
      <c r="R156">
        <v>276812</v>
      </c>
      <c r="S156">
        <v>9440</v>
      </c>
      <c r="T156">
        <v>498203.00229999999</v>
      </c>
      <c r="U156">
        <v>108087</v>
      </c>
      <c r="V156">
        <v>150628</v>
      </c>
    </row>
    <row r="157" spans="1:22" x14ac:dyDescent="0.2">
      <c r="A157" t="s">
        <v>209</v>
      </c>
      <c r="B157">
        <v>3330</v>
      </c>
      <c r="C157">
        <v>0</v>
      </c>
      <c r="D157">
        <v>1</v>
      </c>
      <c r="E157">
        <v>372.8</v>
      </c>
      <c r="F157">
        <v>27</v>
      </c>
      <c r="G157">
        <v>1735710</v>
      </c>
      <c r="H157">
        <v>279352</v>
      </c>
      <c r="I157">
        <v>228493</v>
      </c>
      <c r="J157">
        <v>1336113</v>
      </c>
      <c r="K157">
        <v>61179</v>
      </c>
      <c r="L157">
        <v>3280534</v>
      </c>
      <c r="M157">
        <v>1274934</v>
      </c>
      <c r="N157">
        <v>2987549</v>
      </c>
      <c r="O157">
        <v>292985</v>
      </c>
      <c r="P157">
        <v>0</v>
      </c>
      <c r="Q157">
        <v>0</v>
      </c>
      <c r="R157">
        <v>79089</v>
      </c>
      <c r="S157">
        <v>2697</v>
      </c>
      <c r="T157">
        <v>0</v>
      </c>
      <c r="U157">
        <v>19782</v>
      </c>
      <c r="V157">
        <v>8448</v>
      </c>
    </row>
    <row r="158" spans="1:22" x14ac:dyDescent="0.2">
      <c r="A158" t="s">
        <v>210</v>
      </c>
      <c r="B158">
        <v>3348</v>
      </c>
      <c r="C158">
        <v>0</v>
      </c>
      <c r="D158">
        <v>1</v>
      </c>
      <c r="E158">
        <v>468.8</v>
      </c>
      <c r="F158">
        <v>12.8</v>
      </c>
      <c r="G158">
        <v>2296869</v>
      </c>
      <c r="H158">
        <v>363333</v>
      </c>
      <c r="I158">
        <v>113013</v>
      </c>
      <c r="J158">
        <v>1533824</v>
      </c>
      <c r="K158">
        <v>42967</v>
      </c>
      <c r="L158">
        <v>4208049.3333000001</v>
      </c>
      <c r="M158">
        <v>1490857</v>
      </c>
      <c r="N158">
        <v>4044722</v>
      </c>
      <c r="O158">
        <v>163327.33332999999</v>
      </c>
      <c r="P158">
        <v>0</v>
      </c>
      <c r="Q158">
        <v>0</v>
      </c>
      <c r="R158">
        <v>0</v>
      </c>
      <c r="S158">
        <v>0</v>
      </c>
      <c r="T158">
        <v>0</v>
      </c>
      <c r="U158">
        <v>25024</v>
      </c>
      <c r="V158">
        <v>14023</v>
      </c>
    </row>
    <row r="159" spans="1:22" x14ac:dyDescent="0.2">
      <c r="A159" t="s">
        <v>211</v>
      </c>
      <c r="B159">
        <v>3375</v>
      </c>
      <c r="C159">
        <v>0</v>
      </c>
      <c r="D159">
        <v>1</v>
      </c>
      <c r="E159">
        <v>1770.1</v>
      </c>
      <c r="F159">
        <v>-27.1</v>
      </c>
      <c r="G159">
        <v>10360935</v>
      </c>
      <c r="H159">
        <v>1265078</v>
      </c>
      <c r="I159">
        <v>-35529</v>
      </c>
      <c r="J159">
        <v>4160294</v>
      </c>
      <c r="K159">
        <v>228292</v>
      </c>
      <c r="L159">
        <v>15621997.666999999</v>
      </c>
      <c r="M159">
        <v>3932002</v>
      </c>
      <c r="N159">
        <v>15377840</v>
      </c>
      <c r="O159">
        <v>244157.66667000001</v>
      </c>
      <c r="P159">
        <v>173642</v>
      </c>
      <c r="Q159">
        <v>239918.20611</v>
      </c>
      <c r="R159">
        <v>260335</v>
      </c>
      <c r="S159">
        <v>8878</v>
      </c>
      <c r="T159">
        <v>239918.20611</v>
      </c>
      <c r="U159">
        <v>93792</v>
      </c>
      <c r="V159">
        <v>96026</v>
      </c>
    </row>
    <row r="160" spans="1:22" x14ac:dyDescent="0.2">
      <c r="A160" t="s">
        <v>212</v>
      </c>
      <c r="B160">
        <v>3420</v>
      </c>
      <c r="C160">
        <v>0</v>
      </c>
      <c r="D160">
        <v>1</v>
      </c>
      <c r="E160">
        <v>627.70000000000005</v>
      </c>
      <c r="F160">
        <v>17.899999999999999</v>
      </c>
      <c r="G160">
        <v>3007656</v>
      </c>
      <c r="H160">
        <v>480849</v>
      </c>
      <c r="I160">
        <v>148906</v>
      </c>
      <c r="J160">
        <v>1969450</v>
      </c>
      <c r="K160">
        <v>51373</v>
      </c>
      <c r="L160">
        <v>5387454</v>
      </c>
      <c r="M160">
        <v>1918077</v>
      </c>
      <c r="N160">
        <v>5168160</v>
      </c>
      <c r="O160">
        <v>219294</v>
      </c>
      <c r="P160">
        <v>0</v>
      </c>
      <c r="Q160">
        <v>0</v>
      </c>
      <c r="R160">
        <v>108747</v>
      </c>
      <c r="S160">
        <v>3708</v>
      </c>
      <c r="T160">
        <v>0</v>
      </c>
      <c r="U160">
        <v>32937</v>
      </c>
      <c r="V160">
        <v>38246</v>
      </c>
    </row>
    <row r="161" spans="1:22" x14ac:dyDescent="0.2">
      <c r="A161" t="s">
        <v>213</v>
      </c>
      <c r="B161">
        <v>3465</v>
      </c>
      <c r="C161">
        <v>0</v>
      </c>
      <c r="D161">
        <v>1</v>
      </c>
      <c r="E161">
        <v>313.8</v>
      </c>
      <c r="F161">
        <v>-8.8000000000000007</v>
      </c>
      <c r="G161">
        <v>1873444</v>
      </c>
      <c r="H161">
        <v>258467</v>
      </c>
      <c r="I161">
        <v>-22260</v>
      </c>
      <c r="J161">
        <v>821869</v>
      </c>
      <c r="K161">
        <v>66944</v>
      </c>
      <c r="L161">
        <v>2918497.3333000001</v>
      </c>
      <c r="M161">
        <v>754925</v>
      </c>
      <c r="N161">
        <v>2862746</v>
      </c>
      <c r="O161">
        <v>55751.333333000002</v>
      </c>
      <c r="P161">
        <v>56475</v>
      </c>
      <c r="Q161">
        <v>26219.116236000002</v>
      </c>
      <c r="R161">
        <v>56021</v>
      </c>
      <c r="S161">
        <v>1910</v>
      </c>
      <c r="T161">
        <v>26219.116236000002</v>
      </c>
      <c r="U161">
        <v>17354</v>
      </c>
      <c r="V161">
        <v>20738</v>
      </c>
    </row>
    <row r="162" spans="1:22" x14ac:dyDescent="0.2">
      <c r="A162" t="s">
        <v>214</v>
      </c>
      <c r="B162">
        <v>3537</v>
      </c>
      <c r="C162">
        <v>0</v>
      </c>
      <c r="D162">
        <v>1</v>
      </c>
      <c r="E162">
        <v>325.8</v>
      </c>
      <c r="F162">
        <v>12.7</v>
      </c>
      <c r="G162">
        <v>1435476</v>
      </c>
      <c r="H162">
        <v>257985</v>
      </c>
      <c r="I162">
        <v>107556</v>
      </c>
      <c r="J162">
        <v>1245071</v>
      </c>
      <c r="K162">
        <v>29645</v>
      </c>
      <c r="L162">
        <v>2870214.3333000001</v>
      </c>
      <c r="M162">
        <v>1215426</v>
      </c>
      <c r="N162">
        <v>2726095</v>
      </c>
      <c r="O162">
        <v>144119.33332999999</v>
      </c>
      <c r="P162">
        <v>0</v>
      </c>
      <c r="Q162">
        <v>0</v>
      </c>
      <c r="R162">
        <v>82384</v>
      </c>
      <c r="S162">
        <v>2809</v>
      </c>
      <c r="T162">
        <v>0</v>
      </c>
      <c r="U162">
        <v>17163</v>
      </c>
      <c r="V162">
        <v>14066</v>
      </c>
    </row>
    <row r="163" spans="1:22" x14ac:dyDescent="0.2">
      <c r="A163" t="s">
        <v>215</v>
      </c>
      <c r="B163">
        <v>3555</v>
      </c>
      <c r="C163">
        <v>0</v>
      </c>
      <c r="D163">
        <v>1</v>
      </c>
      <c r="E163">
        <v>626.70000000000005</v>
      </c>
      <c r="F163">
        <v>19.7</v>
      </c>
      <c r="G163">
        <v>3074266</v>
      </c>
      <c r="H163">
        <v>434503</v>
      </c>
      <c r="I163">
        <v>174857</v>
      </c>
      <c r="J163">
        <v>1812235</v>
      </c>
      <c r="K163">
        <v>55649</v>
      </c>
      <c r="L163">
        <v>5259864.6666999999</v>
      </c>
      <c r="M163">
        <v>1756586</v>
      </c>
      <c r="N163">
        <v>5015149</v>
      </c>
      <c r="O163">
        <v>244715.66667000001</v>
      </c>
      <c r="P163">
        <v>0</v>
      </c>
      <c r="Q163">
        <v>0</v>
      </c>
      <c r="R163">
        <v>79089</v>
      </c>
      <c r="S163">
        <v>2697</v>
      </c>
      <c r="T163">
        <v>0</v>
      </c>
      <c r="U163">
        <v>31703</v>
      </c>
      <c r="V163">
        <v>17950</v>
      </c>
    </row>
    <row r="164" spans="1:22" x14ac:dyDescent="0.2">
      <c r="A164" t="s">
        <v>216</v>
      </c>
      <c r="B164">
        <v>3600</v>
      </c>
      <c r="C164">
        <v>0</v>
      </c>
      <c r="D164">
        <v>1</v>
      </c>
      <c r="E164">
        <v>2054</v>
      </c>
      <c r="F164">
        <v>-33.6</v>
      </c>
      <c r="G164">
        <v>10434765</v>
      </c>
      <c r="H164">
        <v>2067576</v>
      </c>
      <c r="I164">
        <v>600137</v>
      </c>
      <c r="J164">
        <v>6114127</v>
      </c>
      <c r="K164">
        <v>286400</v>
      </c>
      <c r="L164">
        <v>18612802.666999999</v>
      </c>
      <c r="M164">
        <v>5827727</v>
      </c>
      <c r="N164">
        <v>17668515</v>
      </c>
      <c r="O164">
        <v>944287.66666999995</v>
      </c>
      <c r="P164">
        <v>215339</v>
      </c>
      <c r="Q164">
        <v>0</v>
      </c>
      <c r="R164">
        <v>118634</v>
      </c>
      <c r="S164">
        <v>4046</v>
      </c>
      <c r="T164">
        <v>0</v>
      </c>
      <c r="U164">
        <v>108953</v>
      </c>
      <c r="V164">
        <v>114969</v>
      </c>
    </row>
    <row r="165" spans="1:22" x14ac:dyDescent="0.2">
      <c r="A165" t="s">
        <v>217</v>
      </c>
      <c r="B165">
        <v>3609</v>
      </c>
      <c r="C165">
        <v>0</v>
      </c>
      <c r="D165">
        <v>1</v>
      </c>
      <c r="E165">
        <v>467.13</v>
      </c>
      <c r="F165">
        <v>14.73</v>
      </c>
      <c r="G165">
        <v>2391544</v>
      </c>
      <c r="H165">
        <v>374750</v>
      </c>
      <c r="I165">
        <v>137407</v>
      </c>
      <c r="J165">
        <v>1130532</v>
      </c>
      <c r="K165">
        <v>26530</v>
      </c>
      <c r="L165">
        <v>3840476.6666999999</v>
      </c>
      <c r="M165">
        <v>1104002</v>
      </c>
      <c r="N165">
        <v>3667582</v>
      </c>
      <c r="O165">
        <v>172894.66667000001</v>
      </c>
      <c r="P165">
        <v>0</v>
      </c>
      <c r="Q165">
        <v>0</v>
      </c>
      <c r="R165">
        <v>72498</v>
      </c>
      <c r="S165">
        <v>2472</v>
      </c>
      <c r="T165">
        <v>0</v>
      </c>
      <c r="U165">
        <v>23468</v>
      </c>
      <c r="V165">
        <v>16149</v>
      </c>
    </row>
    <row r="166" spans="1:22" x14ac:dyDescent="0.2">
      <c r="A166" t="s">
        <v>218</v>
      </c>
      <c r="B166">
        <v>3645</v>
      </c>
      <c r="C166">
        <v>0</v>
      </c>
      <c r="D166">
        <v>1</v>
      </c>
      <c r="E166">
        <v>2545.6999999999998</v>
      </c>
      <c r="F166">
        <v>-4</v>
      </c>
      <c r="G166">
        <v>11281785</v>
      </c>
      <c r="H166">
        <v>1822854</v>
      </c>
      <c r="I166">
        <v>118748</v>
      </c>
      <c r="J166">
        <v>8577791</v>
      </c>
      <c r="K166">
        <v>196276</v>
      </c>
      <c r="L166">
        <v>21717125.666999999</v>
      </c>
      <c r="M166">
        <v>8381515</v>
      </c>
      <c r="N166">
        <v>21371005</v>
      </c>
      <c r="O166">
        <v>346120.66667000001</v>
      </c>
      <c r="P166">
        <v>24853</v>
      </c>
      <c r="Q166">
        <v>0</v>
      </c>
      <c r="R166">
        <v>207609</v>
      </c>
      <c r="S166">
        <v>7080</v>
      </c>
      <c r="T166">
        <v>0</v>
      </c>
      <c r="U166">
        <v>131948</v>
      </c>
      <c r="V166">
        <v>242305</v>
      </c>
    </row>
    <row r="167" spans="1:22" x14ac:dyDescent="0.2">
      <c r="A167" t="s">
        <v>219</v>
      </c>
      <c r="B167">
        <v>3715</v>
      </c>
      <c r="C167">
        <v>0</v>
      </c>
      <c r="D167">
        <v>1</v>
      </c>
      <c r="E167">
        <v>7041.5</v>
      </c>
      <c r="F167">
        <v>98.5</v>
      </c>
      <c r="G167">
        <v>36194023</v>
      </c>
      <c r="H167">
        <v>6866927</v>
      </c>
      <c r="I167">
        <v>3192137</v>
      </c>
      <c r="J167">
        <v>17895045</v>
      </c>
      <c r="K167">
        <v>338058</v>
      </c>
      <c r="L167">
        <v>60938957.332999997</v>
      </c>
      <c r="M167">
        <v>17556987</v>
      </c>
      <c r="N167">
        <v>57114545</v>
      </c>
      <c r="O167">
        <v>3824412.3333000001</v>
      </c>
      <c r="P167">
        <v>0</v>
      </c>
      <c r="Q167">
        <v>0</v>
      </c>
      <c r="R167">
        <v>593168</v>
      </c>
      <c r="S167">
        <v>20228</v>
      </c>
      <c r="T167">
        <v>0</v>
      </c>
      <c r="U167">
        <v>359381</v>
      </c>
      <c r="V167">
        <v>576130</v>
      </c>
    </row>
    <row r="168" spans="1:22" x14ac:dyDescent="0.2">
      <c r="A168" t="s">
        <v>220</v>
      </c>
      <c r="B168">
        <v>3744</v>
      </c>
      <c r="C168">
        <v>0</v>
      </c>
      <c r="D168">
        <v>1</v>
      </c>
      <c r="E168">
        <v>686.7</v>
      </c>
      <c r="F168">
        <v>-12.8</v>
      </c>
      <c r="G168">
        <v>3847942</v>
      </c>
      <c r="H168">
        <v>453114</v>
      </c>
      <c r="I168">
        <v>-20906</v>
      </c>
      <c r="J168">
        <v>1490910</v>
      </c>
      <c r="K168">
        <v>112840</v>
      </c>
      <c r="L168">
        <v>5634447.6666999999</v>
      </c>
      <c r="M168">
        <v>1378070</v>
      </c>
      <c r="N168">
        <v>5535892</v>
      </c>
      <c r="O168">
        <v>98555.666666999998</v>
      </c>
      <c r="P168">
        <v>82066</v>
      </c>
      <c r="Q168">
        <v>77336.090941000002</v>
      </c>
      <c r="R168">
        <v>171360</v>
      </c>
      <c r="S168">
        <v>5844</v>
      </c>
      <c r="T168">
        <v>77336.090941000002</v>
      </c>
      <c r="U168">
        <v>34297</v>
      </c>
      <c r="V168">
        <v>13842</v>
      </c>
    </row>
    <row r="169" spans="1:22" x14ac:dyDescent="0.2">
      <c r="A169" t="s">
        <v>221</v>
      </c>
      <c r="B169">
        <v>3798</v>
      </c>
      <c r="C169">
        <v>0</v>
      </c>
      <c r="D169">
        <v>1</v>
      </c>
      <c r="E169">
        <v>533.70000000000005</v>
      </c>
      <c r="F169">
        <v>-20.2</v>
      </c>
      <c r="G169">
        <v>2801344</v>
      </c>
      <c r="H169">
        <v>394025</v>
      </c>
      <c r="I169">
        <v>-60771</v>
      </c>
      <c r="J169">
        <v>1598379</v>
      </c>
      <c r="K169">
        <v>141746</v>
      </c>
      <c r="L169">
        <v>4685547.6666999999</v>
      </c>
      <c r="M169">
        <v>1456633</v>
      </c>
      <c r="N169">
        <v>4598746</v>
      </c>
      <c r="O169">
        <v>86801.666666999998</v>
      </c>
      <c r="P169">
        <v>129852</v>
      </c>
      <c r="Q169">
        <v>0</v>
      </c>
      <c r="R169">
        <v>118634</v>
      </c>
      <c r="S169">
        <v>4046</v>
      </c>
      <c r="T169">
        <v>0</v>
      </c>
      <c r="U169">
        <v>27776</v>
      </c>
      <c r="V169">
        <v>10434</v>
      </c>
    </row>
    <row r="170" spans="1:22" x14ac:dyDescent="0.2">
      <c r="A170" t="s">
        <v>222</v>
      </c>
      <c r="B170">
        <v>3816</v>
      </c>
      <c r="C170">
        <v>0</v>
      </c>
      <c r="D170">
        <v>1</v>
      </c>
      <c r="E170">
        <v>409.8</v>
      </c>
      <c r="F170">
        <v>5.3</v>
      </c>
      <c r="G170">
        <v>2017725</v>
      </c>
      <c r="H170">
        <v>325957</v>
      </c>
      <c r="I170">
        <v>54456</v>
      </c>
      <c r="J170">
        <v>1160930</v>
      </c>
      <c r="K170">
        <v>-27899</v>
      </c>
      <c r="L170">
        <v>3442760.6666999999</v>
      </c>
      <c r="M170">
        <v>1188829</v>
      </c>
      <c r="N170">
        <v>3409749</v>
      </c>
      <c r="O170">
        <v>33011.666666999998</v>
      </c>
      <c r="P170">
        <v>0</v>
      </c>
      <c r="Q170">
        <v>0</v>
      </c>
      <c r="R170">
        <v>75794</v>
      </c>
      <c r="S170">
        <v>2585</v>
      </c>
      <c r="T170">
        <v>0</v>
      </c>
      <c r="U170">
        <v>20980</v>
      </c>
      <c r="V170">
        <v>13943</v>
      </c>
    </row>
    <row r="171" spans="1:22" x14ac:dyDescent="0.2">
      <c r="A171" t="s">
        <v>223</v>
      </c>
      <c r="B171">
        <v>3841</v>
      </c>
      <c r="C171">
        <v>0</v>
      </c>
      <c r="D171">
        <v>1</v>
      </c>
      <c r="E171">
        <v>769.6</v>
      </c>
      <c r="F171">
        <v>-1.3</v>
      </c>
      <c r="G171">
        <v>3844465</v>
      </c>
      <c r="H171">
        <v>591521</v>
      </c>
      <c r="I171">
        <v>11771</v>
      </c>
      <c r="J171">
        <v>2319623</v>
      </c>
      <c r="K171">
        <v>68847</v>
      </c>
      <c r="L171">
        <v>6666754.3333000001</v>
      </c>
      <c r="M171">
        <v>2250776</v>
      </c>
      <c r="N171">
        <v>6564922</v>
      </c>
      <c r="O171">
        <v>101832.33332999999</v>
      </c>
      <c r="P171">
        <v>8096</v>
      </c>
      <c r="Q171">
        <v>0</v>
      </c>
      <c r="R171">
        <v>131815</v>
      </c>
      <c r="S171">
        <v>4495</v>
      </c>
      <c r="T171">
        <v>0</v>
      </c>
      <c r="U171">
        <v>40135</v>
      </c>
      <c r="V171">
        <v>42960</v>
      </c>
    </row>
    <row r="172" spans="1:22" x14ac:dyDescent="0.2">
      <c r="A172" t="s">
        <v>224</v>
      </c>
      <c r="B172">
        <v>3897</v>
      </c>
      <c r="C172">
        <v>0</v>
      </c>
      <c r="D172">
        <v>1</v>
      </c>
      <c r="E172">
        <v>74.900000000000006</v>
      </c>
      <c r="F172">
        <v>-1.1000000000000001</v>
      </c>
      <c r="G172">
        <v>166290</v>
      </c>
      <c r="H172">
        <v>56462</v>
      </c>
      <c r="I172">
        <v>322</v>
      </c>
      <c r="J172">
        <v>540720</v>
      </c>
      <c r="K172">
        <v>28294</v>
      </c>
      <c r="L172">
        <v>739506.66666999995</v>
      </c>
      <c r="M172">
        <v>512426</v>
      </c>
      <c r="N172">
        <v>707947</v>
      </c>
      <c r="O172">
        <v>31559.666667000001</v>
      </c>
      <c r="P172">
        <v>7373</v>
      </c>
      <c r="Q172">
        <v>0</v>
      </c>
      <c r="R172">
        <v>29658</v>
      </c>
      <c r="S172">
        <v>1011</v>
      </c>
      <c r="T172">
        <v>0</v>
      </c>
      <c r="U172">
        <v>4429</v>
      </c>
      <c r="V172">
        <v>5693</v>
      </c>
    </row>
    <row r="173" spans="1:22" x14ac:dyDescent="0.2">
      <c r="A173" t="s">
        <v>225</v>
      </c>
      <c r="B173">
        <v>3906</v>
      </c>
      <c r="C173">
        <v>0</v>
      </c>
      <c r="D173">
        <v>1</v>
      </c>
      <c r="E173">
        <v>443.8</v>
      </c>
      <c r="F173">
        <v>11</v>
      </c>
      <c r="G173">
        <v>2048330</v>
      </c>
      <c r="H173">
        <v>313793</v>
      </c>
      <c r="I173">
        <v>98583</v>
      </c>
      <c r="J173">
        <v>1476191</v>
      </c>
      <c r="K173">
        <v>41543</v>
      </c>
      <c r="L173">
        <v>3738204</v>
      </c>
      <c r="M173">
        <v>1434648</v>
      </c>
      <c r="N173">
        <v>3591305</v>
      </c>
      <c r="O173">
        <v>146899</v>
      </c>
      <c r="P173">
        <v>0</v>
      </c>
      <c r="Q173">
        <v>0</v>
      </c>
      <c r="R173">
        <v>115338</v>
      </c>
      <c r="S173">
        <v>3933</v>
      </c>
      <c r="T173">
        <v>0</v>
      </c>
      <c r="U173">
        <v>22587</v>
      </c>
      <c r="V173">
        <v>15228</v>
      </c>
    </row>
    <row r="174" spans="1:22" x14ac:dyDescent="0.2">
      <c r="A174" t="s">
        <v>226</v>
      </c>
      <c r="B174">
        <v>4419</v>
      </c>
      <c r="C174">
        <v>0</v>
      </c>
      <c r="D174">
        <v>1</v>
      </c>
      <c r="E174">
        <v>798.6</v>
      </c>
      <c r="F174">
        <v>4.4000000000000004</v>
      </c>
      <c r="G174">
        <v>4175280</v>
      </c>
      <c r="H174">
        <v>595590</v>
      </c>
      <c r="I174">
        <v>102913</v>
      </c>
      <c r="J174">
        <v>2305183</v>
      </c>
      <c r="K174">
        <v>42283</v>
      </c>
      <c r="L174">
        <v>6966612.6666999999</v>
      </c>
      <c r="M174">
        <v>2262900</v>
      </c>
      <c r="N174">
        <v>6806226</v>
      </c>
      <c r="O174">
        <v>160386.66667000001</v>
      </c>
      <c r="P174">
        <v>0</v>
      </c>
      <c r="Q174">
        <v>0</v>
      </c>
      <c r="R174">
        <v>141701</v>
      </c>
      <c r="S174">
        <v>4832</v>
      </c>
      <c r="T174">
        <v>0</v>
      </c>
      <c r="U174">
        <v>41402</v>
      </c>
      <c r="V174">
        <v>32261</v>
      </c>
    </row>
    <row r="175" spans="1:22" x14ac:dyDescent="0.2">
      <c r="A175" t="s">
        <v>227</v>
      </c>
      <c r="B175">
        <v>4149</v>
      </c>
      <c r="C175">
        <v>0</v>
      </c>
      <c r="D175">
        <v>1</v>
      </c>
      <c r="E175">
        <v>1337.3</v>
      </c>
      <c r="F175">
        <v>-40</v>
      </c>
      <c r="G175">
        <v>6450288</v>
      </c>
      <c r="H175">
        <v>966511</v>
      </c>
      <c r="I175">
        <v>-135785</v>
      </c>
      <c r="J175">
        <v>4759275</v>
      </c>
      <c r="K175">
        <v>291351</v>
      </c>
      <c r="L175">
        <v>12026984.666999999</v>
      </c>
      <c r="M175">
        <v>4467924</v>
      </c>
      <c r="N175">
        <v>11828041</v>
      </c>
      <c r="O175">
        <v>198943.66667000001</v>
      </c>
      <c r="P175">
        <v>258883</v>
      </c>
      <c r="Q175">
        <v>0</v>
      </c>
      <c r="R175">
        <v>224086</v>
      </c>
      <c r="S175">
        <v>7642</v>
      </c>
      <c r="T175">
        <v>0</v>
      </c>
      <c r="U175">
        <v>70368</v>
      </c>
      <c r="V175">
        <v>74997</v>
      </c>
    </row>
    <row r="176" spans="1:22" x14ac:dyDescent="0.2">
      <c r="A176" t="s">
        <v>228</v>
      </c>
      <c r="B176">
        <v>3942</v>
      </c>
      <c r="C176">
        <v>0</v>
      </c>
      <c r="D176">
        <v>1</v>
      </c>
      <c r="E176">
        <v>675.7</v>
      </c>
      <c r="F176">
        <v>25.1</v>
      </c>
      <c r="G176">
        <v>3850422</v>
      </c>
      <c r="H176">
        <v>471844</v>
      </c>
      <c r="I176">
        <v>234712</v>
      </c>
      <c r="J176">
        <v>1162737</v>
      </c>
      <c r="K176">
        <v>-5372</v>
      </c>
      <c r="L176">
        <v>5476631.6666999999</v>
      </c>
      <c r="M176">
        <v>1168109</v>
      </c>
      <c r="N176">
        <v>5243756</v>
      </c>
      <c r="O176">
        <v>232875.66667000001</v>
      </c>
      <c r="P176">
        <v>0</v>
      </c>
      <c r="Q176">
        <v>158023.99692999999</v>
      </c>
      <c r="R176">
        <v>16477</v>
      </c>
      <c r="S176">
        <v>562</v>
      </c>
      <c r="T176">
        <v>158023.99692999999</v>
      </c>
      <c r="U176">
        <v>33742</v>
      </c>
      <c r="V176">
        <v>8106</v>
      </c>
    </row>
    <row r="177" spans="1:22" x14ac:dyDescent="0.2">
      <c r="A177" t="s">
        <v>229</v>
      </c>
      <c r="B177">
        <v>4023</v>
      </c>
      <c r="C177">
        <v>0</v>
      </c>
      <c r="D177">
        <v>1</v>
      </c>
      <c r="E177">
        <v>652.70000000000005</v>
      </c>
      <c r="F177">
        <v>-18.3</v>
      </c>
      <c r="G177">
        <v>2559059</v>
      </c>
      <c r="H177">
        <v>490284</v>
      </c>
      <c r="I177">
        <v>-80993</v>
      </c>
      <c r="J177">
        <v>2762016</v>
      </c>
      <c r="K177">
        <v>151635</v>
      </c>
      <c r="L177">
        <v>5747019.3333000001</v>
      </c>
      <c r="M177">
        <v>2610381</v>
      </c>
      <c r="N177">
        <v>5654380</v>
      </c>
      <c r="O177">
        <v>92639.333333000002</v>
      </c>
      <c r="P177">
        <v>118941</v>
      </c>
      <c r="Q177">
        <v>0</v>
      </c>
      <c r="R177">
        <v>102157</v>
      </c>
      <c r="S177">
        <v>3484</v>
      </c>
      <c r="T177">
        <v>0</v>
      </c>
      <c r="U177">
        <v>33014</v>
      </c>
      <c r="V177">
        <v>37817</v>
      </c>
    </row>
    <row r="178" spans="1:22" x14ac:dyDescent="0.2">
      <c r="A178" t="s">
        <v>230</v>
      </c>
      <c r="B178">
        <v>4033</v>
      </c>
      <c r="C178">
        <v>0</v>
      </c>
      <c r="D178">
        <v>1</v>
      </c>
      <c r="E178">
        <v>638.70000000000005</v>
      </c>
      <c r="F178">
        <v>-34.4</v>
      </c>
      <c r="G178">
        <v>2837646</v>
      </c>
      <c r="H178">
        <v>477905</v>
      </c>
      <c r="I178">
        <v>-244411</v>
      </c>
      <c r="J178">
        <v>2806568</v>
      </c>
      <c r="K178">
        <v>309642</v>
      </c>
      <c r="L178">
        <v>6033633.6666999999</v>
      </c>
      <c r="M178">
        <v>2496926</v>
      </c>
      <c r="N178">
        <v>5956470</v>
      </c>
      <c r="O178">
        <v>77163.666666999998</v>
      </c>
      <c r="P178">
        <v>225364</v>
      </c>
      <c r="Q178">
        <v>0</v>
      </c>
      <c r="R178">
        <v>108747</v>
      </c>
      <c r="S178">
        <v>3708</v>
      </c>
      <c r="T178">
        <v>0</v>
      </c>
      <c r="U178">
        <v>34891</v>
      </c>
      <c r="V178">
        <v>20262</v>
      </c>
    </row>
    <row r="179" spans="1:22" x14ac:dyDescent="0.2">
      <c r="A179" t="s">
        <v>231</v>
      </c>
      <c r="B179">
        <v>4041</v>
      </c>
      <c r="C179">
        <v>0</v>
      </c>
      <c r="D179">
        <v>1</v>
      </c>
      <c r="E179">
        <v>1351.3</v>
      </c>
      <c r="F179">
        <v>-1.3</v>
      </c>
      <c r="G179">
        <v>7928736</v>
      </c>
      <c r="H179">
        <v>1024014</v>
      </c>
      <c r="I179">
        <v>118349</v>
      </c>
      <c r="J179">
        <v>3530251</v>
      </c>
      <c r="K179">
        <v>63091</v>
      </c>
      <c r="L179">
        <v>12305662.666999999</v>
      </c>
      <c r="M179">
        <v>3467160</v>
      </c>
      <c r="N179">
        <v>12079840</v>
      </c>
      <c r="O179">
        <v>225822.66667000001</v>
      </c>
      <c r="P179">
        <v>7900</v>
      </c>
      <c r="Q179">
        <v>22124.166483000001</v>
      </c>
      <c r="R179">
        <v>266925</v>
      </c>
      <c r="S179">
        <v>9102</v>
      </c>
      <c r="T179">
        <v>22124.166483000001</v>
      </c>
      <c r="U179">
        <v>75296</v>
      </c>
      <c r="V179">
        <v>89587</v>
      </c>
    </row>
    <row r="180" spans="1:22" x14ac:dyDescent="0.2">
      <c r="A180" t="s">
        <v>232</v>
      </c>
      <c r="B180">
        <v>4043</v>
      </c>
      <c r="C180">
        <v>0</v>
      </c>
      <c r="D180">
        <v>1</v>
      </c>
      <c r="E180">
        <v>685.7</v>
      </c>
      <c r="F180">
        <v>-5.4</v>
      </c>
      <c r="G180">
        <v>3171784</v>
      </c>
      <c r="H180">
        <v>497549</v>
      </c>
      <c r="I180">
        <v>18454</v>
      </c>
      <c r="J180">
        <v>2410393</v>
      </c>
      <c r="K180">
        <v>25345</v>
      </c>
      <c r="L180">
        <v>5944118.3333000001</v>
      </c>
      <c r="M180">
        <v>2385048</v>
      </c>
      <c r="N180">
        <v>5893481</v>
      </c>
      <c r="O180">
        <v>50637.333333000002</v>
      </c>
      <c r="P180">
        <v>34881</v>
      </c>
      <c r="Q180">
        <v>0</v>
      </c>
      <c r="R180">
        <v>151587</v>
      </c>
      <c r="S180">
        <v>5169</v>
      </c>
      <c r="T180">
        <v>0</v>
      </c>
      <c r="U180">
        <v>35506</v>
      </c>
      <c r="V180">
        <v>15979</v>
      </c>
    </row>
    <row r="181" spans="1:22" x14ac:dyDescent="0.2">
      <c r="A181" t="s">
        <v>233</v>
      </c>
      <c r="B181">
        <v>4068</v>
      </c>
      <c r="C181">
        <v>0</v>
      </c>
      <c r="D181">
        <v>1</v>
      </c>
      <c r="E181">
        <v>421.8</v>
      </c>
      <c r="F181">
        <v>-11.4</v>
      </c>
      <c r="G181">
        <v>1285931</v>
      </c>
      <c r="H181">
        <v>316616</v>
      </c>
      <c r="I181">
        <v>-63323</v>
      </c>
      <c r="J181">
        <v>2174934</v>
      </c>
      <c r="K181">
        <v>74263</v>
      </c>
      <c r="L181">
        <v>3705007.6666999999</v>
      </c>
      <c r="M181">
        <v>2100671</v>
      </c>
      <c r="N181">
        <v>3681941</v>
      </c>
      <c r="O181">
        <v>23066.666667000001</v>
      </c>
      <c r="P181">
        <v>73705</v>
      </c>
      <c r="Q181">
        <v>0</v>
      </c>
      <c r="R181">
        <v>88975</v>
      </c>
      <c r="S181">
        <v>3034</v>
      </c>
      <c r="T181">
        <v>0</v>
      </c>
      <c r="U181">
        <v>21691</v>
      </c>
      <c r="V181">
        <v>16502</v>
      </c>
    </row>
    <row r="182" spans="1:22" x14ac:dyDescent="0.2">
      <c r="A182" t="s">
        <v>234</v>
      </c>
      <c r="B182">
        <v>4086</v>
      </c>
      <c r="C182">
        <v>0</v>
      </c>
      <c r="D182">
        <v>1</v>
      </c>
      <c r="E182">
        <v>1880.1</v>
      </c>
      <c r="F182">
        <v>16.100000000000001</v>
      </c>
      <c r="G182">
        <v>10580222</v>
      </c>
      <c r="H182">
        <v>1401935</v>
      </c>
      <c r="I182">
        <v>257334</v>
      </c>
      <c r="J182">
        <v>4395482</v>
      </c>
      <c r="K182">
        <v>79577</v>
      </c>
      <c r="L182">
        <v>16208534.666999999</v>
      </c>
      <c r="M182">
        <v>4315905</v>
      </c>
      <c r="N182">
        <v>15806704</v>
      </c>
      <c r="O182">
        <v>401830.66667000001</v>
      </c>
      <c r="P182">
        <v>0</v>
      </c>
      <c r="Q182">
        <v>124849.49733</v>
      </c>
      <c r="R182">
        <v>299879</v>
      </c>
      <c r="S182">
        <v>10226</v>
      </c>
      <c r="T182">
        <v>124849.49733</v>
      </c>
      <c r="U182">
        <v>97994</v>
      </c>
      <c r="V182">
        <v>130775</v>
      </c>
    </row>
    <row r="183" spans="1:22" x14ac:dyDescent="0.2">
      <c r="A183" t="s">
        <v>235</v>
      </c>
      <c r="B183">
        <v>4104</v>
      </c>
      <c r="C183">
        <v>0</v>
      </c>
      <c r="D183">
        <v>1</v>
      </c>
      <c r="E183">
        <v>5456.3</v>
      </c>
      <c r="F183">
        <v>67.8</v>
      </c>
      <c r="G183">
        <v>35720677</v>
      </c>
      <c r="H183">
        <v>5661990</v>
      </c>
      <c r="I183">
        <v>2724542</v>
      </c>
      <c r="J183">
        <v>11017383</v>
      </c>
      <c r="K183">
        <v>199237</v>
      </c>
      <c r="L183">
        <v>52018208</v>
      </c>
      <c r="M183">
        <v>10818146</v>
      </c>
      <c r="N183">
        <v>48939732</v>
      </c>
      <c r="O183">
        <v>3078476</v>
      </c>
      <c r="P183">
        <v>0</v>
      </c>
      <c r="Q183">
        <v>1725021.5685000001</v>
      </c>
      <c r="R183">
        <v>724983</v>
      </c>
      <c r="S183">
        <v>24723</v>
      </c>
      <c r="T183">
        <v>1725021.5685000001</v>
      </c>
      <c r="U183">
        <v>300446</v>
      </c>
      <c r="V183">
        <v>343141</v>
      </c>
    </row>
    <row r="184" spans="1:22" x14ac:dyDescent="0.2">
      <c r="A184" t="s">
        <v>236</v>
      </c>
      <c r="B184">
        <v>4122</v>
      </c>
      <c r="C184">
        <v>0</v>
      </c>
      <c r="D184">
        <v>1</v>
      </c>
      <c r="E184">
        <v>531.70000000000005</v>
      </c>
      <c r="F184">
        <v>1.2</v>
      </c>
      <c r="G184">
        <v>2780101</v>
      </c>
      <c r="H184">
        <v>368078</v>
      </c>
      <c r="I184">
        <v>44833</v>
      </c>
      <c r="J184">
        <v>1400942</v>
      </c>
      <c r="K184">
        <v>27872</v>
      </c>
      <c r="L184">
        <v>4490636</v>
      </c>
      <c r="M184">
        <v>1373070</v>
      </c>
      <c r="N184">
        <v>4413816</v>
      </c>
      <c r="O184">
        <v>76820</v>
      </c>
      <c r="P184">
        <v>0</v>
      </c>
      <c r="Q184">
        <v>0</v>
      </c>
      <c r="R184">
        <v>65908</v>
      </c>
      <c r="S184">
        <v>2248</v>
      </c>
      <c r="T184">
        <v>0</v>
      </c>
      <c r="U184">
        <v>27272</v>
      </c>
      <c r="V184">
        <v>7423</v>
      </c>
    </row>
    <row r="185" spans="1:22" x14ac:dyDescent="0.2">
      <c r="A185" t="s">
        <v>237</v>
      </c>
      <c r="B185">
        <v>4131</v>
      </c>
      <c r="C185">
        <v>0</v>
      </c>
      <c r="D185">
        <v>1</v>
      </c>
      <c r="E185">
        <v>3661.2</v>
      </c>
      <c r="F185">
        <v>-63.5</v>
      </c>
      <c r="G185">
        <v>19329045</v>
      </c>
      <c r="H185">
        <v>2676905</v>
      </c>
      <c r="I185">
        <v>-171592</v>
      </c>
      <c r="J185">
        <v>12062943</v>
      </c>
      <c r="K185">
        <v>442639</v>
      </c>
      <c r="L185">
        <v>34085155</v>
      </c>
      <c r="M185">
        <v>11620304</v>
      </c>
      <c r="N185">
        <v>33567041</v>
      </c>
      <c r="O185">
        <v>518114</v>
      </c>
      <c r="P185">
        <v>414293</v>
      </c>
      <c r="Q185">
        <v>0</v>
      </c>
      <c r="R185">
        <v>471239</v>
      </c>
      <c r="S185">
        <v>16070</v>
      </c>
      <c r="T185">
        <v>0</v>
      </c>
      <c r="U185">
        <v>199218</v>
      </c>
      <c r="V185">
        <v>487501</v>
      </c>
    </row>
    <row r="186" spans="1:22" x14ac:dyDescent="0.2">
      <c r="A186" t="s">
        <v>238</v>
      </c>
      <c r="B186">
        <v>4203</v>
      </c>
      <c r="C186">
        <v>0</v>
      </c>
      <c r="D186">
        <v>1</v>
      </c>
      <c r="E186">
        <v>758.6</v>
      </c>
      <c r="F186">
        <v>21.6</v>
      </c>
      <c r="G186">
        <v>3592946</v>
      </c>
      <c r="H186">
        <v>538463</v>
      </c>
      <c r="I186">
        <v>213985</v>
      </c>
      <c r="J186">
        <v>2438384</v>
      </c>
      <c r="K186">
        <v>57701</v>
      </c>
      <c r="L186">
        <v>6594468.6666999999</v>
      </c>
      <c r="M186">
        <v>2380683</v>
      </c>
      <c r="N186">
        <v>6311065</v>
      </c>
      <c r="O186">
        <v>283403.66667000001</v>
      </c>
      <c r="P186">
        <v>0</v>
      </c>
      <c r="Q186">
        <v>0</v>
      </c>
      <c r="R186">
        <v>0</v>
      </c>
      <c r="S186">
        <v>0</v>
      </c>
      <c r="T186">
        <v>0</v>
      </c>
      <c r="U186">
        <v>39945</v>
      </c>
      <c r="V186">
        <v>24676</v>
      </c>
    </row>
    <row r="187" spans="1:22" x14ac:dyDescent="0.2">
      <c r="A187" t="s">
        <v>239</v>
      </c>
      <c r="B187">
        <v>4212</v>
      </c>
      <c r="C187">
        <v>0</v>
      </c>
      <c r="D187">
        <v>1</v>
      </c>
      <c r="E187">
        <v>337.8</v>
      </c>
      <c r="F187">
        <v>23.8</v>
      </c>
      <c r="G187">
        <v>2046233</v>
      </c>
      <c r="H187">
        <v>276543</v>
      </c>
      <c r="I187">
        <v>208616</v>
      </c>
      <c r="J187">
        <v>709495</v>
      </c>
      <c r="K187">
        <v>17779</v>
      </c>
      <c r="L187">
        <v>2946346.3333000001</v>
      </c>
      <c r="M187">
        <v>691716</v>
      </c>
      <c r="N187">
        <v>2717942</v>
      </c>
      <c r="O187">
        <v>228404.33332999999</v>
      </c>
      <c r="P187">
        <v>0</v>
      </c>
      <c r="Q187">
        <v>67840.500381999998</v>
      </c>
      <c r="R187">
        <v>88975</v>
      </c>
      <c r="S187">
        <v>3034</v>
      </c>
      <c r="T187">
        <v>67840.500381999998</v>
      </c>
      <c r="U187">
        <v>17537</v>
      </c>
      <c r="V187">
        <v>3050</v>
      </c>
    </row>
    <row r="188" spans="1:22" x14ac:dyDescent="0.2">
      <c r="A188" t="s">
        <v>240</v>
      </c>
      <c r="B188">
        <v>4271</v>
      </c>
      <c r="C188">
        <v>0</v>
      </c>
      <c r="D188">
        <v>1</v>
      </c>
      <c r="E188">
        <v>1268.4000000000001</v>
      </c>
      <c r="F188">
        <v>22.4</v>
      </c>
      <c r="G188">
        <v>6579679</v>
      </c>
      <c r="H188">
        <v>925288</v>
      </c>
      <c r="I188">
        <v>254758</v>
      </c>
      <c r="J188">
        <v>3648801</v>
      </c>
      <c r="K188">
        <v>91994</v>
      </c>
      <c r="L188">
        <v>10940178.333000001</v>
      </c>
      <c r="M188">
        <v>3556807</v>
      </c>
      <c r="N188">
        <v>10572316</v>
      </c>
      <c r="O188">
        <v>367862.33332999999</v>
      </c>
      <c r="P188">
        <v>0</v>
      </c>
      <c r="Q188">
        <v>0</v>
      </c>
      <c r="R188">
        <v>257039</v>
      </c>
      <c r="S188">
        <v>8765</v>
      </c>
      <c r="T188">
        <v>0</v>
      </c>
      <c r="U188">
        <v>66473</v>
      </c>
      <c r="V188">
        <v>43449</v>
      </c>
    </row>
    <row r="189" spans="1:22" x14ac:dyDescent="0.2">
      <c r="A189" t="s">
        <v>241</v>
      </c>
      <c r="B189">
        <v>4269</v>
      </c>
      <c r="C189">
        <v>0</v>
      </c>
      <c r="D189">
        <v>1</v>
      </c>
      <c r="E189">
        <v>544.70000000000005</v>
      </c>
      <c r="F189">
        <v>-9.3000000000000007</v>
      </c>
      <c r="G189">
        <v>2572038</v>
      </c>
      <c r="H189">
        <v>414713</v>
      </c>
      <c r="I189">
        <v>-8179</v>
      </c>
      <c r="J189">
        <v>2001727</v>
      </c>
      <c r="K189">
        <v>93385</v>
      </c>
      <c r="L189">
        <v>4897915.3333000001</v>
      </c>
      <c r="M189">
        <v>1908342</v>
      </c>
      <c r="N189">
        <v>4809458</v>
      </c>
      <c r="O189">
        <v>88457.333333000002</v>
      </c>
      <c r="P189">
        <v>60931</v>
      </c>
      <c r="Q189">
        <v>0</v>
      </c>
      <c r="R189">
        <v>98861</v>
      </c>
      <c r="S189">
        <v>3371</v>
      </c>
      <c r="T189">
        <v>0</v>
      </c>
      <c r="U189">
        <v>29073</v>
      </c>
      <c r="V189">
        <v>8298</v>
      </c>
    </row>
    <row r="190" spans="1:22" x14ac:dyDescent="0.2">
      <c r="A190" t="s">
        <v>242</v>
      </c>
      <c r="B190">
        <v>4356</v>
      </c>
      <c r="C190">
        <v>0</v>
      </c>
      <c r="D190">
        <v>1</v>
      </c>
      <c r="E190">
        <v>832.6</v>
      </c>
      <c r="F190">
        <v>-26.6</v>
      </c>
      <c r="G190">
        <v>4352876</v>
      </c>
      <c r="H190">
        <v>578900</v>
      </c>
      <c r="I190">
        <v>-97202</v>
      </c>
      <c r="J190">
        <v>2553553</v>
      </c>
      <c r="K190">
        <v>189858</v>
      </c>
      <c r="L190">
        <v>7320022</v>
      </c>
      <c r="M190">
        <v>2363695</v>
      </c>
      <c r="N190">
        <v>7211219</v>
      </c>
      <c r="O190">
        <v>108803</v>
      </c>
      <c r="P190">
        <v>170746</v>
      </c>
      <c r="Q190">
        <v>0</v>
      </c>
      <c r="R190">
        <v>194427</v>
      </c>
      <c r="S190">
        <v>6630</v>
      </c>
      <c r="T190">
        <v>0</v>
      </c>
      <c r="U190">
        <v>43628</v>
      </c>
      <c r="V190">
        <v>29120</v>
      </c>
    </row>
    <row r="191" spans="1:22" x14ac:dyDescent="0.2">
      <c r="A191" t="s">
        <v>243</v>
      </c>
      <c r="B191">
        <v>4437</v>
      </c>
      <c r="C191">
        <v>0</v>
      </c>
      <c r="D191">
        <v>1</v>
      </c>
      <c r="E191">
        <v>540.70000000000005</v>
      </c>
      <c r="F191">
        <v>-10.199999999999999</v>
      </c>
      <c r="G191">
        <v>2165135</v>
      </c>
      <c r="H191">
        <v>374102</v>
      </c>
      <c r="I191">
        <v>-46314</v>
      </c>
      <c r="J191">
        <v>2214475</v>
      </c>
      <c r="K191">
        <v>101358</v>
      </c>
      <c r="L191">
        <v>4684343</v>
      </c>
      <c r="M191">
        <v>2113117</v>
      </c>
      <c r="N191">
        <v>4620558</v>
      </c>
      <c r="O191">
        <v>63785</v>
      </c>
      <c r="P191">
        <v>65398</v>
      </c>
      <c r="Q191">
        <v>0</v>
      </c>
      <c r="R191">
        <v>85680</v>
      </c>
      <c r="S191">
        <v>2922</v>
      </c>
      <c r="T191">
        <v>0</v>
      </c>
      <c r="U191">
        <v>27603</v>
      </c>
      <c r="V191">
        <v>16311</v>
      </c>
    </row>
    <row r="192" spans="1:22" x14ac:dyDescent="0.2">
      <c r="A192" t="s">
        <v>244</v>
      </c>
      <c r="B192">
        <v>4446</v>
      </c>
      <c r="C192">
        <v>0</v>
      </c>
      <c r="D192">
        <v>1</v>
      </c>
      <c r="E192">
        <v>1025.5</v>
      </c>
      <c r="F192">
        <v>4.9000000000000004</v>
      </c>
      <c r="G192">
        <v>5531485</v>
      </c>
      <c r="H192">
        <v>725114</v>
      </c>
      <c r="I192">
        <v>115931</v>
      </c>
      <c r="J192">
        <v>3049919</v>
      </c>
      <c r="K192">
        <v>55967</v>
      </c>
      <c r="L192">
        <v>9170358.3333000001</v>
      </c>
      <c r="M192">
        <v>2993952</v>
      </c>
      <c r="N192">
        <v>8975802</v>
      </c>
      <c r="O192">
        <v>194556.33332999999</v>
      </c>
      <c r="P192">
        <v>0</v>
      </c>
      <c r="Q192">
        <v>0</v>
      </c>
      <c r="R192">
        <v>184541</v>
      </c>
      <c r="S192">
        <v>6293</v>
      </c>
      <c r="T192">
        <v>0</v>
      </c>
      <c r="U192">
        <v>55519</v>
      </c>
      <c r="V192">
        <v>48381</v>
      </c>
    </row>
    <row r="193" spans="1:22" x14ac:dyDescent="0.2">
      <c r="A193" t="s">
        <v>245</v>
      </c>
      <c r="B193">
        <v>4491</v>
      </c>
      <c r="C193">
        <v>0</v>
      </c>
      <c r="D193">
        <v>1</v>
      </c>
      <c r="E193">
        <v>348.8</v>
      </c>
      <c r="F193">
        <v>-4.0999999999999996</v>
      </c>
      <c r="G193">
        <v>1977750</v>
      </c>
      <c r="H193">
        <v>290783</v>
      </c>
      <c r="I193">
        <v>23173</v>
      </c>
      <c r="J193">
        <v>996606</v>
      </c>
      <c r="K193">
        <v>47027</v>
      </c>
      <c r="L193">
        <v>3210400</v>
      </c>
      <c r="M193">
        <v>949579</v>
      </c>
      <c r="N193">
        <v>3134626</v>
      </c>
      <c r="O193">
        <v>75774</v>
      </c>
      <c r="P193">
        <v>26243</v>
      </c>
      <c r="Q193">
        <v>0</v>
      </c>
      <c r="R193">
        <v>65908</v>
      </c>
      <c r="S193">
        <v>2248</v>
      </c>
      <c r="T193">
        <v>0</v>
      </c>
      <c r="U193">
        <v>18925</v>
      </c>
      <c r="V193">
        <v>11169</v>
      </c>
    </row>
    <row r="194" spans="1:22" x14ac:dyDescent="0.2">
      <c r="A194" t="s">
        <v>246</v>
      </c>
      <c r="B194">
        <v>4505</v>
      </c>
      <c r="C194">
        <v>0</v>
      </c>
      <c r="D194">
        <v>1</v>
      </c>
      <c r="E194">
        <v>239.9</v>
      </c>
      <c r="F194">
        <v>-9.1999999999999993</v>
      </c>
      <c r="G194">
        <v>1349805</v>
      </c>
      <c r="H194">
        <v>178750</v>
      </c>
      <c r="I194">
        <v>-18544</v>
      </c>
      <c r="J194">
        <v>786154</v>
      </c>
      <c r="K194">
        <v>67614</v>
      </c>
      <c r="L194">
        <v>2256092</v>
      </c>
      <c r="M194">
        <v>718540</v>
      </c>
      <c r="N194">
        <v>2205504</v>
      </c>
      <c r="O194">
        <v>50588</v>
      </c>
      <c r="P194">
        <v>59936</v>
      </c>
      <c r="Q194">
        <v>0</v>
      </c>
      <c r="R194">
        <v>62612</v>
      </c>
      <c r="S194">
        <v>2135</v>
      </c>
      <c r="T194">
        <v>0</v>
      </c>
      <c r="U194">
        <v>13219</v>
      </c>
      <c r="V194">
        <v>3995</v>
      </c>
    </row>
    <row r="195" spans="1:22" x14ac:dyDescent="0.2">
      <c r="A195" t="s">
        <v>247</v>
      </c>
      <c r="B195">
        <v>4509</v>
      </c>
      <c r="C195">
        <v>0</v>
      </c>
      <c r="D195">
        <v>1</v>
      </c>
      <c r="E195">
        <v>203.9</v>
      </c>
      <c r="F195">
        <v>-17.100000000000001</v>
      </c>
      <c r="G195">
        <v>1164628</v>
      </c>
      <c r="H195">
        <v>164708</v>
      </c>
      <c r="I195">
        <v>-73323</v>
      </c>
      <c r="J195">
        <v>641039</v>
      </c>
      <c r="K195">
        <v>109055</v>
      </c>
      <c r="L195">
        <v>1910648.3333000001</v>
      </c>
      <c r="M195">
        <v>531984</v>
      </c>
      <c r="N195">
        <v>1871577</v>
      </c>
      <c r="O195">
        <v>39071.333333000002</v>
      </c>
      <c r="P195">
        <v>109878</v>
      </c>
      <c r="Q195">
        <v>0</v>
      </c>
      <c r="R195">
        <v>65908</v>
      </c>
      <c r="S195">
        <v>2248</v>
      </c>
      <c r="T195">
        <v>0</v>
      </c>
      <c r="U195">
        <v>11078</v>
      </c>
      <c r="V195">
        <v>6181</v>
      </c>
    </row>
    <row r="196" spans="1:22" x14ac:dyDescent="0.2">
      <c r="A196" t="s">
        <v>248</v>
      </c>
      <c r="B196">
        <v>4518</v>
      </c>
      <c r="C196">
        <v>0</v>
      </c>
      <c r="D196">
        <v>1</v>
      </c>
      <c r="E196">
        <v>239.9</v>
      </c>
      <c r="F196">
        <v>8</v>
      </c>
      <c r="G196">
        <v>1382507</v>
      </c>
      <c r="H196">
        <v>189855</v>
      </c>
      <c r="I196">
        <v>108151</v>
      </c>
      <c r="J196">
        <v>592775</v>
      </c>
      <c r="K196">
        <v>17673</v>
      </c>
      <c r="L196">
        <v>2123979</v>
      </c>
      <c r="M196">
        <v>575102</v>
      </c>
      <c r="N196">
        <v>1997642</v>
      </c>
      <c r="O196">
        <v>126337</v>
      </c>
      <c r="P196">
        <v>0</v>
      </c>
      <c r="Q196">
        <v>9083.4290583000002</v>
      </c>
      <c r="R196">
        <v>42840</v>
      </c>
      <c r="S196">
        <v>1461</v>
      </c>
      <c r="T196">
        <v>9083.4290583000002</v>
      </c>
      <c r="U196">
        <v>12956</v>
      </c>
      <c r="V196">
        <v>1682</v>
      </c>
    </row>
    <row r="197" spans="1:22" x14ac:dyDescent="0.2">
      <c r="A197" t="s">
        <v>249</v>
      </c>
      <c r="B197">
        <v>4527</v>
      </c>
      <c r="C197">
        <v>0</v>
      </c>
      <c r="D197">
        <v>1</v>
      </c>
      <c r="E197">
        <v>647.41999999999996</v>
      </c>
      <c r="F197">
        <v>18.02</v>
      </c>
      <c r="G197">
        <v>3358405</v>
      </c>
      <c r="H197">
        <v>532722</v>
      </c>
      <c r="I197">
        <v>205251</v>
      </c>
      <c r="J197">
        <v>2131340</v>
      </c>
      <c r="K197">
        <v>37179</v>
      </c>
      <c r="L197">
        <v>5941059.3333000001</v>
      </c>
      <c r="M197">
        <v>2094161</v>
      </c>
      <c r="N197">
        <v>5690040</v>
      </c>
      <c r="O197">
        <v>251019.33332999999</v>
      </c>
      <c r="P197">
        <v>0</v>
      </c>
      <c r="Q197">
        <v>0</v>
      </c>
      <c r="R197">
        <v>98861</v>
      </c>
      <c r="S197">
        <v>3371</v>
      </c>
      <c r="T197">
        <v>0</v>
      </c>
      <c r="U197">
        <v>35598</v>
      </c>
      <c r="V197">
        <v>17453</v>
      </c>
    </row>
    <row r="198" spans="1:22" x14ac:dyDescent="0.2">
      <c r="A198" t="s">
        <v>250</v>
      </c>
      <c r="B198">
        <v>4536</v>
      </c>
      <c r="C198">
        <v>0</v>
      </c>
      <c r="D198">
        <v>1</v>
      </c>
      <c r="E198">
        <v>1950</v>
      </c>
      <c r="F198">
        <v>-14.9</v>
      </c>
      <c r="G198">
        <v>10784056</v>
      </c>
      <c r="H198">
        <v>2007950</v>
      </c>
      <c r="I198">
        <v>615255</v>
      </c>
      <c r="J198">
        <v>4728303</v>
      </c>
      <c r="K198">
        <v>135060</v>
      </c>
      <c r="L198">
        <v>17423632</v>
      </c>
      <c r="M198">
        <v>4593243</v>
      </c>
      <c r="N198">
        <v>16586932</v>
      </c>
      <c r="O198">
        <v>836700</v>
      </c>
      <c r="P198">
        <v>95139</v>
      </c>
      <c r="Q198">
        <v>26392.985758999999</v>
      </c>
      <c r="R198">
        <v>263630</v>
      </c>
      <c r="S198">
        <v>8990</v>
      </c>
      <c r="T198">
        <v>26392.985758999999</v>
      </c>
      <c r="U198">
        <v>103832</v>
      </c>
      <c r="V198">
        <v>166953</v>
      </c>
    </row>
    <row r="199" spans="1:22" x14ac:dyDescent="0.2">
      <c r="A199" t="s">
        <v>251</v>
      </c>
      <c r="B199">
        <v>4554</v>
      </c>
      <c r="C199">
        <v>0</v>
      </c>
      <c r="D199">
        <v>1</v>
      </c>
      <c r="E199">
        <v>1095.5</v>
      </c>
      <c r="F199">
        <v>0.4</v>
      </c>
      <c r="G199">
        <v>5789529</v>
      </c>
      <c r="H199">
        <v>793123</v>
      </c>
      <c r="I199">
        <v>78920</v>
      </c>
      <c r="J199">
        <v>2781786</v>
      </c>
      <c r="K199">
        <v>45362</v>
      </c>
      <c r="L199">
        <v>9228801</v>
      </c>
      <c r="M199">
        <v>2736424</v>
      </c>
      <c r="N199">
        <v>9086083</v>
      </c>
      <c r="O199">
        <v>142718</v>
      </c>
      <c r="P199">
        <v>0</v>
      </c>
      <c r="Q199">
        <v>0</v>
      </c>
      <c r="R199">
        <v>174655</v>
      </c>
      <c r="S199">
        <v>5956</v>
      </c>
      <c r="T199">
        <v>0</v>
      </c>
      <c r="U199">
        <v>55607</v>
      </c>
      <c r="V199">
        <v>39018</v>
      </c>
    </row>
    <row r="200" spans="1:22" x14ac:dyDescent="0.2">
      <c r="A200" t="s">
        <v>252</v>
      </c>
      <c r="B200">
        <v>4572</v>
      </c>
      <c r="C200">
        <v>0</v>
      </c>
      <c r="D200">
        <v>1</v>
      </c>
      <c r="E200">
        <v>264.89999999999998</v>
      </c>
      <c r="F200">
        <v>-5.7</v>
      </c>
      <c r="G200">
        <v>1656017</v>
      </c>
      <c r="H200">
        <v>225798</v>
      </c>
      <c r="I200">
        <v>4592</v>
      </c>
      <c r="J200">
        <v>659705</v>
      </c>
      <c r="K200">
        <v>39905</v>
      </c>
      <c r="L200">
        <v>2477341</v>
      </c>
      <c r="M200">
        <v>619800</v>
      </c>
      <c r="N200">
        <v>2432584</v>
      </c>
      <c r="O200">
        <v>44757</v>
      </c>
      <c r="P200">
        <v>36559</v>
      </c>
      <c r="Q200">
        <v>39385.118112999997</v>
      </c>
      <c r="R200">
        <v>65908</v>
      </c>
      <c r="S200">
        <v>2248</v>
      </c>
      <c r="T200">
        <v>39385.118112999997</v>
      </c>
      <c r="U200">
        <v>14704</v>
      </c>
      <c r="V200">
        <v>1729</v>
      </c>
    </row>
    <row r="201" spans="1:22" x14ac:dyDescent="0.2">
      <c r="A201" t="s">
        <v>253</v>
      </c>
      <c r="B201">
        <v>4581</v>
      </c>
      <c r="C201">
        <v>0</v>
      </c>
      <c r="D201">
        <v>1</v>
      </c>
      <c r="E201">
        <v>5370.4</v>
      </c>
      <c r="F201">
        <v>26</v>
      </c>
      <c r="G201">
        <v>31478667</v>
      </c>
      <c r="H201">
        <v>5466533</v>
      </c>
      <c r="I201">
        <v>2268420</v>
      </c>
      <c r="J201">
        <v>12353501</v>
      </c>
      <c r="K201">
        <v>193481</v>
      </c>
      <c r="L201">
        <v>48737282.667000003</v>
      </c>
      <c r="M201">
        <v>12160020</v>
      </c>
      <c r="N201">
        <v>46046602</v>
      </c>
      <c r="O201">
        <v>2690680.6666999999</v>
      </c>
      <c r="P201">
        <v>0</v>
      </c>
      <c r="Q201">
        <v>583863.38968000002</v>
      </c>
      <c r="R201">
        <v>1018271</v>
      </c>
      <c r="S201">
        <v>43906</v>
      </c>
      <c r="T201">
        <v>583863.38968000002</v>
      </c>
      <c r="U201">
        <v>286851</v>
      </c>
      <c r="V201">
        <v>456853</v>
      </c>
    </row>
    <row r="202" spans="1:22" x14ac:dyDescent="0.2">
      <c r="A202" t="s">
        <v>254</v>
      </c>
      <c r="B202">
        <v>4599</v>
      </c>
      <c r="C202">
        <v>0</v>
      </c>
      <c r="D202">
        <v>1</v>
      </c>
      <c r="E202">
        <v>649.70000000000005</v>
      </c>
      <c r="F202">
        <v>3.3</v>
      </c>
      <c r="G202">
        <v>3180907</v>
      </c>
      <c r="H202">
        <v>455261</v>
      </c>
      <c r="I202">
        <v>73936</v>
      </c>
      <c r="J202">
        <v>2028956</v>
      </c>
      <c r="K202">
        <v>48638</v>
      </c>
      <c r="L202">
        <v>5603057.6666999999</v>
      </c>
      <c r="M202">
        <v>1980318</v>
      </c>
      <c r="N202">
        <v>5473506</v>
      </c>
      <c r="O202">
        <v>129551.66667000001</v>
      </c>
      <c r="P202">
        <v>0</v>
      </c>
      <c r="Q202">
        <v>0</v>
      </c>
      <c r="R202">
        <v>75794</v>
      </c>
      <c r="S202">
        <v>2585</v>
      </c>
      <c r="T202">
        <v>0</v>
      </c>
      <c r="U202">
        <v>33496</v>
      </c>
      <c r="V202">
        <v>13728</v>
      </c>
    </row>
    <row r="203" spans="1:22" x14ac:dyDescent="0.2">
      <c r="A203" t="s">
        <v>255</v>
      </c>
      <c r="B203">
        <v>4617</v>
      </c>
      <c r="C203">
        <v>0</v>
      </c>
      <c r="D203">
        <v>1</v>
      </c>
      <c r="E203">
        <v>1607.2</v>
      </c>
      <c r="F203">
        <v>59.4</v>
      </c>
      <c r="G203">
        <v>9060026</v>
      </c>
      <c r="H203">
        <v>1158927</v>
      </c>
      <c r="I203">
        <v>546987</v>
      </c>
      <c r="J203">
        <v>3785444</v>
      </c>
      <c r="K203">
        <v>98866</v>
      </c>
      <c r="L203">
        <v>13769091</v>
      </c>
      <c r="M203">
        <v>3686578</v>
      </c>
      <c r="N203">
        <v>13093835</v>
      </c>
      <c r="O203">
        <v>675256</v>
      </c>
      <c r="P203">
        <v>0</v>
      </c>
      <c r="Q203">
        <v>164974.13810000001</v>
      </c>
      <c r="R203">
        <v>296584</v>
      </c>
      <c r="S203">
        <v>10114</v>
      </c>
      <c r="T203">
        <v>164974.13810000001</v>
      </c>
      <c r="U203">
        <v>82095</v>
      </c>
      <c r="V203">
        <v>61278</v>
      </c>
    </row>
    <row r="204" spans="1:22" x14ac:dyDescent="0.2">
      <c r="A204" t="s">
        <v>256</v>
      </c>
      <c r="B204">
        <v>4662</v>
      </c>
      <c r="C204">
        <v>0</v>
      </c>
      <c r="D204">
        <v>1</v>
      </c>
      <c r="E204">
        <v>943.5</v>
      </c>
      <c r="F204">
        <v>-38.6</v>
      </c>
      <c r="G204">
        <v>4224362</v>
      </c>
      <c r="H204">
        <v>687577</v>
      </c>
      <c r="I204">
        <v>-254432</v>
      </c>
      <c r="J204">
        <v>3849303</v>
      </c>
      <c r="K204">
        <v>335581</v>
      </c>
      <c r="L204">
        <v>8645238.3333000001</v>
      </c>
      <c r="M204">
        <v>3513722</v>
      </c>
      <c r="N204">
        <v>8519327</v>
      </c>
      <c r="O204">
        <v>125911.33332999999</v>
      </c>
      <c r="P204">
        <v>247864</v>
      </c>
      <c r="Q204">
        <v>0</v>
      </c>
      <c r="R204">
        <v>181246</v>
      </c>
      <c r="S204">
        <v>6181</v>
      </c>
      <c r="T204">
        <v>0</v>
      </c>
      <c r="U204">
        <v>49935</v>
      </c>
      <c r="V204">
        <v>65242</v>
      </c>
    </row>
    <row r="205" spans="1:22" x14ac:dyDescent="0.2">
      <c r="A205" t="s">
        <v>257</v>
      </c>
      <c r="B205">
        <v>4689</v>
      </c>
      <c r="C205">
        <v>0</v>
      </c>
      <c r="D205">
        <v>1</v>
      </c>
      <c r="E205">
        <v>517.70000000000005</v>
      </c>
      <c r="F205">
        <v>-8</v>
      </c>
      <c r="G205">
        <v>3117280</v>
      </c>
      <c r="H205">
        <v>385077</v>
      </c>
      <c r="I205">
        <v>3184</v>
      </c>
      <c r="J205">
        <v>1166353</v>
      </c>
      <c r="K205">
        <v>70415</v>
      </c>
      <c r="L205">
        <v>4679164.6666999999</v>
      </c>
      <c r="M205">
        <v>1095938</v>
      </c>
      <c r="N205">
        <v>4600329</v>
      </c>
      <c r="O205">
        <v>78835.666666999998</v>
      </c>
      <c r="P205">
        <v>51261</v>
      </c>
      <c r="Q205">
        <v>104728.40371</v>
      </c>
      <c r="R205">
        <v>0</v>
      </c>
      <c r="S205">
        <v>0</v>
      </c>
      <c r="T205">
        <v>104728.40371</v>
      </c>
      <c r="U205">
        <v>28087</v>
      </c>
      <c r="V205">
        <v>10455</v>
      </c>
    </row>
    <row r="206" spans="1:22" x14ac:dyDescent="0.2">
      <c r="A206" t="s">
        <v>258</v>
      </c>
      <c r="B206">
        <v>4644</v>
      </c>
      <c r="C206">
        <v>0</v>
      </c>
      <c r="D206">
        <v>1</v>
      </c>
      <c r="E206">
        <v>519.70000000000005</v>
      </c>
      <c r="F206">
        <v>39</v>
      </c>
      <c r="G206">
        <v>2325669</v>
      </c>
      <c r="H206">
        <v>381921</v>
      </c>
      <c r="I206">
        <v>298049</v>
      </c>
      <c r="J206">
        <v>1854352</v>
      </c>
      <c r="K206">
        <v>79665</v>
      </c>
      <c r="L206">
        <v>4530587.3333000001</v>
      </c>
      <c r="M206">
        <v>1774687</v>
      </c>
      <c r="N206">
        <v>4127802</v>
      </c>
      <c r="O206">
        <v>402785.33332999999</v>
      </c>
      <c r="P206">
        <v>0</v>
      </c>
      <c r="Q206">
        <v>0</v>
      </c>
      <c r="R206">
        <v>79089</v>
      </c>
      <c r="S206">
        <v>2697</v>
      </c>
      <c r="T206">
        <v>0</v>
      </c>
      <c r="U206">
        <v>27295</v>
      </c>
      <c r="V206">
        <v>47734</v>
      </c>
    </row>
    <row r="207" spans="1:22" x14ac:dyDescent="0.2">
      <c r="A207" t="s">
        <v>259</v>
      </c>
      <c r="B207">
        <v>4725</v>
      </c>
      <c r="C207">
        <v>0</v>
      </c>
      <c r="D207">
        <v>1</v>
      </c>
      <c r="E207">
        <v>2990.5</v>
      </c>
      <c r="F207">
        <v>-12.2</v>
      </c>
      <c r="G207">
        <v>16940966</v>
      </c>
      <c r="H207">
        <v>2103359</v>
      </c>
      <c r="I207">
        <v>172342</v>
      </c>
      <c r="J207">
        <v>7238508</v>
      </c>
      <c r="K207">
        <v>213710</v>
      </c>
      <c r="L207">
        <v>26165604.333000001</v>
      </c>
      <c r="M207">
        <v>7024798</v>
      </c>
      <c r="N207">
        <v>25702223</v>
      </c>
      <c r="O207">
        <v>463381.33332999999</v>
      </c>
      <c r="P207">
        <v>77425</v>
      </c>
      <c r="Q207">
        <v>224315.46561000001</v>
      </c>
      <c r="R207">
        <v>280107</v>
      </c>
      <c r="S207">
        <v>9552</v>
      </c>
      <c r="T207">
        <v>224315.46561000001</v>
      </c>
      <c r="U207">
        <v>158889</v>
      </c>
      <c r="V207">
        <v>162878</v>
      </c>
    </row>
    <row r="208" spans="1:22" x14ac:dyDescent="0.2">
      <c r="A208" t="s">
        <v>260</v>
      </c>
      <c r="B208">
        <v>2673</v>
      </c>
      <c r="C208">
        <v>0</v>
      </c>
      <c r="D208">
        <v>1</v>
      </c>
      <c r="E208">
        <v>674.7</v>
      </c>
      <c r="F208">
        <v>-2.6</v>
      </c>
      <c r="G208">
        <v>3273743</v>
      </c>
      <c r="H208">
        <v>514659</v>
      </c>
      <c r="I208">
        <v>28160</v>
      </c>
      <c r="J208">
        <v>2170128</v>
      </c>
      <c r="K208">
        <v>57172</v>
      </c>
      <c r="L208">
        <v>5872071.6666999999</v>
      </c>
      <c r="M208">
        <v>2112956</v>
      </c>
      <c r="N208">
        <v>5776386</v>
      </c>
      <c r="O208">
        <v>95685.666666999998</v>
      </c>
      <c r="P208">
        <v>16835</v>
      </c>
      <c r="Q208">
        <v>0</v>
      </c>
      <c r="R208">
        <v>108747</v>
      </c>
      <c r="S208">
        <v>3708</v>
      </c>
      <c r="T208">
        <v>0</v>
      </c>
      <c r="U208">
        <v>35130</v>
      </c>
      <c r="V208">
        <v>22289</v>
      </c>
    </row>
    <row r="209" spans="1:22" x14ac:dyDescent="0.2">
      <c r="A209" t="s">
        <v>261</v>
      </c>
      <c r="B209">
        <v>153</v>
      </c>
      <c r="C209">
        <v>0</v>
      </c>
      <c r="D209">
        <v>1</v>
      </c>
      <c r="E209">
        <v>628.70000000000005</v>
      </c>
      <c r="F209">
        <v>-5.4</v>
      </c>
      <c r="G209">
        <v>3358688</v>
      </c>
      <c r="H209">
        <v>510769</v>
      </c>
      <c r="I209">
        <v>-21541</v>
      </c>
      <c r="J209">
        <v>2106624</v>
      </c>
      <c r="K209">
        <v>90684</v>
      </c>
      <c r="L209">
        <v>5825477</v>
      </c>
      <c r="M209">
        <v>2015940</v>
      </c>
      <c r="N209">
        <v>5747679</v>
      </c>
      <c r="O209">
        <v>77798</v>
      </c>
      <c r="P209">
        <v>35528</v>
      </c>
      <c r="Q209">
        <v>0</v>
      </c>
      <c r="R209">
        <v>168064</v>
      </c>
      <c r="S209">
        <v>5731</v>
      </c>
      <c r="T209">
        <v>0</v>
      </c>
      <c r="U209">
        <v>34315</v>
      </c>
      <c r="V209">
        <v>17460</v>
      </c>
    </row>
    <row r="210" spans="1:22" x14ac:dyDescent="0.2">
      <c r="A210" t="s">
        <v>262</v>
      </c>
      <c r="B210">
        <v>3691</v>
      </c>
      <c r="C210">
        <v>0</v>
      </c>
      <c r="D210">
        <v>1</v>
      </c>
      <c r="E210">
        <v>845.6</v>
      </c>
      <c r="F210">
        <v>-14.2</v>
      </c>
      <c r="G210">
        <v>4377096</v>
      </c>
      <c r="H210">
        <v>597882</v>
      </c>
      <c r="I210">
        <v>-25559</v>
      </c>
      <c r="J210">
        <v>2761863</v>
      </c>
      <c r="K210">
        <v>134397</v>
      </c>
      <c r="L210">
        <v>7626586.3333000001</v>
      </c>
      <c r="M210">
        <v>2627466</v>
      </c>
      <c r="N210">
        <v>7505806</v>
      </c>
      <c r="O210">
        <v>120780.33332999999</v>
      </c>
      <c r="P210">
        <v>91949</v>
      </c>
      <c r="Q210">
        <v>0</v>
      </c>
      <c r="R210">
        <v>135110</v>
      </c>
      <c r="S210">
        <v>4607</v>
      </c>
      <c r="T210">
        <v>0</v>
      </c>
      <c r="U210">
        <v>45975</v>
      </c>
      <c r="V210">
        <v>24855</v>
      </c>
    </row>
    <row r="211" spans="1:22" x14ac:dyDescent="0.2">
      <c r="A211" t="s">
        <v>263</v>
      </c>
      <c r="B211">
        <v>4774</v>
      </c>
      <c r="C211">
        <v>0</v>
      </c>
      <c r="D211">
        <v>1</v>
      </c>
      <c r="E211">
        <v>846.6</v>
      </c>
      <c r="F211">
        <v>13.6</v>
      </c>
      <c r="G211">
        <v>4614473</v>
      </c>
      <c r="H211">
        <v>609971</v>
      </c>
      <c r="I211">
        <v>169210</v>
      </c>
      <c r="J211">
        <v>2576170</v>
      </c>
      <c r="K211">
        <v>58931</v>
      </c>
      <c r="L211">
        <v>7679734</v>
      </c>
      <c r="M211">
        <v>2517239</v>
      </c>
      <c r="N211">
        <v>7432459</v>
      </c>
      <c r="O211">
        <v>247275</v>
      </c>
      <c r="P211">
        <v>0</v>
      </c>
      <c r="Q211">
        <v>0</v>
      </c>
      <c r="R211">
        <v>161473</v>
      </c>
      <c r="S211">
        <v>5506</v>
      </c>
      <c r="T211">
        <v>0</v>
      </c>
      <c r="U211">
        <v>45221</v>
      </c>
      <c r="V211">
        <v>40593</v>
      </c>
    </row>
    <row r="212" spans="1:22" x14ac:dyDescent="0.2">
      <c r="A212" t="s">
        <v>264</v>
      </c>
      <c r="B212">
        <v>873</v>
      </c>
      <c r="C212">
        <v>0</v>
      </c>
      <c r="D212">
        <v>1</v>
      </c>
      <c r="E212">
        <v>445.8</v>
      </c>
      <c r="F212">
        <v>-16.8</v>
      </c>
      <c r="G212">
        <v>1698373</v>
      </c>
      <c r="H212">
        <v>349375</v>
      </c>
      <c r="I212">
        <v>-72404</v>
      </c>
      <c r="J212">
        <v>2241339</v>
      </c>
      <c r="K212">
        <v>139966</v>
      </c>
      <c r="L212">
        <v>4192613</v>
      </c>
      <c r="M212">
        <v>2101373</v>
      </c>
      <c r="N212">
        <v>4115757</v>
      </c>
      <c r="O212">
        <v>76856</v>
      </c>
      <c r="P212">
        <v>110202</v>
      </c>
      <c r="Q212">
        <v>0</v>
      </c>
      <c r="R212">
        <v>115338</v>
      </c>
      <c r="S212">
        <v>3933</v>
      </c>
      <c r="T212">
        <v>0</v>
      </c>
      <c r="U212">
        <v>24115</v>
      </c>
      <c r="V212">
        <v>18864</v>
      </c>
    </row>
    <row r="213" spans="1:22" x14ac:dyDescent="0.2">
      <c r="A213" t="s">
        <v>265</v>
      </c>
      <c r="B213">
        <v>4778</v>
      </c>
      <c r="C213">
        <v>0</v>
      </c>
      <c r="D213">
        <v>1</v>
      </c>
      <c r="E213">
        <v>301.89999999999998</v>
      </c>
      <c r="F213">
        <v>14.1</v>
      </c>
      <c r="G213">
        <v>1043764</v>
      </c>
      <c r="H213">
        <v>221455</v>
      </c>
      <c r="I213">
        <v>122860</v>
      </c>
      <c r="J213">
        <v>1681257</v>
      </c>
      <c r="K213">
        <v>20773</v>
      </c>
      <c r="L213">
        <v>2891678</v>
      </c>
      <c r="M213">
        <v>1660484</v>
      </c>
      <c r="N213">
        <v>2736712</v>
      </c>
      <c r="O213">
        <v>154966</v>
      </c>
      <c r="P213">
        <v>0</v>
      </c>
      <c r="Q213">
        <v>0</v>
      </c>
      <c r="R213">
        <v>75794</v>
      </c>
      <c r="S213">
        <v>2585</v>
      </c>
      <c r="T213">
        <v>0</v>
      </c>
      <c r="U213">
        <v>17294</v>
      </c>
      <c r="V213">
        <v>20996</v>
      </c>
    </row>
    <row r="214" spans="1:22" x14ac:dyDescent="0.2">
      <c r="A214" t="s">
        <v>266</v>
      </c>
      <c r="B214">
        <v>4777</v>
      </c>
      <c r="C214">
        <v>0</v>
      </c>
      <c r="D214">
        <v>1</v>
      </c>
      <c r="E214">
        <v>698.7</v>
      </c>
      <c r="F214">
        <v>0.5</v>
      </c>
      <c r="G214">
        <v>3609102</v>
      </c>
      <c r="H214">
        <v>481789</v>
      </c>
      <c r="I214">
        <v>75348</v>
      </c>
      <c r="J214">
        <v>1834346</v>
      </c>
      <c r="K214">
        <v>36432</v>
      </c>
      <c r="L214">
        <v>5803979.3333000001</v>
      </c>
      <c r="M214">
        <v>1797914</v>
      </c>
      <c r="N214">
        <v>5689835</v>
      </c>
      <c r="O214">
        <v>114144.33332999999</v>
      </c>
      <c r="P214">
        <v>0</v>
      </c>
      <c r="Q214">
        <v>0</v>
      </c>
      <c r="R214">
        <v>128520</v>
      </c>
      <c r="S214">
        <v>4383</v>
      </c>
      <c r="T214">
        <v>0</v>
      </c>
      <c r="U214">
        <v>35660</v>
      </c>
      <c r="V214">
        <v>7262</v>
      </c>
    </row>
    <row r="215" spans="1:22" x14ac:dyDescent="0.2">
      <c r="A215" t="s">
        <v>267</v>
      </c>
      <c r="B215">
        <v>4776</v>
      </c>
      <c r="C215">
        <v>0</v>
      </c>
      <c r="D215">
        <v>1</v>
      </c>
      <c r="E215">
        <v>492.8</v>
      </c>
      <c r="F215">
        <v>0.2</v>
      </c>
      <c r="G215">
        <v>2223628</v>
      </c>
      <c r="H215">
        <v>371780</v>
      </c>
      <c r="I215">
        <v>16870</v>
      </c>
      <c r="J215">
        <v>1870266</v>
      </c>
      <c r="K215">
        <v>-147643</v>
      </c>
      <c r="L215">
        <v>4386074.3333000001</v>
      </c>
      <c r="M215">
        <v>2017909</v>
      </c>
      <c r="N215">
        <v>4510627</v>
      </c>
      <c r="O215">
        <v>-124552.6667</v>
      </c>
      <c r="P215">
        <v>0</v>
      </c>
      <c r="Q215">
        <v>0</v>
      </c>
      <c r="R215">
        <v>92271</v>
      </c>
      <c r="S215">
        <v>3147</v>
      </c>
      <c r="T215">
        <v>0</v>
      </c>
      <c r="U215">
        <v>25791</v>
      </c>
      <c r="V215">
        <v>12671</v>
      </c>
    </row>
    <row r="216" spans="1:22" x14ac:dyDescent="0.2">
      <c r="A216" t="s">
        <v>268</v>
      </c>
      <c r="B216">
        <v>4779</v>
      </c>
      <c r="C216">
        <v>0</v>
      </c>
      <c r="D216">
        <v>1</v>
      </c>
      <c r="E216">
        <v>1431.3</v>
      </c>
      <c r="F216">
        <v>15.7</v>
      </c>
      <c r="G216">
        <v>8026153</v>
      </c>
      <c r="H216">
        <v>1371400</v>
      </c>
      <c r="I216">
        <v>656319</v>
      </c>
      <c r="J216">
        <v>2736551</v>
      </c>
      <c r="K216">
        <v>63248</v>
      </c>
      <c r="L216">
        <v>11849715.666999999</v>
      </c>
      <c r="M216">
        <v>2673303</v>
      </c>
      <c r="N216">
        <v>11116934</v>
      </c>
      <c r="O216">
        <v>732781.66666999995</v>
      </c>
      <c r="P216">
        <v>0</v>
      </c>
      <c r="Q216">
        <v>197493.55033999999</v>
      </c>
      <c r="R216">
        <v>309765</v>
      </c>
      <c r="S216">
        <v>10563</v>
      </c>
      <c r="T216">
        <v>197493.55033999999</v>
      </c>
      <c r="U216">
        <v>70924</v>
      </c>
      <c r="V216">
        <v>25377</v>
      </c>
    </row>
    <row r="217" spans="1:22" x14ac:dyDescent="0.2">
      <c r="A217" t="s">
        <v>269</v>
      </c>
      <c r="B217">
        <v>4784</v>
      </c>
      <c r="C217">
        <v>0</v>
      </c>
      <c r="D217">
        <v>1</v>
      </c>
      <c r="E217">
        <v>2960.5</v>
      </c>
      <c r="F217">
        <v>11.6</v>
      </c>
      <c r="G217">
        <v>14992261</v>
      </c>
      <c r="H217">
        <v>2059567</v>
      </c>
      <c r="I217">
        <v>262747</v>
      </c>
      <c r="J217">
        <v>8692265</v>
      </c>
      <c r="K217">
        <v>143313</v>
      </c>
      <c r="L217">
        <v>25425226</v>
      </c>
      <c r="M217">
        <v>8548952</v>
      </c>
      <c r="N217">
        <v>24900236</v>
      </c>
      <c r="O217">
        <v>524990</v>
      </c>
      <c r="P217">
        <v>0</v>
      </c>
      <c r="Q217">
        <v>0</v>
      </c>
      <c r="R217">
        <v>553623</v>
      </c>
      <c r="S217">
        <v>18879</v>
      </c>
      <c r="T217">
        <v>0</v>
      </c>
      <c r="U217">
        <v>152120</v>
      </c>
      <c r="V217">
        <v>234756</v>
      </c>
    </row>
    <row r="218" spans="1:22" x14ac:dyDescent="0.2">
      <c r="A218" t="s">
        <v>270</v>
      </c>
      <c r="B218">
        <v>4785</v>
      </c>
      <c r="C218">
        <v>0</v>
      </c>
      <c r="D218">
        <v>1</v>
      </c>
      <c r="E218">
        <v>470.8</v>
      </c>
      <c r="F218">
        <v>-21.1</v>
      </c>
      <c r="G218">
        <v>2096680</v>
      </c>
      <c r="H218">
        <v>384863</v>
      </c>
      <c r="I218">
        <v>-117791</v>
      </c>
      <c r="J218">
        <v>1784473</v>
      </c>
      <c r="K218">
        <v>38890</v>
      </c>
      <c r="L218">
        <v>4285330.6666999999</v>
      </c>
      <c r="M218">
        <v>1745583</v>
      </c>
      <c r="N218">
        <v>4354806</v>
      </c>
      <c r="O218">
        <v>-69475.333329999994</v>
      </c>
      <c r="P218">
        <v>135505</v>
      </c>
      <c r="Q218">
        <v>0</v>
      </c>
      <c r="R218">
        <v>0</v>
      </c>
      <c r="S218">
        <v>0</v>
      </c>
      <c r="T218">
        <v>0</v>
      </c>
      <c r="U218">
        <v>24519</v>
      </c>
      <c r="V218">
        <v>19315</v>
      </c>
    </row>
    <row r="219" spans="1:22" x14ac:dyDescent="0.2">
      <c r="A219" t="s">
        <v>271</v>
      </c>
      <c r="B219">
        <v>333</v>
      </c>
      <c r="C219">
        <v>0</v>
      </c>
      <c r="D219">
        <v>1</v>
      </c>
      <c r="E219">
        <v>424.8</v>
      </c>
      <c r="F219">
        <v>-10.199999999999999</v>
      </c>
      <c r="G219">
        <v>1815367</v>
      </c>
      <c r="H219">
        <v>363346</v>
      </c>
      <c r="I219">
        <v>-56472</v>
      </c>
      <c r="J219">
        <v>2228856</v>
      </c>
      <c r="K219">
        <v>227839</v>
      </c>
      <c r="L219">
        <v>4312009</v>
      </c>
      <c r="M219">
        <v>2001017</v>
      </c>
      <c r="N219">
        <v>4131999</v>
      </c>
      <c r="O219">
        <v>180010</v>
      </c>
      <c r="P219">
        <v>66457</v>
      </c>
      <c r="Q219">
        <v>0</v>
      </c>
      <c r="R219">
        <v>112043</v>
      </c>
      <c r="S219">
        <v>3821</v>
      </c>
      <c r="T219">
        <v>0</v>
      </c>
      <c r="U219">
        <v>25032</v>
      </c>
      <c r="V219">
        <v>16483</v>
      </c>
    </row>
    <row r="220" spans="1:22" x14ac:dyDescent="0.2">
      <c r="A220" t="s">
        <v>272</v>
      </c>
      <c r="B220">
        <v>4787</v>
      </c>
      <c r="C220">
        <v>0</v>
      </c>
      <c r="D220">
        <v>1</v>
      </c>
      <c r="E220">
        <v>303.89999999999998</v>
      </c>
      <c r="F220">
        <v>11.3</v>
      </c>
      <c r="G220">
        <v>1390954</v>
      </c>
      <c r="H220">
        <v>203699</v>
      </c>
      <c r="I220">
        <v>94759</v>
      </c>
      <c r="J220">
        <v>1107739</v>
      </c>
      <c r="K220">
        <v>36391</v>
      </c>
      <c r="L220">
        <v>2675467</v>
      </c>
      <c r="M220">
        <v>1071348</v>
      </c>
      <c r="N220">
        <v>2543041</v>
      </c>
      <c r="O220">
        <v>132426</v>
      </c>
      <c r="P220">
        <v>0</v>
      </c>
      <c r="Q220">
        <v>0</v>
      </c>
      <c r="R220">
        <v>29658</v>
      </c>
      <c r="S220">
        <v>1011</v>
      </c>
      <c r="T220">
        <v>0</v>
      </c>
      <c r="U220">
        <v>16193</v>
      </c>
      <c r="V220">
        <v>2733</v>
      </c>
    </row>
    <row r="221" spans="1:22" x14ac:dyDescent="0.2">
      <c r="A221" t="s">
        <v>273</v>
      </c>
      <c r="B221">
        <v>4773</v>
      </c>
      <c r="C221">
        <v>0</v>
      </c>
      <c r="D221">
        <v>1</v>
      </c>
      <c r="E221">
        <v>541.70000000000005</v>
      </c>
      <c r="F221">
        <v>-2.4</v>
      </c>
      <c r="G221">
        <v>2702427</v>
      </c>
      <c r="H221">
        <v>419737</v>
      </c>
      <c r="I221">
        <v>28874</v>
      </c>
      <c r="J221">
        <v>1753083</v>
      </c>
      <c r="K221">
        <v>48338</v>
      </c>
      <c r="L221">
        <v>4755672</v>
      </c>
      <c r="M221">
        <v>1704745</v>
      </c>
      <c r="N221">
        <v>4676123</v>
      </c>
      <c r="O221">
        <v>79549</v>
      </c>
      <c r="P221">
        <v>16188</v>
      </c>
      <c r="Q221">
        <v>0</v>
      </c>
      <c r="R221">
        <v>125224</v>
      </c>
      <c r="S221">
        <v>4270</v>
      </c>
      <c r="T221">
        <v>0</v>
      </c>
      <c r="U221">
        <v>27925</v>
      </c>
      <c r="V221">
        <v>5649</v>
      </c>
    </row>
    <row r="222" spans="1:22" x14ac:dyDescent="0.2">
      <c r="A222" t="s">
        <v>274</v>
      </c>
      <c r="B222">
        <v>4775</v>
      </c>
      <c r="C222">
        <v>0</v>
      </c>
      <c r="D222">
        <v>1</v>
      </c>
      <c r="E222">
        <v>192.9</v>
      </c>
      <c r="F222">
        <v>-19.100000000000001</v>
      </c>
      <c r="G222">
        <v>453571</v>
      </c>
      <c r="H222">
        <v>170612</v>
      </c>
      <c r="I222">
        <v>-101689</v>
      </c>
      <c r="J222">
        <v>1429022</v>
      </c>
      <c r="K222">
        <v>67719</v>
      </c>
      <c r="L222">
        <v>2052431.3333000001</v>
      </c>
      <c r="M222">
        <v>1361303</v>
      </c>
      <c r="N222">
        <v>2061338</v>
      </c>
      <c r="O222">
        <v>-8906.6666669999995</v>
      </c>
      <c r="P222">
        <v>126348</v>
      </c>
      <c r="Q222">
        <v>0</v>
      </c>
      <c r="R222">
        <v>49431</v>
      </c>
      <c r="S222">
        <v>1686</v>
      </c>
      <c r="T222">
        <v>0</v>
      </c>
      <c r="U222">
        <v>11511</v>
      </c>
      <c r="V222">
        <v>48657</v>
      </c>
    </row>
    <row r="223" spans="1:22" x14ac:dyDescent="0.2">
      <c r="A223" t="s">
        <v>275</v>
      </c>
      <c r="B223">
        <v>4788</v>
      </c>
      <c r="C223">
        <v>0</v>
      </c>
      <c r="D223">
        <v>1</v>
      </c>
      <c r="E223">
        <v>529.70000000000005</v>
      </c>
      <c r="F223">
        <v>10.4</v>
      </c>
      <c r="G223">
        <v>2416661</v>
      </c>
      <c r="H223">
        <v>376424</v>
      </c>
      <c r="I223">
        <v>84922</v>
      </c>
      <c r="J223">
        <v>1863331</v>
      </c>
      <c r="K223">
        <v>41548</v>
      </c>
      <c r="L223">
        <v>4567290</v>
      </c>
      <c r="M223">
        <v>1821783</v>
      </c>
      <c r="N223">
        <v>4420206</v>
      </c>
      <c r="O223">
        <v>147084</v>
      </c>
      <c r="P223">
        <v>0</v>
      </c>
      <c r="Q223">
        <v>0</v>
      </c>
      <c r="R223">
        <v>131815</v>
      </c>
      <c r="S223">
        <v>4495</v>
      </c>
      <c r="T223">
        <v>0</v>
      </c>
      <c r="U223">
        <v>27280</v>
      </c>
      <c r="V223">
        <v>42689</v>
      </c>
    </row>
    <row r="224" spans="1:22" x14ac:dyDescent="0.2">
      <c r="A224" t="s">
        <v>276</v>
      </c>
      <c r="B224">
        <v>4797</v>
      </c>
      <c r="C224">
        <v>0</v>
      </c>
      <c r="D224">
        <v>1</v>
      </c>
      <c r="E224">
        <v>2555.6999999999998</v>
      </c>
      <c r="F224">
        <v>39.1</v>
      </c>
      <c r="G224">
        <v>15729626</v>
      </c>
      <c r="H224">
        <v>2597441</v>
      </c>
      <c r="I224">
        <v>1299105</v>
      </c>
      <c r="J224">
        <v>4835099</v>
      </c>
      <c r="K224">
        <v>115971</v>
      </c>
      <c r="L224">
        <v>22761178.333000001</v>
      </c>
      <c r="M224">
        <v>4719128</v>
      </c>
      <c r="N224">
        <v>21332642</v>
      </c>
      <c r="O224">
        <v>1428536.3333000001</v>
      </c>
      <c r="P224">
        <v>0</v>
      </c>
      <c r="Q224">
        <v>706208.03206</v>
      </c>
      <c r="R224">
        <v>421808</v>
      </c>
      <c r="S224">
        <v>14384</v>
      </c>
      <c r="T224">
        <v>706208.03206</v>
      </c>
      <c r="U224">
        <v>132687</v>
      </c>
      <c r="V224">
        <v>20820</v>
      </c>
    </row>
    <row r="225" spans="1:22" x14ac:dyDescent="0.2">
      <c r="A225" t="s">
        <v>277</v>
      </c>
      <c r="B225">
        <v>4860</v>
      </c>
      <c r="C225">
        <v>0</v>
      </c>
      <c r="D225">
        <v>1</v>
      </c>
      <c r="E225">
        <v>326.8</v>
      </c>
      <c r="F225">
        <v>-6.6</v>
      </c>
      <c r="G225">
        <v>1481902</v>
      </c>
      <c r="H225">
        <v>248024</v>
      </c>
      <c r="I225">
        <v>40377</v>
      </c>
      <c r="J225">
        <v>1253972</v>
      </c>
      <c r="K225">
        <v>68558</v>
      </c>
      <c r="L225">
        <v>2923751.6666999999</v>
      </c>
      <c r="M225">
        <v>1185414</v>
      </c>
      <c r="N225">
        <v>2809879</v>
      </c>
      <c r="O225">
        <v>113872.66667000001</v>
      </c>
      <c r="P225">
        <v>42324</v>
      </c>
      <c r="Q225">
        <v>0</v>
      </c>
      <c r="R225">
        <v>69203</v>
      </c>
      <c r="S225">
        <v>2360</v>
      </c>
      <c r="T225">
        <v>0</v>
      </c>
      <c r="U225">
        <v>17349</v>
      </c>
      <c r="V225">
        <v>9057</v>
      </c>
    </row>
    <row r="226" spans="1:22" x14ac:dyDescent="0.2">
      <c r="A226" t="s">
        <v>278</v>
      </c>
      <c r="B226">
        <v>4869</v>
      </c>
      <c r="C226">
        <v>0</v>
      </c>
      <c r="D226">
        <v>1</v>
      </c>
      <c r="E226">
        <v>1303.4000000000001</v>
      </c>
      <c r="F226">
        <v>30.6</v>
      </c>
      <c r="G226">
        <v>8199640</v>
      </c>
      <c r="H226">
        <v>1359256</v>
      </c>
      <c r="I226">
        <v>739853</v>
      </c>
      <c r="J226">
        <v>3071910</v>
      </c>
      <c r="K226">
        <v>86409</v>
      </c>
      <c r="L226">
        <v>12511821.333000001</v>
      </c>
      <c r="M226">
        <v>2985501</v>
      </c>
      <c r="N226">
        <v>11657909</v>
      </c>
      <c r="O226">
        <v>853912.33333000005</v>
      </c>
      <c r="P226">
        <v>0</v>
      </c>
      <c r="Q226">
        <v>218950.78674000001</v>
      </c>
      <c r="R226">
        <v>177950</v>
      </c>
      <c r="S226">
        <v>6068</v>
      </c>
      <c r="T226">
        <v>218950.78674000001</v>
      </c>
      <c r="U226">
        <v>72945</v>
      </c>
      <c r="V226">
        <v>58965</v>
      </c>
    </row>
    <row r="227" spans="1:22" x14ac:dyDescent="0.2">
      <c r="A227" t="s">
        <v>279</v>
      </c>
      <c r="B227">
        <v>4878</v>
      </c>
      <c r="C227">
        <v>0</v>
      </c>
      <c r="D227">
        <v>1</v>
      </c>
      <c r="E227">
        <v>589.70000000000005</v>
      </c>
      <c r="F227">
        <v>-28.4</v>
      </c>
      <c r="G227">
        <v>2776582</v>
      </c>
      <c r="H227">
        <v>446390</v>
      </c>
      <c r="I227">
        <v>-118869</v>
      </c>
      <c r="J227">
        <v>2154864</v>
      </c>
      <c r="K227">
        <v>189337</v>
      </c>
      <c r="L227">
        <v>5297797</v>
      </c>
      <c r="M227">
        <v>1965527</v>
      </c>
      <c r="N227">
        <v>5219774</v>
      </c>
      <c r="O227">
        <v>78023</v>
      </c>
      <c r="P227">
        <v>182402</v>
      </c>
      <c r="Q227">
        <v>0</v>
      </c>
      <c r="R227">
        <v>95566</v>
      </c>
      <c r="S227">
        <v>3259</v>
      </c>
      <c r="T227">
        <v>0</v>
      </c>
      <c r="U227">
        <v>30854</v>
      </c>
      <c r="V227">
        <v>15527</v>
      </c>
    </row>
    <row r="228" spans="1:22" x14ac:dyDescent="0.2">
      <c r="A228" t="s">
        <v>280</v>
      </c>
      <c r="B228">
        <v>4890</v>
      </c>
      <c r="C228">
        <v>0</v>
      </c>
      <c r="D228">
        <v>1</v>
      </c>
      <c r="E228">
        <v>931.5</v>
      </c>
      <c r="F228">
        <v>11.9</v>
      </c>
      <c r="G228">
        <v>298984</v>
      </c>
      <c r="H228">
        <v>680873</v>
      </c>
      <c r="I228">
        <v>-18093</v>
      </c>
      <c r="J228">
        <v>7226372</v>
      </c>
      <c r="K228">
        <v>171339</v>
      </c>
      <c r="L228">
        <v>8147859.6666999999</v>
      </c>
      <c r="M228">
        <v>7055033</v>
      </c>
      <c r="N228">
        <v>7922951</v>
      </c>
      <c r="O228">
        <v>224908.66667000001</v>
      </c>
      <c r="P228">
        <v>0</v>
      </c>
      <c r="Q228">
        <v>0</v>
      </c>
      <c r="R228">
        <v>201018</v>
      </c>
      <c r="S228">
        <v>6855</v>
      </c>
      <c r="T228">
        <v>0</v>
      </c>
      <c r="U228">
        <v>48874</v>
      </c>
      <c r="V228">
        <v>142649</v>
      </c>
    </row>
    <row r="229" spans="1:22" x14ac:dyDescent="0.2">
      <c r="A229" t="s">
        <v>281</v>
      </c>
      <c r="B229">
        <v>4905</v>
      </c>
      <c r="C229">
        <v>0</v>
      </c>
      <c r="D229">
        <v>1</v>
      </c>
      <c r="E229">
        <v>253.9</v>
      </c>
      <c r="F229">
        <v>18.5</v>
      </c>
      <c r="G229">
        <v>1382253</v>
      </c>
      <c r="H229">
        <v>218873</v>
      </c>
      <c r="I229">
        <v>163834</v>
      </c>
      <c r="J229">
        <v>780600</v>
      </c>
      <c r="K229">
        <v>35730</v>
      </c>
      <c r="L229">
        <v>2353367.6666999999</v>
      </c>
      <c r="M229">
        <v>744870</v>
      </c>
      <c r="N229">
        <v>2151831</v>
      </c>
      <c r="O229">
        <v>201536.66667000001</v>
      </c>
      <c r="P229">
        <v>0</v>
      </c>
      <c r="Q229">
        <v>0</v>
      </c>
      <c r="R229">
        <v>32954</v>
      </c>
      <c r="S229">
        <v>1124</v>
      </c>
      <c r="T229">
        <v>0</v>
      </c>
      <c r="U229">
        <v>14184</v>
      </c>
      <c r="V229">
        <v>4596</v>
      </c>
    </row>
    <row r="230" spans="1:22" x14ac:dyDescent="0.2">
      <c r="A230" t="s">
        <v>282</v>
      </c>
      <c r="B230">
        <v>4978</v>
      </c>
      <c r="C230">
        <v>0</v>
      </c>
      <c r="D230">
        <v>1</v>
      </c>
      <c r="E230">
        <v>196.2</v>
      </c>
      <c r="F230">
        <v>-2.9</v>
      </c>
      <c r="G230">
        <v>723506</v>
      </c>
      <c r="H230">
        <v>171727</v>
      </c>
      <c r="I230">
        <v>6771</v>
      </c>
      <c r="J230">
        <v>972847</v>
      </c>
      <c r="K230">
        <v>37472</v>
      </c>
      <c r="L230">
        <v>1870263</v>
      </c>
      <c r="M230">
        <v>935375</v>
      </c>
      <c r="N230">
        <v>1825850</v>
      </c>
      <c r="O230">
        <v>44413</v>
      </c>
      <c r="P230">
        <v>18580</v>
      </c>
      <c r="Q230">
        <v>0</v>
      </c>
      <c r="R230">
        <v>0</v>
      </c>
      <c r="S230">
        <v>0</v>
      </c>
      <c r="T230">
        <v>0</v>
      </c>
      <c r="U230">
        <v>11119</v>
      </c>
      <c r="V230">
        <v>2183</v>
      </c>
    </row>
    <row r="231" spans="1:22" x14ac:dyDescent="0.2">
      <c r="A231" t="s">
        <v>283</v>
      </c>
      <c r="B231">
        <v>4995</v>
      </c>
      <c r="C231">
        <v>0</v>
      </c>
      <c r="D231">
        <v>1</v>
      </c>
      <c r="E231">
        <v>927.5</v>
      </c>
      <c r="F231">
        <v>-10.6</v>
      </c>
      <c r="G231">
        <v>4579227</v>
      </c>
      <c r="H231">
        <v>669893</v>
      </c>
      <c r="I231">
        <v>-11591</v>
      </c>
      <c r="J231">
        <v>2850918</v>
      </c>
      <c r="K231">
        <v>105963</v>
      </c>
      <c r="L231">
        <v>7995460.3333000001</v>
      </c>
      <c r="M231">
        <v>2744955</v>
      </c>
      <c r="N231">
        <v>7887718</v>
      </c>
      <c r="O231">
        <v>107742.33332999999</v>
      </c>
      <c r="P231">
        <v>68978</v>
      </c>
      <c r="Q231">
        <v>0</v>
      </c>
      <c r="R231">
        <v>131815</v>
      </c>
      <c r="S231">
        <v>4495</v>
      </c>
      <c r="T231">
        <v>0</v>
      </c>
      <c r="U231">
        <v>47718</v>
      </c>
      <c r="V231">
        <v>27237</v>
      </c>
    </row>
    <row r="232" spans="1:22" x14ac:dyDescent="0.2">
      <c r="A232" t="s">
        <v>284</v>
      </c>
      <c r="B232">
        <v>5013</v>
      </c>
      <c r="C232">
        <v>0</v>
      </c>
      <c r="D232">
        <v>1</v>
      </c>
      <c r="E232">
        <v>2404.8000000000002</v>
      </c>
      <c r="F232">
        <v>-18.3</v>
      </c>
      <c r="G232">
        <v>13358630</v>
      </c>
      <c r="H232">
        <v>1709053</v>
      </c>
      <c r="I232">
        <v>55427</v>
      </c>
      <c r="J232">
        <v>6237382</v>
      </c>
      <c r="K232">
        <v>211746</v>
      </c>
      <c r="L232">
        <v>21013021.666999999</v>
      </c>
      <c r="M232">
        <v>6025636</v>
      </c>
      <c r="N232">
        <v>20659147</v>
      </c>
      <c r="O232">
        <v>353874.66667000001</v>
      </c>
      <c r="P232">
        <v>116846</v>
      </c>
      <c r="Q232">
        <v>27192.093970000002</v>
      </c>
      <c r="R232">
        <v>454762</v>
      </c>
      <c r="S232">
        <v>15508</v>
      </c>
      <c r="T232">
        <v>27192.093970000002</v>
      </c>
      <c r="U232">
        <v>126885</v>
      </c>
      <c r="V232">
        <v>162719</v>
      </c>
    </row>
    <row r="233" spans="1:22" x14ac:dyDescent="0.2">
      <c r="A233" t="s">
        <v>285</v>
      </c>
      <c r="B233">
        <v>5049</v>
      </c>
      <c r="C233">
        <v>0</v>
      </c>
      <c r="D233">
        <v>1</v>
      </c>
      <c r="E233">
        <v>4551.8</v>
      </c>
      <c r="F233">
        <v>-25.6</v>
      </c>
      <c r="G233">
        <v>27867562</v>
      </c>
      <c r="H233">
        <v>4635474</v>
      </c>
      <c r="I233">
        <v>1614876</v>
      </c>
      <c r="J233">
        <v>7888998</v>
      </c>
      <c r="K233">
        <v>281811</v>
      </c>
      <c r="L233">
        <v>39940728</v>
      </c>
      <c r="M233">
        <v>7607187</v>
      </c>
      <c r="N233">
        <v>37899805</v>
      </c>
      <c r="O233">
        <v>2040923</v>
      </c>
      <c r="P233">
        <v>163051</v>
      </c>
      <c r="Q233">
        <v>1182284.6103000001</v>
      </c>
      <c r="R233">
        <v>734869</v>
      </c>
      <c r="S233">
        <v>21999</v>
      </c>
      <c r="T233">
        <v>1182284.6103000001</v>
      </c>
      <c r="U233">
        <v>238122</v>
      </c>
      <c r="V233">
        <v>283563</v>
      </c>
    </row>
    <row r="234" spans="1:22" x14ac:dyDescent="0.2">
      <c r="A234" t="s">
        <v>286</v>
      </c>
      <c r="B234">
        <v>5319</v>
      </c>
      <c r="C234">
        <v>0</v>
      </c>
      <c r="D234">
        <v>1</v>
      </c>
      <c r="E234">
        <v>1121.4000000000001</v>
      </c>
      <c r="F234">
        <v>52.2</v>
      </c>
      <c r="G234">
        <v>6260848</v>
      </c>
      <c r="H234">
        <v>767892</v>
      </c>
      <c r="I234">
        <v>443878</v>
      </c>
      <c r="J234">
        <v>2519423</v>
      </c>
      <c r="K234">
        <v>64267</v>
      </c>
      <c r="L234">
        <v>9342673.6666999999</v>
      </c>
      <c r="M234">
        <v>2455156</v>
      </c>
      <c r="N234">
        <v>8820589</v>
      </c>
      <c r="O234">
        <v>522084.66667000001</v>
      </c>
      <c r="P234">
        <v>0</v>
      </c>
      <c r="Q234">
        <v>80258.229976999995</v>
      </c>
      <c r="R234">
        <v>230676</v>
      </c>
      <c r="S234">
        <v>10927</v>
      </c>
      <c r="T234">
        <v>80258.229976999995</v>
      </c>
      <c r="U234">
        <v>57443</v>
      </c>
      <c r="V234">
        <v>25187</v>
      </c>
    </row>
    <row r="235" spans="1:22" x14ac:dyDescent="0.2">
      <c r="A235" t="s">
        <v>287</v>
      </c>
      <c r="B235">
        <v>5121</v>
      </c>
      <c r="C235">
        <v>0</v>
      </c>
      <c r="D235">
        <v>1</v>
      </c>
      <c r="E235">
        <v>711.7</v>
      </c>
      <c r="F235">
        <v>-15.4</v>
      </c>
      <c r="G235">
        <v>2892311</v>
      </c>
      <c r="H235">
        <v>712153</v>
      </c>
      <c r="I235">
        <v>159639</v>
      </c>
      <c r="J235">
        <v>2857138</v>
      </c>
      <c r="K235">
        <v>131983</v>
      </c>
      <c r="L235">
        <v>6373468.3333000001</v>
      </c>
      <c r="M235">
        <v>2725155</v>
      </c>
      <c r="N235">
        <v>6068872</v>
      </c>
      <c r="O235">
        <v>304596.33332999999</v>
      </c>
      <c r="P235">
        <v>98775</v>
      </c>
      <c r="Q235">
        <v>0</v>
      </c>
      <c r="R235">
        <v>115338</v>
      </c>
      <c r="S235">
        <v>3933</v>
      </c>
      <c r="T235">
        <v>0</v>
      </c>
      <c r="U235">
        <v>36335</v>
      </c>
      <c r="V235">
        <v>27204</v>
      </c>
    </row>
    <row r="236" spans="1:22" x14ac:dyDescent="0.2">
      <c r="A236" t="s">
        <v>288</v>
      </c>
      <c r="B236">
        <v>5139</v>
      </c>
      <c r="C236">
        <v>0</v>
      </c>
      <c r="D236">
        <v>1</v>
      </c>
      <c r="E236">
        <v>189.2</v>
      </c>
      <c r="F236">
        <v>-2.8</v>
      </c>
      <c r="G236">
        <v>913117</v>
      </c>
      <c r="H236">
        <v>138642</v>
      </c>
      <c r="I236">
        <v>47894</v>
      </c>
      <c r="J236">
        <v>911048</v>
      </c>
      <c r="K236">
        <v>41635</v>
      </c>
      <c r="L236">
        <v>1915939</v>
      </c>
      <c r="M236">
        <v>869413</v>
      </c>
      <c r="N236">
        <v>1821992</v>
      </c>
      <c r="O236">
        <v>93947</v>
      </c>
      <c r="P236">
        <v>18727</v>
      </c>
      <c r="Q236">
        <v>0</v>
      </c>
      <c r="R236">
        <v>56021</v>
      </c>
      <c r="S236">
        <v>1910</v>
      </c>
      <c r="T236">
        <v>0</v>
      </c>
      <c r="U236">
        <v>11401</v>
      </c>
      <c r="V236">
        <v>9153</v>
      </c>
    </row>
    <row r="237" spans="1:22" x14ac:dyDescent="0.2">
      <c r="A237" t="s">
        <v>289</v>
      </c>
      <c r="B237">
        <v>5163</v>
      </c>
      <c r="C237">
        <v>0</v>
      </c>
      <c r="D237">
        <v>1</v>
      </c>
      <c r="E237">
        <v>623.70000000000005</v>
      </c>
      <c r="F237">
        <v>-0.3</v>
      </c>
      <c r="G237">
        <v>3013217</v>
      </c>
      <c r="H237">
        <v>444140</v>
      </c>
      <c r="I237">
        <v>46177</v>
      </c>
      <c r="J237">
        <v>1887861</v>
      </c>
      <c r="K237">
        <v>43590</v>
      </c>
      <c r="L237">
        <v>5227979</v>
      </c>
      <c r="M237">
        <v>1844271</v>
      </c>
      <c r="N237">
        <v>5132051</v>
      </c>
      <c r="O237">
        <v>95928</v>
      </c>
      <c r="P237">
        <v>1717</v>
      </c>
      <c r="Q237">
        <v>0</v>
      </c>
      <c r="R237">
        <v>131815</v>
      </c>
      <c r="S237">
        <v>4495</v>
      </c>
      <c r="T237">
        <v>0</v>
      </c>
      <c r="U237">
        <v>32359</v>
      </c>
      <c r="V237">
        <v>14576</v>
      </c>
    </row>
    <row r="238" spans="1:22" x14ac:dyDescent="0.2">
      <c r="A238" t="s">
        <v>290</v>
      </c>
      <c r="B238">
        <v>5166</v>
      </c>
      <c r="C238">
        <v>0</v>
      </c>
      <c r="D238">
        <v>1</v>
      </c>
      <c r="E238">
        <v>2124</v>
      </c>
      <c r="F238">
        <v>-7.9</v>
      </c>
      <c r="G238">
        <v>10153025</v>
      </c>
      <c r="H238">
        <v>2085965</v>
      </c>
      <c r="I238">
        <v>762577</v>
      </c>
      <c r="J238">
        <v>6623838</v>
      </c>
      <c r="K238">
        <v>151043</v>
      </c>
      <c r="L238">
        <v>18656036.666999999</v>
      </c>
      <c r="M238">
        <v>6472795</v>
      </c>
      <c r="N238">
        <v>17651046</v>
      </c>
      <c r="O238">
        <v>1004990.6666999999</v>
      </c>
      <c r="P238">
        <v>50072</v>
      </c>
      <c r="Q238">
        <v>0</v>
      </c>
      <c r="R238">
        <v>385559</v>
      </c>
      <c r="S238">
        <v>13148</v>
      </c>
      <c r="T238">
        <v>0</v>
      </c>
      <c r="U238">
        <v>109308</v>
      </c>
      <c r="V238">
        <v>178768</v>
      </c>
    </row>
    <row r="239" spans="1:22" x14ac:dyDescent="0.2">
      <c r="A239" t="s">
        <v>291</v>
      </c>
      <c r="B239">
        <v>5184</v>
      </c>
      <c r="C239">
        <v>0</v>
      </c>
      <c r="D239">
        <v>1</v>
      </c>
      <c r="E239">
        <v>1829.1</v>
      </c>
      <c r="F239">
        <v>-7.2</v>
      </c>
      <c r="G239">
        <v>11766788</v>
      </c>
      <c r="H239">
        <v>1354100</v>
      </c>
      <c r="I239">
        <v>169004</v>
      </c>
      <c r="J239">
        <v>3433669</v>
      </c>
      <c r="K239">
        <v>101642</v>
      </c>
      <c r="L239">
        <v>16303245.666999999</v>
      </c>
      <c r="M239">
        <v>3332027</v>
      </c>
      <c r="N239">
        <v>15994260</v>
      </c>
      <c r="O239">
        <v>308985.66667000001</v>
      </c>
      <c r="P239">
        <v>45697</v>
      </c>
      <c r="Q239">
        <v>562121.59878999996</v>
      </c>
      <c r="R239">
        <v>329538</v>
      </c>
      <c r="S239">
        <v>11238</v>
      </c>
      <c r="T239">
        <v>562121.59878999996</v>
      </c>
      <c r="U239">
        <v>98814</v>
      </c>
      <c r="V239">
        <v>78227</v>
      </c>
    </row>
    <row r="240" spans="1:22" x14ac:dyDescent="0.2">
      <c r="A240" t="s">
        <v>292</v>
      </c>
      <c r="B240">
        <v>5250</v>
      </c>
      <c r="C240">
        <v>0</v>
      </c>
      <c r="D240">
        <v>1</v>
      </c>
      <c r="E240">
        <v>4449.8</v>
      </c>
      <c r="F240">
        <v>161.19999999999999</v>
      </c>
      <c r="G240">
        <v>21014301</v>
      </c>
      <c r="H240">
        <v>2926966</v>
      </c>
      <c r="I240">
        <v>1228773</v>
      </c>
      <c r="J240">
        <v>12802760</v>
      </c>
      <c r="K240">
        <v>380685</v>
      </c>
      <c r="L240">
        <v>36580241.332999997</v>
      </c>
      <c r="M240">
        <v>12422075</v>
      </c>
      <c r="N240">
        <v>34841542</v>
      </c>
      <c r="O240">
        <v>1738699.3333000001</v>
      </c>
      <c r="P240">
        <v>0</v>
      </c>
      <c r="Q240">
        <v>0</v>
      </c>
      <c r="R240">
        <v>405331</v>
      </c>
      <c r="S240">
        <v>13822</v>
      </c>
      <c r="T240">
        <v>0</v>
      </c>
      <c r="U240">
        <v>218015</v>
      </c>
      <c r="V240">
        <v>241545</v>
      </c>
    </row>
    <row r="241" spans="1:22" x14ac:dyDescent="0.2">
      <c r="A241" t="s">
        <v>293</v>
      </c>
      <c r="B241">
        <v>5256</v>
      </c>
      <c r="C241">
        <v>0</v>
      </c>
      <c r="D241">
        <v>1</v>
      </c>
      <c r="E241">
        <v>661.7</v>
      </c>
      <c r="F241">
        <v>20.399999999999999</v>
      </c>
      <c r="G241">
        <v>3718897</v>
      </c>
      <c r="H241">
        <v>471820</v>
      </c>
      <c r="I241">
        <v>202331</v>
      </c>
      <c r="J241">
        <v>1560967</v>
      </c>
      <c r="K241">
        <v>39709</v>
      </c>
      <c r="L241">
        <v>5625249.3333000001</v>
      </c>
      <c r="M241">
        <v>1521258</v>
      </c>
      <c r="N241">
        <v>5376532</v>
      </c>
      <c r="O241">
        <v>248717.33332999999</v>
      </c>
      <c r="P241">
        <v>0</v>
      </c>
      <c r="Q241">
        <v>32705.414905000001</v>
      </c>
      <c r="R241">
        <v>138406</v>
      </c>
      <c r="S241">
        <v>4720</v>
      </c>
      <c r="T241">
        <v>32705.414905000001</v>
      </c>
      <c r="U241">
        <v>34384</v>
      </c>
      <c r="V241">
        <v>11971</v>
      </c>
    </row>
    <row r="242" spans="1:22" x14ac:dyDescent="0.2">
      <c r="A242" t="s">
        <v>294</v>
      </c>
      <c r="B242">
        <v>5283</v>
      </c>
      <c r="C242">
        <v>0</v>
      </c>
      <c r="D242">
        <v>1</v>
      </c>
      <c r="E242">
        <v>697.7</v>
      </c>
      <c r="F242">
        <v>-6.5</v>
      </c>
      <c r="G242">
        <v>2244382</v>
      </c>
      <c r="H242">
        <v>584592</v>
      </c>
      <c r="I242">
        <v>-150211</v>
      </c>
      <c r="J242">
        <v>3636744</v>
      </c>
      <c r="K242">
        <v>221455</v>
      </c>
      <c r="L242">
        <v>6418329.6666999999</v>
      </c>
      <c r="M242">
        <v>3415289</v>
      </c>
      <c r="N242">
        <v>6302499</v>
      </c>
      <c r="O242">
        <v>115830.66667000001</v>
      </c>
      <c r="P242">
        <v>43384</v>
      </c>
      <c r="Q242">
        <v>0</v>
      </c>
      <c r="R242">
        <v>131815</v>
      </c>
      <c r="S242">
        <v>4495</v>
      </c>
      <c r="T242">
        <v>0</v>
      </c>
      <c r="U242">
        <v>37000</v>
      </c>
      <c r="V242">
        <v>84427</v>
      </c>
    </row>
    <row r="243" spans="1:22" x14ac:dyDescent="0.2">
      <c r="A243" t="s">
        <v>295</v>
      </c>
      <c r="B243">
        <v>5310</v>
      </c>
      <c r="C243">
        <v>0</v>
      </c>
      <c r="D243">
        <v>1</v>
      </c>
      <c r="E243">
        <v>675.7</v>
      </c>
      <c r="F243">
        <v>16.399999999999999</v>
      </c>
      <c r="G243">
        <v>3984256</v>
      </c>
      <c r="H243">
        <v>509328</v>
      </c>
      <c r="I243">
        <v>189979</v>
      </c>
      <c r="J243">
        <v>1547000</v>
      </c>
      <c r="K243">
        <v>36786</v>
      </c>
      <c r="L243">
        <v>5999631.3333000001</v>
      </c>
      <c r="M243">
        <v>1510214</v>
      </c>
      <c r="N243">
        <v>5760814</v>
      </c>
      <c r="O243">
        <v>238817.33332999999</v>
      </c>
      <c r="P243">
        <v>0</v>
      </c>
      <c r="Q243">
        <v>54724.989831999999</v>
      </c>
      <c r="R243">
        <v>65908</v>
      </c>
      <c r="S243">
        <v>2248</v>
      </c>
      <c r="T243">
        <v>54724.989831999999</v>
      </c>
      <c r="U243">
        <v>37127</v>
      </c>
      <c r="V243">
        <v>24955</v>
      </c>
    </row>
    <row r="244" spans="1:22" x14ac:dyDescent="0.2">
      <c r="A244" t="s">
        <v>296</v>
      </c>
      <c r="B244">
        <v>5323</v>
      </c>
      <c r="C244">
        <v>0</v>
      </c>
      <c r="D244">
        <v>1</v>
      </c>
      <c r="E244">
        <v>565.70000000000005</v>
      </c>
      <c r="F244">
        <v>-15.7</v>
      </c>
      <c r="G244">
        <v>2234190</v>
      </c>
      <c r="H244">
        <v>456703</v>
      </c>
      <c r="I244">
        <v>-48328</v>
      </c>
      <c r="J244">
        <v>2593518</v>
      </c>
      <c r="K244">
        <v>92822</v>
      </c>
      <c r="L244">
        <v>5196714.6666999999</v>
      </c>
      <c r="M244">
        <v>2500696</v>
      </c>
      <c r="N244">
        <v>5139511</v>
      </c>
      <c r="O244">
        <v>57203.666666999998</v>
      </c>
      <c r="P244">
        <v>103335</v>
      </c>
      <c r="Q244">
        <v>0</v>
      </c>
      <c r="R244">
        <v>118634</v>
      </c>
      <c r="S244">
        <v>4046</v>
      </c>
      <c r="T244">
        <v>0</v>
      </c>
      <c r="U244">
        <v>30109</v>
      </c>
      <c r="V244">
        <v>30938</v>
      </c>
    </row>
    <row r="245" spans="1:22" x14ac:dyDescent="0.2">
      <c r="A245" t="s">
        <v>297</v>
      </c>
      <c r="B245">
        <v>5328</v>
      </c>
      <c r="C245">
        <v>0</v>
      </c>
      <c r="D245">
        <v>1</v>
      </c>
      <c r="E245">
        <v>83.6</v>
      </c>
      <c r="F245">
        <v>-1.2</v>
      </c>
      <c r="G245">
        <v>397120</v>
      </c>
      <c r="H245">
        <v>58634</v>
      </c>
      <c r="I245">
        <v>17078</v>
      </c>
      <c r="J245">
        <v>411527</v>
      </c>
      <c r="K245">
        <v>3474</v>
      </c>
      <c r="L245">
        <v>867545.33333000005</v>
      </c>
      <c r="M245">
        <v>408053</v>
      </c>
      <c r="N245">
        <v>847105</v>
      </c>
      <c r="O245">
        <v>20440.333332999999</v>
      </c>
      <c r="P245">
        <v>8046</v>
      </c>
      <c r="Q245">
        <v>0</v>
      </c>
      <c r="R245">
        <v>0</v>
      </c>
      <c r="S245">
        <v>0</v>
      </c>
      <c r="T245">
        <v>0</v>
      </c>
      <c r="U245">
        <v>5197</v>
      </c>
      <c r="V245">
        <v>264</v>
      </c>
    </row>
    <row r="246" spans="1:22" x14ac:dyDescent="0.2">
      <c r="A246" t="s">
        <v>298</v>
      </c>
      <c r="B246">
        <v>5463</v>
      </c>
      <c r="C246">
        <v>0</v>
      </c>
      <c r="D246">
        <v>1</v>
      </c>
      <c r="E246">
        <v>1144.4000000000001</v>
      </c>
      <c r="F246">
        <v>-22.1</v>
      </c>
      <c r="G246">
        <v>6006898</v>
      </c>
      <c r="H246">
        <v>857886</v>
      </c>
      <c r="I246">
        <v>-31704</v>
      </c>
      <c r="J246">
        <v>3599087</v>
      </c>
      <c r="K246">
        <v>134531</v>
      </c>
      <c r="L246">
        <v>10298960</v>
      </c>
      <c r="M246">
        <v>3464556</v>
      </c>
      <c r="N246">
        <v>10151971</v>
      </c>
      <c r="O246">
        <v>146989</v>
      </c>
      <c r="P246">
        <v>141706</v>
      </c>
      <c r="Q246">
        <v>0</v>
      </c>
      <c r="R246">
        <v>247153</v>
      </c>
      <c r="S246">
        <v>8428</v>
      </c>
      <c r="T246">
        <v>0</v>
      </c>
      <c r="U246">
        <v>60419</v>
      </c>
      <c r="V246">
        <v>82242</v>
      </c>
    </row>
    <row r="247" spans="1:22" x14ac:dyDescent="0.2">
      <c r="A247" t="s">
        <v>299</v>
      </c>
      <c r="B247">
        <v>5486</v>
      </c>
      <c r="C247">
        <v>0</v>
      </c>
      <c r="D247">
        <v>1</v>
      </c>
      <c r="E247">
        <v>384.8</v>
      </c>
      <c r="F247">
        <v>-3.9</v>
      </c>
      <c r="G247">
        <v>1504425</v>
      </c>
      <c r="H247">
        <v>285736</v>
      </c>
      <c r="I247">
        <v>-47282</v>
      </c>
      <c r="J247">
        <v>1738516</v>
      </c>
      <c r="K247">
        <v>57348</v>
      </c>
      <c r="L247">
        <v>3475478</v>
      </c>
      <c r="M247">
        <v>1681168</v>
      </c>
      <c r="N247">
        <v>3457347</v>
      </c>
      <c r="O247">
        <v>18131</v>
      </c>
      <c r="P247">
        <v>25108</v>
      </c>
      <c r="Q247">
        <v>0</v>
      </c>
      <c r="R247">
        <v>69203</v>
      </c>
      <c r="S247">
        <v>2360</v>
      </c>
      <c r="T247">
        <v>0</v>
      </c>
      <c r="U247">
        <v>21208</v>
      </c>
      <c r="V247">
        <v>16004</v>
      </c>
    </row>
    <row r="248" spans="1:22" x14ac:dyDescent="0.2">
      <c r="A248" t="s">
        <v>300</v>
      </c>
      <c r="B248">
        <v>5508</v>
      </c>
      <c r="C248">
        <v>0</v>
      </c>
      <c r="D248">
        <v>1</v>
      </c>
      <c r="E248">
        <v>326.8</v>
      </c>
      <c r="F248">
        <v>25.1</v>
      </c>
      <c r="G248">
        <v>1068581</v>
      </c>
      <c r="H248">
        <v>295436</v>
      </c>
      <c r="I248">
        <v>180220</v>
      </c>
      <c r="J248">
        <v>1421838</v>
      </c>
      <c r="K248">
        <v>46474</v>
      </c>
      <c r="L248">
        <v>2792701.3333000001</v>
      </c>
      <c r="M248">
        <v>1375364</v>
      </c>
      <c r="N248">
        <v>2562919</v>
      </c>
      <c r="O248">
        <v>229782.33332999999</v>
      </c>
      <c r="P248">
        <v>0</v>
      </c>
      <c r="Q248">
        <v>0</v>
      </c>
      <c r="R248">
        <v>0</v>
      </c>
      <c r="S248">
        <v>0</v>
      </c>
      <c r="T248">
        <v>0</v>
      </c>
      <c r="U248">
        <v>16860</v>
      </c>
      <c r="V248">
        <v>6846</v>
      </c>
    </row>
    <row r="249" spans="1:22" x14ac:dyDescent="0.2">
      <c r="A249" t="s">
        <v>301</v>
      </c>
      <c r="B249">
        <v>1975</v>
      </c>
      <c r="C249">
        <v>0</v>
      </c>
      <c r="D249">
        <v>1</v>
      </c>
      <c r="E249">
        <v>421.8</v>
      </c>
      <c r="F249">
        <v>-0.2</v>
      </c>
      <c r="G249">
        <v>1806058</v>
      </c>
      <c r="H249">
        <v>329489</v>
      </c>
      <c r="I249">
        <v>22936</v>
      </c>
      <c r="J249">
        <v>1553838</v>
      </c>
      <c r="K249">
        <v>32464</v>
      </c>
      <c r="L249">
        <v>3619253</v>
      </c>
      <c r="M249">
        <v>1521374</v>
      </c>
      <c r="N249">
        <v>3558460</v>
      </c>
      <c r="O249">
        <v>60793</v>
      </c>
      <c r="P249">
        <v>1182</v>
      </c>
      <c r="Q249">
        <v>0</v>
      </c>
      <c r="R249">
        <v>79089</v>
      </c>
      <c r="S249">
        <v>2697</v>
      </c>
      <c r="T249">
        <v>0</v>
      </c>
      <c r="U249">
        <v>21734</v>
      </c>
      <c r="V249">
        <v>8957</v>
      </c>
    </row>
    <row r="250" spans="1:22" x14ac:dyDescent="0.2">
      <c r="A250" t="s">
        <v>302</v>
      </c>
      <c r="B250">
        <v>4824</v>
      </c>
      <c r="C250">
        <v>0</v>
      </c>
      <c r="D250">
        <v>1</v>
      </c>
      <c r="E250">
        <v>711.7</v>
      </c>
      <c r="F250">
        <v>-1.3</v>
      </c>
      <c r="G250">
        <v>3055770</v>
      </c>
      <c r="H250">
        <v>503511</v>
      </c>
      <c r="I250">
        <v>67560</v>
      </c>
      <c r="J250">
        <v>2737287</v>
      </c>
      <c r="K250">
        <v>69520</v>
      </c>
      <c r="L250">
        <v>6177449.3333000001</v>
      </c>
      <c r="M250">
        <v>2667767</v>
      </c>
      <c r="N250">
        <v>6028554</v>
      </c>
      <c r="O250">
        <v>148895.33332999999</v>
      </c>
      <c r="P250">
        <v>8117</v>
      </c>
      <c r="Q250">
        <v>0</v>
      </c>
      <c r="R250">
        <v>141701</v>
      </c>
      <c r="S250">
        <v>4832</v>
      </c>
      <c r="T250">
        <v>0</v>
      </c>
      <c r="U250">
        <v>37394</v>
      </c>
      <c r="V250">
        <v>22582</v>
      </c>
    </row>
    <row r="251" spans="1:22" x14ac:dyDescent="0.2">
      <c r="A251" t="s">
        <v>303</v>
      </c>
      <c r="B251">
        <v>5607</v>
      </c>
      <c r="C251">
        <v>0</v>
      </c>
      <c r="D251">
        <v>1</v>
      </c>
      <c r="E251">
        <v>724.6</v>
      </c>
      <c r="F251">
        <v>49.4</v>
      </c>
      <c r="G251">
        <v>3862111</v>
      </c>
      <c r="H251">
        <v>763637</v>
      </c>
      <c r="I251">
        <v>603020</v>
      </c>
      <c r="J251">
        <v>2065775</v>
      </c>
      <c r="K251">
        <v>88208</v>
      </c>
      <c r="L251">
        <v>6444328.6666999999</v>
      </c>
      <c r="M251">
        <v>1977567</v>
      </c>
      <c r="N251">
        <v>5738899</v>
      </c>
      <c r="O251">
        <v>705429.66666999995</v>
      </c>
      <c r="P251">
        <v>0</v>
      </c>
      <c r="Q251">
        <v>0</v>
      </c>
      <c r="R251">
        <v>273516</v>
      </c>
      <c r="S251">
        <v>9327</v>
      </c>
      <c r="T251">
        <v>0</v>
      </c>
      <c r="U251">
        <v>37282</v>
      </c>
      <c r="V251">
        <v>26322</v>
      </c>
    </row>
    <row r="252" spans="1:22" x14ac:dyDescent="0.2">
      <c r="A252" t="s">
        <v>304</v>
      </c>
      <c r="B252">
        <v>5643</v>
      </c>
      <c r="C252">
        <v>0</v>
      </c>
      <c r="D252">
        <v>1</v>
      </c>
      <c r="E252">
        <v>998.5</v>
      </c>
      <c r="F252">
        <v>21.3</v>
      </c>
      <c r="G252">
        <v>4908029</v>
      </c>
      <c r="H252">
        <v>1007204</v>
      </c>
      <c r="I252">
        <v>511515</v>
      </c>
      <c r="J252">
        <v>2641794</v>
      </c>
      <c r="K252">
        <v>61540</v>
      </c>
      <c r="L252">
        <v>8539097</v>
      </c>
      <c r="M252">
        <v>2580254</v>
      </c>
      <c r="N252">
        <v>7932077</v>
      </c>
      <c r="O252">
        <v>607020</v>
      </c>
      <c r="P252">
        <v>0</v>
      </c>
      <c r="Q252">
        <v>0</v>
      </c>
      <c r="R252">
        <v>85680</v>
      </c>
      <c r="S252">
        <v>2922</v>
      </c>
      <c r="T252">
        <v>0</v>
      </c>
      <c r="U252">
        <v>49779</v>
      </c>
      <c r="V252">
        <v>67750</v>
      </c>
    </row>
    <row r="253" spans="1:22" x14ac:dyDescent="0.2">
      <c r="A253" t="s">
        <v>305</v>
      </c>
      <c r="B253">
        <v>5697</v>
      </c>
      <c r="C253">
        <v>0</v>
      </c>
      <c r="D253">
        <v>1</v>
      </c>
      <c r="E253">
        <v>435.8</v>
      </c>
      <c r="F253">
        <v>-17.600000000000001</v>
      </c>
      <c r="G253">
        <v>1900138</v>
      </c>
      <c r="H253">
        <v>337844</v>
      </c>
      <c r="I253">
        <v>-68919</v>
      </c>
      <c r="J253">
        <v>1812924</v>
      </c>
      <c r="K253">
        <v>98971</v>
      </c>
      <c r="L253">
        <v>4009332</v>
      </c>
      <c r="M253">
        <v>1713953</v>
      </c>
      <c r="N253">
        <v>3974179</v>
      </c>
      <c r="O253">
        <v>35153</v>
      </c>
      <c r="P253">
        <v>113013</v>
      </c>
      <c r="Q253">
        <v>0</v>
      </c>
      <c r="R253">
        <v>52726</v>
      </c>
      <c r="S253">
        <v>1798</v>
      </c>
      <c r="T253">
        <v>0</v>
      </c>
      <c r="U253">
        <v>23361</v>
      </c>
      <c r="V253">
        <v>11152</v>
      </c>
    </row>
    <row r="254" spans="1:22" x14ac:dyDescent="0.2">
      <c r="A254" t="s">
        <v>306</v>
      </c>
      <c r="B254">
        <v>5724</v>
      </c>
      <c r="C254">
        <v>0</v>
      </c>
      <c r="D254">
        <v>1</v>
      </c>
      <c r="E254">
        <v>264.89999999999998</v>
      </c>
      <c r="F254">
        <v>21.9</v>
      </c>
      <c r="G254">
        <v>1302740</v>
      </c>
      <c r="H254">
        <v>211553</v>
      </c>
      <c r="I254">
        <v>196565</v>
      </c>
      <c r="J254">
        <v>935746</v>
      </c>
      <c r="K254">
        <v>45428</v>
      </c>
      <c r="L254">
        <v>2421760.6666999999</v>
      </c>
      <c r="M254">
        <v>890318</v>
      </c>
      <c r="N254">
        <v>2172048</v>
      </c>
      <c r="O254">
        <v>249712.66667000001</v>
      </c>
      <c r="P254">
        <v>0</v>
      </c>
      <c r="Q254">
        <v>0</v>
      </c>
      <c r="R254">
        <v>42840</v>
      </c>
      <c r="S254">
        <v>1461</v>
      </c>
      <c r="T254">
        <v>0</v>
      </c>
      <c r="U254">
        <v>14710</v>
      </c>
      <c r="V254">
        <v>14562</v>
      </c>
    </row>
    <row r="255" spans="1:22" x14ac:dyDescent="0.2">
      <c r="A255" t="s">
        <v>307</v>
      </c>
      <c r="B255">
        <v>5805</v>
      </c>
      <c r="C255">
        <v>0</v>
      </c>
      <c r="D255">
        <v>1</v>
      </c>
      <c r="E255">
        <v>1156.4000000000001</v>
      </c>
      <c r="F255">
        <v>-5.9</v>
      </c>
      <c r="G255">
        <v>4204738</v>
      </c>
      <c r="H255">
        <v>1246712</v>
      </c>
      <c r="I255">
        <v>251796</v>
      </c>
      <c r="J255">
        <v>5016839</v>
      </c>
      <c r="K255">
        <v>51542</v>
      </c>
      <c r="L255">
        <v>10694765.666999999</v>
      </c>
      <c r="M255">
        <v>4965297</v>
      </c>
      <c r="N255">
        <v>10219518</v>
      </c>
      <c r="O255">
        <v>475247.66667000001</v>
      </c>
      <c r="P255">
        <v>38733</v>
      </c>
      <c r="Q255">
        <v>0</v>
      </c>
      <c r="R255">
        <v>108747</v>
      </c>
      <c r="S255">
        <v>3708</v>
      </c>
      <c r="T255">
        <v>0</v>
      </c>
      <c r="U255">
        <v>60747</v>
      </c>
      <c r="V255">
        <v>335224</v>
      </c>
    </row>
    <row r="256" spans="1:22" x14ac:dyDescent="0.2">
      <c r="A256" t="s">
        <v>308</v>
      </c>
      <c r="B256">
        <v>5823</v>
      </c>
      <c r="C256">
        <v>0</v>
      </c>
      <c r="D256">
        <v>1</v>
      </c>
      <c r="E256">
        <v>386.8</v>
      </c>
      <c r="F256">
        <v>9.4</v>
      </c>
      <c r="G256">
        <v>1582851</v>
      </c>
      <c r="H256">
        <v>292356</v>
      </c>
      <c r="I256">
        <v>116668</v>
      </c>
      <c r="J256">
        <v>1672305</v>
      </c>
      <c r="K256">
        <v>46842</v>
      </c>
      <c r="L256">
        <v>3553645.6666999999</v>
      </c>
      <c r="M256">
        <v>1625463</v>
      </c>
      <c r="N256">
        <v>3367996</v>
      </c>
      <c r="O256">
        <v>185649.66667000001</v>
      </c>
      <c r="P256">
        <v>0</v>
      </c>
      <c r="Q256">
        <v>0</v>
      </c>
      <c r="R256">
        <v>36249</v>
      </c>
      <c r="S256">
        <v>1236</v>
      </c>
      <c r="T256">
        <v>0</v>
      </c>
      <c r="U256">
        <v>21245</v>
      </c>
      <c r="V256">
        <v>42383</v>
      </c>
    </row>
    <row r="257" spans="1:22" x14ac:dyDescent="0.2">
      <c r="A257" t="s">
        <v>309</v>
      </c>
      <c r="B257">
        <v>5832</v>
      </c>
      <c r="C257">
        <v>0</v>
      </c>
      <c r="D257">
        <v>1</v>
      </c>
      <c r="E257">
        <v>277.89999999999998</v>
      </c>
      <c r="F257">
        <v>-10.1</v>
      </c>
      <c r="G257">
        <v>1308180</v>
      </c>
      <c r="H257">
        <v>178034</v>
      </c>
      <c r="I257">
        <v>-26399</v>
      </c>
      <c r="J257">
        <v>1077441</v>
      </c>
      <c r="K257">
        <v>56641</v>
      </c>
      <c r="L257">
        <v>2571539</v>
      </c>
      <c r="M257">
        <v>1020800</v>
      </c>
      <c r="N257">
        <v>2537157</v>
      </c>
      <c r="O257">
        <v>34382</v>
      </c>
      <c r="P257">
        <v>64845</v>
      </c>
      <c r="Q257">
        <v>0</v>
      </c>
      <c r="R257">
        <v>0</v>
      </c>
      <c r="S257">
        <v>0</v>
      </c>
      <c r="T257">
        <v>0</v>
      </c>
      <c r="U257">
        <v>15772</v>
      </c>
      <c r="V257">
        <v>7884</v>
      </c>
    </row>
    <row r="258" spans="1:22" x14ac:dyDescent="0.2">
      <c r="A258" t="s">
        <v>310</v>
      </c>
      <c r="B258">
        <v>5877</v>
      </c>
      <c r="C258">
        <v>0</v>
      </c>
      <c r="D258">
        <v>1</v>
      </c>
      <c r="E258">
        <v>1350.3</v>
      </c>
      <c r="F258">
        <v>-5.8</v>
      </c>
      <c r="G258">
        <v>6490776</v>
      </c>
      <c r="H258">
        <v>989515</v>
      </c>
      <c r="I258">
        <v>24353</v>
      </c>
      <c r="J258">
        <v>4411148</v>
      </c>
      <c r="K258">
        <v>88140</v>
      </c>
      <c r="L258">
        <v>11843485.333000001</v>
      </c>
      <c r="M258">
        <v>4323008</v>
      </c>
      <c r="N258">
        <v>11637445</v>
      </c>
      <c r="O258">
        <v>206040.33332999999</v>
      </c>
      <c r="P258">
        <v>36833</v>
      </c>
      <c r="Q258">
        <v>0</v>
      </c>
      <c r="R258">
        <v>201018</v>
      </c>
      <c r="S258">
        <v>6855</v>
      </c>
      <c r="T258">
        <v>0</v>
      </c>
      <c r="U258">
        <v>70960</v>
      </c>
      <c r="V258">
        <v>153064</v>
      </c>
    </row>
    <row r="259" spans="1:22" x14ac:dyDescent="0.2">
      <c r="A259" t="s">
        <v>311</v>
      </c>
      <c r="B259">
        <v>5895</v>
      </c>
      <c r="C259">
        <v>0</v>
      </c>
      <c r="D259">
        <v>1</v>
      </c>
      <c r="E259">
        <v>275.89999999999998</v>
      </c>
      <c r="F259">
        <v>12.1</v>
      </c>
      <c r="G259">
        <v>1475420</v>
      </c>
      <c r="H259">
        <v>241694</v>
      </c>
      <c r="I259">
        <v>137417</v>
      </c>
      <c r="J259">
        <v>797625</v>
      </c>
      <c r="K259">
        <v>29402</v>
      </c>
      <c r="L259">
        <v>2451470.3333000001</v>
      </c>
      <c r="M259">
        <v>768223</v>
      </c>
      <c r="N259">
        <v>2283729</v>
      </c>
      <c r="O259">
        <v>167741.33332999999</v>
      </c>
      <c r="P259">
        <v>0</v>
      </c>
      <c r="Q259">
        <v>0</v>
      </c>
      <c r="R259">
        <v>65908</v>
      </c>
      <c r="S259">
        <v>2248</v>
      </c>
      <c r="T259">
        <v>0</v>
      </c>
      <c r="U259">
        <v>14720</v>
      </c>
      <c r="V259">
        <v>2639</v>
      </c>
    </row>
    <row r="260" spans="1:22" x14ac:dyDescent="0.2">
      <c r="A260" t="s">
        <v>312</v>
      </c>
      <c r="B260">
        <v>5949</v>
      </c>
      <c r="C260">
        <v>0</v>
      </c>
      <c r="D260">
        <v>1</v>
      </c>
      <c r="E260">
        <v>1002.5</v>
      </c>
      <c r="F260">
        <v>-7.4</v>
      </c>
      <c r="G260">
        <v>5343412</v>
      </c>
      <c r="H260">
        <v>694930</v>
      </c>
      <c r="I260">
        <v>31020</v>
      </c>
      <c r="J260">
        <v>3170420</v>
      </c>
      <c r="K260">
        <v>89938</v>
      </c>
      <c r="L260">
        <v>9005238.6666999999</v>
      </c>
      <c r="M260">
        <v>3080482</v>
      </c>
      <c r="N260">
        <v>8859696</v>
      </c>
      <c r="O260">
        <v>145542.66667000001</v>
      </c>
      <c r="P260">
        <v>47238</v>
      </c>
      <c r="Q260">
        <v>0</v>
      </c>
      <c r="R260">
        <v>243858</v>
      </c>
      <c r="S260">
        <v>8316</v>
      </c>
      <c r="T260">
        <v>0</v>
      </c>
      <c r="U260">
        <v>53840</v>
      </c>
      <c r="V260">
        <v>40335</v>
      </c>
    </row>
    <row r="261" spans="1:22" x14ac:dyDescent="0.2">
      <c r="A261" t="s">
        <v>313</v>
      </c>
      <c r="B261">
        <v>5976</v>
      </c>
      <c r="C261">
        <v>0</v>
      </c>
      <c r="D261">
        <v>1</v>
      </c>
      <c r="E261">
        <v>956.5</v>
      </c>
      <c r="F261">
        <v>-19.100000000000001</v>
      </c>
      <c r="G261">
        <v>4930780</v>
      </c>
      <c r="H261">
        <v>733492</v>
      </c>
      <c r="I261">
        <v>-109408</v>
      </c>
      <c r="J261">
        <v>2700504</v>
      </c>
      <c r="K261">
        <v>130005</v>
      </c>
      <c r="L261">
        <v>8433595.3333000001</v>
      </c>
      <c r="M261">
        <v>2570499</v>
      </c>
      <c r="N261">
        <v>8376112</v>
      </c>
      <c r="O261">
        <v>57483.333333000002</v>
      </c>
      <c r="P261">
        <v>122482</v>
      </c>
      <c r="Q261">
        <v>0</v>
      </c>
      <c r="R261">
        <v>0</v>
      </c>
      <c r="S261">
        <v>0</v>
      </c>
      <c r="T261">
        <v>0</v>
      </c>
      <c r="U261">
        <v>49971</v>
      </c>
      <c r="V261">
        <v>68819</v>
      </c>
    </row>
    <row r="262" spans="1:22" x14ac:dyDescent="0.2">
      <c r="A262" t="s">
        <v>314</v>
      </c>
      <c r="B262">
        <v>5994</v>
      </c>
      <c r="C262">
        <v>0</v>
      </c>
      <c r="D262">
        <v>1</v>
      </c>
      <c r="E262">
        <v>782.6</v>
      </c>
      <c r="F262">
        <v>11.4</v>
      </c>
      <c r="G262">
        <v>3672799</v>
      </c>
      <c r="H262">
        <v>581781</v>
      </c>
      <c r="I262">
        <v>130432</v>
      </c>
      <c r="J262">
        <v>2349532</v>
      </c>
      <c r="K262">
        <v>51901</v>
      </c>
      <c r="L262">
        <v>6515979</v>
      </c>
      <c r="M262">
        <v>2297631</v>
      </c>
      <c r="N262">
        <v>6320181</v>
      </c>
      <c r="O262">
        <v>195798</v>
      </c>
      <c r="P262">
        <v>0</v>
      </c>
      <c r="Q262">
        <v>0</v>
      </c>
      <c r="R262">
        <v>115338</v>
      </c>
      <c r="S262">
        <v>3933</v>
      </c>
      <c r="T262">
        <v>0</v>
      </c>
      <c r="U262">
        <v>39444</v>
      </c>
      <c r="V262">
        <v>27205</v>
      </c>
    </row>
    <row r="263" spans="1:22" x14ac:dyDescent="0.2">
      <c r="A263" t="s">
        <v>315</v>
      </c>
      <c r="B263">
        <v>6003</v>
      </c>
      <c r="C263">
        <v>0</v>
      </c>
      <c r="D263">
        <v>1</v>
      </c>
      <c r="E263">
        <v>315.8</v>
      </c>
      <c r="F263">
        <v>-6.8</v>
      </c>
      <c r="G263">
        <v>1736877</v>
      </c>
      <c r="H263">
        <v>255718</v>
      </c>
      <c r="I263">
        <v>14366</v>
      </c>
      <c r="J263">
        <v>1200934</v>
      </c>
      <c r="K263">
        <v>51191</v>
      </c>
      <c r="L263">
        <v>3118472.6666999999</v>
      </c>
      <c r="M263">
        <v>1149743</v>
      </c>
      <c r="N263">
        <v>3048799</v>
      </c>
      <c r="O263">
        <v>69673.666666999998</v>
      </c>
      <c r="P263">
        <v>43735</v>
      </c>
      <c r="Q263">
        <v>0</v>
      </c>
      <c r="R263">
        <v>82384</v>
      </c>
      <c r="S263">
        <v>2809</v>
      </c>
      <c r="T263">
        <v>0</v>
      </c>
      <c r="U263">
        <v>18550</v>
      </c>
      <c r="V263">
        <v>7328</v>
      </c>
    </row>
    <row r="264" spans="1:22" x14ac:dyDescent="0.2">
      <c r="A264" t="s">
        <v>316</v>
      </c>
      <c r="B264">
        <v>6012</v>
      </c>
      <c r="C264">
        <v>0</v>
      </c>
      <c r="D264">
        <v>1</v>
      </c>
      <c r="E264">
        <v>527.70000000000005</v>
      </c>
      <c r="F264">
        <v>-5.2</v>
      </c>
      <c r="G264">
        <v>2779255</v>
      </c>
      <c r="H264">
        <v>400281</v>
      </c>
      <c r="I264">
        <v>30513</v>
      </c>
      <c r="J264">
        <v>1535492</v>
      </c>
      <c r="K264">
        <v>56311</v>
      </c>
      <c r="L264">
        <v>4637613</v>
      </c>
      <c r="M264">
        <v>1479181</v>
      </c>
      <c r="N264">
        <v>4541219</v>
      </c>
      <c r="O264">
        <v>96394</v>
      </c>
      <c r="P264">
        <v>33339</v>
      </c>
      <c r="Q264">
        <v>0</v>
      </c>
      <c r="R264">
        <v>98861</v>
      </c>
      <c r="S264">
        <v>3371</v>
      </c>
      <c r="T264">
        <v>0</v>
      </c>
      <c r="U264">
        <v>27942</v>
      </c>
      <c r="V264">
        <v>21446</v>
      </c>
    </row>
    <row r="265" spans="1:22" x14ac:dyDescent="0.2">
      <c r="A265" t="s">
        <v>317</v>
      </c>
      <c r="B265">
        <v>6030</v>
      </c>
      <c r="C265">
        <v>0</v>
      </c>
      <c r="D265">
        <v>1</v>
      </c>
      <c r="E265">
        <v>1123.4000000000001</v>
      </c>
      <c r="F265">
        <v>8.6999999999999993</v>
      </c>
      <c r="G265">
        <v>6013467</v>
      </c>
      <c r="H265">
        <v>836201</v>
      </c>
      <c r="I265">
        <v>131866</v>
      </c>
      <c r="J265">
        <v>3469547</v>
      </c>
      <c r="K265">
        <v>61878</v>
      </c>
      <c r="L265">
        <v>10030666.666999999</v>
      </c>
      <c r="M265">
        <v>3407669</v>
      </c>
      <c r="N265">
        <v>9800745</v>
      </c>
      <c r="O265">
        <v>229921.66667000001</v>
      </c>
      <c r="P265">
        <v>0</v>
      </c>
      <c r="Q265">
        <v>0</v>
      </c>
      <c r="R265">
        <v>359196</v>
      </c>
      <c r="S265">
        <v>12249</v>
      </c>
      <c r="T265">
        <v>0</v>
      </c>
      <c r="U265">
        <v>59628</v>
      </c>
      <c r="V265">
        <v>70648</v>
      </c>
    </row>
    <row r="266" spans="1:22" x14ac:dyDescent="0.2">
      <c r="A266" t="s">
        <v>318</v>
      </c>
      <c r="B266">
        <v>6048</v>
      </c>
      <c r="C266">
        <v>0</v>
      </c>
      <c r="D266">
        <v>1</v>
      </c>
      <c r="E266">
        <v>448.8</v>
      </c>
      <c r="F266">
        <v>-46.4</v>
      </c>
      <c r="G266">
        <v>1830878</v>
      </c>
      <c r="H266">
        <v>422953</v>
      </c>
      <c r="I266">
        <v>-246474</v>
      </c>
      <c r="J266">
        <v>2284549</v>
      </c>
      <c r="K266">
        <v>293750</v>
      </c>
      <c r="L266">
        <v>4514785</v>
      </c>
      <c r="M266">
        <v>1990799</v>
      </c>
      <c r="N266">
        <v>4451800</v>
      </c>
      <c r="O266">
        <v>62985</v>
      </c>
      <c r="P266">
        <v>298954</v>
      </c>
      <c r="Q266">
        <v>0</v>
      </c>
      <c r="R266">
        <v>52726</v>
      </c>
      <c r="S266">
        <v>1798</v>
      </c>
      <c r="T266">
        <v>0</v>
      </c>
      <c r="U266">
        <v>24578</v>
      </c>
      <c r="V266">
        <v>29131</v>
      </c>
    </row>
    <row r="267" spans="1:22" x14ac:dyDescent="0.2">
      <c r="A267" t="s">
        <v>319</v>
      </c>
      <c r="B267">
        <v>6039</v>
      </c>
      <c r="C267">
        <v>0</v>
      </c>
      <c r="D267">
        <v>1</v>
      </c>
      <c r="E267">
        <v>14203</v>
      </c>
      <c r="F267">
        <v>70.8</v>
      </c>
      <c r="G267">
        <v>95154745</v>
      </c>
      <c r="H267">
        <v>14661022</v>
      </c>
      <c r="I267">
        <v>6398357</v>
      </c>
      <c r="J267">
        <v>25493533</v>
      </c>
      <c r="K267">
        <v>335635</v>
      </c>
      <c r="L267">
        <v>133835097.33</v>
      </c>
      <c r="M267">
        <v>25157898</v>
      </c>
      <c r="N267">
        <v>126610742</v>
      </c>
      <c r="O267">
        <v>7224355.3333000001</v>
      </c>
      <c r="P267">
        <v>0</v>
      </c>
      <c r="Q267">
        <v>5233159.9140999997</v>
      </c>
      <c r="R267">
        <v>2408919</v>
      </c>
      <c r="S267">
        <v>82146</v>
      </c>
      <c r="T267">
        <v>5233159.9140999997</v>
      </c>
      <c r="U267">
        <v>784185</v>
      </c>
      <c r="V267">
        <v>934716</v>
      </c>
    </row>
    <row r="268" spans="1:22" x14ac:dyDescent="0.2">
      <c r="A268" t="s">
        <v>320</v>
      </c>
      <c r="B268">
        <v>6093</v>
      </c>
      <c r="C268">
        <v>0</v>
      </c>
      <c r="D268">
        <v>1</v>
      </c>
      <c r="E268">
        <v>1214.4000000000001</v>
      </c>
      <c r="F268">
        <v>-44.3</v>
      </c>
      <c r="G268">
        <v>5912369</v>
      </c>
      <c r="H268">
        <v>826892</v>
      </c>
      <c r="I268">
        <v>-190267</v>
      </c>
      <c r="J268">
        <v>3705636</v>
      </c>
      <c r="K268">
        <v>306020</v>
      </c>
      <c r="L268">
        <v>10279695</v>
      </c>
      <c r="M268">
        <v>3399616</v>
      </c>
      <c r="N268">
        <v>10148700</v>
      </c>
      <c r="O268">
        <v>130995</v>
      </c>
      <c r="P268">
        <v>284421</v>
      </c>
      <c r="Q268">
        <v>0</v>
      </c>
      <c r="R268">
        <v>194427</v>
      </c>
      <c r="S268">
        <v>6630</v>
      </c>
      <c r="T268">
        <v>0</v>
      </c>
      <c r="U268">
        <v>60753</v>
      </c>
      <c r="V268">
        <v>29225</v>
      </c>
    </row>
    <row r="269" spans="1:22" x14ac:dyDescent="0.2">
      <c r="A269" t="s">
        <v>321</v>
      </c>
      <c r="B269">
        <v>6091</v>
      </c>
      <c r="C269">
        <v>0</v>
      </c>
      <c r="D269">
        <v>1</v>
      </c>
      <c r="E269">
        <v>954.6</v>
      </c>
      <c r="F269">
        <v>43.2</v>
      </c>
      <c r="G269">
        <v>5324898</v>
      </c>
      <c r="H269">
        <v>750117</v>
      </c>
      <c r="I269">
        <v>437378</v>
      </c>
      <c r="J269">
        <v>3497617</v>
      </c>
      <c r="K269">
        <v>298042</v>
      </c>
      <c r="L269">
        <v>9445922.3333000001</v>
      </c>
      <c r="M269">
        <v>3199575</v>
      </c>
      <c r="N269">
        <v>8691996</v>
      </c>
      <c r="O269">
        <v>753926.33333000005</v>
      </c>
      <c r="P269">
        <v>0</v>
      </c>
      <c r="Q269">
        <v>0</v>
      </c>
      <c r="R269">
        <v>158178</v>
      </c>
      <c r="S269">
        <v>5394</v>
      </c>
      <c r="T269">
        <v>0</v>
      </c>
      <c r="U269">
        <v>57013</v>
      </c>
      <c r="V269">
        <v>31468</v>
      </c>
    </row>
    <row r="270" spans="1:22" x14ac:dyDescent="0.2">
      <c r="A270" t="s">
        <v>322</v>
      </c>
      <c r="B270">
        <v>6095</v>
      </c>
      <c r="C270">
        <v>0</v>
      </c>
      <c r="D270">
        <v>1</v>
      </c>
      <c r="E270">
        <v>662.7</v>
      </c>
      <c r="F270">
        <v>8.8000000000000007</v>
      </c>
      <c r="G270">
        <v>3112636</v>
      </c>
      <c r="H270">
        <v>530421</v>
      </c>
      <c r="I270">
        <v>122897</v>
      </c>
      <c r="J270">
        <v>2186465</v>
      </c>
      <c r="K270">
        <v>46707</v>
      </c>
      <c r="L270">
        <v>5732694.6666999999</v>
      </c>
      <c r="M270">
        <v>2139758</v>
      </c>
      <c r="N270">
        <v>5554904</v>
      </c>
      <c r="O270">
        <v>177790.66667000001</v>
      </c>
      <c r="P270">
        <v>0</v>
      </c>
      <c r="Q270">
        <v>0</v>
      </c>
      <c r="R270">
        <v>112043</v>
      </c>
      <c r="S270">
        <v>3821</v>
      </c>
      <c r="T270">
        <v>0</v>
      </c>
      <c r="U270">
        <v>34320</v>
      </c>
      <c r="V270">
        <v>15216</v>
      </c>
    </row>
    <row r="271" spans="1:22" x14ac:dyDescent="0.2">
      <c r="A271" t="s">
        <v>323</v>
      </c>
      <c r="B271">
        <v>5157</v>
      </c>
      <c r="C271">
        <v>0</v>
      </c>
      <c r="D271">
        <v>1</v>
      </c>
      <c r="E271">
        <v>679.7</v>
      </c>
      <c r="F271">
        <v>8.6999999999999993</v>
      </c>
      <c r="G271">
        <v>3046181</v>
      </c>
      <c r="H271">
        <v>498263</v>
      </c>
      <c r="I271">
        <v>95549</v>
      </c>
      <c r="J271">
        <v>2714781</v>
      </c>
      <c r="K271">
        <v>65200</v>
      </c>
      <c r="L271">
        <v>6172353.6666999999</v>
      </c>
      <c r="M271">
        <v>2649581</v>
      </c>
      <c r="N271">
        <v>6002059</v>
      </c>
      <c r="O271">
        <v>170294.66667000001</v>
      </c>
      <c r="P271">
        <v>0</v>
      </c>
      <c r="Q271">
        <v>0</v>
      </c>
      <c r="R271">
        <v>105452</v>
      </c>
      <c r="S271">
        <v>3596</v>
      </c>
      <c r="T271">
        <v>0</v>
      </c>
      <c r="U271">
        <v>36563</v>
      </c>
      <c r="V271">
        <v>18581</v>
      </c>
    </row>
    <row r="272" spans="1:22" x14ac:dyDescent="0.2">
      <c r="A272" t="s">
        <v>324</v>
      </c>
      <c r="B272">
        <v>6097</v>
      </c>
      <c r="C272">
        <v>0</v>
      </c>
      <c r="D272">
        <v>1</v>
      </c>
      <c r="E272">
        <v>193.6</v>
      </c>
      <c r="F272">
        <v>-2.9</v>
      </c>
      <c r="G272">
        <v>1029430</v>
      </c>
      <c r="H272">
        <v>157018</v>
      </c>
      <c r="I272">
        <v>19419</v>
      </c>
      <c r="J272">
        <v>802390</v>
      </c>
      <c r="K272">
        <v>-46434</v>
      </c>
      <c r="L272">
        <v>1948270.6666999999</v>
      </c>
      <c r="M272">
        <v>848824</v>
      </c>
      <c r="N272">
        <v>1973999</v>
      </c>
      <c r="O272">
        <v>-25728.333330000001</v>
      </c>
      <c r="P272">
        <v>18580</v>
      </c>
      <c r="Q272">
        <v>0</v>
      </c>
      <c r="R272">
        <v>42840</v>
      </c>
      <c r="S272">
        <v>1461</v>
      </c>
      <c r="T272">
        <v>0</v>
      </c>
      <c r="U272">
        <v>11783</v>
      </c>
      <c r="V272">
        <v>2273</v>
      </c>
    </row>
    <row r="273" spans="1:22" x14ac:dyDescent="0.2">
      <c r="A273" t="s">
        <v>325</v>
      </c>
      <c r="B273">
        <v>6098</v>
      </c>
      <c r="C273">
        <v>0</v>
      </c>
      <c r="D273">
        <v>1</v>
      </c>
      <c r="E273">
        <v>1459.3</v>
      </c>
      <c r="F273">
        <v>-7.2</v>
      </c>
      <c r="G273">
        <v>9102701</v>
      </c>
      <c r="H273">
        <v>1102496</v>
      </c>
      <c r="I273">
        <v>81271</v>
      </c>
      <c r="J273">
        <v>3428827</v>
      </c>
      <c r="K273">
        <v>114094</v>
      </c>
      <c r="L273">
        <v>13421491</v>
      </c>
      <c r="M273">
        <v>3314733</v>
      </c>
      <c r="N273">
        <v>13195584</v>
      </c>
      <c r="O273">
        <v>225907</v>
      </c>
      <c r="P273">
        <v>46235</v>
      </c>
      <c r="Q273">
        <v>192399.01856999999</v>
      </c>
      <c r="R273">
        <v>276812</v>
      </c>
      <c r="S273">
        <v>9440</v>
      </c>
      <c r="T273">
        <v>192399.01856999999</v>
      </c>
      <c r="U273">
        <v>81736</v>
      </c>
      <c r="V273">
        <v>64279</v>
      </c>
    </row>
    <row r="274" spans="1:22" x14ac:dyDescent="0.2">
      <c r="A274" t="s">
        <v>326</v>
      </c>
      <c r="B274">
        <v>6100</v>
      </c>
      <c r="C274">
        <v>0</v>
      </c>
      <c r="D274">
        <v>1</v>
      </c>
      <c r="E274">
        <v>556.70000000000005</v>
      </c>
      <c r="F274">
        <v>-7.7</v>
      </c>
      <c r="G274">
        <v>2843620</v>
      </c>
      <c r="H274">
        <v>406283</v>
      </c>
      <c r="I274">
        <v>20484</v>
      </c>
      <c r="J274">
        <v>2083856</v>
      </c>
      <c r="K274">
        <v>83533</v>
      </c>
      <c r="L274">
        <v>5179446.6666999999</v>
      </c>
      <c r="M274">
        <v>2000323</v>
      </c>
      <c r="N274">
        <v>5067537</v>
      </c>
      <c r="O274">
        <v>111909.66667000001</v>
      </c>
      <c r="P274">
        <v>49319</v>
      </c>
      <c r="Q274">
        <v>0</v>
      </c>
      <c r="R274">
        <v>171360</v>
      </c>
      <c r="S274">
        <v>5844</v>
      </c>
      <c r="T274">
        <v>0</v>
      </c>
      <c r="U274">
        <v>30997</v>
      </c>
      <c r="V274">
        <v>17048</v>
      </c>
    </row>
    <row r="275" spans="1:22" x14ac:dyDescent="0.2">
      <c r="A275" t="s">
        <v>327</v>
      </c>
      <c r="B275">
        <v>6101</v>
      </c>
      <c r="C275">
        <v>0</v>
      </c>
      <c r="D275">
        <v>1</v>
      </c>
      <c r="E275">
        <v>6710.7</v>
      </c>
      <c r="F275">
        <v>93.8</v>
      </c>
      <c r="G275">
        <v>38784774</v>
      </c>
      <c r="H275">
        <v>6566572</v>
      </c>
      <c r="I275">
        <v>3293911</v>
      </c>
      <c r="J275">
        <v>14397013</v>
      </c>
      <c r="K275">
        <v>297893</v>
      </c>
      <c r="L275">
        <v>59234563.667000003</v>
      </c>
      <c r="M275">
        <v>14099120</v>
      </c>
      <c r="N275">
        <v>55491219</v>
      </c>
      <c r="O275">
        <v>3743344.6666999999</v>
      </c>
      <c r="P275">
        <v>0</v>
      </c>
      <c r="Q275">
        <v>1143285.4336999999</v>
      </c>
      <c r="R275">
        <v>774413</v>
      </c>
      <c r="S275">
        <v>26408</v>
      </c>
      <c r="T275">
        <v>1143285.4336999999</v>
      </c>
      <c r="U275">
        <v>346150</v>
      </c>
      <c r="V275">
        <v>260618</v>
      </c>
    </row>
    <row r="276" spans="1:22" x14ac:dyDescent="0.2">
      <c r="A276" t="s">
        <v>328</v>
      </c>
      <c r="B276">
        <v>6094</v>
      </c>
      <c r="C276">
        <v>0</v>
      </c>
      <c r="D276">
        <v>1</v>
      </c>
      <c r="E276">
        <v>576.70000000000005</v>
      </c>
      <c r="F276">
        <v>14.8</v>
      </c>
      <c r="G276">
        <v>3309438</v>
      </c>
      <c r="H276">
        <v>410170</v>
      </c>
      <c r="I276">
        <v>152671</v>
      </c>
      <c r="J276">
        <v>1424151</v>
      </c>
      <c r="K276">
        <v>36652</v>
      </c>
      <c r="L276">
        <v>5059335</v>
      </c>
      <c r="M276">
        <v>1387499</v>
      </c>
      <c r="N276">
        <v>4867416</v>
      </c>
      <c r="O276">
        <v>191919</v>
      </c>
      <c r="P276">
        <v>0</v>
      </c>
      <c r="Q276">
        <v>42358.861997</v>
      </c>
      <c r="R276">
        <v>88975</v>
      </c>
      <c r="S276">
        <v>3034</v>
      </c>
      <c r="T276">
        <v>42358.861997</v>
      </c>
      <c r="U276">
        <v>30488</v>
      </c>
      <c r="V276">
        <v>4551</v>
      </c>
    </row>
    <row r="277" spans="1:22" x14ac:dyDescent="0.2">
      <c r="A277" t="s">
        <v>329</v>
      </c>
      <c r="B277">
        <v>6096</v>
      </c>
      <c r="C277">
        <v>0</v>
      </c>
      <c r="D277">
        <v>1</v>
      </c>
      <c r="E277">
        <v>529.70000000000005</v>
      </c>
      <c r="F277">
        <v>-13.6</v>
      </c>
      <c r="G277">
        <v>2640095</v>
      </c>
      <c r="H277">
        <v>431700</v>
      </c>
      <c r="I277">
        <v>-22649</v>
      </c>
      <c r="J277">
        <v>2005745</v>
      </c>
      <c r="K277">
        <v>116760</v>
      </c>
      <c r="L277">
        <v>4978210.3333000001</v>
      </c>
      <c r="M277">
        <v>1888985</v>
      </c>
      <c r="N277">
        <v>4880317</v>
      </c>
      <c r="O277">
        <v>97893.333333000002</v>
      </c>
      <c r="P277">
        <v>89719</v>
      </c>
      <c r="Q277">
        <v>0</v>
      </c>
      <c r="R277">
        <v>108747</v>
      </c>
      <c r="S277">
        <v>3708</v>
      </c>
      <c r="T277">
        <v>0</v>
      </c>
      <c r="U277">
        <v>28796</v>
      </c>
      <c r="V277">
        <v>9417</v>
      </c>
    </row>
    <row r="278" spans="1:22" x14ac:dyDescent="0.2">
      <c r="A278" t="s">
        <v>330</v>
      </c>
      <c r="B278">
        <v>6102</v>
      </c>
      <c r="C278">
        <v>0</v>
      </c>
      <c r="D278">
        <v>1</v>
      </c>
      <c r="E278">
        <v>1932.1</v>
      </c>
      <c r="F278">
        <v>-1.2</v>
      </c>
      <c r="G278">
        <v>10628445</v>
      </c>
      <c r="H278">
        <v>1424794</v>
      </c>
      <c r="I278">
        <v>147994</v>
      </c>
      <c r="J278">
        <v>5821083</v>
      </c>
      <c r="K278">
        <v>77609</v>
      </c>
      <c r="L278">
        <v>17682760.333000001</v>
      </c>
      <c r="M278">
        <v>5743474</v>
      </c>
      <c r="N278">
        <v>17355321</v>
      </c>
      <c r="O278">
        <v>327439.33332999999</v>
      </c>
      <c r="P278">
        <v>7059</v>
      </c>
      <c r="Q278">
        <v>0</v>
      </c>
      <c r="R278">
        <v>398740</v>
      </c>
      <c r="S278">
        <v>13597</v>
      </c>
      <c r="T278">
        <v>0</v>
      </c>
      <c r="U278">
        <v>105819</v>
      </c>
      <c r="V278">
        <v>207178</v>
      </c>
    </row>
    <row r="279" spans="1:22" x14ac:dyDescent="0.2">
      <c r="A279" t="s">
        <v>331</v>
      </c>
      <c r="B279">
        <v>6120</v>
      </c>
      <c r="C279">
        <v>0</v>
      </c>
      <c r="D279">
        <v>1</v>
      </c>
      <c r="E279">
        <v>1147.4000000000001</v>
      </c>
      <c r="F279">
        <v>-10.7</v>
      </c>
      <c r="G279">
        <v>2498235</v>
      </c>
      <c r="H279">
        <v>831202</v>
      </c>
      <c r="I279">
        <v>-86998</v>
      </c>
      <c r="J279">
        <v>6764067</v>
      </c>
      <c r="K279">
        <v>195149</v>
      </c>
      <c r="L279">
        <v>10011466.666999999</v>
      </c>
      <c r="M279">
        <v>6568918</v>
      </c>
      <c r="N279">
        <v>9848677</v>
      </c>
      <c r="O279">
        <v>162789.66667000001</v>
      </c>
      <c r="P279">
        <v>68408</v>
      </c>
      <c r="Q279">
        <v>0</v>
      </c>
      <c r="R279">
        <v>174655</v>
      </c>
      <c r="S279">
        <v>5956</v>
      </c>
      <c r="T279">
        <v>0</v>
      </c>
      <c r="U279">
        <v>59213</v>
      </c>
      <c r="V279">
        <v>92618</v>
      </c>
    </row>
    <row r="280" spans="1:22" x14ac:dyDescent="0.2">
      <c r="A280" t="s">
        <v>332</v>
      </c>
      <c r="B280">
        <v>6138</v>
      </c>
      <c r="C280">
        <v>0</v>
      </c>
      <c r="D280">
        <v>1</v>
      </c>
      <c r="E280">
        <v>360.8</v>
      </c>
      <c r="F280">
        <v>-12.3</v>
      </c>
      <c r="G280">
        <v>1816512</v>
      </c>
      <c r="H280">
        <v>274622</v>
      </c>
      <c r="I280">
        <v>-44021</v>
      </c>
      <c r="J280">
        <v>1169915</v>
      </c>
      <c r="K280">
        <v>96039</v>
      </c>
      <c r="L280">
        <v>3202695.6666999999</v>
      </c>
      <c r="M280">
        <v>1073876</v>
      </c>
      <c r="N280">
        <v>3147114</v>
      </c>
      <c r="O280">
        <v>55581.666666999998</v>
      </c>
      <c r="P280">
        <v>79636</v>
      </c>
      <c r="Q280">
        <v>0</v>
      </c>
      <c r="R280">
        <v>65908</v>
      </c>
      <c r="S280">
        <v>2248</v>
      </c>
      <c r="T280">
        <v>0</v>
      </c>
      <c r="U280">
        <v>18991</v>
      </c>
      <c r="V280">
        <v>7555</v>
      </c>
    </row>
    <row r="281" spans="1:22" x14ac:dyDescent="0.2">
      <c r="A281" t="s">
        <v>333</v>
      </c>
      <c r="B281">
        <v>5751</v>
      </c>
      <c r="C281">
        <v>0</v>
      </c>
      <c r="D281">
        <v>1</v>
      </c>
      <c r="E281">
        <v>613.70000000000005</v>
      </c>
      <c r="F281">
        <v>-16.8</v>
      </c>
      <c r="G281">
        <v>2458103</v>
      </c>
      <c r="H281">
        <v>444292</v>
      </c>
      <c r="I281">
        <v>-74512</v>
      </c>
      <c r="J281">
        <v>2395307</v>
      </c>
      <c r="K281">
        <v>138314</v>
      </c>
      <c r="L281">
        <v>5260552.3333000001</v>
      </c>
      <c r="M281">
        <v>2256993</v>
      </c>
      <c r="N281">
        <v>5183881</v>
      </c>
      <c r="O281">
        <v>76671.333333000002</v>
      </c>
      <c r="P281">
        <v>108410</v>
      </c>
      <c r="Q281">
        <v>0</v>
      </c>
      <c r="R281">
        <v>65908</v>
      </c>
      <c r="S281">
        <v>2248</v>
      </c>
      <c r="T281">
        <v>0</v>
      </c>
      <c r="U281">
        <v>31375</v>
      </c>
      <c r="V281">
        <v>28758</v>
      </c>
    </row>
    <row r="282" spans="1:22" x14ac:dyDescent="0.2">
      <c r="A282" t="s">
        <v>334</v>
      </c>
      <c r="B282">
        <v>6165</v>
      </c>
      <c r="C282">
        <v>0</v>
      </c>
      <c r="D282">
        <v>1</v>
      </c>
      <c r="E282">
        <v>177.3</v>
      </c>
      <c r="F282">
        <v>-2.7</v>
      </c>
      <c r="G282">
        <v>1076345</v>
      </c>
      <c r="H282">
        <v>147420</v>
      </c>
      <c r="I282">
        <v>53268</v>
      </c>
      <c r="J282">
        <v>612056</v>
      </c>
      <c r="K282">
        <v>33959</v>
      </c>
      <c r="L282">
        <v>1792755</v>
      </c>
      <c r="M282">
        <v>578097</v>
      </c>
      <c r="N282">
        <v>1703960</v>
      </c>
      <c r="O282">
        <v>88795</v>
      </c>
      <c r="P282">
        <v>17300</v>
      </c>
      <c r="Q282">
        <v>0</v>
      </c>
      <c r="R282">
        <v>46135</v>
      </c>
      <c r="S282">
        <v>1573</v>
      </c>
      <c r="T282">
        <v>0</v>
      </c>
      <c r="U282">
        <v>11092</v>
      </c>
      <c r="V282">
        <v>3069</v>
      </c>
    </row>
    <row r="283" spans="1:22" x14ac:dyDescent="0.2">
      <c r="A283" t="s">
        <v>335</v>
      </c>
      <c r="B283">
        <v>6175</v>
      </c>
      <c r="C283">
        <v>0</v>
      </c>
      <c r="D283">
        <v>1</v>
      </c>
      <c r="E283">
        <v>626.70000000000005</v>
      </c>
      <c r="F283">
        <v>9.8000000000000007</v>
      </c>
      <c r="G283">
        <v>3263904</v>
      </c>
      <c r="H283">
        <v>494647</v>
      </c>
      <c r="I283">
        <v>124581</v>
      </c>
      <c r="J283">
        <v>1883711</v>
      </c>
      <c r="K283">
        <v>46307</v>
      </c>
      <c r="L283">
        <v>5543906.6666999999</v>
      </c>
      <c r="M283">
        <v>1837404</v>
      </c>
      <c r="N283">
        <v>5367193</v>
      </c>
      <c r="O283">
        <v>176713.66667000001</v>
      </c>
      <c r="P283">
        <v>0</v>
      </c>
      <c r="Q283">
        <v>0</v>
      </c>
      <c r="R283">
        <v>112043</v>
      </c>
      <c r="S283">
        <v>3821</v>
      </c>
      <c r="T283">
        <v>0</v>
      </c>
      <c r="U283">
        <v>33544</v>
      </c>
      <c r="V283">
        <v>13688</v>
      </c>
    </row>
    <row r="284" spans="1:22" x14ac:dyDescent="0.2">
      <c r="A284" t="s">
        <v>336</v>
      </c>
      <c r="B284">
        <v>6219</v>
      </c>
      <c r="C284">
        <v>0</v>
      </c>
      <c r="D284">
        <v>1</v>
      </c>
      <c r="E284">
        <v>2311.9</v>
      </c>
      <c r="F284">
        <v>55.1</v>
      </c>
      <c r="G284">
        <v>14842787</v>
      </c>
      <c r="H284">
        <v>1668260</v>
      </c>
      <c r="I284">
        <v>680338</v>
      </c>
      <c r="J284">
        <v>4326228</v>
      </c>
      <c r="K284">
        <v>84496</v>
      </c>
      <c r="L284">
        <v>20661041</v>
      </c>
      <c r="M284">
        <v>4241732</v>
      </c>
      <c r="N284">
        <v>19820304</v>
      </c>
      <c r="O284">
        <v>840737</v>
      </c>
      <c r="P284">
        <v>0</v>
      </c>
      <c r="Q284">
        <v>625798.46851000004</v>
      </c>
      <c r="R284">
        <v>322947</v>
      </c>
      <c r="S284">
        <v>11013</v>
      </c>
      <c r="T284">
        <v>625798.46851000004</v>
      </c>
      <c r="U284">
        <v>128084</v>
      </c>
      <c r="V284">
        <v>146713</v>
      </c>
    </row>
    <row r="285" spans="1:22" x14ac:dyDescent="0.2">
      <c r="A285" t="s">
        <v>337</v>
      </c>
      <c r="B285">
        <v>6246</v>
      </c>
      <c r="C285">
        <v>0</v>
      </c>
      <c r="D285">
        <v>1</v>
      </c>
      <c r="E285">
        <v>159.80000000000001</v>
      </c>
      <c r="F285">
        <v>-2.4</v>
      </c>
      <c r="G285">
        <v>805123</v>
      </c>
      <c r="H285">
        <v>109452</v>
      </c>
      <c r="I285">
        <v>14587</v>
      </c>
      <c r="J285">
        <v>639050</v>
      </c>
      <c r="K285">
        <v>31606</v>
      </c>
      <c r="L285">
        <v>1520688</v>
      </c>
      <c r="M285">
        <v>607444</v>
      </c>
      <c r="N285">
        <v>1473028</v>
      </c>
      <c r="O285">
        <v>47660</v>
      </c>
      <c r="P285">
        <v>16081</v>
      </c>
      <c r="Q285">
        <v>0</v>
      </c>
      <c r="R285">
        <v>36249</v>
      </c>
      <c r="S285">
        <v>1236</v>
      </c>
      <c r="T285">
        <v>0</v>
      </c>
      <c r="U285">
        <v>8899</v>
      </c>
      <c r="V285">
        <v>3312</v>
      </c>
    </row>
    <row r="286" spans="1:22" x14ac:dyDescent="0.2">
      <c r="A286" t="s">
        <v>338</v>
      </c>
      <c r="B286">
        <v>6273</v>
      </c>
      <c r="C286">
        <v>0</v>
      </c>
      <c r="D286">
        <v>1</v>
      </c>
      <c r="E286">
        <v>892.6</v>
      </c>
      <c r="F286">
        <v>34.299999999999997</v>
      </c>
      <c r="G286">
        <v>4979264</v>
      </c>
      <c r="H286">
        <v>657770</v>
      </c>
      <c r="I286">
        <v>285318</v>
      </c>
      <c r="J286">
        <v>2517615</v>
      </c>
      <c r="K286">
        <v>220994</v>
      </c>
      <c r="L286">
        <v>8037179.3333000001</v>
      </c>
      <c r="M286">
        <v>2296621</v>
      </c>
      <c r="N286">
        <v>7515956</v>
      </c>
      <c r="O286">
        <v>521223.33332999999</v>
      </c>
      <c r="P286">
        <v>0</v>
      </c>
      <c r="Q286">
        <v>0</v>
      </c>
      <c r="R286">
        <v>144997</v>
      </c>
      <c r="S286">
        <v>4945</v>
      </c>
      <c r="T286">
        <v>0</v>
      </c>
      <c r="U286">
        <v>49546</v>
      </c>
      <c r="V286">
        <v>27527</v>
      </c>
    </row>
    <row r="287" spans="1:22" x14ac:dyDescent="0.2">
      <c r="A287" t="s">
        <v>339</v>
      </c>
      <c r="B287">
        <v>6408</v>
      </c>
      <c r="C287">
        <v>0</v>
      </c>
      <c r="D287">
        <v>1</v>
      </c>
      <c r="E287">
        <v>894.6</v>
      </c>
      <c r="F287">
        <v>7.7</v>
      </c>
      <c r="G287">
        <v>4736987</v>
      </c>
      <c r="H287">
        <v>624675</v>
      </c>
      <c r="I287">
        <v>131063</v>
      </c>
      <c r="J287">
        <v>2419211</v>
      </c>
      <c r="K287">
        <v>49460</v>
      </c>
      <c r="L287">
        <v>7718605.6666999999</v>
      </c>
      <c r="M287">
        <v>2369751</v>
      </c>
      <c r="N287">
        <v>7521095</v>
      </c>
      <c r="O287">
        <v>197510.66667000001</v>
      </c>
      <c r="P287">
        <v>0</v>
      </c>
      <c r="Q287">
        <v>0</v>
      </c>
      <c r="R287">
        <v>98861</v>
      </c>
      <c r="S287">
        <v>3371</v>
      </c>
      <c r="T287">
        <v>0</v>
      </c>
      <c r="U287">
        <v>47584</v>
      </c>
      <c r="V287">
        <v>36594</v>
      </c>
    </row>
    <row r="288" spans="1:22" x14ac:dyDescent="0.2">
      <c r="A288" t="s">
        <v>340</v>
      </c>
      <c r="B288">
        <v>6453</v>
      </c>
      <c r="C288">
        <v>0</v>
      </c>
      <c r="D288">
        <v>1</v>
      </c>
      <c r="E288">
        <v>564.70000000000005</v>
      </c>
      <c r="F288">
        <v>-15.5</v>
      </c>
      <c r="G288">
        <v>2392919</v>
      </c>
      <c r="H288">
        <v>410945</v>
      </c>
      <c r="I288">
        <v>-58086</v>
      </c>
      <c r="J288">
        <v>1882774</v>
      </c>
      <c r="K288">
        <v>123496</v>
      </c>
      <c r="L288">
        <v>4692849</v>
      </c>
      <c r="M288">
        <v>1759278</v>
      </c>
      <c r="N288">
        <v>4623757</v>
      </c>
      <c r="O288">
        <v>69092</v>
      </c>
      <c r="P288">
        <v>99468</v>
      </c>
      <c r="Q288">
        <v>0</v>
      </c>
      <c r="R288">
        <v>0</v>
      </c>
      <c r="S288">
        <v>0</v>
      </c>
      <c r="T288">
        <v>0</v>
      </c>
      <c r="U288">
        <v>28106</v>
      </c>
      <c r="V288">
        <v>6211</v>
      </c>
    </row>
    <row r="289" spans="1:22" x14ac:dyDescent="0.2">
      <c r="A289" t="s">
        <v>341</v>
      </c>
      <c r="B289">
        <v>6460</v>
      </c>
      <c r="C289">
        <v>0</v>
      </c>
      <c r="D289">
        <v>1</v>
      </c>
      <c r="E289">
        <v>664.7</v>
      </c>
      <c r="F289">
        <v>-19.3</v>
      </c>
      <c r="G289">
        <v>3247502</v>
      </c>
      <c r="H289">
        <v>485637</v>
      </c>
      <c r="I289">
        <v>-76324</v>
      </c>
      <c r="J289">
        <v>2227547</v>
      </c>
      <c r="K289">
        <v>141669</v>
      </c>
      <c r="L289">
        <v>5848607.3333000001</v>
      </c>
      <c r="M289">
        <v>2085878</v>
      </c>
      <c r="N289">
        <v>5777791</v>
      </c>
      <c r="O289">
        <v>70816.333333000002</v>
      </c>
      <c r="P289">
        <v>124703</v>
      </c>
      <c r="Q289">
        <v>0</v>
      </c>
      <c r="R289">
        <v>121929</v>
      </c>
      <c r="S289">
        <v>4158</v>
      </c>
      <c r="T289">
        <v>0</v>
      </c>
      <c r="U289">
        <v>34136</v>
      </c>
      <c r="V289">
        <v>9850</v>
      </c>
    </row>
    <row r="290" spans="1:22" x14ac:dyDescent="0.2">
      <c r="A290" t="s">
        <v>342</v>
      </c>
      <c r="B290">
        <v>6462</v>
      </c>
      <c r="C290">
        <v>0</v>
      </c>
      <c r="D290">
        <v>1</v>
      </c>
      <c r="E290">
        <v>228.9</v>
      </c>
      <c r="F290">
        <v>-31.1</v>
      </c>
      <c r="G290">
        <v>1196458</v>
      </c>
      <c r="H290">
        <v>210166</v>
      </c>
      <c r="I290">
        <v>-136576</v>
      </c>
      <c r="J290">
        <v>1097581</v>
      </c>
      <c r="K290">
        <v>173431</v>
      </c>
      <c r="L290">
        <v>2463193</v>
      </c>
      <c r="M290">
        <v>924150</v>
      </c>
      <c r="N290">
        <v>2424043</v>
      </c>
      <c r="O290">
        <v>39150</v>
      </c>
      <c r="P290">
        <v>199885</v>
      </c>
      <c r="Q290">
        <v>0</v>
      </c>
      <c r="R290">
        <v>46135</v>
      </c>
      <c r="S290">
        <v>1573</v>
      </c>
      <c r="T290">
        <v>0</v>
      </c>
      <c r="U290">
        <v>13493</v>
      </c>
      <c r="V290">
        <v>5123</v>
      </c>
    </row>
    <row r="291" spans="1:22" x14ac:dyDescent="0.2">
      <c r="A291" t="s">
        <v>343</v>
      </c>
      <c r="B291">
        <v>6471</v>
      </c>
      <c r="C291">
        <v>0</v>
      </c>
      <c r="D291">
        <v>1</v>
      </c>
      <c r="E291">
        <v>432.8</v>
      </c>
      <c r="F291">
        <v>-2.2000000000000002</v>
      </c>
      <c r="G291">
        <v>2251490</v>
      </c>
      <c r="H291">
        <v>337050</v>
      </c>
      <c r="I291">
        <v>9773</v>
      </c>
      <c r="J291">
        <v>1244479</v>
      </c>
      <c r="K291">
        <v>43919</v>
      </c>
      <c r="L291">
        <v>3784713.6666999999</v>
      </c>
      <c r="M291">
        <v>1200560</v>
      </c>
      <c r="N291">
        <v>3727652</v>
      </c>
      <c r="O291">
        <v>57061.666666999998</v>
      </c>
      <c r="P291">
        <v>14254</v>
      </c>
      <c r="Q291">
        <v>0</v>
      </c>
      <c r="R291">
        <v>56021</v>
      </c>
      <c r="S291">
        <v>1910</v>
      </c>
      <c r="T291">
        <v>0</v>
      </c>
      <c r="U291">
        <v>22609</v>
      </c>
      <c r="V291">
        <v>7716</v>
      </c>
    </row>
    <row r="292" spans="1:22" x14ac:dyDescent="0.2">
      <c r="A292" t="s">
        <v>344</v>
      </c>
      <c r="B292">
        <v>6509</v>
      </c>
      <c r="C292">
        <v>0</v>
      </c>
      <c r="D292">
        <v>1</v>
      </c>
      <c r="E292">
        <v>374.8</v>
      </c>
      <c r="F292">
        <v>19.600000000000001</v>
      </c>
      <c r="G292">
        <v>1726427</v>
      </c>
      <c r="H292">
        <v>282858</v>
      </c>
      <c r="I292">
        <v>160962</v>
      </c>
      <c r="J292">
        <v>1522365</v>
      </c>
      <c r="K292">
        <v>-45780</v>
      </c>
      <c r="L292">
        <v>3450593</v>
      </c>
      <c r="M292">
        <v>1568145</v>
      </c>
      <c r="N292">
        <v>3328963</v>
      </c>
      <c r="O292">
        <v>121630</v>
      </c>
      <c r="P292">
        <v>0</v>
      </c>
      <c r="Q292">
        <v>0</v>
      </c>
      <c r="R292">
        <v>95566</v>
      </c>
      <c r="S292">
        <v>3259</v>
      </c>
      <c r="T292">
        <v>0</v>
      </c>
      <c r="U292">
        <v>20214</v>
      </c>
      <c r="V292">
        <v>14509</v>
      </c>
    </row>
    <row r="293" spans="1:22" x14ac:dyDescent="0.2">
      <c r="A293" t="s">
        <v>345</v>
      </c>
      <c r="B293">
        <v>6512</v>
      </c>
      <c r="C293">
        <v>0</v>
      </c>
      <c r="D293">
        <v>1</v>
      </c>
      <c r="E293">
        <v>372.8</v>
      </c>
      <c r="F293">
        <v>-1.9</v>
      </c>
      <c r="G293">
        <v>1970662</v>
      </c>
      <c r="H293">
        <v>289271</v>
      </c>
      <c r="I293">
        <v>12175</v>
      </c>
      <c r="J293">
        <v>1080694</v>
      </c>
      <c r="K293">
        <v>34328</v>
      </c>
      <c r="L293">
        <v>3290751.6666999999</v>
      </c>
      <c r="M293">
        <v>1046366</v>
      </c>
      <c r="N293">
        <v>3240384</v>
      </c>
      <c r="O293">
        <v>50367.666666999998</v>
      </c>
      <c r="P293">
        <v>12372</v>
      </c>
      <c r="Q293">
        <v>0</v>
      </c>
      <c r="R293">
        <v>56021</v>
      </c>
      <c r="S293">
        <v>1910</v>
      </c>
      <c r="T293">
        <v>0</v>
      </c>
      <c r="U293">
        <v>19474</v>
      </c>
      <c r="V293">
        <v>6146</v>
      </c>
    </row>
    <row r="294" spans="1:22" x14ac:dyDescent="0.2">
      <c r="A294" t="s">
        <v>346</v>
      </c>
      <c r="B294">
        <v>6516</v>
      </c>
      <c r="C294">
        <v>0</v>
      </c>
      <c r="D294">
        <v>1</v>
      </c>
      <c r="E294">
        <v>172.4</v>
      </c>
      <c r="F294">
        <v>-2.6</v>
      </c>
      <c r="G294">
        <v>778325</v>
      </c>
      <c r="H294">
        <v>191485</v>
      </c>
      <c r="I294">
        <v>86934</v>
      </c>
      <c r="J294">
        <v>857208</v>
      </c>
      <c r="K294">
        <v>39627</v>
      </c>
      <c r="L294">
        <v>1796837</v>
      </c>
      <c r="M294">
        <v>817581</v>
      </c>
      <c r="N294">
        <v>1665409</v>
      </c>
      <c r="O294">
        <v>131428</v>
      </c>
      <c r="P294">
        <v>17420</v>
      </c>
      <c r="Q294">
        <v>0</v>
      </c>
      <c r="R294">
        <v>39545</v>
      </c>
      <c r="S294">
        <v>1349</v>
      </c>
      <c r="T294">
        <v>0</v>
      </c>
      <c r="U294">
        <v>10526</v>
      </c>
      <c r="V294">
        <v>9364</v>
      </c>
    </row>
    <row r="295" spans="1:22" x14ac:dyDescent="0.2">
      <c r="A295" t="s">
        <v>347</v>
      </c>
      <c r="B295">
        <v>6534</v>
      </c>
      <c r="C295">
        <v>0</v>
      </c>
      <c r="D295">
        <v>1</v>
      </c>
      <c r="E295">
        <v>696.7</v>
      </c>
      <c r="F295">
        <v>2.8</v>
      </c>
      <c r="G295">
        <v>3208120</v>
      </c>
      <c r="H295">
        <v>470193</v>
      </c>
      <c r="I295">
        <v>61911</v>
      </c>
      <c r="J295">
        <v>2149559</v>
      </c>
      <c r="K295">
        <v>-1138</v>
      </c>
      <c r="L295">
        <v>5755769.6666999999</v>
      </c>
      <c r="M295">
        <v>2150697</v>
      </c>
      <c r="N295">
        <v>5689216</v>
      </c>
      <c r="O295">
        <v>66553.666666999998</v>
      </c>
      <c r="P295">
        <v>0</v>
      </c>
      <c r="Q295">
        <v>0</v>
      </c>
      <c r="R295">
        <v>82384</v>
      </c>
      <c r="S295">
        <v>2809</v>
      </c>
      <c r="T295">
        <v>0</v>
      </c>
      <c r="U295">
        <v>34910</v>
      </c>
      <c r="V295">
        <v>10282</v>
      </c>
    </row>
    <row r="296" spans="1:22" x14ac:dyDescent="0.2">
      <c r="A296" t="s">
        <v>348</v>
      </c>
      <c r="B296">
        <v>1935</v>
      </c>
      <c r="C296">
        <v>0</v>
      </c>
      <c r="D296">
        <v>1</v>
      </c>
      <c r="E296">
        <v>1207.4000000000001</v>
      </c>
      <c r="F296">
        <v>-7</v>
      </c>
      <c r="G296">
        <v>6087220</v>
      </c>
      <c r="H296">
        <v>879353</v>
      </c>
      <c r="I296">
        <v>26284</v>
      </c>
      <c r="J296">
        <v>3701743</v>
      </c>
      <c r="K296">
        <v>107978</v>
      </c>
      <c r="L296">
        <v>10696197.666999999</v>
      </c>
      <c r="M296">
        <v>3593765</v>
      </c>
      <c r="N296">
        <v>10549492</v>
      </c>
      <c r="O296">
        <v>146705.66667000001</v>
      </c>
      <c r="P296">
        <v>46167</v>
      </c>
      <c r="Q296">
        <v>0</v>
      </c>
      <c r="R296">
        <v>0</v>
      </c>
      <c r="S296">
        <v>0</v>
      </c>
      <c r="T296">
        <v>0</v>
      </c>
      <c r="U296">
        <v>63464</v>
      </c>
      <c r="V296">
        <v>27882</v>
      </c>
    </row>
    <row r="297" spans="1:22" x14ac:dyDescent="0.2">
      <c r="A297" t="s">
        <v>349</v>
      </c>
      <c r="B297">
        <v>6561</v>
      </c>
      <c r="C297">
        <v>0</v>
      </c>
      <c r="D297">
        <v>1</v>
      </c>
      <c r="E297">
        <v>313.8</v>
      </c>
      <c r="F297">
        <v>-25.8</v>
      </c>
      <c r="G297">
        <v>876785</v>
      </c>
      <c r="H297">
        <v>204800</v>
      </c>
      <c r="I297">
        <v>-159187</v>
      </c>
      <c r="J297">
        <v>1796904</v>
      </c>
      <c r="K297">
        <v>172129</v>
      </c>
      <c r="L297">
        <v>2817407.3333000001</v>
      </c>
      <c r="M297">
        <v>1624775</v>
      </c>
      <c r="N297">
        <v>2777998</v>
      </c>
      <c r="O297">
        <v>39409.333333000002</v>
      </c>
      <c r="P297">
        <v>165779</v>
      </c>
      <c r="Q297">
        <v>0</v>
      </c>
      <c r="R297">
        <v>112043</v>
      </c>
      <c r="S297">
        <v>3821</v>
      </c>
      <c r="T297">
        <v>0</v>
      </c>
      <c r="U297">
        <v>16217</v>
      </c>
      <c r="V297">
        <v>50961</v>
      </c>
    </row>
    <row r="298" spans="1:22" x14ac:dyDescent="0.2">
      <c r="A298" t="s">
        <v>350</v>
      </c>
      <c r="B298">
        <v>6579</v>
      </c>
      <c r="C298">
        <v>0</v>
      </c>
      <c r="D298">
        <v>1</v>
      </c>
      <c r="E298">
        <v>3408.3</v>
      </c>
      <c r="F298">
        <v>32.700000000000003</v>
      </c>
      <c r="G298">
        <v>16908717</v>
      </c>
      <c r="H298">
        <v>2452451</v>
      </c>
      <c r="I298">
        <v>417382</v>
      </c>
      <c r="J298">
        <v>10133409</v>
      </c>
      <c r="K298">
        <v>187913</v>
      </c>
      <c r="L298">
        <v>29320843.333000001</v>
      </c>
      <c r="M298">
        <v>9945496</v>
      </c>
      <c r="N298">
        <v>28556415</v>
      </c>
      <c r="O298">
        <v>764428.33333000005</v>
      </c>
      <c r="P298">
        <v>0</v>
      </c>
      <c r="Q298">
        <v>0</v>
      </c>
      <c r="R298">
        <v>474534</v>
      </c>
      <c r="S298">
        <v>22303</v>
      </c>
      <c r="T298">
        <v>0</v>
      </c>
      <c r="U298">
        <v>176821</v>
      </c>
      <c r="V298">
        <v>300800</v>
      </c>
    </row>
    <row r="299" spans="1:22" x14ac:dyDescent="0.2">
      <c r="A299" t="s">
        <v>351</v>
      </c>
      <c r="B299">
        <v>6591</v>
      </c>
      <c r="C299">
        <v>0</v>
      </c>
      <c r="D299">
        <v>1</v>
      </c>
      <c r="E299">
        <v>396.8</v>
      </c>
      <c r="F299">
        <v>2.7</v>
      </c>
      <c r="G299">
        <v>2193996</v>
      </c>
      <c r="H299">
        <v>290064</v>
      </c>
      <c r="I299">
        <v>78671</v>
      </c>
      <c r="J299">
        <v>1176143</v>
      </c>
      <c r="K299">
        <v>-11554</v>
      </c>
      <c r="L299">
        <v>3592994</v>
      </c>
      <c r="M299">
        <v>1187697</v>
      </c>
      <c r="N299">
        <v>3522372</v>
      </c>
      <c r="O299">
        <v>70622</v>
      </c>
      <c r="P299">
        <v>0</v>
      </c>
      <c r="Q299">
        <v>0</v>
      </c>
      <c r="R299">
        <v>75794</v>
      </c>
      <c r="S299">
        <v>2585</v>
      </c>
      <c r="T299">
        <v>0</v>
      </c>
      <c r="U299">
        <v>21591</v>
      </c>
      <c r="V299">
        <v>8585</v>
      </c>
    </row>
    <row r="300" spans="1:22" x14ac:dyDescent="0.2">
      <c r="A300" t="s">
        <v>352</v>
      </c>
      <c r="B300">
        <v>6592</v>
      </c>
      <c r="C300">
        <v>0</v>
      </c>
      <c r="D300">
        <v>1</v>
      </c>
      <c r="E300">
        <v>613.70000000000005</v>
      </c>
      <c r="F300">
        <v>-18.100000000000001</v>
      </c>
      <c r="G300">
        <v>3139928</v>
      </c>
      <c r="H300">
        <v>447878</v>
      </c>
      <c r="I300">
        <v>-45169</v>
      </c>
      <c r="J300">
        <v>2006358</v>
      </c>
      <c r="K300">
        <v>137468</v>
      </c>
      <c r="L300">
        <v>5521198.3333000001</v>
      </c>
      <c r="M300">
        <v>1868890</v>
      </c>
      <c r="N300">
        <v>5419299</v>
      </c>
      <c r="O300">
        <v>101899.33332999999</v>
      </c>
      <c r="P300">
        <v>116193</v>
      </c>
      <c r="Q300">
        <v>0</v>
      </c>
      <c r="R300">
        <v>92271</v>
      </c>
      <c r="S300">
        <v>3147</v>
      </c>
      <c r="T300">
        <v>0</v>
      </c>
      <c r="U300">
        <v>32776</v>
      </c>
      <c r="V300">
        <v>19305</v>
      </c>
    </row>
    <row r="301" spans="1:22" x14ac:dyDescent="0.2">
      <c r="A301" t="s">
        <v>353</v>
      </c>
      <c r="B301">
        <v>6615</v>
      </c>
      <c r="C301">
        <v>0</v>
      </c>
      <c r="D301">
        <v>1</v>
      </c>
      <c r="E301">
        <v>587.70000000000005</v>
      </c>
      <c r="F301">
        <v>9.6999999999999993</v>
      </c>
      <c r="G301">
        <v>2715100</v>
      </c>
      <c r="H301">
        <v>606381</v>
      </c>
      <c r="I301">
        <v>284367</v>
      </c>
      <c r="J301">
        <v>1648437</v>
      </c>
      <c r="K301">
        <v>41855</v>
      </c>
      <c r="L301">
        <v>4979449</v>
      </c>
      <c r="M301">
        <v>1606582</v>
      </c>
      <c r="N301">
        <v>4647490</v>
      </c>
      <c r="O301">
        <v>331959</v>
      </c>
      <c r="P301">
        <v>0</v>
      </c>
      <c r="Q301">
        <v>0</v>
      </c>
      <c r="R301">
        <v>0</v>
      </c>
      <c r="S301">
        <v>0</v>
      </c>
      <c r="T301">
        <v>0</v>
      </c>
      <c r="U301">
        <v>29369</v>
      </c>
      <c r="V301">
        <v>9531</v>
      </c>
    </row>
    <row r="302" spans="1:22" x14ac:dyDescent="0.2">
      <c r="A302" t="s">
        <v>354</v>
      </c>
      <c r="B302">
        <v>6633</v>
      </c>
      <c r="C302">
        <v>0</v>
      </c>
      <c r="D302">
        <v>1</v>
      </c>
      <c r="E302">
        <v>167.9</v>
      </c>
      <c r="F302">
        <v>-45.6</v>
      </c>
      <c r="G302">
        <v>0</v>
      </c>
      <c r="H302">
        <v>168455</v>
      </c>
      <c r="I302">
        <v>-216271</v>
      </c>
      <c r="J302">
        <v>1942270</v>
      </c>
      <c r="K302">
        <v>228945</v>
      </c>
      <c r="L302">
        <v>2033958</v>
      </c>
      <c r="M302">
        <v>1713325</v>
      </c>
      <c r="N302">
        <v>2012504</v>
      </c>
      <c r="O302">
        <v>21454</v>
      </c>
      <c r="P302">
        <v>299294</v>
      </c>
      <c r="Q302">
        <v>0</v>
      </c>
      <c r="R302">
        <v>0</v>
      </c>
      <c r="S302">
        <v>0</v>
      </c>
      <c r="T302">
        <v>0</v>
      </c>
      <c r="U302">
        <v>10222</v>
      </c>
      <c r="V302">
        <v>14819</v>
      </c>
    </row>
    <row r="303" spans="1:22" x14ac:dyDescent="0.2">
      <c r="A303" t="s">
        <v>355</v>
      </c>
      <c r="B303">
        <v>6651</v>
      </c>
      <c r="C303">
        <v>0</v>
      </c>
      <c r="D303">
        <v>1</v>
      </c>
      <c r="E303">
        <v>323.8</v>
      </c>
      <c r="F303">
        <v>-5.2</v>
      </c>
      <c r="G303">
        <v>1602095</v>
      </c>
      <c r="H303">
        <v>239294</v>
      </c>
      <c r="I303">
        <v>19291</v>
      </c>
      <c r="J303">
        <v>1148888</v>
      </c>
      <c r="K303">
        <v>40437</v>
      </c>
      <c r="L303">
        <v>2933875</v>
      </c>
      <c r="M303">
        <v>1108451</v>
      </c>
      <c r="N303">
        <v>2871634</v>
      </c>
      <c r="O303">
        <v>62241</v>
      </c>
      <c r="P303">
        <v>33324</v>
      </c>
      <c r="Q303">
        <v>0</v>
      </c>
      <c r="R303">
        <v>62612</v>
      </c>
      <c r="S303">
        <v>2135</v>
      </c>
      <c r="T303">
        <v>0</v>
      </c>
      <c r="U303">
        <v>17502</v>
      </c>
      <c r="V303">
        <v>6210</v>
      </c>
    </row>
    <row r="304" spans="1:22" x14ac:dyDescent="0.2">
      <c r="A304" t="s">
        <v>356</v>
      </c>
      <c r="B304">
        <v>6660</v>
      </c>
      <c r="C304">
        <v>0</v>
      </c>
      <c r="D304">
        <v>1</v>
      </c>
      <c r="E304">
        <v>1557.2</v>
      </c>
      <c r="F304">
        <v>-27.2</v>
      </c>
      <c r="G304">
        <v>8193163</v>
      </c>
      <c r="H304">
        <v>1155090</v>
      </c>
      <c r="I304">
        <v>-67646</v>
      </c>
      <c r="J304">
        <v>4667898</v>
      </c>
      <c r="K304">
        <v>135185</v>
      </c>
      <c r="L304">
        <v>13848578</v>
      </c>
      <c r="M304">
        <v>4532713</v>
      </c>
      <c r="N304">
        <v>13752853</v>
      </c>
      <c r="O304">
        <v>95725</v>
      </c>
      <c r="P304">
        <v>174357</v>
      </c>
      <c r="Q304">
        <v>0</v>
      </c>
      <c r="R304">
        <v>227381</v>
      </c>
      <c r="S304">
        <v>7754</v>
      </c>
      <c r="T304">
        <v>0</v>
      </c>
      <c r="U304">
        <v>82536</v>
      </c>
      <c r="V304">
        <v>59808</v>
      </c>
    </row>
    <row r="305" spans="1:22" x14ac:dyDescent="0.2">
      <c r="A305" t="s">
        <v>357</v>
      </c>
      <c r="B305">
        <v>6700</v>
      </c>
      <c r="C305">
        <v>0</v>
      </c>
      <c r="D305">
        <v>1</v>
      </c>
      <c r="E305">
        <v>469.8</v>
      </c>
      <c r="F305">
        <v>-11.7</v>
      </c>
      <c r="G305">
        <v>2687149</v>
      </c>
      <c r="H305">
        <v>380374</v>
      </c>
      <c r="I305">
        <v>-8763</v>
      </c>
      <c r="J305">
        <v>1421558</v>
      </c>
      <c r="K305">
        <v>76482</v>
      </c>
      <c r="L305">
        <v>4396350.6666999999</v>
      </c>
      <c r="M305">
        <v>1345076</v>
      </c>
      <c r="N305">
        <v>4320771</v>
      </c>
      <c r="O305">
        <v>75579.666666999998</v>
      </c>
      <c r="P305">
        <v>77115</v>
      </c>
      <c r="Q305">
        <v>0</v>
      </c>
      <c r="R305">
        <v>108747</v>
      </c>
      <c r="S305">
        <v>3708</v>
      </c>
      <c r="T305">
        <v>0</v>
      </c>
      <c r="U305">
        <v>26230</v>
      </c>
      <c r="V305">
        <v>16017</v>
      </c>
    </row>
    <row r="306" spans="1:22" x14ac:dyDescent="0.2">
      <c r="A306" t="s">
        <v>358</v>
      </c>
      <c r="B306">
        <v>6750</v>
      </c>
      <c r="C306">
        <v>0</v>
      </c>
      <c r="D306">
        <v>1</v>
      </c>
      <c r="E306">
        <v>159.80000000000001</v>
      </c>
      <c r="F306">
        <v>-2.4</v>
      </c>
      <c r="G306">
        <v>253701</v>
      </c>
      <c r="H306">
        <v>116715</v>
      </c>
      <c r="I306">
        <v>-26394</v>
      </c>
      <c r="J306">
        <v>1081619</v>
      </c>
      <c r="K306">
        <v>-103932</v>
      </c>
      <c r="L306">
        <v>1459437.3333000001</v>
      </c>
      <c r="M306">
        <v>1185551</v>
      </c>
      <c r="N306">
        <v>1569760</v>
      </c>
      <c r="O306">
        <v>-110322.6667</v>
      </c>
      <c r="P306">
        <v>15377</v>
      </c>
      <c r="Q306">
        <v>0</v>
      </c>
      <c r="R306">
        <v>36249</v>
      </c>
      <c r="S306">
        <v>1236</v>
      </c>
      <c r="T306">
        <v>0</v>
      </c>
      <c r="U306">
        <v>8942</v>
      </c>
      <c r="V306">
        <v>43651</v>
      </c>
    </row>
    <row r="307" spans="1:22" x14ac:dyDescent="0.2">
      <c r="A307" t="s">
        <v>359</v>
      </c>
      <c r="B307">
        <v>6759</v>
      </c>
      <c r="C307">
        <v>0</v>
      </c>
      <c r="D307">
        <v>1</v>
      </c>
      <c r="E307">
        <v>628.70000000000005</v>
      </c>
      <c r="F307">
        <v>-58.3</v>
      </c>
      <c r="G307">
        <v>3582108</v>
      </c>
      <c r="H307">
        <v>517059</v>
      </c>
      <c r="I307">
        <v>-295310</v>
      </c>
      <c r="J307">
        <v>2152965</v>
      </c>
      <c r="K307">
        <v>251449</v>
      </c>
      <c r="L307">
        <v>6223223.3333000001</v>
      </c>
      <c r="M307">
        <v>1901516</v>
      </c>
      <c r="N307">
        <v>6256121</v>
      </c>
      <c r="O307">
        <v>-32897.666669999999</v>
      </c>
      <c r="P307">
        <v>376134</v>
      </c>
      <c r="Q307">
        <v>0</v>
      </c>
      <c r="R307">
        <v>49431</v>
      </c>
      <c r="S307">
        <v>1686</v>
      </c>
      <c r="T307">
        <v>0</v>
      </c>
      <c r="U307">
        <v>35541</v>
      </c>
      <c r="V307">
        <v>20522</v>
      </c>
    </row>
    <row r="308" spans="1:22" x14ac:dyDescent="0.2">
      <c r="A308" t="s">
        <v>360</v>
      </c>
      <c r="B308">
        <v>6762</v>
      </c>
      <c r="C308">
        <v>0</v>
      </c>
      <c r="D308">
        <v>1</v>
      </c>
      <c r="E308">
        <v>702.7</v>
      </c>
      <c r="F308">
        <v>-14.7</v>
      </c>
      <c r="G308">
        <v>3803035</v>
      </c>
      <c r="H308">
        <v>551955</v>
      </c>
      <c r="I308">
        <v>-33811</v>
      </c>
      <c r="J308">
        <v>1862541</v>
      </c>
      <c r="K308">
        <v>117080</v>
      </c>
      <c r="L308">
        <v>6077523.6666999999</v>
      </c>
      <c r="M308">
        <v>1745461</v>
      </c>
      <c r="N308">
        <v>5986905</v>
      </c>
      <c r="O308">
        <v>90618.666666999998</v>
      </c>
      <c r="P308">
        <v>95283</v>
      </c>
      <c r="Q308">
        <v>0</v>
      </c>
      <c r="R308">
        <v>154883</v>
      </c>
      <c r="S308">
        <v>5282</v>
      </c>
      <c r="T308">
        <v>0</v>
      </c>
      <c r="U308">
        <v>36395</v>
      </c>
      <c r="V308">
        <v>14876</v>
      </c>
    </row>
    <row r="309" spans="1:22" x14ac:dyDescent="0.2">
      <c r="A309" t="s">
        <v>361</v>
      </c>
      <c r="B309">
        <v>6768</v>
      </c>
      <c r="C309">
        <v>0</v>
      </c>
      <c r="D309">
        <v>1</v>
      </c>
      <c r="E309">
        <v>1766.1</v>
      </c>
      <c r="F309">
        <v>-18.5</v>
      </c>
      <c r="G309">
        <v>10847198</v>
      </c>
      <c r="H309">
        <v>1273504</v>
      </c>
      <c r="I309">
        <v>67693</v>
      </c>
      <c r="J309">
        <v>4337310</v>
      </c>
      <c r="K309">
        <v>195377</v>
      </c>
      <c r="L309">
        <v>16226509.666999999</v>
      </c>
      <c r="M309">
        <v>4141933</v>
      </c>
      <c r="N309">
        <v>15921481</v>
      </c>
      <c r="O309">
        <v>305028.66667000001</v>
      </c>
      <c r="P309">
        <v>118349</v>
      </c>
      <c r="Q309">
        <v>212851.72020000001</v>
      </c>
      <c r="R309">
        <v>316356</v>
      </c>
      <c r="S309">
        <v>10788</v>
      </c>
      <c r="T309">
        <v>212851.72020000001</v>
      </c>
      <c r="U309">
        <v>98493</v>
      </c>
      <c r="V309">
        <v>84854</v>
      </c>
    </row>
    <row r="310" spans="1:22" x14ac:dyDescent="0.2">
      <c r="A310" t="s">
        <v>362</v>
      </c>
      <c r="B310">
        <v>6795</v>
      </c>
      <c r="C310">
        <v>0</v>
      </c>
      <c r="D310">
        <v>1</v>
      </c>
      <c r="E310">
        <v>11089.6</v>
      </c>
      <c r="F310">
        <v>97.3</v>
      </c>
      <c r="G310">
        <v>68944536</v>
      </c>
      <c r="H310">
        <v>11542630</v>
      </c>
      <c r="I310">
        <v>4931802</v>
      </c>
      <c r="J310">
        <v>28528504</v>
      </c>
      <c r="K310">
        <v>429703</v>
      </c>
      <c r="L310">
        <v>108374297.33</v>
      </c>
      <c r="M310">
        <v>28098801</v>
      </c>
      <c r="N310">
        <v>102475869</v>
      </c>
      <c r="O310">
        <v>5898428.3333000001</v>
      </c>
      <c r="P310">
        <v>0</v>
      </c>
      <c r="Q310">
        <v>1350985.5185</v>
      </c>
      <c r="R310">
        <v>1670755</v>
      </c>
      <c r="S310">
        <v>56974</v>
      </c>
      <c r="T310">
        <v>1350985.5185</v>
      </c>
      <c r="U310">
        <v>631908</v>
      </c>
      <c r="V310">
        <v>1029382</v>
      </c>
    </row>
    <row r="311" spans="1:22" x14ac:dyDescent="0.2">
      <c r="A311" t="s">
        <v>363</v>
      </c>
      <c r="B311">
        <v>6822</v>
      </c>
      <c r="C311">
        <v>0</v>
      </c>
      <c r="D311">
        <v>1</v>
      </c>
      <c r="E311">
        <v>8708.7000000000007</v>
      </c>
      <c r="F311">
        <v>420.1</v>
      </c>
      <c r="G311">
        <v>40256244</v>
      </c>
      <c r="H311">
        <v>5463340</v>
      </c>
      <c r="I311">
        <v>2949406</v>
      </c>
      <c r="J311">
        <v>24498495</v>
      </c>
      <c r="K311">
        <v>801793</v>
      </c>
      <c r="L311">
        <v>71007314.333000004</v>
      </c>
      <c r="M311">
        <v>23696702</v>
      </c>
      <c r="N311">
        <v>66845449</v>
      </c>
      <c r="O311">
        <v>4161865.3333000001</v>
      </c>
      <c r="P311">
        <v>0</v>
      </c>
      <c r="Q311">
        <v>0</v>
      </c>
      <c r="R311">
        <v>0</v>
      </c>
      <c r="S311">
        <v>0</v>
      </c>
      <c r="T311">
        <v>0</v>
      </c>
      <c r="U311">
        <v>433793</v>
      </c>
      <c r="V311">
        <v>789235</v>
      </c>
    </row>
    <row r="312" spans="1:22" x14ac:dyDescent="0.2">
      <c r="A312" t="s">
        <v>364</v>
      </c>
      <c r="B312">
        <v>6840</v>
      </c>
      <c r="C312">
        <v>0</v>
      </c>
      <c r="D312">
        <v>1</v>
      </c>
      <c r="E312">
        <v>2009</v>
      </c>
      <c r="F312">
        <v>24.7</v>
      </c>
      <c r="G312">
        <v>10025508</v>
      </c>
      <c r="H312">
        <v>1531763</v>
      </c>
      <c r="I312">
        <v>279847</v>
      </c>
      <c r="J312">
        <v>5557981</v>
      </c>
      <c r="K312">
        <v>117142</v>
      </c>
      <c r="L312">
        <v>16993205.666999999</v>
      </c>
      <c r="M312">
        <v>5440839</v>
      </c>
      <c r="N312">
        <v>16537869</v>
      </c>
      <c r="O312">
        <v>455336.66667000001</v>
      </c>
      <c r="P312">
        <v>0</v>
      </c>
      <c r="Q312">
        <v>0</v>
      </c>
      <c r="R312">
        <v>230676</v>
      </c>
      <c r="S312">
        <v>7866</v>
      </c>
      <c r="T312">
        <v>0</v>
      </c>
      <c r="U312">
        <v>104252</v>
      </c>
      <c r="V312">
        <v>108630</v>
      </c>
    </row>
    <row r="313" spans="1:22" x14ac:dyDescent="0.2">
      <c r="A313" t="s">
        <v>365</v>
      </c>
      <c r="B313">
        <v>6854</v>
      </c>
      <c r="C313">
        <v>0</v>
      </c>
      <c r="D313">
        <v>1</v>
      </c>
      <c r="E313">
        <v>515.70000000000005</v>
      </c>
      <c r="F313">
        <v>-19.2</v>
      </c>
      <c r="G313">
        <v>2563204</v>
      </c>
      <c r="H313">
        <v>444386</v>
      </c>
      <c r="I313">
        <v>-74521</v>
      </c>
      <c r="J313">
        <v>1870367</v>
      </c>
      <c r="K313">
        <v>85813</v>
      </c>
      <c r="L313">
        <v>4775963</v>
      </c>
      <c r="M313">
        <v>1784554</v>
      </c>
      <c r="N313">
        <v>4756863</v>
      </c>
      <c r="O313">
        <v>19100</v>
      </c>
      <c r="P313">
        <v>123839</v>
      </c>
      <c r="Q313">
        <v>0</v>
      </c>
      <c r="R313">
        <v>118634</v>
      </c>
      <c r="S313">
        <v>4046</v>
      </c>
      <c r="T313">
        <v>0</v>
      </c>
      <c r="U313">
        <v>27243</v>
      </c>
      <c r="V313">
        <v>16640</v>
      </c>
    </row>
    <row r="314" spans="1:22" x14ac:dyDescent="0.2">
      <c r="A314" t="s">
        <v>366</v>
      </c>
      <c r="B314">
        <v>6867</v>
      </c>
      <c r="C314">
        <v>0</v>
      </c>
      <c r="D314">
        <v>1</v>
      </c>
      <c r="E314">
        <v>1516.3</v>
      </c>
      <c r="F314">
        <v>-33.1</v>
      </c>
      <c r="G314">
        <v>8468688</v>
      </c>
      <c r="H314">
        <v>1125722</v>
      </c>
      <c r="I314">
        <v>-67513</v>
      </c>
      <c r="J314">
        <v>4416313</v>
      </c>
      <c r="K314">
        <v>236754</v>
      </c>
      <c r="L314">
        <v>13781399</v>
      </c>
      <c r="M314">
        <v>4179559</v>
      </c>
      <c r="N314">
        <v>13552573</v>
      </c>
      <c r="O314">
        <v>228826</v>
      </c>
      <c r="P314">
        <v>212306</v>
      </c>
      <c r="Q314">
        <v>0</v>
      </c>
      <c r="R314">
        <v>346014</v>
      </c>
      <c r="S314">
        <v>11799</v>
      </c>
      <c r="T314">
        <v>0</v>
      </c>
      <c r="U314">
        <v>81769</v>
      </c>
      <c r="V314">
        <v>116690</v>
      </c>
    </row>
    <row r="315" spans="1:22" x14ac:dyDescent="0.2">
      <c r="A315" t="s">
        <v>367</v>
      </c>
      <c r="B315">
        <v>6921</v>
      </c>
      <c r="C315">
        <v>0</v>
      </c>
      <c r="D315">
        <v>1</v>
      </c>
      <c r="E315">
        <v>311.8</v>
      </c>
      <c r="F315">
        <v>-13.2</v>
      </c>
      <c r="G315">
        <v>1211981</v>
      </c>
      <c r="H315">
        <v>257307</v>
      </c>
      <c r="I315">
        <v>-58187</v>
      </c>
      <c r="J315">
        <v>1518115</v>
      </c>
      <c r="K315">
        <v>104153</v>
      </c>
      <c r="L315">
        <v>2945174.3333000001</v>
      </c>
      <c r="M315">
        <v>1413962</v>
      </c>
      <c r="N315">
        <v>2890359</v>
      </c>
      <c r="O315">
        <v>54815.333333000002</v>
      </c>
      <c r="P315">
        <v>85621</v>
      </c>
      <c r="Q315">
        <v>0</v>
      </c>
      <c r="R315">
        <v>59317</v>
      </c>
      <c r="S315">
        <v>2023</v>
      </c>
      <c r="T315">
        <v>0</v>
      </c>
      <c r="U315">
        <v>17319</v>
      </c>
      <c r="V315">
        <v>17088</v>
      </c>
    </row>
    <row r="316" spans="1:22" x14ac:dyDescent="0.2">
      <c r="A316" t="s">
        <v>368</v>
      </c>
      <c r="B316">
        <v>6930</v>
      </c>
      <c r="C316">
        <v>0</v>
      </c>
      <c r="D316">
        <v>1</v>
      </c>
      <c r="E316">
        <v>806.6</v>
      </c>
      <c r="F316">
        <v>-6.7</v>
      </c>
      <c r="G316">
        <v>3672786</v>
      </c>
      <c r="H316">
        <v>563881</v>
      </c>
      <c r="I316">
        <v>-20904</v>
      </c>
      <c r="J316">
        <v>2888033</v>
      </c>
      <c r="K316">
        <v>74657</v>
      </c>
      <c r="L316">
        <v>7051536.3333000001</v>
      </c>
      <c r="M316">
        <v>2813376</v>
      </c>
      <c r="N316">
        <v>6948338</v>
      </c>
      <c r="O316">
        <v>103198.33332999999</v>
      </c>
      <c r="P316">
        <v>43279</v>
      </c>
      <c r="Q316">
        <v>0</v>
      </c>
      <c r="R316">
        <v>171360</v>
      </c>
      <c r="S316">
        <v>5844</v>
      </c>
      <c r="T316">
        <v>0</v>
      </c>
      <c r="U316">
        <v>41765</v>
      </c>
      <c r="V316">
        <v>98196</v>
      </c>
    </row>
    <row r="317" spans="1:22" x14ac:dyDescent="0.2">
      <c r="A317" t="s">
        <v>369</v>
      </c>
      <c r="B317">
        <v>6937</v>
      </c>
      <c r="C317">
        <v>0</v>
      </c>
      <c r="D317">
        <v>1</v>
      </c>
      <c r="E317">
        <v>518.70000000000005</v>
      </c>
      <c r="F317">
        <v>37.6</v>
      </c>
      <c r="G317">
        <v>2879271</v>
      </c>
      <c r="H317">
        <v>476474</v>
      </c>
      <c r="I317">
        <v>280933</v>
      </c>
      <c r="J317">
        <v>1284425</v>
      </c>
      <c r="K317">
        <v>43563</v>
      </c>
      <c r="L317">
        <v>4546415.6666999999</v>
      </c>
      <c r="M317">
        <v>1240862</v>
      </c>
      <c r="N317">
        <v>4180957</v>
      </c>
      <c r="O317">
        <v>365458.66667000001</v>
      </c>
      <c r="P317">
        <v>0</v>
      </c>
      <c r="Q317">
        <v>6754.3696448999999</v>
      </c>
      <c r="R317">
        <v>174655</v>
      </c>
      <c r="S317">
        <v>5956</v>
      </c>
      <c r="T317">
        <v>6754.3696448999999</v>
      </c>
      <c r="U317">
        <v>26696</v>
      </c>
      <c r="V317">
        <v>80901</v>
      </c>
    </row>
    <row r="318" spans="1:22" x14ac:dyDescent="0.2">
      <c r="A318" t="s">
        <v>370</v>
      </c>
      <c r="B318">
        <v>6943</v>
      </c>
      <c r="C318">
        <v>0</v>
      </c>
      <c r="D318">
        <v>1</v>
      </c>
      <c r="E318">
        <v>277.89999999999998</v>
      </c>
      <c r="F318">
        <v>-1</v>
      </c>
      <c r="G318">
        <v>1215941</v>
      </c>
      <c r="H318">
        <v>208167</v>
      </c>
      <c r="I318">
        <v>14498</v>
      </c>
      <c r="J318">
        <v>1089510</v>
      </c>
      <c r="K318">
        <v>-27781</v>
      </c>
      <c r="L318">
        <v>2455169</v>
      </c>
      <c r="M318">
        <v>1117291</v>
      </c>
      <c r="N318">
        <v>2467009</v>
      </c>
      <c r="O318">
        <v>-11840</v>
      </c>
      <c r="P318">
        <v>6335</v>
      </c>
      <c r="Q318">
        <v>0</v>
      </c>
      <c r="R318">
        <v>62612</v>
      </c>
      <c r="S318">
        <v>2135</v>
      </c>
      <c r="T318">
        <v>0</v>
      </c>
      <c r="U318">
        <v>14504</v>
      </c>
      <c r="V318">
        <v>4163</v>
      </c>
    </row>
    <row r="319" spans="1:22" x14ac:dyDescent="0.2">
      <c r="A319" t="s">
        <v>371</v>
      </c>
      <c r="B319">
        <v>6264</v>
      </c>
      <c r="C319">
        <v>0</v>
      </c>
      <c r="D319">
        <v>1</v>
      </c>
      <c r="E319">
        <v>914.6</v>
      </c>
      <c r="F319">
        <v>-17.3</v>
      </c>
      <c r="G319">
        <v>4248136</v>
      </c>
      <c r="H319">
        <v>658576</v>
      </c>
      <c r="I319">
        <v>-54766</v>
      </c>
      <c r="J319">
        <v>3324971</v>
      </c>
      <c r="K319">
        <v>168068</v>
      </c>
      <c r="L319">
        <v>8078182</v>
      </c>
      <c r="M319">
        <v>3156903</v>
      </c>
      <c r="N319">
        <v>7958160</v>
      </c>
      <c r="O319">
        <v>120022</v>
      </c>
      <c r="P319">
        <v>112679</v>
      </c>
      <c r="Q319">
        <v>0</v>
      </c>
      <c r="R319">
        <v>177950</v>
      </c>
      <c r="S319">
        <v>6068</v>
      </c>
      <c r="T319">
        <v>0</v>
      </c>
      <c r="U319">
        <v>48224</v>
      </c>
      <c r="V319">
        <v>24449</v>
      </c>
    </row>
    <row r="320" spans="1:22" x14ac:dyDescent="0.2">
      <c r="A320" t="s">
        <v>372</v>
      </c>
      <c r="B320">
        <v>6950</v>
      </c>
      <c r="C320">
        <v>0</v>
      </c>
      <c r="D320">
        <v>1</v>
      </c>
      <c r="E320">
        <v>1540.2</v>
      </c>
      <c r="F320">
        <v>-5.2</v>
      </c>
      <c r="G320">
        <v>7681875</v>
      </c>
      <c r="H320">
        <v>1096169</v>
      </c>
      <c r="I320">
        <v>118313</v>
      </c>
      <c r="J320">
        <v>4475566</v>
      </c>
      <c r="K320">
        <v>106529</v>
      </c>
      <c r="L320">
        <v>13314820.666999999</v>
      </c>
      <c r="M320">
        <v>4369037</v>
      </c>
      <c r="N320">
        <v>13061600</v>
      </c>
      <c r="O320">
        <v>253220.66667000001</v>
      </c>
      <c r="P320">
        <v>32973</v>
      </c>
      <c r="Q320">
        <v>0</v>
      </c>
      <c r="R320">
        <v>0</v>
      </c>
      <c r="S320">
        <v>0</v>
      </c>
      <c r="T320">
        <v>0</v>
      </c>
      <c r="U320">
        <v>80819</v>
      </c>
      <c r="V320">
        <v>61211</v>
      </c>
    </row>
    <row r="321" spans="1:22" x14ac:dyDescent="0.2">
      <c r="A321" t="s">
        <v>373</v>
      </c>
      <c r="B321">
        <v>6957</v>
      </c>
      <c r="C321">
        <v>0</v>
      </c>
      <c r="D321">
        <v>1</v>
      </c>
      <c r="E321">
        <v>9016.6</v>
      </c>
      <c r="F321">
        <v>-37.799999999999997</v>
      </c>
      <c r="G321">
        <v>37179094</v>
      </c>
      <c r="H321">
        <v>8889470</v>
      </c>
      <c r="I321">
        <v>2567241</v>
      </c>
      <c r="J321">
        <v>34768675</v>
      </c>
      <c r="K321">
        <v>655634</v>
      </c>
      <c r="L321">
        <v>81432118.333000004</v>
      </c>
      <c r="M321">
        <v>34113041</v>
      </c>
      <c r="N321">
        <v>77290553</v>
      </c>
      <c r="O321">
        <v>4141565.3333000001</v>
      </c>
      <c r="P321">
        <v>239975</v>
      </c>
      <c r="Q321">
        <v>0</v>
      </c>
      <c r="R321">
        <v>1008385</v>
      </c>
      <c r="S321">
        <v>34387</v>
      </c>
      <c r="T321">
        <v>0</v>
      </c>
      <c r="U321">
        <v>470067</v>
      </c>
      <c r="V321">
        <v>1603264</v>
      </c>
    </row>
    <row r="322" spans="1:22" x14ac:dyDescent="0.2">
      <c r="A322" t="s">
        <v>374</v>
      </c>
      <c r="B322">
        <v>5922</v>
      </c>
      <c r="C322">
        <v>0</v>
      </c>
      <c r="D322">
        <v>1</v>
      </c>
      <c r="E322">
        <v>662.7</v>
      </c>
      <c r="F322">
        <v>-17.399999999999999</v>
      </c>
      <c r="G322">
        <v>2918788</v>
      </c>
      <c r="H322">
        <v>531161</v>
      </c>
      <c r="I322">
        <v>-74006</v>
      </c>
      <c r="J322">
        <v>2900266</v>
      </c>
      <c r="K322">
        <v>101320</v>
      </c>
      <c r="L322">
        <v>6246458.6666999999</v>
      </c>
      <c r="M322">
        <v>2798946</v>
      </c>
      <c r="N322">
        <v>6207145</v>
      </c>
      <c r="O322">
        <v>39313.666666999998</v>
      </c>
      <c r="P322">
        <v>113006</v>
      </c>
      <c r="Q322">
        <v>0</v>
      </c>
      <c r="R322">
        <v>128520</v>
      </c>
      <c r="S322">
        <v>4383</v>
      </c>
      <c r="T322">
        <v>0</v>
      </c>
      <c r="U322">
        <v>36651</v>
      </c>
      <c r="V322">
        <v>24764</v>
      </c>
    </row>
    <row r="323" spans="1:22" x14ac:dyDescent="0.2">
      <c r="A323" t="s">
        <v>375</v>
      </c>
      <c r="B323">
        <v>819</v>
      </c>
      <c r="C323">
        <v>0</v>
      </c>
      <c r="D323">
        <v>1</v>
      </c>
      <c r="E323">
        <v>564.70000000000005</v>
      </c>
      <c r="F323">
        <v>-27.4</v>
      </c>
      <c r="G323">
        <v>2417528</v>
      </c>
      <c r="H323">
        <v>424887</v>
      </c>
      <c r="I323">
        <v>-126940</v>
      </c>
      <c r="J323">
        <v>2286057</v>
      </c>
      <c r="K323">
        <v>172328</v>
      </c>
      <c r="L323">
        <v>5019527.6666999999</v>
      </c>
      <c r="M323">
        <v>2113729</v>
      </c>
      <c r="N323">
        <v>4950902</v>
      </c>
      <c r="O323">
        <v>68625.666666999998</v>
      </c>
      <c r="P323">
        <v>176580</v>
      </c>
      <c r="Q323">
        <v>0</v>
      </c>
      <c r="R323">
        <v>154883</v>
      </c>
      <c r="S323">
        <v>5282</v>
      </c>
      <c r="T323">
        <v>0</v>
      </c>
      <c r="U323">
        <v>29518</v>
      </c>
      <c r="V323">
        <v>45939</v>
      </c>
    </row>
    <row r="324" spans="1:22" x14ac:dyDescent="0.2">
      <c r="A324" t="s">
        <v>376</v>
      </c>
      <c r="B324">
        <v>6969</v>
      </c>
      <c r="C324">
        <v>0</v>
      </c>
      <c r="D324">
        <v>1</v>
      </c>
      <c r="E324">
        <v>363.8</v>
      </c>
      <c r="F324">
        <v>-17.7</v>
      </c>
      <c r="G324">
        <v>1531579</v>
      </c>
      <c r="H324">
        <v>273084</v>
      </c>
      <c r="I324">
        <v>-80391</v>
      </c>
      <c r="J324">
        <v>1904410</v>
      </c>
      <c r="K324">
        <v>-4886</v>
      </c>
      <c r="L324">
        <v>3655055</v>
      </c>
      <c r="M324">
        <v>1909296</v>
      </c>
      <c r="N324">
        <v>3737678</v>
      </c>
      <c r="O324">
        <v>-82623</v>
      </c>
      <c r="P324">
        <v>117339</v>
      </c>
      <c r="Q324">
        <v>0</v>
      </c>
      <c r="R324">
        <v>59317</v>
      </c>
      <c r="S324">
        <v>2023</v>
      </c>
      <c r="T324">
        <v>0</v>
      </c>
      <c r="U324">
        <v>20864</v>
      </c>
      <c r="V324">
        <v>5299</v>
      </c>
    </row>
    <row r="325" spans="1:22" x14ac:dyDescent="0.2">
      <c r="A325" t="s">
        <v>377</v>
      </c>
      <c r="B325">
        <v>6975</v>
      </c>
      <c r="C325">
        <v>0</v>
      </c>
      <c r="D325">
        <v>1</v>
      </c>
      <c r="E325">
        <v>1206.4000000000001</v>
      </c>
      <c r="F325">
        <v>2.5</v>
      </c>
      <c r="G325">
        <v>7102306</v>
      </c>
      <c r="H325">
        <v>878641</v>
      </c>
      <c r="I325">
        <v>119260</v>
      </c>
      <c r="J325">
        <v>2771942</v>
      </c>
      <c r="K325">
        <v>60532</v>
      </c>
      <c r="L325">
        <v>10476203.333000001</v>
      </c>
      <c r="M325">
        <v>2711410</v>
      </c>
      <c r="N325">
        <v>10279941</v>
      </c>
      <c r="O325">
        <v>196262.33332999999</v>
      </c>
      <c r="P325">
        <v>0</v>
      </c>
      <c r="Q325">
        <v>125954.42668999999</v>
      </c>
      <c r="R325">
        <v>309765</v>
      </c>
      <c r="S325">
        <v>10563</v>
      </c>
      <c r="T325">
        <v>125954.42668999999</v>
      </c>
      <c r="U325">
        <v>63735</v>
      </c>
      <c r="V325">
        <v>33079</v>
      </c>
    </row>
    <row r="326" spans="1:22" x14ac:dyDescent="0.2">
      <c r="A326" t="s">
        <v>378</v>
      </c>
      <c r="B326">
        <v>6983</v>
      </c>
      <c r="C326">
        <v>0</v>
      </c>
      <c r="D326">
        <v>1</v>
      </c>
      <c r="E326">
        <v>925.5</v>
      </c>
      <c r="F326">
        <v>37.5</v>
      </c>
      <c r="G326">
        <v>4138416</v>
      </c>
      <c r="H326">
        <v>623273</v>
      </c>
      <c r="I326">
        <v>275985</v>
      </c>
      <c r="J326">
        <v>2966769</v>
      </c>
      <c r="K326">
        <v>92533</v>
      </c>
      <c r="L326">
        <v>7655334.6666999999</v>
      </c>
      <c r="M326">
        <v>2874236</v>
      </c>
      <c r="N326">
        <v>7260223</v>
      </c>
      <c r="O326">
        <v>395111.66667000001</v>
      </c>
      <c r="P326">
        <v>0</v>
      </c>
      <c r="Q326">
        <v>0</v>
      </c>
      <c r="R326">
        <v>125224</v>
      </c>
      <c r="S326">
        <v>4270</v>
      </c>
      <c r="T326">
        <v>0</v>
      </c>
      <c r="U326">
        <v>46338</v>
      </c>
      <c r="V326">
        <v>52101</v>
      </c>
    </row>
    <row r="327" spans="1:22" x14ac:dyDescent="0.2">
      <c r="A327" t="s">
        <v>379</v>
      </c>
      <c r="B327">
        <v>6985</v>
      </c>
      <c r="C327">
        <v>0</v>
      </c>
      <c r="D327">
        <v>1</v>
      </c>
      <c r="E327">
        <v>913.6</v>
      </c>
      <c r="F327">
        <v>50.1</v>
      </c>
      <c r="G327">
        <v>4722581</v>
      </c>
      <c r="H327">
        <v>657887</v>
      </c>
      <c r="I327">
        <v>399786</v>
      </c>
      <c r="J327">
        <v>2285402</v>
      </c>
      <c r="K327">
        <v>93076</v>
      </c>
      <c r="L327">
        <v>7679479.6666999999</v>
      </c>
      <c r="M327">
        <v>2192326</v>
      </c>
      <c r="N327">
        <v>7181022</v>
      </c>
      <c r="O327">
        <v>498457.66667000001</v>
      </c>
      <c r="P327">
        <v>0</v>
      </c>
      <c r="Q327">
        <v>0</v>
      </c>
      <c r="R327">
        <v>0</v>
      </c>
      <c r="S327">
        <v>0</v>
      </c>
      <c r="T327">
        <v>0</v>
      </c>
      <c r="U327">
        <v>46920</v>
      </c>
      <c r="V327">
        <v>13610</v>
      </c>
    </row>
    <row r="328" spans="1:22" x14ac:dyDescent="0.2">
      <c r="A328" t="s">
        <v>380</v>
      </c>
      <c r="B328">
        <v>6987</v>
      </c>
      <c r="C328">
        <v>0</v>
      </c>
      <c r="D328">
        <v>1</v>
      </c>
      <c r="E328">
        <v>650.70000000000005</v>
      </c>
      <c r="F328">
        <v>-31.6</v>
      </c>
      <c r="G328">
        <v>3368942</v>
      </c>
      <c r="H328">
        <v>500104</v>
      </c>
      <c r="I328">
        <v>-152694</v>
      </c>
      <c r="J328">
        <v>2227827</v>
      </c>
      <c r="K328">
        <v>223167</v>
      </c>
      <c r="L328">
        <v>6069723.6666999999</v>
      </c>
      <c r="M328">
        <v>2004660</v>
      </c>
      <c r="N328">
        <v>5983652</v>
      </c>
      <c r="O328">
        <v>86071.666666999998</v>
      </c>
      <c r="P328">
        <v>203302</v>
      </c>
      <c r="Q328">
        <v>0</v>
      </c>
      <c r="R328">
        <v>56021</v>
      </c>
      <c r="S328">
        <v>1910</v>
      </c>
      <c r="T328">
        <v>0</v>
      </c>
      <c r="U328">
        <v>36093</v>
      </c>
      <c r="V328">
        <v>28872</v>
      </c>
    </row>
    <row r="329" spans="1:22" x14ac:dyDescent="0.2">
      <c r="A329" t="s">
        <v>381</v>
      </c>
      <c r="B329">
        <v>6990</v>
      </c>
      <c r="C329">
        <v>0</v>
      </c>
      <c r="D329">
        <v>1</v>
      </c>
      <c r="E329">
        <v>807.6</v>
      </c>
      <c r="F329">
        <v>52.5</v>
      </c>
      <c r="G329">
        <v>5022425</v>
      </c>
      <c r="H329">
        <v>613857</v>
      </c>
      <c r="I329">
        <v>502996</v>
      </c>
      <c r="J329">
        <v>2020005</v>
      </c>
      <c r="K329">
        <v>67338</v>
      </c>
      <c r="L329">
        <v>7514534.3333000001</v>
      </c>
      <c r="M329">
        <v>1952667</v>
      </c>
      <c r="N329">
        <v>6932344</v>
      </c>
      <c r="O329">
        <v>582190.33333000005</v>
      </c>
      <c r="P329">
        <v>0</v>
      </c>
      <c r="Q329">
        <v>115245.02666</v>
      </c>
      <c r="R329">
        <v>164769</v>
      </c>
      <c r="S329">
        <v>5619</v>
      </c>
      <c r="T329">
        <v>115245.02666</v>
      </c>
      <c r="U329">
        <v>44828</v>
      </c>
      <c r="V329">
        <v>23016</v>
      </c>
    </row>
    <row r="330" spans="1:22" x14ac:dyDescent="0.2">
      <c r="A330" t="s">
        <v>382</v>
      </c>
      <c r="B330">
        <v>6961</v>
      </c>
      <c r="C330">
        <v>0</v>
      </c>
      <c r="D330">
        <v>1</v>
      </c>
      <c r="E330">
        <v>2973.5</v>
      </c>
      <c r="F330">
        <v>23.9</v>
      </c>
      <c r="G330">
        <v>14775492</v>
      </c>
      <c r="H330">
        <v>3038754</v>
      </c>
      <c r="I330">
        <v>1267164</v>
      </c>
      <c r="J330">
        <v>10633890</v>
      </c>
      <c r="K330">
        <v>210278</v>
      </c>
      <c r="L330">
        <v>27753826.333000001</v>
      </c>
      <c r="M330">
        <v>10423612</v>
      </c>
      <c r="N330">
        <v>26164185</v>
      </c>
      <c r="O330">
        <v>1589641.3333000001</v>
      </c>
      <c r="P330">
        <v>0</v>
      </c>
      <c r="Q330">
        <v>0</v>
      </c>
      <c r="R330">
        <v>922705</v>
      </c>
      <c r="S330">
        <v>31465</v>
      </c>
      <c r="T330">
        <v>0</v>
      </c>
      <c r="U330">
        <v>159402</v>
      </c>
      <c r="V330">
        <v>228395</v>
      </c>
    </row>
    <row r="331" spans="1:22" x14ac:dyDescent="0.2">
      <c r="A331" t="s">
        <v>383</v>
      </c>
      <c r="B331">
        <v>6992</v>
      </c>
      <c r="C331">
        <v>0</v>
      </c>
      <c r="D331">
        <v>1</v>
      </c>
      <c r="E331">
        <v>531.70000000000005</v>
      </c>
      <c r="F331">
        <v>10.7</v>
      </c>
      <c r="G331">
        <v>2057437</v>
      </c>
      <c r="H331">
        <v>405380</v>
      </c>
      <c r="I331">
        <v>75807</v>
      </c>
      <c r="J331">
        <v>2417197</v>
      </c>
      <c r="K331">
        <v>4822</v>
      </c>
      <c r="L331">
        <v>4850774.6666999999</v>
      </c>
      <c r="M331">
        <v>2412375</v>
      </c>
      <c r="N331">
        <v>4744271</v>
      </c>
      <c r="O331">
        <v>106503.66667000001</v>
      </c>
      <c r="P331">
        <v>0</v>
      </c>
      <c r="Q331">
        <v>0</v>
      </c>
      <c r="R331">
        <v>59317</v>
      </c>
      <c r="S331">
        <v>2023</v>
      </c>
      <c r="T331">
        <v>0</v>
      </c>
      <c r="U331">
        <v>28800</v>
      </c>
      <c r="V331">
        <v>30078</v>
      </c>
    </row>
    <row r="332" spans="1:22" x14ac:dyDescent="0.2">
      <c r="A332" t="s">
        <v>384</v>
      </c>
      <c r="B332">
        <v>7002</v>
      </c>
      <c r="C332">
        <v>0</v>
      </c>
      <c r="D332">
        <v>1</v>
      </c>
      <c r="E332">
        <v>168.8</v>
      </c>
      <c r="F332">
        <v>-2.5</v>
      </c>
      <c r="G332">
        <v>642877</v>
      </c>
      <c r="H332">
        <v>151404</v>
      </c>
      <c r="I332">
        <v>-25508</v>
      </c>
      <c r="J332">
        <v>810680</v>
      </c>
      <c r="K332">
        <v>-92479</v>
      </c>
      <c r="L332">
        <v>1572678.3333000001</v>
      </c>
      <c r="M332">
        <v>903159</v>
      </c>
      <c r="N332">
        <v>1687466</v>
      </c>
      <c r="O332">
        <v>-114787.6667</v>
      </c>
      <c r="P332">
        <v>16017</v>
      </c>
      <c r="Q332">
        <v>0</v>
      </c>
      <c r="R332">
        <v>39545</v>
      </c>
      <c r="S332">
        <v>1349</v>
      </c>
      <c r="T332">
        <v>0</v>
      </c>
      <c r="U332">
        <v>9104</v>
      </c>
      <c r="V332">
        <v>7262</v>
      </c>
    </row>
    <row r="333" spans="1:22" x14ac:dyDescent="0.2">
      <c r="A333" t="s">
        <v>385</v>
      </c>
      <c r="B333">
        <v>7029</v>
      </c>
      <c r="C333">
        <v>0</v>
      </c>
      <c r="D333">
        <v>1</v>
      </c>
      <c r="E333">
        <v>1167.4000000000001</v>
      </c>
      <c r="F333">
        <v>23.8</v>
      </c>
      <c r="G333">
        <v>5964400</v>
      </c>
      <c r="H333">
        <v>816880</v>
      </c>
      <c r="I333">
        <v>244607</v>
      </c>
      <c r="J333">
        <v>3286804</v>
      </c>
      <c r="K333">
        <v>80762</v>
      </c>
      <c r="L333">
        <v>9914428</v>
      </c>
      <c r="M333">
        <v>3206042</v>
      </c>
      <c r="N333">
        <v>9561585</v>
      </c>
      <c r="O333">
        <v>352843</v>
      </c>
      <c r="P333">
        <v>0</v>
      </c>
      <c r="Q333">
        <v>0</v>
      </c>
      <c r="R333">
        <v>210904</v>
      </c>
      <c r="S333">
        <v>7192</v>
      </c>
      <c r="T333">
        <v>0</v>
      </c>
      <c r="U333">
        <v>59634</v>
      </c>
      <c r="V333">
        <v>57248</v>
      </c>
    </row>
    <row r="334" spans="1:22" x14ac:dyDescent="0.2">
      <c r="A334" t="s">
        <v>386</v>
      </c>
      <c r="B334">
        <v>7038</v>
      </c>
      <c r="C334">
        <v>0</v>
      </c>
      <c r="D334">
        <v>1</v>
      </c>
      <c r="E334">
        <v>747.6</v>
      </c>
      <c r="F334">
        <v>-14.4</v>
      </c>
      <c r="G334">
        <v>3889813</v>
      </c>
      <c r="H334">
        <v>550004</v>
      </c>
      <c r="I334">
        <v>-33129</v>
      </c>
      <c r="J334">
        <v>2326486</v>
      </c>
      <c r="K334">
        <v>110465</v>
      </c>
      <c r="L334">
        <v>6651777.3333000001</v>
      </c>
      <c r="M334">
        <v>2216021</v>
      </c>
      <c r="N334">
        <v>6553517</v>
      </c>
      <c r="O334">
        <v>98260.333333000002</v>
      </c>
      <c r="P334">
        <v>92333</v>
      </c>
      <c r="Q334">
        <v>0</v>
      </c>
      <c r="R334">
        <v>154883</v>
      </c>
      <c r="S334">
        <v>5282</v>
      </c>
      <c r="T334">
        <v>0</v>
      </c>
      <c r="U334">
        <v>39025</v>
      </c>
      <c r="V334">
        <v>40357</v>
      </c>
    </row>
    <row r="335" spans="1:22" x14ac:dyDescent="0.2">
      <c r="A335" t="s">
        <v>387</v>
      </c>
      <c r="B335">
        <v>7047</v>
      </c>
      <c r="C335">
        <v>0</v>
      </c>
      <c r="D335">
        <v>1</v>
      </c>
      <c r="E335">
        <v>362.8</v>
      </c>
      <c r="F335">
        <v>-14.9</v>
      </c>
      <c r="G335">
        <v>1836908</v>
      </c>
      <c r="H335">
        <v>281036</v>
      </c>
      <c r="I335">
        <v>-62123</v>
      </c>
      <c r="J335">
        <v>1178378</v>
      </c>
      <c r="K335">
        <v>99077</v>
      </c>
      <c r="L335">
        <v>3255450</v>
      </c>
      <c r="M335">
        <v>1079301</v>
      </c>
      <c r="N335">
        <v>3212632</v>
      </c>
      <c r="O335">
        <v>42818</v>
      </c>
      <c r="P335">
        <v>96239</v>
      </c>
      <c r="Q335">
        <v>0</v>
      </c>
      <c r="R335">
        <v>52726</v>
      </c>
      <c r="S335">
        <v>1798</v>
      </c>
      <c r="T335">
        <v>0</v>
      </c>
      <c r="U335">
        <v>18792</v>
      </c>
      <c r="V335">
        <v>11854</v>
      </c>
    </row>
    <row r="336" spans="1:22" x14ac:dyDescent="0.2">
      <c r="A336" t="s">
        <v>388</v>
      </c>
      <c r="B336">
        <v>7056</v>
      </c>
      <c r="C336">
        <v>0</v>
      </c>
      <c r="D336">
        <v>1</v>
      </c>
      <c r="E336">
        <v>1711.2</v>
      </c>
      <c r="F336">
        <v>-3.7</v>
      </c>
      <c r="G336">
        <v>9583982</v>
      </c>
      <c r="H336">
        <v>1717901</v>
      </c>
      <c r="I336">
        <v>661408</v>
      </c>
      <c r="J336">
        <v>4289579</v>
      </c>
      <c r="K336">
        <v>110372</v>
      </c>
      <c r="L336">
        <v>15329052</v>
      </c>
      <c r="M336">
        <v>4179207</v>
      </c>
      <c r="N336">
        <v>14531457</v>
      </c>
      <c r="O336">
        <v>797595</v>
      </c>
      <c r="P336">
        <v>23208</v>
      </c>
      <c r="Q336">
        <v>71299.026585</v>
      </c>
      <c r="R336">
        <v>313061</v>
      </c>
      <c r="S336">
        <v>10676</v>
      </c>
      <c r="T336">
        <v>71299.026585</v>
      </c>
      <c r="U336">
        <v>89600</v>
      </c>
      <c r="V336">
        <v>50651</v>
      </c>
    </row>
    <row r="337" spans="1:22" x14ac:dyDescent="0.2">
      <c r="A337" t="s">
        <v>389</v>
      </c>
      <c r="B337">
        <v>7092</v>
      </c>
      <c r="C337">
        <v>0</v>
      </c>
      <c r="D337">
        <v>1</v>
      </c>
      <c r="E337">
        <v>450.8</v>
      </c>
      <c r="F337">
        <v>7</v>
      </c>
      <c r="G337">
        <v>2282101</v>
      </c>
      <c r="H337">
        <v>351562</v>
      </c>
      <c r="I337">
        <v>95030</v>
      </c>
      <c r="J337">
        <v>1279795</v>
      </c>
      <c r="K337">
        <v>33378</v>
      </c>
      <c r="L337">
        <v>3846958</v>
      </c>
      <c r="M337">
        <v>1246417</v>
      </c>
      <c r="N337">
        <v>3714025</v>
      </c>
      <c r="O337">
        <v>132933</v>
      </c>
      <c r="P337">
        <v>0</v>
      </c>
      <c r="Q337">
        <v>0</v>
      </c>
      <c r="R337">
        <v>75794</v>
      </c>
      <c r="S337">
        <v>2585</v>
      </c>
      <c r="T337">
        <v>0</v>
      </c>
      <c r="U337">
        <v>23695</v>
      </c>
      <c r="V337">
        <v>9294</v>
      </c>
    </row>
    <row r="338" spans="1:22" x14ac:dyDescent="0.2">
      <c r="A338" t="s">
        <v>390</v>
      </c>
      <c r="B338">
        <v>7098</v>
      </c>
      <c r="C338">
        <v>0</v>
      </c>
      <c r="D338">
        <v>1</v>
      </c>
      <c r="E338">
        <v>530.70000000000005</v>
      </c>
      <c r="F338">
        <v>-34.799999999999997</v>
      </c>
      <c r="G338">
        <v>2784105</v>
      </c>
      <c r="H338">
        <v>401855</v>
      </c>
      <c r="I338">
        <v>-161104</v>
      </c>
      <c r="J338">
        <v>1725078</v>
      </c>
      <c r="K338">
        <v>183530</v>
      </c>
      <c r="L338">
        <v>4850745</v>
      </c>
      <c r="M338">
        <v>1541548</v>
      </c>
      <c r="N338">
        <v>4823094</v>
      </c>
      <c r="O338">
        <v>27651</v>
      </c>
      <c r="P338">
        <v>223572</v>
      </c>
      <c r="Q338">
        <v>0</v>
      </c>
      <c r="R338">
        <v>69203</v>
      </c>
      <c r="S338">
        <v>2360</v>
      </c>
      <c r="T338">
        <v>0</v>
      </c>
      <c r="U338">
        <v>28166</v>
      </c>
      <c r="V338">
        <v>8910</v>
      </c>
    </row>
    <row r="339" spans="1:22" x14ac:dyDescent="0.2">
      <c r="A339" t="s">
        <v>391</v>
      </c>
      <c r="B339">
        <v>7110</v>
      </c>
      <c r="C339">
        <v>0</v>
      </c>
      <c r="D339">
        <v>1</v>
      </c>
      <c r="E339">
        <v>925.5</v>
      </c>
      <c r="F339">
        <v>13.2</v>
      </c>
      <c r="G339">
        <v>4954476</v>
      </c>
      <c r="H339">
        <v>644383</v>
      </c>
      <c r="I339">
        <v>144022</v>
      </c>
      <c r="J339">
        <v>2334179</v>
      </c>
      <c r="K339">
        <v>53829</v>
      </c>
      <c r="L339">
        <v>7754711.6666999999</v>
      </c>
      <c r="M339">
        <v>2280350</v>
      </c>
      <c r="N339">
        <v>7545929</v>
      </c>
      <c r="O339">
        <v>208782.66667000001</v>
      </c>
      <c r="P339">
        <v>0</v>
      </c>
      <c r="Q339">
        <v>0</v>
      </c>
      <c r="R339">
        <v>201018</v>
      </c>
      <c r="S339">
        <v>6855</v>
      </c>
      <c r="T339">
        <v>0</v>
      </c>
      <c r="U339">
        <v>47463</v>
      </c>
      <c r="V339">
        <v>22692</v>
      </c>
    </row>
  </sheetData>
  <phoneticPr fontId="1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9"/>
  <sheetViews>
    <sheetView workbookViewId="0">
      <selection sqref="A1:XFD1048576"/>
    </sheetView>
  </sheetViews>
  <sheetFormatPr defaultRowHeight="12.75" x14ac:dyDescent="0.2"/>
  <sheetData>
    <row r="1" spans="1:22" x14ac:dyDescent="0.2">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row>
    <row r="2" spans="1:22" x14ac:dyDescent="0.2">
      <c r="A2" t="s">
        <v>54</v>
      </c>
      <c r="B2">
        <v>441</v>
      </c>
      <c r="C2">
        <v>0</v>
      </c>
      <c r="D2">
        <v>1</v>
      </c>
      <c r="E2">
        <v>579.70000000000005</v>
      </c>
      <c r="F2">
        <v>-16.899999999999999</v>
      </c>
      <c r="G2">
        <v>2369021</v>
      </c>
      <c r="H2">
        <v>380978</v>
      </c>
      <c r="I2">
        <v>-119479</v>
      </c>
      <c r="J2">
        <v>2324716</v>
      </c>
      <c r="K2">
        <v>183940</v>
      </c>
      <c r="L2">
        <v>5014722</v>
      </c>
      <c r="M2">
        <v>2140776</v>
      </c>
      <c r="N2">
        <v>4922273</v>
      </c>
      <c r="O2">
        <v>92449</v>
      </c>
      <c r="P2">
        <v>146869</v>
      </c>
      <c r="Q2">
        <v>0</v>
      </c>
      <c r="R2">
        <v>110928</v>
      </c>
      <c r="S2">
        <v>2706</v>
      </c>
      <c r="T2">
        <v>0</v>
      </c>
      <c r="U2">
        <v>29908</v>
      </c>
      <c r="V2">
        <v>50935</v>
      </c>
    </row>
    <row r="3" spans="1:22" x14ac:dyDescent="0.2">
      <c r="A3" t="s">
        <v>55</v>
      </c>
      <c r="B3">
        <v>9</v>
      </c>
      <c r="C3">
        <v>0</v>
      </c>
      <c r="D3">
        <v>1</v>
      </c>
      <c r="E3">
        <v>604.70000000000005</v>
      </c>
      <c r="F3">
        <v>8.5</v>
      </c>
      <c r="G3">
        <v>2447001</v>
      </c>
      <c r="H3">
        <v>445807</v>
      </c>
      <c r="I3">
        <v>86700</v>
      </c>
      <c r="J3">
        <v>2533851</v>
      </c>
      <c r="K3">
        <v>23110</v>
      </c>
      <c r="L3">
        <v>5361586</v>
      </c>
      <c r="M3">
        <v>2510741</v>
      </c>
      <c r="N3">
        <v>5244103</v>
      </c>
      <c r="O3">
        <v>117483</v>
      </c>
      <c r="P3">
        <v>0</v>
      </c>
      <c r="Q3">
        <v>0</v>
      </c>
      <c r="R3">
        <v>81564</v>
      </c>
      <c r="S3">
        <v>1989</v>
      </c>
      <c r="T3">
        <v>0</v>
      </c>
      <c r="U3">
        <v>32347</v>
      </c>
      <c r="V3">
        <v>16491</v>
      </c>
    </row>
    <row r="4" spans="1:22" x14ac:dyDescent="0.2">
      <c r="A4" t="s">
        <v>56</v>
      </c>
      <c r="B4">
        <v>18</v>
      </c>
      <c r="C4">
        <v>0</v>
      </c>
      <c r="D4">
        <v>1</v>
      </c>
      <c r="E4">
        <v>324.8</v>
      </c>
      <c r="F4">
        <v>-3.6</v>
      </c>
      <c r="G4">
        <v>1542433</v>
      </c>
      <c r="H4">
        <v>247942</v>
      </c>
      <c r="I4">
        <v>-11482</v>
      </c>
      <c r="J4">
        <v>1253982</v>
      </c>
      <c r="K4">
        <v>-47642</v>
      </c>
      <c r="L4">
        <v>3027775.6666999999</v>
      </c>
      <c r="M4">
        <v>1301624</v>
      </c>
      <c r="N4">
        <v>3076447</v>
      </c>
      <c r="O4">
        <v>-48671.333330000001</v>
      </c>
      <c r="P4">
        <v>43823</v>
      </c>
      <c r="Q4">
        <v>0</v>
      </c>
      <c r="R4">
        <v>39151</v>
      </c>
      <c r="S4">
        <v>955</v>
      </c>
      <c r="T4">
        <v>0</v>
      </c>
      <c r="U4">
        <v>18353</v>
      </c>
      <c r="V4">
        <v>22570</v>
      </c>
    </row>
    <row r="5" spans="1:22" x14ac:dyDescent="0.2">
      <c r="A5" t="s">
        <v>57</v>
      </c>
      <c r="B5">
        <v>27</v>
      </c>
      <c r="C5">
        <v>0</v>
      </c>
      <c r="D5">
        <v>1</v>
      </c>
      <c r="E5">
        <v>1517.3</v>
      </c>
      <c r="F5">
        <v>36.299999999999997</v>
      </c>
      <c r="G5">
        <v>7810878</v>
      </c>
      <c r="H5">
        <v>1078492</v>
      </c>
      <c r="I5">
        <v>238211</v>
      </c>
      <c r="J5">
        <v>3879476</v>
      </c>
      <c r="K5">
        <v>85147</v>
      </c>
      <c r="L5">
        <v>12842701.666999999</v>
      </c>
      <c r="M5">
        <v>3794329</v>
      </c>
      <c r="N5">
        <v>12481174</v>
      </c>
      <c r="O5">
        <v>361527.66667000001</v>
      </c>
      <c r="P5">
        <v>0</v>
      </c>
      <c r="Q5">
        <v>0</v>
      </c>
      <c r="R5">
        <v>0</v>
      </c>
      <c r="S5">
        <v>0</v>
      </c>
      <c r="T5">
        <v>0</v>
      </c>
      <c r="U5">
        <v>78568</v>
      </c>
      <c r="V5">
        <v>73856</v>
      </c>
    </row>
    <row r="6" spans="1:22" x14ac:dyDescent="0.2">
      <c r="A6" t="s">
        <v>58</v>
      </c>
      <c r="B6">
        <v>63</v>
      </c>
      <c r="C6">
        <v>0</v>
      </c>
      <c r="D6">
        <v>1</v>
      </c>
      <c r="E6">
        <v>519.70000000000005</v>
      </c>
      <c r="F6">
        <v>-0.3</v>
      </c>
      <c r="G6">
        <v>2705606</v>
      </c>
      <c r="H6">
        <v>394447</v>
      </c>
      <c r="I6">
        <v>39584</v>
      </c>
      <c r="J6">
        <v>1637544</v>
      </c>
      <c r="K6">
        <v>62214</v>
      </c>
      <c r="L6">
        <v>4708965</v>
      </c>
      <c r="M6">
        <v>1575330</v>
      </c>
      <c r="N6">
        <v>4601931</v>
      </c>
      <c r="O6">
        <v>107034</v>
      </c>
      <c r="P6">
        <v>35294</v>
      </c>
      <c r="Q6">
        <v>0</v>
      </c>
      <c r="R6">
        <v>39151</v>
      </c>
      <c r="S6">
        <v>955</v>
      </c>
      <c r="T6">
        <v>0</v>
      </c>
      <c r="U6">
        <v>28122</v>
      </c>
      <c r="V6">
        <v>10519</v>
      </c>
    </row>
    <row r="7" spans="1:22" x14ac:dyDescent="0.2">
      <c r="A7" t="s">
        <v>59</v>
      </c>
      <c r="B7">
        <v>72</v>
      </c>
      <c r="C7">
        <v>0</v>
      </c>
      <c r="D7">
        <v>1</v>
      </c>
      <c r="E7">
        <v>192.9</v>
      </c>
      <c r="F7">
        <v>-9.1</v>
      </c>
      <c r="G7">
        <v>688209</v>
      </c>
      <c r="H7">
        <v>118282</v>
      </c>
      <c r="I7">
        <v>-27455</v>
      </c>
      <c r="J7">
        <v>1062621</v>
      </c>
      <c r="K7">
        <v>57203</v>
      </c>
      <c r="L7">
        <v>1841799</v>
      </c>
      <c r="M7">
        <v>1005418</v>
      </c>
      <c r="N7">
        <v>1808274</v>
      </c>
      <c r="O7">
        <v>33525</v>
      </c>
      <c r="P7">
        <v>71691</v>
      </c>
      <c r="Q7">
        <v>0</v>
      </c>
      <c r="R7">
        <v>42413</v>
      </c>
      <c r="S7">
        <v>1034</v>
      </c>
      <c r="T7">
        <v>0</v>
      </c>
      <c r="U7">
        <v>11135</v>
      </c>
      <c r="V7">
        <v>15100</v>
      </c>
    </row>
    <row r="8" spans="1:22" x14ac:dyDescent="0.2">
      <c r="A8" t="s">
        <v>60</v>
      </c>
      <c r="B8">
        <v>81</v>
      </c>
      <c r="C8">
        <v>0</v>
      </c>
      <c r="D8">
        <v>1</v>
      </c>
      <c r="E8">
        <v>1168.4000000000001</v>
      </c>
      <c r="F8">
        <v>-14.2</v>
      </c>
      <c r="G8">
        <v>6501651</v>
      </c>
      <c r="H8">
        <v>815878</v>
      </c>
      <c r="I8">
        <v>-81604</v>
      </c>
      <c r="J8">
        <v>2832743</v>
      </c>
      <c r="K8">
        <v>196317</v>
      </c>
      <c r="L8">
        <v>10010440.666999999</v>
      </c>
      <c r="M8">
        <v>2636426</v>
      </c>
      <c r="N8">
        <v>9871130</v>
      </c>
      <c r="O8">
        <v>139310.66667000001</v>
      </c>
      <c r="P8">
        <v>165682</v>
      </c>
      <c r="Q8">
        <v>127491.4332</v>
      </c>
      <c r="R8">
        <v>185967</v>
      </c>
      <c r="S8">
        <v>4536</v>
      </c>
      <c r="T8">
        <v>127491.4332</v>
      </c>
      <c r="U8">
        <v>59662</v>
      </c>
      <c r="V8">
        <v>46136</v>
      </c>
    </row>
    <row r="9" spans="1:22" x14ac:dyDescent="0.2">
      <c r="A9" t="s">
        <v>61</v>
      </c>
      <c r="B9">
        <v>99</v>
      </c>
      <c r="C9">
        <v>0</v>
      </c>
      <c r="D9">
        <v>1</v>
      </c>
      <c r="E9">
        <v>528.70000000000005</v>
      </c>
      <c r="F9">
        <v>-15.8</v>
      </c>
      <c r="G9">
        <v>2434141</v>
      </c>
      <c r="H9">
        <v>383762</v>
      </c>
      <c r="I9">
        <v>-94668</v>
      </c>
      <c r="J9">
        <v>1656178</v>
      </c>
      <c r="K9">
        <v>149677</v>
      </c>
      <c r="L9">
        <v>4479665</v>
      </c>
      <c r="M9">
        <v>1506501</v>
      </c>
      <c r="N9">
        <v>4422309</v>
      </c>
      <c r="O9">
        <v>57356</v>
      </c>
      <c r="P9">
        <v>135246</v>
      </c>
      <c r="Q9">
        <v>0</v>
      </c>
      <c r="R9">
        <v>0</v>
      </c>
      <c r="S9">
        <v>0</v>
      </c>
      <c r="T9">
        <v>0</v>
      </c>
      <c r="U9">
        <v>27036</v>
      </c>
      <c r="V9">
        <v>5584</v>
      </c>
    </row>
    <row r="10" spans="1:22" x14ac:dyDescent="0.2">
      <c r="A10" t="s">
        <v>62</v>
      </c>
      <c r="B10">
        <v>108</v>
      </c>
      <c r="C10">
        <v>0</v>
      </c>
      <c r="D10">
        <v>1</v>
      </c>
      <c r="E10">
        <v>277.89999999999998</v>
      </c>
      <c r="F10">
        <v>17.2</v>
      </c>
      <c r="G10">
        <v>1395018</v>
      </c>
      <c r="H10">
        <v>212945</v>
      </c>
      <c r="I10">
        <v>144252</v>
      </c>
      <c r="J10">
        <v>1021394</v>
      </c>
      <c r="K10">
        <v>40061</v>
      </c>
      <c r="L10">
        <v>2551902.3333000001</v>
      </c>
      <c r="M10">
        <v>981333</v>
      </c>
      <c r="N10">
        <v>2360827</v>
      </c>
      <c r="O10">
        <v>191075.33332999999</v>
      </c>
      <c r="P10">
        <v>0</v>
      </c>
      <c r="Q10">
        <v>0</v>
      </c>
      <c r="R10">
        <v>91352</v>
      </c>
      <c r="S10">
        <v>2228</v>
      </c>
      <c r="T10">
        <v>0</v>
      </c>
      <c r="U10">
        <v>15470</v>
      </c>
      <c r="V10">
        <v>13897</v>
      </c>
    </row>
    <row r="11" spans="1:22" x14ac:dyDescent="0.2">
      <c r="A11" t="s">
        <v>63</v>
      </c>
      <c r="B11">
        <v>126</v>
      </c>
      <c r="C11">
        <v>0</v>
      </c>
      <c r="D11">
        <v>1</v>
      </c>
      <c r="E11">
        <v>1323.3</v>
      </c>
      <c r="F11">
        <v>-0.9</v>
      </c>
      <c r="G11">
        <v>7088434</v>
      </c>
      <c r="H11">
        <v>956589</v>
      </c>
      <c r="I11">
        <v>317629</v>
      </c>
      <c r="J11">
        <v>5354602</v>
      </c>
      <c r="K11">
        <v>150765</v>
      </c>
      <c r="L11">
        <v>13196460.333000001</v>
      </c>
      <c r="M11">
        <v>5203837</v>
      </c>
      <c r="N11">
        <v>12661371</v>
      </c>
      <c r="O11">
        <v>535089.33333000005</v>
      </c>
      <c r="P11">
        <v>90495</v>
      </c>
      <c r="Q11">
        <v>0</v>
      </c>
      <c r="R11">
        <v>326258</v>
      </c>
      <c r="S11">
        <v>7958</v>
      </c>
      <c r="T11">
        <v>0</v>
      </c>
      <c r="U11">
        <v>80492</v>
      </c>
      <c r="V11">
        <v>123093</v>
      </c>
    </row>
    <row r="12" spans="1:22" x14ac:dyDescent="0.2">
      <c r="A12" t="s">
        <v>64</v>
      </c>
      <c r="B12">
        <v>135</v>
      </c>
      <c r="C12">
        <v>0</v>
      </c>
      <c r="D12">
        <v>1</v>
      </c>
      <c r="E12">
        <v>1157.4000000000001</v>
      </c>
      <c r="F12">
        <v>-19.5</v>
      </c>
      <c r="G12">
        <v>5603750</v>
      </c>
      <c r="H12">
        <v>817799</v>
      </c>
      <c r="I12">
        <v>-107082</v>
      </c>
      <c r="J12">
        <v>3982445</v>
      </c>
      <c r="K12">
        <v>267734</v>
      </c>
      <c r="L12">
        <v>10237765.333000001</v>
      </c>
      <c r="M12">
        <v>3714711</v>
      </c>
      <c r="N12">
        <v>10052004</v>
      </c>
      <c r="O12">
        <v>185761.33332999999</v>
      </c>
      <c r="P12">
        <v>201622</v>
      </c>
      <c r="Q12">
        <v>0</v>
      </c>
      <c r="R12">
        <v>215330</v>
      </c>
      <c r="S12">
        <v>5252</v>
      </c>
      <c r="T12">
        <v>0</v>
      </c>
      <c r="U12">
        <v>61491</v>
      </c>
      <c r="V12">
        <v>49101</v>
      </c>
    </row>
    <row r="13" spans="1:22" x14ac:dyDescent="0.2">
      <c r="A13" t="s">
        <v>65</v>
      </c>
      <c r="B13">
        <v>171</v>
      </c>
      <c r="C13">
        <v>0</v>
      </c>
      <c r="D13">
        <v>1</v>
      </c>
      <c r="E13">
        <v>531.70000000000005</v>
      </c>
      <c r="F13">
        <v>21.7</v>
      </c>
      <c r="G13">
        <v>2487886</v>
      </c>
      <c r="H13">
        <v>425658</v>
      </c>
      <c r="I13">
        <v>163250</v>
      </c>
      <c r="J13">
        <v>1880792</v>
      </c>
      <c r="K13">
        <v>51441</v>
      </c>
      <c r="L13">
        <v>4722793</v>
      </c>
      <c r="M13">
        <v>1829351</v>
      </c>
      <c r="N13">
        <v>4477746</v>
      </c>
      <c r="O13">
        <v>245047</v>
      </c>
      <c r="P13">
        <v>0</v>
      </c>
      <c r="Q13">
        <v>0</v>
      </c>
      <c r="R13">
        <v>130503</v>
      </c>
      <c r="S13">
        <v>3183</v>
      </c>
      <c r="T13">
        <v>0</v>
      </c>
      <c r="U13">
        <v>28303</v>
      </c>
      <c r="V13">
        <v>58960</v>
      </c>
    </row>
    <row r="14" spans="1:22" x14ac:dyDescent="0.2">
      <c r="A14" t="s">
        <v>66</v>
      </c>
      <c r="B14">
        <v>225</v>
      </c>
      <c r="C14">
        <v>0</v>
      </c>
      <c r="D14">
        <v>1</v>
      </c>
      <c r="E14">
        <v>4253.8999999999996</v>
      </c>
      <c r="F14">
        <v>7.3</v>
      </c>
      <c r="G14">
        <v>15300518</v>
      </c>
      <c r="H14">
        <v>2994376</v>
      </c>
      <c r="I14">
        <v>-354110</v>
      </c>
      <c r="J14">
        <v>18124393</v>
      </c>
      <c r="K14">
        <v>415893</v>
      </c>
      <c r="L14">
        <v>36446184.332999997</v>
      </c>
      <c r="M14">
        <v>17708500</v>
      </c>
      <c r="N14">
        <v>35979814</v>
      </c>
      <c r="O14">
        <v>466370.33332999999</v>
      </c>
      <c r="P14">
        <v>227032</v>
      </c>
      <c r="Q14">
        <v>0</v>
      </c>
      <c r="R14">
        <v>763443</v>
      </c>
      <c r="S14">
        <v>18621</v>
      </c>
      <c r="T14">
        <v>0</v>
      </c>
      <c r="U14">
        <v>215088</v>
      </c>
      <c r="V14">
        <v>790340</v>
      </c>
    </row>
    <row r="15" spans="1:22" x14ac:dyDescent="0.2">
      <c r="A15" t="s">
        <v>67</v>
      </c>
      <c r="B15">
        <v>234</v>
      </c>
      <c r="C15">
        <v>0</v>
      </c>
      <c r="D15">
        <v>1</v>
      </c>
      <c r="E15">
        <v>1214.4000000000001</v>
      </c>
      <c r="F15">
        <v>-32.6</v>
      </c>
      <c r="G15">
        <v>6468534</v>
      </c>
      <c r="H15">
        <v>919804</v>
      </c>
      <c r="I15">
        <v>-174106</v>
      </c>
      <c r="J15">
        <v>3533401</v>
      </c>
      <c r="K15">
        <v>295132</v>
      </c>
      <c r="L15">
        <v>10751858.666999999</v>
      </c>
      <c r="M15">
        <v>3238269</v>
      </c>
      <c r="N15">
        <v>10604293</v>
      </c>
      <c r="O15">
        <v>147565.66667000001</v>
      </c>
      <c r="P15">
        <v>287682</v>
      </c>
      <c r="Q15">
        <v>0</v>
      </c>
      <c r="R15">
        <v>221855</v>
      </c>
      <c r="S15">
        <v>-46618</v>
      </c>
      <c r="T15">
        <v>0</v>
      </c>
      <c r="U15">
        <v>63676</v>
      </c>
      <c r="V15">
        <v>51975</v>
      </c>
    </row>
    <row r="16" spans="1:22" x14ac:dyDescent="0.2">
      <c r="A16" t="s">
        <v>68</v>
      </c>
      <c r="B16">
        <v>243</v>
      </c>
      <c r="C16">
        <v>0</v>
      </c>
      <c r="D16">
        <v>1</v>
      </c>
      <c r="E16">
        <v>251.9</v>
      </c>
      <c r="F16">
        <v>-20.399999999999999</v>
      </c>
      <c r="G16">
        <v>1433225</v>
      </c>
      <c r="H16">
        <v>208652</v>
      </c>
      <c r="I16">
        <v>-84376</v>
      </c>
      <c r="J16">
        <v>975575</v>
      </c>
      <c r="K16">
        <v>152211</v>
      </c>
      <c r="L16">
        <v>2569112.6666999999</v>
      </c>
      <c r="M16">
        <v>823364</v>
      </c>
      <c r="N16">
        <v>2499196</v>
      </c>
      <c r="O16">
        <v>69916.666666999998</v>
      </c>
      <c r="P16">
        <v>148704</v>
      </c>
      <c r="Q16">
        <v>0</v>
      </c>
      <c r="R16">
        <v>52201</v>
      </c>
      <c r="S16">
        <v>1273</v>
      </c>
      <c r="T16">
        <v>0</v>
      </c>
      <c r="U16">
        <v>14979</v>
      </c>
      <c r="V16">
        <v>3862</v>
      </c>
    </row>
    <row r="17" spans="1:22" x14ac:dyDescent="0.2">
      <c r="A17" t="s">
        <v>69</v>
      </c>
      <c r="B17">
        <v>261</v>
      </c>
      <c r="C17">
        <v>0</v>
      </c>
      <c r="D17">
        <v>1</v>
      </c>
      <c r="E17">
        <v>10175</v>
      </c>
      <c r="F17">
        <v>273.10000000000002</v>
      </c>
      <c r="G17">
        <v>51336266</v>
      </c>
      <c r="H17">
        <v>6470815</v>
      </c>
      <c r="I17">
        <v>1711425</v>
      </c>
      <c r="J17">
        <v>25180224</v>
      </c>
      <c r="K17">
        <v>499798</v>
      </c>
      <c r="L17">
        <v>83054669.333000004</v>
      </c>
      <c r="M17">
        <v>24680426</v>
      </c>
      <c r="N17">
        <v>80497899</v>
      </c>
      <c r="O17">
        <v>2556770.3333000001</v>
      </c>
      <c r="P17">
        <v>0</v>
      </c>
      <c r="Q17">
        <v>0</v>
      </c>
      <c r="R17">
        <v>600314</v>
      </c>
      <c r="S17">
        <v>14642</v>
      </c>
      <c r="T17">
        <v>0</v>
      </c>
      <c r="U17">
        <v>511645</v>
      </c>
      <c r="V17">
        <v>667678</v>
      </c>
    </row>
    <row r="18" spans="1:22" x14ac:dyDescent="0.2">
      <c r="A18" t="s">
        <v>70</v>
      </c>
      <c r="B18">
        <v>279</v>
      </c>
      <c r="C18">
        <v>0</v>
      </c>
      <c r="D18">
        <v>1</v>
      </c>
      <c r="E18">
        <v>798.6</v>
      </c>
      <c r="F18">
        <v>-10.4</v>
      </c>
      <c r="G18">
        <v>4223077</v>
      </c>
      <c r="H18">
        <v>615030</v>
      </c>
      <c r="I18">
        <v>-34924</v>
      </c>
      <c r="J18">
        <v>2518795</v>
      </c>
      <c r="K18">
        <v>86187</v>
      </c>
      <c r="L18">
        <v>7201083.6666999999</v>
      </c>
      <c r="M18">
        <v>2432608</v>
      </c>
      <c r="N18">
        <v>7137385</v>
      </c>
      <c r="O18">
        <v>63698.666666999998</v>
      </c>
      <c r="P18">
        <v>117707</v>
      </c>
      <c r="Q18">
        <v>0</v>
      </c>
      <c r="R18">
        <v>179442</v>
      </c>
      <c r="S18">
        <v>4377</v>
      </c>
      <c r="T18">
        <v>0</v>
      </c>
      <c r="U18">
        <v>42626</v>
      </c>
      <c r="V18">
        <v>23624</v>
      </c>
    </row>
    <row r="19" spans="1:22" x14ac:dyDescent="0.2">
      <c r="A19" t="s">
        <v>71</v>
      </c>
      <c r="B19">
        <v>355</v>
      </c>
      <c r="C19">
        <v>0</v>
      </c>
      <c r="D19">
        <v>1</v>
      </c>
      <c r="E19">
        <v>288.89999999999998</v>
      </c>
      <c r="F19">
        <v>3.5</v>
      </c>
      <c r="G19">
        <v>727103</v>
      </c>
      <c r="H19">
        <v>210102</v>
      </c>
      <c r="I19">
        <v>1364</v>
      </c>
      <c r="J19">
        <v>1648682</v>
      </c>
      <c r="K19">
        <v>-3307</v>
      </c>
      <c r="L19">
        <v>2583015.3333000001</v>
      </c>
      <c r="M19">
        <v>1651989</v>
      </c>
      <c r="N19">
        <v>2561817</v>
      </c>
      <c r="O19">
        <v>21198.333332999999</v>
      </c>
      <c r="P19">
        <v>0</v>
      </c>
      <c r="Q19">
        <v>0</v>
      </c>
      <c r="R19">
        <v>48939</v>
      </c>
      <c r="S19">
        <v>1194</v>
      </c>
      <c r="T19">
        <v>0</v>
      </c>
      <c r="U19">
        <v>15686</v>
      </c>
      <c r="V19">
        <v>46067</v>
      </c>
    </row>
    <row r="20" spans="1:22" x14ac:dyDescent="0.2">
      <c r="A20" t="s">
        <v>72</v>
      </c>
      <c r="B20">
        <v>387</v>
      </c>
      <c r="C20">
        <v>0</v>
      </c>
      <c r="D20">
        <v>1</v>
      </c>
      <c r="E20">
        <v>1454.3</v>
      </c>
      <c r="F20">
        <v>20.399999999999999</v>
      </c>
      <c r="G20">
        <v>7769827</v>
      </c>
      <c r="H20">
        <v>1077726</v>
      </c>
      <c r="I20">
        <v>121672</v>
      </c>
      <c r="J20">
        <v>4175810</v>
      </c>
      <c r="K20">
        <v>66516</v>
      </c>
      <c r="L20">
        <v>12754286.666999999</v>
      </c>
      <c r="M20">
        <v>4109294</v>
      </c>
      <c r="N20">
        <v>12520811</v>
      </c>
      <c r="O20">
        <v>233475.66667000001</v>
      </c>
      <c r="P20">
        <v>0</v>
      </c>
      <c r="Q20">
        <v>0</v>
      </c>
      <c r="R20">
        <v>358883</v>
      </c>
      <c r="S20">
        <v>8753</v>
      </c>
      <c r="T20">
        <v>0</v>
      </c>
      <c r="U20">
        <v>77395</v>
      </c>
      <c r="V20">
        <v>89807</v>
      </c>
    </row>
    <row r="21" spans="1:22" x14ac:dyDescent="0.2">
      <c r="A21" t="s">
        <v>73</v>
      </c>
      <c r="B21">
        <v>414</v>
      </c>
      <c r="C21">
        <v>0</v>
      </c>
      <c r="D21">
        <v>1</v>
      </c>
      <c r="E21">
        <v>516.70000000000005</v>
      </c>
      <c r="F21">
        <v>-8.6</v>
      </c>
      <c r="G21">
        <v>2407293</v>
      </c>
      <c r="H21">
        <v>381832</v>
      </c>
      <c r="I21">
        <v>-49806</v>
      </c>
      <c r="J21">
        <v>1870617</v>
      </c>
      <c r="K21">
        <v>118863</v>
      </c>
      <c r="L21">
        <v>4555611.6666999999</v>
      </c>
      <c r="M21">
        <v>1751754</v>
      </c>
      <c r="N21">
        <v>4475638</v>
      </c>
      <c r="O21">
        <v>79973.666666999998</v>
      </c>
      <c r="P21">
        <v>89283</v>
      </c>
      <c r="Q21">
        <v>0</v>
      </c>
      <c r="R21">
        <v>123978</v>
      </c>
      <c r="S21">
        <v>3024</v>
      </c>
      <c r="T21">
        <v>0</v>
      </c>
      <c r="U21">
        <v>27366</v>
      </c>
      <c r="V21">
        <v>19848</v>
      </c>
    </row>
    <row r="22" spans="1:22" x14ac:dyDescent="0.2">
      <c r="A22" t="s">
        <v>74</v>
      </c>
      <c r="B22">
        <v>423</v>
      </c>
      <c r="C22">
        <v>0</v>
      </c>
      <c r="D22">
        <v>1</v>
      </c>
      <c r="E22">
        <v>251.9</v>
      </c>
      <c r="F22">
        <v>9.5</v>
      </c>
      <c r="G22">
        <v>961701</v>
      </c>
      <c r="H22">
        <v>190698</v>
      </c>
      <c r="I22">
        <v>87984</v>
      </c>
      <c r="J22">
        <v>1236104</v>
      </c>
      <c r="K22">
        <v>-10832</v>
      </c>
      <c r="L22">
        <v>2349499</v>
      </c>
      <c r="M22">
        <v>1246936</v>
      </c>
      <c r="N22">
        <v>2262460</v>
      </c>
      <c r="O22">
        <v>87039</v>
      </c>
      <c r="P22">
        <v>0</v>
      </c>
      <c r="Q22">
        <v>0</v>
      </c>
      <c r="R22">
        <v>58726</v>
      </c>
      <c r="S22">
        <v>1432</v>
      </c>
      <c r="T22">
        <v>0</v>
      </c>
      <c r="U22">
        <v>14088</v>
      </c>
      <c r="V22">
        <v>19722</v>
      </c>
    </row>
    <row r="23" spans="1:22" x14ac:dyDescent="0.2">
      <c r="A23" t="s">
        <v>75</v>
      </c>
      <c r="B23">
        <v>540</v>
      </c>
      <c r="C23">
        <v>0</v>
      </c>
      <c r="D23">
        <v>1</v>
      </c>
      <c r="E23">
        <v>589.70000000000005</v>
      </c>
      <c r="F23">
        <v>11.2</v>
      </c>
      <c r="G23">
        <v>2887649</v>
      </c>
      <c r="H23">
        <v>426356</v>
      </c>
      <c r="I23">
        <v>105058</v>
      </c>
      <c r="J23">
        <v>2094477</v>
      </c>
      <c r="K23">
        <v>50047</v>
      </c>
      <c r="L23">
        <v>5336211.3333000001</v>
      </c>
      <c r="M23">
        <v>2044430</v>
      </c>
      <c r="N23">
        <v>5170577</v>
      </c>
      <c r="O23">
        <v>165634.33332999999</v>
      </c>
      <c r="P23">
        <v>0</v>
      </c>
      <c r="Q23">
        <v>0</v>
      </c>
      <c r="R23">
        <v>94615</v>
      </c>
      <c r="S23">
        <v>2308</v>
      </c>
      <c r="T23">
        <v>0</v>
      </c>
      <c r="U23">
        <v>31999</v>
      </c>
      <c r="V23">
        <v>22344</v>
      </c>
    </row>
    <row r="24" spans="1:22" x14ac:dyDescent="0.2">
      <c r="A24" t="s">
        <v>76</v>
      </c>
      <c r="B24">
        <v>472</v>
      </c>
      <c r="C24">
        <v>0</v>
      </c>
      <c r="D24">
        <v>1</v>
      </c>
      <c r="E24">
        <v>1625.2</v>
      </c>
      <c r="F24">
        <v>24.9</v>
      </c>
      <c r="G24">
        <v>9646303</v>
      </c>
      <c r="H24">
        <v>1053524</v>
      </c>
      <c r="I24">
        <v>176029</v>
      </c>
      <c r="J24">
        <v>2830067</v>
      </c>
      <c r="K24">
        <v>37343</v>
      </c>
      <c r="L24">
        <v>13166488.666999999</v>
      </c>
      <c r="M24">
        <v>2792724</v>
      </c>
      <c r="N24">
        <v>12923502</v>
      </c>
      <c r="O24">
        <v>242986.66667000001</v>
      </c>
      <c r="P24">
        <v>0</v>
      </c>
      <c r="Q24">
        <v>411104.19433999999</v>
      </c>
      <c r="R24">
        <v>424135</v>
      </c>
      <c r="S24">
        <v>10345</v>
      </c>
      <c r="T24">
        <v>411104.19433999999</v>
      </c>
      <c r="U24">
        <v>81435</v>
      </c>
      <c r="V24">
        <v>60730</v>
      </c>
    </row>
    <row r="25" spans="1:22" x14ac:dyDescent="0.2">
      <c r="A25" t="s">
        <v>77</v>
      </c>
      <c r="B25">
        <v>504</v>
      </c>
      <c r="C25">
        <v>0</v>
      </c>
      <c r="D25">
        <v>1</v>
      </c>
      <c r="E25">
        <v>663.7</v>
      </c>
      <c r="F25">
        <v>14.8</v>
      </c>
      <c r="G25">
        <v>3309485</v>
      </c>
      <c r="H25">
        <v>505720</v>
      </c>
      <c r="I25">
        <v>105636</v>
      </c>
      <c r="J25">
        <v>2062016</v>
      </c>
      <c r="K25">
        <v>48600</v>
      </c>
      <c r="L25">
        <v>5762396.6666999999</v>
      </c>
      <c r="M25">
        <v>2013416</v>
      </c>
      <c r="N25">
        <v>5586587</v>
      </c>
      <c r="O25">
        <v>175809.66667000001</v>
      </c>
      <c r="P25">
        <v>0</v>
      </c>
      <c r="Q25">
        <v>0</v>
      </c>
      <c r="R25">
        <v>156604</v>
      </c>
      <c r="S25">
        <v>3820</v>
      </c>
      <c r="T25">
        <v>0</v>
      </c>
      <c r="U25">
        <v>35755</v>
      </c>
      <c r="V25">
        <v>41780</v>
      </c>
    </row>
    <row r="26" spans="1:22" x14ac:dyDescent="0.2">
      <c r="A26" t="s">
        <v>78</v>
      </c>
      <c r="B26">
        <v>513</v>
      </c>
      <c r="C26">
        <v>0</v>
      </c>
      <c r="D26">
        <v>1</v>
      </c>
      <c r="E26">
        <v>362.8</v>
      </c>
      <c r="F26">
        <v>3.4</v>
      </c>
      <c r="G26">
        <v>1980838</v>
      </c>
      <c r="H26">
        <v>266935</v>
      </c>
      <c r="I26">
        <v>27342</v>
      </c>
      <c r="J26">
        <v>857994</v>
      </c>
      <c r="K26">
        <v>14688</v>
      </c>
      <c r="L26">
        <v>3032234.3333000001</v>
      </c>
      <c r="M26">
        <v>843306</v>
      </c>
      <c r="N26">
        <v>2988312</v>
      </c>
      <c r="O26">
        <v>43922.333333000002</v>
      </c>
      <c r="P26">
        <v>1235</v>
      </c>
      <c r="Q26">
        <v>24909.611174000001</v>
      </c>
      <c r="R26">
        <v>78302</v>
      </c>
      <c r="S26">
        <v>1910</v>
      </c>
      <c r="T26">
        <v>24909.611174000001</v>
      </c>
      <c r="U26">
        <v>18355</v>
      </c>
      <c r="V26">
        <v>4769</v>
      </c>
    </row>
    <row r="27" spans="1:22" x14ac:dyDescent="0.2">
      <c r="A27" t="s">
        <v>79</v>
      </c>
      <c r="B27">
        <v>549</v>
      </c>
      <c r="C27">
        <v>0</v>
      </c>
      <c r="D27">
        <v>1</v>
      </c>
      <c r="E27">
        <v>448.77</v>
      </c>
      <c r="F27">
        <v>-23.43</v>
      </c>
      <c r="G27">
        <v>2229805</v>
      </c>
      <c r="H27">
        <v>357097</v>
      </c>
      <c r="I27">
        <v>-81596</v>
      </c>
      <c r="J27">
        <v>1678362</v>
      </c>
      <c r="K27">
        <v>101166</v>
      </c>
      <c r="L27">
        <v>4205016.6666999999</v>
      </c>
      <c r="M27">
        <v>1577196</v>
      </c>
      <c r="N27">
        <v>4180194</v>
      </c>
      <c r="O27">
        <v>24822.666667000001</v>
      </c>
      <c r="P27">
        <v>179215</v>
      </c>
      <c r="Q27">
        <v>0</v>
      </c>
      <c r="R27">
        <v>68514</v>
      </c>
      <c r="S27">
        <v>1671</v>
      </c>
      <c r="T27">
        <v>0</v>
      </c>
      <c r="U27">
        <v>24227</v>
      </c>
      <c r="V27">
        <v>8267</v>
      </c>
    </row>
    <row r="28" spans="1:22" x14ac:dyDescent="0.2">
      <c r="A28" t="s">
        <v>80</v>
      </c>
      <c r="B28">
        <v>576</v>
      </c>
      <c r="C28">
        <v>0</v>
      </c>
      <c r="D28">
        <v>1</v>
      </c>
      <c r="E28">
        <v>554.70000000000005</v>
      </c>
      <c r="F28">
        <v>-2.9</v>
      </c>
      <c r="G28">
        <v>3002029</v>
      </c>
      <c r="H28">
        <v>378114</v>
      </c>
      <c r="I28">
        <v>28085</v>
      </c>
      <c r="J28">
        <v>1418606</v>
      </c>
      <c r="K28">
        <v>60526</v>
      </c>
      <c r="L28">
        <v>4732226.6666999999</v>
      </c>
      <c r="M28">
        <v>1358080</v>
      </c>
      <c r="N28">
        <v>4635244</v>
      </c>
      <c r="O28">
        <v>96982.666666999998</v>
      </c>
      <c r="P28">
        <v>53992</v>
      </c>
      <c r="Q28">
        <v>0</v>
      </c>
      <c r="R28">
        <v>84827</v>
      </c>
      <c r="S28">
        <v>2069</v>
      </c>
      <c r="T28">
        <v>0</v>
      </c>
      <c r="U28">
        <v>29436</v>
      </c>
      <c r="V28">
        <v>18305</v>
      </c>
    </row>
    <row r="29" spans="1:22" x14ac:dyDescent="0.2">
      <c r="A29" t="s">
        <v>81</v>
      </c>
      <c r="B29">
        <v>585</v>
      </c>
      <c r="C29">
        <v>0</v>
      </c>
      <c r="D29">
        <v>1</v>
      </c>
      <c r="E29">
        <v>578.70000000000005</v>
      </c>
      <c r="F29">
        <v>-1</v>
      </c>
      <c r="G29">
        <v>2664735</v>
      </c>
      <c r="H29">
        <v>418076</v>
      </c>
      <c r="I29">
        <v>-11377</v>
      </c>
      <c r="J29">
        <v>2034325</v>
      </c>
      <c r="K29">
        <v>72074</v>
      </c>
      <c r="L29">
        <v>5011201.3333000001</v>
      </c>
      <c r="M29">
        <v>1962251</v>
      </c>
      <c r="N29">
        <v>4936754</v>
      </c>
      <c r="O29">
        <v>74447.333333000002</v>
      </c>
      <c r="P29">
        <v>43657</v>
      </c>
      <c r="Q29">
        <v>0</v>
      </c>
      <c r="R29">
        <v>133766</v>
      </c>
      <c r="S29">
        <v>3263</v>
      </c>
      <c r="T29">
        <v>0</v>
      </c>
      <c r="U29">
        <v>29808</v>
      </c>
      <c r="V29">
        <v>27831</v>
      </c>
    </row>
    <row r="30" spans="1:22" x14ac:dyDescent="0.2">
      <c r="A30" t="s">
        <v>82</v>
      </c>
      <c r="B30">
        <v>594</v>
      </c>
      <c r="C30">
        <v>0</v>
      </c>
      <c r="D30">
        <v>1</v>
      </c>
      <c r="E30">
        <v>789.6</v>
      </c>
      <c r="F30">
        <v>-6.8</v>
      </c>
      <c r="G30">
        <v>4002652</v>
      </c>
      <c r="H30">
        <v>567716</v>
      </c>
      <c r="I30">
        <v>-46609</v>
      </c>
      <c r="J30">
        <v>2519247</v>
      </c>
      <c r="K30">
        <v>115799</v>
      </c>
      <c r="L30">
        <v>7014020.3333000001</v>
      </c>
      <c r="M30">
        <v>2403448</v>
      </c>
      <c r="N30">
        <v>6924601</v>
      </c>
      <c r="O30">
        <v>89419.333333000002</v>
      </c>
      <c r="P30">
        <v>94061</v>
      </c>
      <c r="Q30">
        <v>0</v>
      </c>
      <c r="R30">
        <v>117453</v>
      </c>
      <c r="S30">
        <v>2865</v>
      </c>
      <c r="T30">
        <v>0</v>
      </c>
      <c r="U30">
        <v>42313</v>
      </c>
      <c r="V30">
        <v>41858</v>
      </c>
    </row>
    <row r="31" spans="1:22" x14ac:dyDescent="0.2">
      <c r="A31" t="s">
        <v>83</v>
      </c>
      <c r="B31">
        <v>603</v>
      </c>
      <c r="C31">
        <v>0</v>
      </c>
      <c r="D31">
        <v>1</v>
      </c>
      <c r="E31">
        <v>191.4</v>
      </c>
      <c r="F31">
        <v>-2.9</v>
      </c>
      <c r="G31">
        <v>760191</v>
      </c>
      <c r="H31">
        <v>124638</v>
      </c>
      <c r="I31">
        <v>-24240</v>
      </c>
      <c r="J31">
        <v>768148</v>
      </c>
      <c r="K31">
        <v>41942</v>
      </c>
      <c r="L31">
        <v>1623102.3333000001</v>
      </c>
      <c r="M31">
        <v>726206</v>
      </c>
      <c r="N31">
        <v>1604297</v>
      </c>
      <c r="O31">
        <v>18805.333332999999</v>
      </c>
      <c r="P31">
        <v>31465</v>
      </c>
      <c r="Q31">
        <v>0</v>
      </c>
      <c r="R31">
        <v>32626</v>
      </c>
      <c r="S31">
        <v>796</v>
      </c>
      <c r="T31">
        <v>0</v>
      </c>
      <c r="U31">
        <v>9836</v>
      </c>
      <c r="V31">
        <v>2751</v>
      </c>
    </row>
    <row r="32" spans="1:22" x14ac:dyDescent="0.2">
      <c r="A32" t="s">
        <v>84</v>
      </c>
      <c r="B32">
        <v>609</v>
      </c>
      <c r="C32">
        <v>0</v>
      </c>
      <c r="D32">
        <v>1</v>
      </c>
      <c r="E32">
        <v>1492.3</v>
      </c>
      <c r="F32">
        <v>-3.7</v>
      </c>
      <c r="G32">
        <v>7094093</v>
      </c>
      <c r="H32">
        <v>1490188</v>
      </c>
      <c r="I32">
        <v>450327</v>
      </c>
      <c r="J32">
        <v>4827276</v>
      </c>
      <c r="K32">
        <v>196913</v>
      </c>
      <c r="L32">
        <v>13137377.333000001</v>
      </c>
      <c r="M32">
        <v>4630363</v>
      </c>
      <c r="N32">
        <v>12476013</v>
      </c>
      <c r="O32">
        <v>661364.33333000005</v>
      </c>
      <c r="P32">
        <v>120002</v>
      </c>
      <c r="Q32">
        <v>0</v>
      </c>
      <c r="R32">
        <v>306682</v>
      </c>
      <c r="S32">
        <v>7480</v>
      </c>
      <c r="T32">
        <v>0</v>
      </c>
      <c r="U32">
        <v>77461</v>
      </c>
      <c r="V32">
        <v>32502</v>
      </c>
    </row>
    <row r="33" spans="1:22" x14ac:dyDescent="0.2">
      <c r="A33" t="s">
        <v>85</v>
      </c>
      <c r="B33">
        <v>621</v>
      </c>
      <c r="C33">
        <v>0</v>
      </c>
      <c r="D33">
        <v>1</v>
      </c>
      <c r="E33">
        <v>3982</v>
      </c>
      <c r="F33">
        <v>-28.9</v>
      </c>
      <c r="G33">
        <v>19169150</v>
      </c>
      <c r="H33">
        <v>3990308</v>
      </c>
      <c r="I33">
        <v>917942</v>
      </c>
      <c r="J33">
        <v>12822868</v>
      </c>
      <c r="K33">
        <v>491504</v>
      </c>
      <c r="L33">
        <v>35673391</v>
      </c>
      <c r="M33">
        <v>12331364</v>
      </c>
      <c r="N33">
        <v>33993019</v>
      </c>
      <c r="O33">
        <v>1680372</v>
      </c>
      <c r="P33">
        <v>444418</v>
      </c>
      <c r="Q33">
        <v>0</v>
      </c>
      <c r="R33">
        <v>822169</v>
      </c>
      <c r="S33">
        <v>20053</v>
      </c>
      <c r="T33">
        <v>0</v>
      </c>
      <c r="U33">
        <v>204914</v>
      </c>
      <c r="V33">
        <v>513234</v>
      </c>
    </row>
    <row r="34" spans="1:22" x14ac:dyDescent="0.2">
      <c r="A34" t="s">
        <v>86</v>
      </c>
      <c r="B34">
        <v>720</v>
      </c>
      <c r="C34">
        <v>0</v>
      </c>
      <c r="D34">
        <v>1</v>
      </c>
      <c r="E34">
        <v>1675.2</v>
      </c>
      <c r="F34">
        <v>79.3</v>
      </c>
      <c r="G34">
        <v>9959771</v>
      </c>
      <c r="H34">
        <v>1112563</v>
      </c>
      <c r="I34">
        <v>559031</v>
      </c>
      <c r="J34">
        <v>2740508</v>
      </c>
      <c r="K34">
        <v>61579</v>
      </c>
      <c r="L34">
        <v>13678875</v>
      </c>
      <c r="M34">
        <v>2678929</v>
      </c>
      <c r="N34">
        <v>13039206</v>
      </c>
      <c r="O34">
        <v>639669</v>
      </c>
      <c r="P34">
        <v>0</v>
      </c>
      <c r="Q34">
        <v>495598.42768999998</v>
      </c>
      <c r="R34">
        <v>169654</v>
      </c>
      <c r="S34">
        <v>4138</v>
      </c>
      <c r="T34">
        <v>495598.42768999998</v>
      </c>
      <c r="U34">
        <v>84803</v>
      </c>
      <c r="V34">
        <v>35687</v>
      </c>
    </row>
    <row r="35" spans="1:22" x14ac:dyDescent="0.2">
      <c r="A35" t="s">
        <v>87</v>
      </c>
      <c r="B35">
        <v>729</v>
      </c>
      <c r="C35">
        <v>0</v>
      </c>
      <c r="D35">
        <v>1</v>
      </c>
      <c r="E35">
        <v>2090</v>
      </c>
      <c r="F35">
        <v>-52.8</v>
      </c>
      <c r="G35">
        <v>12407290</v>
      </c>
      <c r="H35">
        <v>1543205</v>
      </c>
      <c r="I35">
        <v>-314725</v>
      </c>
      <c r="J35">
        <v>5624446</v>
      </c>
      <c r="K35">
        <v>513273</v>
      </c>
      <c r="L35">
        <v>19293902.666999999</v>
      </c>
      <c r="M35">
        <v>5111173</v>
      </c>
      <c r="N35">
        <v>19037336</v>
      </c>
      <c r="O35">
        <v>256566.66667000001</v>
      </c>
      <c r="P35">
        <v>472536</v>
      </c>
      <c r="Q35">
        <v>256314.83064999999</v>
      </c>
      <c r="R35">
        <v>394772</v>
      </c>
      <c r="S35">
        <v>9629</v>
      </c>
      <c r="T35">
        <v>256314.83064999999</v>
      </c>
      <c r="U35">
        <v>113599</v>
      </c>
      <c r="V35">
        <v>113734</v>
      </c>
    </row>
    <row r="36" spans="1:22" x14ac:dyDescent="0.2">
      <c r="A36" t="s">
        <v>88</v>
      </c>
      <c r="B36">
        <v>747</v>
      </c>
      <c r="C36">
        <v>0</v>
      </c>
      <c r="D36">
        <v>1</v>
      </c>
      <c r="E36">
        <v>625.70000000000005</v>
      </c>
      <c r="F36">
        <v>17.2</v>
      </c>
      <c r="G36">
        <v>3094165</v>
      </c>
      <c r="H36">
        <v>444908</v>
      </c>
      <c r="I36">
        <v>114074</v>
      </c>
      <c r="J36">
        <v>1828464</v>
      </c>
      <c r="K36">
        <v>29525</v>
      </c>
      <c r="L36">
        <v>5387515</v>
      </c>
      <c r="M36">
        <v>1798939</v>
      </c>
      <c r="N36">
        <v>5233530</v>
      </c>
      <c r="O36">
        <v>153985</v>
      </c>
      <c r="P36">
        <v>0</v>
      </c>
      <c r="Q36">
        <v>0</v>
      </c>
      <c r="R36">
        <v>0</v>
      </c>
      <c r="S36">
        <v>0</v>
      </c>
      <c r="T36">
        <v>0</v>
      </c>
      <c r="U36">
        <v>32832</v>
      </c>
      <c r="V36">
        <v>19978</v>
      </c>
    </row>
    <row r="37" spans="1:22" x14ac:dyDescent="0.2">
      <c r="A37" t="s">
        <v>89</v>
      </c>
      <c r="B37">
        <v>1917</v>
      </c>
      <c r="C37">
        <v>0</v>
      </c>
      <c r="D37">
        <v>1</v>
      </c>
      <c r="E37">
        <v>422.8</v>
      </c>
      <c r="F37">
        <v>-9.9</v>
      </c>
      <c r="G37">
        <v>2053188</v>
      </c>
      <c r="H37">
        <v>347513</v>
      </c>
      <c r="I37">
        <v>-46707</v>
      </c>
      <c r="J37">
        <v>1553061</v>
      </c>
      <c r="K37">
        <v>113282</v>
      </c>
      <c r="L37">
        <v>3878333</v>
      </c>
      <c r="M37">
        <v>1439779</v>
      </c>
      <c r="N37">
        <v>3806861</v>
      </c>
      <c r="O37">
        <v>71472</v>
      </c>
      <c r="P37">
        <v>90683</v>
      </c>
      <c r="Q37">
        <v>0</v>
      </c>
      <c r="R37">
        <v>84827</v>
      </c>
      <c r="S37">
        <v>2069</v>
      </c>
      <c r="T37">
        <v>0</v>
      </c>
      <c r="U37">
        <v>23524</v>
      </c>
      <c r="V37">
        <v>9398</v>
      </c>
    </row>
    <row r="38" spans="1:22" x14ac:dyDescent="0.2">
      <c r="A38" t="s">
        <v>90</v>
      </c>
      <c r="B38">
        <v>846</v>
      </c>
      <c r="C38">
        <v>0</v>
      </c>
      <c r="D38">
        <v>1</v>
      </c>
      <c r="E38">
        <v>518.70000000000005</v>
      </c>
      <c r="F38">
        <v>-14.5</v>
      </c>
      <c r="G38">
        <v>2483325</v>
      </c>
      <c r="H38">
        <v>396015</v>
      </c>
      <c r="I38">
        <v>-103881</v>
      </c>
      <c r="J38">
        <v>1809114</v>
      </c>
      <c r="K38">
        <v>158388</v>
      </c>
      <c r="L38">
        <v>4602520.3333000001</v>
      </c>
      <c r="M38">
        <v>1650726</v>
      </c>
      <c r="N38">
        <v>4540735</v>
      </c>
      <c r="O38">
        <v>61785.333333000002</v>
      </c>
      <c r="P38">
        <v>126548</v>
      </c>
      <c r="Q38">
        <v>0</v>
      </c>
      <c r="R38">
        <v>101140</v>
      </c>
      <c r="S38">
        <v>2467</v>
      </c>
      <c r="T38">
        <v>0</v>
      </c>
      <c r="U38">
        <v>27531</v>
      </c>
      <c r="V38">
        <v>15206</v>
      </c>
    </row>
    <row r="39" spans="1:22" x14ac:dyDescent="0.2">
      <c r="A39" t="s">
        <v>91</v>
      </c>
      <c r="B39">
        <v>882</v>
      </c>
      <c r="C39">
        <v>0</v>
      </c>
      <c r="D39">
        <v>1</v>
      </c>
      <c r="E39">
        <v>4647.7</v>
      </c>
      <c r="F39">
        <v>11.2</v>
      </c>
      <c r="G39">
        <v>29192275</v>
      </c>
      <c r="H39">
        <v>4728818</v>
      </c>
      <c r="I39">
        <v>1527011</v>
      </c>
      <c r="J39">
        <v>9620922</v>
      </c>
      <c r="K39">
        <v>320044</v>
      </c>
      <c r="L39">
        <v>43193032.332999997</v>
      </c>
      <c r="M39">
        <v>9300878</v>
      </c>
      <c r="N39">
        <v>41206365</v>
      </c>
      <c r="O39">
        <v>1986667.3333000001</v>
      </c>
      <c r="P39">
        <v>223860</v>
      </c>
      <c r="Q39">
        <v>1172970.4672999999</v>
      </c>
      <c r="R39">
        <v>649252</v>
      </c>
      <c r="S39">
        <v>15835</v>
      </c>
      <c r="T39">
        <v>1172970.4672999999</v>
      </c>
      <c r="U39">
        <v>255658</v>
      </c>
      <c r="V39">
        <v>300269</v>
      </c>
    </row>
    <row r="40" spans="1:22" x14ac:dyDescent="0.2">
      <c r="A40" t="s">
        <v>92</v>
      </c>
      <c r="B40">
        <v>916</v>
      </c>
      <c r="C40">
        <v>0</v>
      </c>
      <c r="D40">
        <v>1</v>
      </c>
      <c r="E40">
        <v>300.89999999999998</v>
      </c>
      <c r="F40">
        <v>36.5</v>
      </c>
      <c r="G40">
        <v>1660975</v>
      </c>
      <c r="H40">
        <v>244313</v>
      </c>
      <c r="I40">
        <v>277705</v>
      </c>
      <c r="J40">
        <v>1160277</v>
      </c>
      <c r="K40">
        <v>49188</v>
      </c>
      <c r="L40">
        <v>3029555.6666999999</v>
      </c>
      <c r="M40">
        <v>1111089</v>
      </c>
      <c r="N40">
        <v>2697926</v>
      </c>
      <c r="O40">
        <v>331629.66667000001</v>
      </c>
      <c r="P40">
        <v>0</v>
      </c>
      <c r="Q40">
        <v>0</v>
      </c>
      <c r="R40">
        <v>45676</v>
      </c>
      <c r="S40">
        <v>1114</v>
      </c>
      <c r="T40">
        <v>0</v>
      </c>
      <c r="U40">
        <v>18251</v>
      </c>
      <c r="V40">
        <v>9667</v>
      </c>
    </row>
    <row r="41" spans="1:22" x14ac:dyDescent="0.2">
      <c r="A41" t="s">
        <v>93</v>
      </c>
      <c r="B41">
        <v>914</v>
      </c>
      <c r="C41">
        <v>0</v>
      </c>
      <c r="D41">
        <v>1</v>
      </c>
      <c r="E41">
        <v>470.8</v>
      </c>
      <c r="F41">
        <v>25.9</v>
      </c>
      <c r="G41">
        <v>1623838</v>
      </c>
      <c r="H41">
        <v>354733</v>
      </c>
      <c r="I41">
        <v>146089</v>
      </c>
      <c r="J41">
        <v>2115375</v>
      </c>
      <c r="K41">
        <v>60345</v>
      </c>
      <c r="L41">
        <v>4036539</v>
      </c>
      <c r="M41">
        <v>2055030</v>
      </c>
      <c r="N41">
        <v>3812222</v>
      </c>
      <c r="O41">
        <v>224317</v>
      </c>
      <c r="P41">
        <v>0</v>
      </c>
      <c r="Q41">
        <v>0</v>
      </c>
      <c r="R41">
        <v>94615</v>
      </c>
      <c r="S41">
        <v>2308</v>
      </c>
      <c r="T41">
        <v>0</v>
      </c>
      <c r="U41">
        <v>24317</v>
      </c>
      <c r="V41">
        <v>37208</v>
      </c>
    </row>
    <row r="42" spans="1:22" x14ac:dyDescent="0.2">
      <c r="A42" t="s">
        <v>94</v>
      </c>
      <c r="B42">
        <v>918</v>
      </c>
      <c r="C42">
        <v>0</v>
      </c>
      <c r="D42">
        <v>1</v>
      </c>
      <c r="E42">
        <v>433.8</v>
      </c>
      <c r="F42">
        <v>-16.2</v>
      </c>
      <c r="G42">
        <v>2114795</v>
      </c>
      <c r="H42">
        <v>349877</v>
      </c>
      <c r="I42">
        <v>-94226</v>
      </c>
      <c r="J42">
        <v>1454613</v>
      </c>
      <c r="K42">
        <v>118401</v>
      </c>
      <c r="L42">
        <v>3834806</v>
      </c>
      <c r="M42">
        <v>1336212</v>
      </c>
      <c r="N42">
        <v>3808141</v>
      </c>
      <c r="O42">
        <v>26665</v>
      </c>
      <c r="P42">
        <v>132998</v>
      </c>
      <c r="Q42">
        <v>0</v>
      </c>
      <c r="R42">
        <v>91352</v>
      </c>
      <c r="S42">
        <v>2228</v>
      </c>
      <c r="T42">
        <v>0</v>
      </c>
      <c r="U42">
        <v>22668</v>
      </c>
      <c r="V42">
        <v>6873</v>
      </c>
    </row>
    <row r="43" spans="1:22" x14ac:dyDescent="0.2">
      <c r="A43" t="s">
        <v>95</v>
      </c>
      <c r="B43">
        <v>936</v>
      </c>
      <c r="C43">
        <v>0</v>
      </c>
      <c r="D43">
        <v>1</v>
      </c>
      <c r="E43">
        <v>892.6</v>
      </c>
      <c r="F43">
        <v>1.6</v>
      </c>
      <c r="G43">
        <v>4474066</v>
      </c>
      <c r="H43">
        <v>643831</v>
      </c>
      <c r="I43">
        <v>-4751</v>
      </c>
      <c r="J43">
        <v>2654238</v>
      </c>
      <c r="K43">
        <v>64683</v>
      </c>
      <c r="L43">
        <v>7629625</v>
      </c>
      <c r="M43">
        <v>2589555</v>
      </c>
      <c r="N43">
        <v>7534602</v>
      </c>
      <c r="O43">
        <v>95023</v>
      </c>
      <c r="P43">
        <v>46535</v>
      </c>
      <c r="Q43">
        <v>0</v>
      </c>
      <c r="R43">
        <v>225118</v>
      </c>
      <c r="S43">
        <v>5491</v>
      </c>
      <c r="T43">
        <v>0</v>
      </c>
      <c r="U43">
        <v>46501</v>
      </c>
      <c r="V43">
        <v>82608</v>
      </c>
    </row>
    <row r="44" spans="1:22" x14ac:dyDescent="0.2">
      <c r="A44" t="s">
        <v>96</v>
      </c>
      <c r="B44">
        <v>977</v>
      </c>
      <c r="C44">
        <v>0</v>
      </c>
      <c r="D44">
        <v>1</v>
      </c>
      <c r="E44">
        <v>600.70000000000005</v>
      </c>
      <c r="F44">
        <v>-0.3</v>
      </c>
      <c r="G44">
        <v>3438657</v>
      </c>
      <c r="H44">
        <v>443022</v>
      </c>
      <c r="I44">
        <v>13754</v>
      </c>
      <c r="J44">
        <v>1483592</v>
      </c>
      <c r="K44">
        <v>63226</v>
      </c>
      <c r="L44">
        <v>5243135</v>
      </c>
      <c r="M44">
        <v>1420366</v>
      </c>
      <c r="N44">
        <v>5162870</v>
      </c>
      <c r="O44">
        <v>80265</v>
      </c>
      <c r="P44">
        <v>40169</v>
      </c>
      <c r="Q44">
        <v>51876.660600000003</v>
      </c>
      <c r="R44">
        <v>130503</v>
      </c>
      <c r="S44">
        <v>3183</v>
      </c>
      <c r="T44">
        <v>51876.660600000003</v>
      </c>
      <c r="U44">
        <v>31591</v>
      </c>
      <c r="V44">
        <v>8367</v>
      </c>
    </row>
    <row r="45" spans="1:22" x14ac:dyDescent="0.2">
      <c r="A45" t="s">
        <v>97</v>
      </c>
      <c r="B45">
        <v>981</v>
      </c>
      <c r="C45">
        <v>0</v>
      </c>
      <c r="D45">
        <v>1</v>
      </c>
      <c r="E45">
        <v>1852.1</v>
      </c>
      <c r="F45">
        <v>7.1</v>
      </c>
      <c r="G45">
        <v>11309130</v>
      </c>
      <c r="H45">
        <v>1254754</v>
      </c>
      <c r="I45">
        <v>82680</v>
      </c>
      <c r="J45">
        <v>3272412</v>
      </c>
      <c r="K45">
        <v>122087</v>
      </c>
      <c r="L45">
        <v>15535136</v>
      </c>
      <c r="M45">
        <v>3150325</v>
      </c>
      <c r="N45">
        <v>15308134</v>
      </c>
      <c r="O45">
        <v>227002</v>
      </c>
      <c r="P45">
        <v>72254</v>
      </c>
      <c r="Q45">
        <v>535286.61309999996</v>
      </c>
      <c r="R45">
        <v>342570</v>
      </c>
      <c r="S45">
        <v>8355</v>
      </c>
      <c r="T45">
        <v>535286.61309999996</v>
      </c>
      <c r="U45">
        <v>95604</v>
      </c>
      <c r="V45">
        <v>41410</v>
      </c>
    </row>
    <row r="46" spans="1:22" x14ac:dyDescent="0.2">
      <c r="A46" t="s">
        <v>98</v>
      </c>
      <c r="B46">
        <v>999</v>
      </c>
      <c r="C46">
        <v>0</v>
      </c>
      <c r="D46">
        <v>1</v>
      </c>
      <c r="E46">
        <v>1699.2</v>
      </c>
      <c r="F46">
        <v>23.8</v>
      </c>
      <c r="G46">
        <v>6949682</v>
      </c>
      <c r="H46">
        <v>1157415</v>
      </c>
      <c r="I46">
        <v>73904</v>
      </c>
      <c r="J46">
        <v>7008627</v>
      </c>
      <c r="K46">
        <v>121174</v>
      </c>
      <c r="L46">
        <v>14799455.666999999</v>
      </c>
      <c r="M46">
        <v>6887453</v>
      </c>
      <c r="N46">
        <v>14475231</v>
      </c>
      <c r="O46">
        <v>324224.66667000001</v>
      </c>
      <c r="P46">
        <v>0</v>
      </c>
      <c r="Q46">
        <v>0</v>
      </c>
      <c r="R46">
        <v>567688</v>
      </c>
      <c r="S46">
        <v>13846</v>
      </c>
      <c r="T46">
        <v>0</v>
      </c>
      <c r="U46">
        <v>89931</v>
      </c>
      <c r="V46">
        <v>251420</v>
      </c>
    </row>
    <row r="47" spans="1:22" x14ac:dyDescent="0.2">
      <c r="A47" t="s">
        <v>99</v>
      </c>
      <c r="B47">
        <v>1044</v>
      </c>
      <c r="C47">
        <v>0</v>
      </c>
      <c r="D47">
        <v>1</v>
      </c>
      <c r="E47">
        <v>4919.6000000000004</v>
      </c>
      <c r="F47">
        <v>60.5</v>
      </c>
      <c r="G47">
        <v>23664072</v>
      </c>
      <c r="H47">
        <v>3492377</v>
      </c>
      <c r="I47">
        <v>298101</v>
      </c>
      <c r="J47">
        <v>14686431</v>
      </c>
      <c r="K47">
        <v>235254</v>
      </c>
      <c r="L47">
        <v>41892266.667000003</v>
      </c>
      <c r="M47">
        <v>14451177</v>
      </c>
      <c r="N47">
        <v>41172736</v>
      </c>
      <c r="O47">
        <v>719530.66666999995</v>
      </c>
      <c r="P47">
        <v>0</v>
      </c>
      <c r="Q47">
        <v>0</v>
      </c>
      <c r="R47">
        <v>316470</v>
      </c>
      <c r="S47">
        <v>-71854</v>
      </c>
      <c r="T47">
        <v>0</v>
      </c>
      <c r="U47">
        <v>256789</v>
      </c>
      <c r="V47">
        <v>365857</v>
      </c>
    </row>
    <row r="48" spans="1:22" x14ac:dyDescent="0.2">
      <c r="A48" t="s">
        <v>100</v>
      </c>
      <c r="B48">
        <v>1053</v>
      </c>
      <c r="C48">
        <v>0</v>
      </c>
      <c r="D48">
        <v>1</v>
      </c>
      <c r="E48">
        <v>16972.7</v>
      </c>
      <c r="F48">
        <v>108</v>
      </c>
      <c r="G48">
        <v>89261940</v>
      </c>
      <c r="H48">
        <v>17191698</v>
      </c>
      <c r="I48">
        <v>5633677</v>
      </c>
      <c r="J48">
        <v>50420507</v>
      </c>
      <c r="K48">
        <v>893855</v>
      </c>
      <c r="L48">
        <v>156902988.33000001</v>
      </c>
      <c r="M48">
        <v>49526652</v>
      </c>
      <c r="N48">
        <v>149591588</v>
      </c>
      <c r="O48">
        <v>7311400.3333000001</v>
      </c>
      <c r="P48">
        <v>386079</v>
      </c>
      <c r="Q48">
        <v>0</v>
      </c>
      <c r="R48">
        <v>1556248</v>
      </c>
      <c r="S48">
        <v>41018</v>
      </c>
      <c r="T48">
        <v>0</v>
      </c>
      <c r="U48">
        <v>915040</v>
      </c>
      <c r="V48">
        <v>1585091</v>
      </c>
    </row>
    <row r="49" spans="1:22" x14ac:dyDescent="0.2">
      <c r="A49" t="s">
        <v>101</v>
      </c>
      <c r="B49">
        <v>1062</v>
      </c>
      <c r="C49">
        <v>0</v>
      </c>
      <c r="D49">
        <v>1</v>
      </c>
      <c r="E49">
        <v>1335.3</v>
      </c>
      <c r="F49">
        <v>16.899999999999999</v>
      </c>
      <c r="G49">
        <v>7555810</v>
      </c>
      <c r="H49">
        <v>929980</v>
      </c>
      <c r="I49">
        <v>103123</v>
      </c>
      <c r="J49">
        <v>2447067</v>
      </c>
      <c r="K49">
        <v>38562</v>
      </c>
      <c r="L49">
        <v>10684902.666999999</v>
      </c>
      <c r="M49">
        <v>2408505</v>
      </c>
      <c r="N49">
        <v>10525833</v>
      </c>
      <c r="O49">
        <v>159069.66667000001</v>
      </c>
      <c r="P49">
        <v>0</v>
      </c>
      <c r="Q49">
        <v>228753.16565000001</v>
      </c>
      <c r="R49">
        <v>283844</v>
      </c>
      <c r="S49">
        <v>6923</v>
      </c>
      <c r="T49">
        <v>228753.16565000001</v>
      </c>
      <c r="U49">
        <v>66647</v>
      </c>
      <c r="V49">
        <v>35890</v>
      </c>
    </row>
    <row r="50" spans="1:22" x14ac:dyDescent="0.2">
      <c r="A50" t="s">
        <v>102</v>
      </c>
      <c r="B50">
        <v>1071</v>
      </c>
      <c r="C50">
        <v>0</v>
      </c>
      <c r="D50">
        <v>1</v>
      </c>
      <c r="E50">
        <v>1349.3</v>
      </c>
      <c r="F50">
        <v>-20.7</v>
      </c>
      <c r="G50">
        <v>8297655</v>
      </c>
      <c r="H50">
        <v>976634</v>
      </c>
      <c r="I50">
        <v>-111045</v>
      </c>
      <c r="J50">
        <v>2962880</v>
      </c>
      <c r="K50">
        <v>238907</v>
      </c>
      <c r="L50">
        <v>12033931</v>
      </c>
      <c r="M50">
        <v>2723973</v>
      </c>
      <c r="N50">
        <v>11864470</v>
      </c>
      <c r="O50">
        <v>169461</v>
      </c>
      <c r="P50">
        <v>221020</v>
      </c>
      <c r="Q50">
        <v>331068.39269000001</v>
      </c>
      <c r="R50">
        <v>290369</v>
      </c>
      <c r="S50">
        <v>7082</v>
      </c>
      <c r="T50">
        <v>331068.39269000001</v>
      </c>
      <c r="U50">
        <v>70960</v>
      </c>
      <c r="V50">
        <v>87131</v>
      </c>
    </row>
    <row r="51" spans="1:22" x14ac:dyDescent="0.2">
      <c r="A51" t="s">
        <v>103</v>
      </c>
      <c r="B51">
        <v>1080</v>
      </c>
      <c r="C51">
        <v>0</v>
      </c>
      <c r="D51">
        <v>1</v>
      </c>
      <c r="E51">
        <v>458.8</v>
      </c>
      <c r="F51">
        <v>-8.3000000000000007</v>
      </c>
      <c r="G51">
        <v>2385141</v>
      </c>
      <c r="H51">
        <v>334805</v>
      </c>
      <c r="I51">
        <v>-35401</v>
      </c>
      <c r="J51">
        <v>1500530</v>
      </c>
      <c r="K51">
        <v>91165</v>
      </c>
      <c r="L51">
        <v>4150775</v>
      </c>
      <c r="M51">
        <v>1409365</v>
      </c>
      <c r="N51">
        <v>4086196</v>
      </c>
      <c r="O51">
        <v>64579</v>
      </c>
      <c r="P51">
        <v>82574</v>
      </c>
      <c r="Q51">
        <v>0</v>
      </c>
      <c r="R51">
        <v>88090</v>
      </c>
      <c r="S51">
        <v>2149</v>
      </c>
      <c r="T51">
        <v>0</v>
      </c>
      <c r="U51">
        <v>25186</v>
      </c>
      <c r="V51">
        <v>18389</v>
      </c>
    </row>
    <row r="52" spans="1:22" x14ac:dyDescent="0.2">
      <c r="A52" t="s">
        <v>104</v>
      </c>
      <c r="B52">
        <v>1089</v>
      </c>
      <c r="C52">
        <v>0</v>
      </c>
      <c r="D52">
        <v>1</v>
      </c>
      <c r="E52">
        <v>491.8</v>
      </c>
      <c r="F52">
        <v>12.5</v>
      </c>
      <c r="G52">
        <v>2706323</v>
      </c>
      <c r="H52">
        <v>368174</v>
      </c>
      <c r="I52">
        <v>122429</v>
      </c>
      <c r="J52">
        <v>1240603</v>
      </c>
      <c r="K52">
        <v>34005</v>
      </c>
      <c r="L52">
        <v>4242138</v>
      </c>
      <c r="M52">
        <v>1206598</v>
      </c>
      <c r="N52">
        <v>4080303</v>
      </c>
      <c r="O52">
        <v>161835</v>
      </c>
      <c r="P52">
        <v>0</v>
      </c>
      <c r="Q52">
        <v>641.89714919000005</v>
      </c>
      <c r="R52">
        <v>84827</v>
      </c>
      <c r="S52">
        <v>2069</v>
      </c>
      <c r="T52">
        <v>641.89714919000005</v>
      </c>
      <c r="U52">
        <v>26053</v>
      </c>
      <c r="V52">
        <v>11865</v>
      </c>
    </row>
    <row r="53" spans="1:22" x14ac:dyDescent="0.2">
      <c r="A53" t="s">
        <v>105</v>
      </c>
      <c r="B53">
        <v>1082</v>
      </c>
      <c r="C53">
        <v>0</v>
      </c>
      <c r="D53">
        <v>1</v>
      </c>
      <c r="E53">
        <v>1459.3</v>
      </c>
      <c r="F53">
        <v>-18.3</v>
      </c>
      <c r="G53">
        <v>7451087</v>
      </c>
      <c r="H53">
        <v>1053017</v>
      </c>
      <c r="I53">
        <v>-104625</v>
      </c>
      <c r="J53">
        <v>4301010</v>
      </c>
      <c r="K53">
        <v>246964</v>
      </c>
      <c r="L53">
        <v>12579094</v>
      </c>
      <c r="M53">
        <v>4054046</v>
      </c>
      <c r="N53">
        <v>12397950</v>
      </c>
      <c r="O53">
        <v>181144</v>
      </c>
      <c r="P53">
        <v>210562</v>
      </c>
      <c r="Q53">
        <v>0</v>
      </c>
      <c r="R53">
        <v>303419</v>
      </c>
      <c r="S53">
        <v>7400</v>
      </c>
      <c r="T53">
        <v>0</v>
      </c>
      <c r="U53">
        <v>75926</v>
      </c>
      <c r="V53">
        <v>77399</v>
      </c>
    </row>
    <row r="54" spans="1:22" x14ac:dyDescent="0.2">
      <c r="A54" t="s">
        <v>106</v>
      </c>
      <c r="B54">
        <v>1093</v>
      </c>
      <c r="C54">
        <v>0</v>
      </c>
      <c r="D54">
        <v>1</v>
      </c>
      <c r="E54">
        <v>702.7</v>
      </c>
      <c r="F54">
        <v>20.3</v>
      </c>
      <c r="G54">
        <v>4405962</v>
      </c>
      <c r="H54">
        <v>523784</v>
      </c>
      <c r="I54">
        <v>183445</v>
      </c>
      <c r="J54">
        <v>1260444</v>
      </c>
      <c r="K54">
        <v>23147</v>
      </c>
      <c r="L54">
        <v>6095518.6666999999</v>
      </c>
      <c r="M54">
        <v>1237297</v>
      </c>
      <c r="N54">
        <v>5882110</v>
      </c>
      <c r="O54">
        <v>213408.66667000001</v>
      </c>
      <c r="P54">
        <v>0</v>
      </c>
      <c r="Q54">
        <v>191177.88596000001</v>
      </c>
      <c r="R54">
        <v>110928</v>
      </c>
      <c r="S54">
        <v>2706</v>
      </c>
      <c r="T54">
        <v>191177.88596000001</v>
      </c>
      <c r="U54">
        <v>37786</v>
      </c>
      <c r="V54">
        <v>16257</v>
      </c>
    </row>
    <row r="55" spans="1:22" x14ac:dyDescent="0.2">
      <c r="A55" t="s">
        <v>107</v>
      </c>
      <c r="B55">
        <v>1079</v>
      </c>
      <c r="C55">
        <v>0</v>
      </c>
      <c r="D55">
        <v>1</v>
      </c>
      <c r="E55">
        <v>806.6</v>
      </c>
      <c r="F55">
        <v>3.8</v>
      </c>
      <c r="G55">
        <v>4001276</v>
      </c>
      <c r="H55">
        <v>602012</v>
      </c>
      <c r="I55">
        <v>31233</v>
      </c>
      <c r="J55">
        <v>2137255</v>
      </c>
      <c r="K55">
        <v>18374</v>
      </c>
      <c r="L55">
        <v>6774410</v>
      </c>
      <c r="M55">
        <v>2118881</v>
      </c>
      <c r="N55">
        <v>6709253</v>
      </c>
      <c r="O55">
        <v>65157</v>
      </c>
      <c r="P55">
        <v>26916</v>
      </c>
      <c r="Q55">
        <v>0</v>
      </c>
      <c r="R55">
        <v>0</v>
      </c>
      <c r="S55">
        <v>0</v>
      </c>
      <c r="T55">
        <v>0</v>
      </c>
      <c r="U55">
        <v>41293</v>
      </c>
      <c r="V55">
        <v>33867</v>
      </c>
    </row>
    <row r="56" spans="1:22" x14ac:dyDescent="0.2">
      <c r="A56" t="s">
        <v>108</v>
      </c>
      <c r="B56">
        <v>1095</v>
      </c>
      <c r="C56">
        <v>0</v>
      </c>
      <c r="D56">
        <v>1</v>
      </c>
      <c r="E56">
        <v>724.6</v>
      </c>
      <c r="F56">
        <v>35.799999999999997</v>
      </c>
      <c r="G56">
        <v>3478745</v>
      </c>
      <c r="H56">
        <v>496705</v>
      </c>
      <c r="I56">
        <v>222130</v>
      </c>
      <c r="J56">
        <v>2272155</v>
      </c>
      <c r="K56">
        <v>75445</v>
      </c>
      <c r="L56">
        <v>6091468.6666999999</v>
      </c>
      <c r="M56">
        <v>2196710</v>
      </c>
      <c r="N56">
        <v>5780474</v>
      </c>
      <c r="O56">
        <v>310994.66667000001</v>
      </c>
      <c r="P56">
        <v>0</v>
      </c>
      <c r="Q56">
        <v>0</v>
      </c>
      <c r="R56">
        <v>182704</v>
      </c>
      <c r="S56">
        <v>4456</v>
      </c>
      <c r="T56">
        <v>0</v>
      </c>
      <c r="U56">
        <v>36734</v>
      </c>
      <c r="V56">
        <v>26568</v>
      </c>
    </row>
    <row r="57" spans="1:22" x14ac:dyDescent="0.2">
      <c r="A57" t="s">
        <v>109</v>
      </c>
      <c r="B57">
        <v>4772</v>
      </c>
      <c r="C57">
        <v>0</v>
      </c>
      <c r="D57">
        <v>1</v>
      </c>
      <c r="E57">
        <v>810.6</v>
      </c>
      <c r="F57">
        <v>-33</v>
      </c>
      <c r="G57">
        <v>3751048</v>
      </c>
      <c r="H57">
        <v>630974</v>
      </c>
      <c r="I57">
        <v>-200086</v>
      </c>
      <c r="J57">
        <v>3088357</v>
      </c>
      <c r="K57">
        <v>279627</v>
      </c>
      <c r="L57">
        <v>7379150.3333000001</v>
      </c>
      <c r="M57">
        <v>2808730</v>
      </c>
      <c r="N57">
        <v>7281559</v>
      </c>
      <c r="O57">
        <v>97591.333333000002</v>
      </c>
      <c r="P57">
        <v>264859</v>
      </c>
      <c r="Q57">
        <v>0</v>
      </c>
      <c r="R57">
        <v>140291</v>
      </c>
      <c r="S57">
        <v>3422</v>
      </c>
      <c r="T57">
        <v>0</v>
      </c>
      <c r="U57">
        <v>43408</v>
      </c>
      <c r="V57">
        <v>49062</v>
      </c>
    </row>
    <row r="58" spans="1:22" x14ac:dyDescent="0.2">
      <c r="A58" t="s">
        <v>110</v>
      </c>
      <c r="B58">
        <v>1107</v>
      </c>
      <c r="C58">
        <v>0</v>
      </c>
      <c r="D58">
        <v>1</v>
      </c>
      <c r="E58">
        <v>1312.4</v>
      </c>
      <c r="F58">
        <v>-31.2</v>
      </c>
      <c r="G58">
        <v>7699047</v>
      </c>
      <c r="H58">
        <v>948376</v>
      </c>
      <c r="I58">
        <v>-188027</v>
      </c>
      <c r="J58">
        <v>3143951</v>
      </c>
      <c r="K58">
        <v>315451</v>
      </c>
      <c r="L58">
        <v>11643110</v>
      </c>
      <c r="M58">
        <v>2828500</v>
      </c>
      <c r="N58">
        <v>11486428</v>
      </c>
      <c r="O58">
        <v>156682</v>
      </c>
      <c r="P58">
        <v>284153</v>
      </c>
      <c r="Q58">
        <v>191007.21449000001</v>
      </c>
      <c r="R58">
        <v>205542</v>
      </c>
      <c r="S58">
        <v>5013</v>
      </c>
      <c r="T58">
        <v>191007.21449000001</v>
      </c>
      <c r="U58">
        <v>69658</v>
      </c>
      <c r="V58">
        <v>57278</v>
      </c>
    </row>
    <row r="59" spans="1:22" x14ac:dyDescent="0.2">
      <c r="A59" t="s">
        <v>111</v>
      </c>
      <c r="B59">
        <v>1116</v>
      </c>
      <c r="C59">
        <v>0</v>
      </c>
      <c r="D59">
        <v>1</v>
      </c>
      <c r="E59">
        <v>1546.2</v>
      </c>
      <c r="F59">
        <v>-43.1</v>
      </c>
      <c r="G59">
        <v>7939121</v>
      </c>
      <c r="H59">
        <v>1146160</v>
      </c>
      <c r="I59">
        <v>-266179</v>
      </c>
      <c r="J59">
        <v>4995457</v>
      </c>
      <c r="K59">
        <v>389156</v>
      </c>
      <c r="L59">
        <v>14104564.333000001</v>
      </c>
      <c r="M59">
        <v>4606301</v>
      </c>
      <c r="N59">
        <v>13927858</v>
      </c>
      <c r="O59">
        <v>176706.33332999999</v>
      </c>
      <c r="P59">
        <v>379089</v>
      </c>
      <c r="Q59">
        <v>0</v>
      </c>
      <c r="R59">
        <v>88090</v>
      </c>
      <c r="S59">
        <v>2149</v>
      </c>
      <c r="T59">
        <v>0</v>
      </c>
      <c r="U59">
        <v>82447</v>
      </c>
      <c r="V59">
        <v>111916</v>
      </c>
    </row>
    <row r="60" spans="1:22" x14ac:dyDescent="0.2">
      <c r="A60" t="s">
        <v>112</v>
      </c>
      <c r="B60">
        <v>1134</v>
      </c>
      <c r="C60">
        <v>0</v>
      </c>
      <c r="D60">
        <v>1</v>
      </c>
      <c r="E60">
        <v>301.89999999999998</v>
      </c>
      <c r="F60">
        <v>8.3000000000000007</v>
      </c>
      <c r="G60">
        <v>1291386</v>
      </c>
      <c r="H60">
        <v>237865</v>
      </c>
      <c r="I60">
        <v>39844</v>
      </c>
      <c r="J60">
        <v>1150470</v>
      </c>
      <c r="K60">
        <v>21084</v>
      </c>
      <c r="L60">
        <v>2630708.3333000001</v>
      </c>
      <c r="M60">
        <v>1129386</v>
      </c>
      <c r="N60">
        <v>2566410</v>
      </c>
      <c r="O60">
        <v>64298.333333000002</v>
      </c>
      <c r="P60">
        <v>0</v>
      </c>
      <c r="Q60">
        <v>0</v>
      </c>
      <c r="R60">
        <v>55464</v>
      </c>
      <c r="S60">
        <v>1353</v>
      </c>
      <c r="T60">
        <v>0</v>
      </c>
      <c r="U60">
        <v>16317</v>
      </c>
      <c r="V60">
        <v>6451</v>
      </c>
    </row>
    <row r="61" spans="1:22" x14ac:dyDescent="0.2">
      <c r="A61" t="s">
        <v>113</v>
      </c>
      <c r="B61">
        <v>1152</v>
      </c>
      <c r="C61">
        <v>0</v>
      </c>
      <c r="D61">
        <v>1</v>
      </c>
      <c r="E61">
        <v>991.5</v>
      </c>
      <c r="F61">
        <v>16.399999999999999</v>
      </c>
      <c r="G61">
        <v>5471532</v>
      </c>
      <c r="H61">
        <v>723278</v>
      </c>
      <c r="I61">
        <v>102376</v>
      </c>
      <c r="J61">
        <v>2557149</v>
      </c>
      <c r="K61">
        <v>38064</v>
      </c>
      <c r="L61">
        <v>8694966.6666999999</v>
      </c>
      <c r="M61">
        <v>2519085</v>
      </c>
      <c r="N61">
        <v>8515278</v>
      </c>
      <c r="O61">
        <v>179688.66667000001</v>
      </c>
      <c r="P61">
        <v>0</v>
      </c>
      <c r="Q61">
        <v>0</v>
      </c>
      <c r="R61">
        <v>133766</v>
      </c>
      <c r="S61">
        <v>3263</v>
      </c>
      <c r="T61">
        <v>0</v>
      </c>
      <c r="U61">
        <v>53395</v>
      </c>
      <c r="V61">
        <v>76774</v>
      </c>
    </row>
    <row r="62" spans="1:22" x14ac:dyDescent="0.2">
      <c r="A62" t="s">
        <v>114</v>
      </c>
      <c r="B62">
        <v>1197</v>
      </c>
      <c r="C62">
        <v>0</v>
      </c>
      <c r="D62">
        <v>1</v>
      </c>
      <c r="E62">
        <v>927.5</v>
      </c>
      <c r="F62">
        <v>-11.2</v>
      </c>
      <c r="G62">
        <v>4516288</v>
      </c>
      <c r="H62">
        <v>629927</v>
      </c>
      <c r="I62">
        <v>-69580</v>
      </c>
      <c r="J62">
        <v>2619968</v>
      </c>
      <c r="K62">
        <v>153698</v>
      </c>
      <c r="L62">
        <v>7816256.6666999999</v>
      </c>
      <c r="M62">
        <v>2466270</v>
      </c>
      <c r="N62">
        <v>7705158</v>
      </c>
      <c r="O62">
        <v>111098.66667000001</v>
      </c>
      <c r="P62">
        <v>131057</v>
      </c>
      <c r="Q62">
        <v>0</v>
      </c>
      <c r="R62">
        <v>0</v>
      </c>
      <c r="S62">
        <v>0</v>
      </c>
      <c r="T62">
        <v>0</v>
      </c>
      <c r="U62">
        <v>47406</v>
      </c>
      <c r="V62">
        <v>50074</v>
      </c>
    </row>
    <row r="63" spans="1:22" x14ac:dyDescent="0.2">
      <c r="A63" t="s">
        <v>115</v>
      </c>
      <c r="B63">
        <v>1206</v>
      </c>
      <c r="C63">
        <v>0</v>
      </c>
      <c r="D63">
        <v>1</v>
      </c>
      <c r="E63">
        <v>954.5</v>
      </c>
      <c r="F63">
        <v>9.6</v>
      </c>
      <c r="G63">
        <v>5233532</v>
      </c>
      <c r="H63">
        <v>696729</v>
      </c>
      <c r="I63">
        <v>257593</v>
      </c>
      <c r="J63">
        <v>3546554</v>
      </c>
      <c r="K63">
        <v>78978</v>
      </c>
      <c r="L63">
        <v>9331679</v>
      </c>
      <c r="M63">
        <v>3467576</v>
      </c>
      <c r="N63">
        <v>8974456</v>
      </c>
      <c r="O63">
        <v>357223</v>
      </c>
      <c r="P63">
        <v>0</v>
      </c>
      <c r="Q63">
        <v>0</v>
      </c>
      <c r="R63">
        <v>182704</v>
      </c>
      <c r="S63">
        <v>-23089</v>
      </c>
      <c r="T63">
        <v>0</v>
      </c>
      <c r="U63">
        <v>57326</v>
      </c>
      <c r="V63">
        <v>37568</v>
      </c>
    </row>
    <row r="64" spans="1:22" x14ac:dyDescent="0.2">
      <c r="A64" t="s">
        <v>116</v>
      </c>
      <c r="B64">
        <v>1211</v>
      </c>
      <c r="C64">
        <v>0</v>
      </c>
      <c r="D64">
        <v>1</v>
      </c>
      <c r="E64">
        <v>1476.3</v>
      </c>
      <c r="F64">
        <v>28.2</v>
      </c>
      <c r="G64">
        <v>8906859</v>
      </c>
      <c r="H64">
        <v>1052952</v>
      </c>
      <c r="I64">
        <v>228637</v>
      </c>
      <c r="J64">
        <v>2912891</v>
      </c>
      <c r="K64">
        <v>40949</v>
      </c>
      <c r="L64">
        <v>12759614.666999999</v>
      </c>
      <c r="M64">
        <v>2871942</v>
      </c>
      <c r="N64">
        <v>12446484</v>
      </c>
      <c r="O64">
        <v>313130.66667000001</v>
      </c>
      <c r="P64">
        <v>0</v>
      </c>
      <c r="Q64">
        <v>278225.63809000002</v>
      </c>
      <c r="R64">
        <v>202280</v>
      </c>
      <c r="S64">
        <v>4934</v>
      </c>
      <c r="T64">
        <v>278225.63809000002</v>
      </c>
      <c r="U64">
        <v>80164</v>
      </c>
      <c r="V64">
        <v>89193</v>
      </c>
    </row>
    <row r="65" spans="1:22" x14ac:dyDescent="0.2">
      <c r="A65" t="s">
        <v>117</v>
      </c>
      <c r="B65">
        <v>1215</v>
      </c>
      <c r="C65">
        <v>0</v>
      </c>
      <c r="D65">
        <v>1</v>
      </c>
      <c r="E65">
        <v>325.8</v>
      </c>
      <c r="F65">
        <v>-15</v>
      </c>
      <c r="G65">
        <v>1737688</v>
      </c>
      <c r="H65">
        <v>279796</v>
      </c>
      <c r="I65">
        <v>-83193</v>
      </c>
      <c r="J65">
        <v>1032642</v>
      </c>
      <c r="K65">
        <v>115366</v>
      </c>
      <c r="L65">
        <v>3022628.3333000001</v>
      </c>
      <c r="M65">
        <v>917276</v>
      </c>
      <c r="N65">
        <v>2985762</v>
      </c>
      <c r="O65">
        <v>36866.333333000002</v>
      </c>
      <c r="P65">
        <v>117186</v>
      </c>
      <c r="Q65">
        <v>0</v>
      </c>
      <c r="R65">
        <v>35888</v>
      </c>
      <c r="S65">
        <v>875</v>
      </c>
      <c r="T65">
        <v>0</v>
      </c>
      <c r="U65">
        <v>17339</v>
      </c>
      <c r="V65">
        <v>8390</v>
      </c>
    </row>
    <row r="66" spans="1:22" x14ac:dyDescent="0.2">
      <c r="A66" t="s">
        <v>118</v>
      </c>
      <c r="B66">
        <v>1218</v>
      </c>
      <c r="C66">
        <v>0</v>
      </c>
      <c r="D66">
        <v>1</v>
      </c>
      <c r="E66">
        <v>362.8</v>
      </c>
      <c r="F66">
        <v>-8.1999999999999993</v>
      </c>
      <c r="G66">
        <v>1230812</v>
      </c>
      <c r="H66">
        <v>285717</v>
      </c>
      <c r="I66">
        <v>-59115</v>
      </c>
      <c r="J66">
        <v>1748246</v>
      </c>
      <c r="K66">
        <v>101509</v>
      </c>
      <c r="L66">
        <v>3228137.6666999999</v>
      </c>
      <c r="M66">
        <v>1646737</v>
      </c>
      <c r="N66">
        <v>3179238</v>
      </c>
      <c r="O66">
        <v>48899.666666999998</v>
      </c>
      <c r="P66">
        <v>77344</v>
      </c>
      <c r="Q66">
        <v>0</v>
      </c>
      <c r="R66">
        <v>48939</v>
      </c>
      <c r="S66">
        <v>1194</v>
      </c>
      <c r="T66">
        <v>0</v>
      </c>
      <c r="U66">
        <v>18721</v>
      </c>
      <c r="V66">
        <v>12302</v>
      </c>
    </row>
    <row r="67" spans="1:22" x14ac:dyDescent="0.2">
      <c r="A67" t="s">
        <v>119</v>
      </c>
      <c r="B67">
        <v>2763</v>
      </c>
      <c r="C67">
        <v>0</v>
      </c>
      <c r="D67">
        <v>1</v>
      </c>
      <c r="E67">
        <v>624.70000000000005</v>
      </c>
      <c r="F67">
        <v>3.6</v>
      </c>
      <c r="G67">
        <v>2671670</v>
      </c>
      <c r="H67">
        <v>441472</v>
      </c>
      <c r="I67">
        <v>13132</v>
      </c>
      <c r="J67">
        <v>2339729</v>
      </c>
      <c r="K67">
        <v>56366</v>
      </c>
      <c r="L67">
        <v>5396567</v>
      </c>
      <c r="M67">
        <v>2283363</v>
      </c>
      <c r="N67">
        <v>5315190</v>
      </c>
      <c r="O67">
        <v>81377</v>
      </c>
      <c r="P67">
        <v>16862</v>
      </c>
      <c r="Q67">
        <v>0</v>
      </c>
      <c r="R67">
        <v>81564</v>
      </c>
      <c r="S67">
        <v>1989</v>
      </c>
      <c r="T67">
        <v>0</v>
      </c>
      <c r="U67">
        <v>32447</v>
      </c>
      <c r="V67">
        <v>25260</v>
      </c>
    </row>
    <row r="68" spans="1:22" x14ac:dyDescent="0.2">
      <c r="A68" t="s">
        <v>120</v>
      </c>
      <c r="B68">
        <v>1221</v>
      </c>
      <c r="C68">
        <v>0</v>
      </c>
      <c r="D68">
        <v>1</v>
      </c>
      <c r="E68">
        <v>1895.1</v>
      </c>
      <c r="F68">
        <v>97.5</v>
      </c>
      <c r="G68">
        <v>9403177</v>
      </c>
      <c r="H68">
        <v>1320772</v>
      </c>
      <c r="I68">
        <v>584641</v>
      </c>
      <c r="J68">
        <v>5249760</v>
      </c>
      <c r="K68">
        <v>155082</v>
      </c>
      <c r="L68">
        <v>15935676</v>
      </c>
      <c r="M68">
        <v>5094678</v>
      </c>
      <c r="N68">
        <v>15124432</v>
      </c>
      <c r="O68">
        <v>811244</v>
      </c>
      <c r="P68">
        <v>0</v>
      </c>
      <c r="Q68">
        <v>0</v>
      </c>
      <c r="R68">
        <v>179442</v>
      </c>
      <c r="S68">
        <v>4377</v>
      </c>
      <c r="T68">
        <v>0</v>
      </c>
      <c r="U68">
        <v>99356</v>
      </c>
      <c r="V68">
        <v>141409</v>
      </c>
    </row>
    <row r="69" spans="1:22" x14ac:dyDescent="0.2">
      <c r="A69" t="s">
        <v>121</v>
      </c>
      <c r="B69">
        <v>1233</v>
      </c>
      <c r="C69">
        <v>0</v>
      </c>
      <c r="D69">
        <v>1</v>
      </c>
      <c r="E69">
        <v>1195.4000000000001</v>
      </c>
      <c r="F69">
        <v>-41.3</v>
      </c>
      <c r="G69">
        <v>4918789</v>
      </c>
      <c r="H69">
        <v>854077</v>
      </c>
      <c r="I69">
        <v>-253926</v>
      </c>
      <c r="J69">
        <v>5085027</v>
      </c>
      <c r="K69">
        <v>360470</v>
      </c>
      <c r="L69">
        <v>10727026</v>
      </c>
      <c r="M69">
        <v>4724557</v>
      </c>
      <c r="N69">
        <v>10561912</v>
      </c>
      <c r="O69">
        <v>165114</v>
      </c>
      <c r="P69">
        <v>341644</v>
      </c>
      <c r="Q69">
        <v>0</v>
      </c>
      <c r="R69">
        <v>215330</v>
      </c>
      <c r="S69">
        <v>5252</v>
      </c>
      <c r="T69">
        <v>0</v>
      </c>
      <c r="U69">
        <v>63668</v>
      </c>
      <c r="V69">
        <v>84463</v>
      </c>
    </row>
    <row r="70" spans="1:22" x14ac:dyDescent="0.2">
      <c r="A70" t="s">
        <v>122</v>
      </c>
      <c r="B70">
        <v>1278</v>
      </c>
      <c r="C70">
        <v>0</v>
      </c>
      <c r="D70">
        <v>1</v>
      </c>
      <c r="E70">
        <v>3822.1</v>
      </c>
      <c r="F70">
        <v>-37.4</v>
      </c>
      <c r="G70">
        <v>23172116</v>
      </c>
      <c r="H70">
        <v>2783222</v>
      </c>
      <c r="I70">
        <v>-819296</v>
      </c>
      <c r="J70">
        <v>9921226</v>
      </c>
      <c r="K70">
        <v>514006</v>
      </c>
      <c r="L70">
        <v>35518359</v>
      </c>
      <c r="M70">
        <v>9407220</v>
      </c>
      <c r="N70">
        <v>35021357</v>
      </c>
      <c r="O70">
        <v>497002</v>
      </c>
      <c r="P70">
        <v>487280</v>
      </c>
      <c r="Q70">
        <v>451706.78707000002</v>
      </c>
      <c r="R70">
        <v>799331</v>
      </c>
      <c r="S70">
        <v>19496</v>
      </c>
      <c r="T70">
        <v>451706.78707000002</v>
      </c>
      <c r="U70">
        <v>212532</v>
      </c>
      <c r="V70">
        <v>441126</v>
      </c>
    </row>
    <row r="71" spans="1:22" x14ac:dyDescent="0.2">
      <c r="A71" t="s">
        <v>123</v>
      </c>
      <c r="B71">
        <v>1332</v>
      </c>
      <c r="C71">
        <v>0</v>
      </c>
      <c r="D71">
        <v>1</v>
      </c>
      <c r="E71">
        <v>743.6</v>
      </c>
      <c r="F71">
        <v>1</v>
      </c>
      <c r="G71">
        <v>4004718</v>
      </c>
      <c r="H71">
        <v>514076</v>
      </c>
      <c r="I71">
        <v>4159</v>
      </c>
      <c r="J71">
        <v>1818996</v>
      </c>
      <c r="K71">
        <v>70252</v>
      </c>
      <c r="L71">
        <v>6214349.6666999999</v>
      </c>
      <c r="M71">
        <v>1748744</v>
      </c>
      <c r="N71">
        <v>6132171</v>
      </c>
      <c r="O71">
        <v>82178.666666999998</v>
      </c>
      <c r="P71">
        <v>40908</v>
      </c>
      <c r="Q71">
        <v>45588.639804999999</v>
      </c>
      <c r="R71">
        <v>137028</v>
      </c>
      <c r="S71">
        <v>3342</v>
      </c>
      <c r="T71">
        <v>45588.639804999999</v>
      </c>
      <c r="U71">
        <v>37476</v>
      </c>
      <c r="V71">
        <v>13588</v>
      </c>
    </row>
    <row r="72" spans="1:22" x14ac:dyDescent="0.2">
      <c r="A72" t="s">
        <v>124</v>
      </c>
      <c r="B72">
        <v>1337</v>
      </c>
      <c r="C72">
        <v>0</v>
      </c>
      <c r="D72">
        <v>1</v>
      </c>
      <c r="E72">
        <v>4791.6000000000004</v>
      </c>
      <c r="F72">
        <v>106.3</v>
      </c>
      <c r="G72">
        <v>22228644</v>
      </c>
      <c r="H72">
        <v>3274989</v>
      </c>
      <c r="I72">
        <v>468585</v>
      </c>
      <c r="J72">
        <v>15187408</v>
      </c>
      <c r="K72">
        <v>264285</v>
      </c>
      <c r="L72">
        <v>40505311.667000003</v>
      </c>
      <c r="M72">
        <v>14923123</v>
      </c>
      <c r="N72">
        <v>39494086</v>
      </c>
      <c r="O72">
        <v>1011225.6666999999</v>
      </c>
      <c r="P72">
        <v>0</v>
      </c>
      <c r="Q72">
        <v>0</v>
      </c>
      <c r="R72">
        <v>854795</v>
      </c>
      <c r="S72">
        <v>20849</v>
      </c>
      <c r="T72">
        <v>0</v>
      </c>
      <c r="U72">
        <v>245383</v>
      </c>
      <c r="V72">
        <v>669066</v>
      </c>
    </row>
    <row r="73" spans="1:22" x14ac:dyDescent="0.2">
      <c r="A73" t="s">
        <v>125</v>
      </c>
      <c r="B73">
        <v>1350</v>
      </c>
      <c r="C73">
        <v>0</v>
      </c>
      <c r="D73">
        <v>1</v>
      </c>
      <c r="E73">
        <v>492.8</v>
      </c>
      <c r="F73">
        <v>5</v>
      </c>
      <c r="G73">
        <v>2533026</v>
      </c>
      <c r="H73">
        <v>352704</v>
      </c>
      <c r="I73">
        <v>33874</v>
      </c>
      <c r="J73">
        <v>1300685</v>
      </c>
      <c r="K73">
        <v>22890</v>
      </c>
      <c r="L73">
        <v>4114115.6666999999</v>
      </c>
      <c r="M73">
        <v>1277795</v>
      </c>
      <c r="N73">
        <v>4055005</v>
      </c>
      <c r="O73">
        <v>59110.666666999998</v>
      </c>
      <c r="P73">
        <v>0</v>
      </c>
      <c r="Q73">
        <v>0</v>
      </c>
      <c r="R73">
        <v>78302</v>
      </c>
      <c r="S73">
        <v>1910</v>
      </c>
      <c r="T73">
        <v>0</v>
      </c>
      <c r="U73">
        <v>25427</v>
      </c>
      <c r="V73">
        <v>6003</v>
      </c>
    </row>
    <row r="74" spans="1:22" x14ac:dyDescent="0.2">
      <c r="A74" t="s">
        <v>126</v>
      </c>
      <c r="B74">
        <v>1359</v>
      </c>
      <c r="C74">
        <v>0</v>
      </c>
      <c r="D74">
        <v>1</v>
      </c>
      <c r="E74">
        <v>516.70000000000005</v>
      </c>
      <c r="F74">
        <v>-11.3</v>
      </c>
      <c r="G74">
        <v>2082040</v>
      </c>
      <c r="H74">
        <v>557374</v>
      </c>
      <c r="I74">
        <v>76937</v>
      </c>
      <c r="J74">
        <v>1926648</v>
      </c>
      <c r="K74">
        <v>120634</v>
      </c>
      <c r="L74">
        <v>4527613</v>
      </c>
      <c r="M74">
        <v>1806014</v>
      </c>
      <c r="N74">
        <v>4309923</v>
      </c>
      <c r="O74">
        <v>217690</v>
      </c>
      <c r="P74">
        <v>105930</v>
      </c>
      <c r="Q74">
        <v>0</v>
      </c>
      <c r="R74">
        <v>78302</v>
      </c>
      <c r="S74">
        <v>1910</v>
      </c>
      <c r="T74">
        <v>0</v>
      </c>
      <c r="U74">
        <v>25772</v>
      </c>
      <c r="V74">
        <v>39853</v>
      </c>
    </row>
    <row r="75" spans="1:22" x14ac:dyDescent="0.2">
      <c r="A75" t="s">
        <v>127</v>
      </c>
      <c r="B75">
        <v>1368</v>
      </c>
      <c r="C75">
        <v>0</v>
      </c>
      <c r="D75">
        <v>1</v>
      </c>
      <c r="E75">
        <v>762.6</v>
      </c>
      <c r="F75">
        <v>-53</v>
      </c>
      <c r="G75">
        <v>4393478</v>
      </c>
      <c r="H75">
        <v>618328</v>
      </c>
      <c r="I75">
        <v>-286137</v>
      </c>
      <c r="J75">
        <v>2500068</v>
      </c>
      <c r="K75">
        <v>381110</v>
      </c>
      <c r="L75">
        <v>7402028.3333000001</v>
      </c>
      <c r="M75">
        <v>2118958</v>
      </c>
      <c r="N75">
        <v>7292767</v>
      </c>
      <c r="O75">
        <v>109261.33332999999</v>
      </c>
      <c r="P75">
        <v>389320</v>
      </c>
      <c r="Q75">
        <v>0</v>
      </c>
      <c r="R75">
        <v>137028</v>
      </c>
      <c r="S75">
        <v>3342</v>
      </c>
      <c r="T75">
        <v>0</v>
      </c>
      <c r="U75">
        <v>43246</v>
      </c>
      <c r="V75">
        <v>27182</v>
      </c>
    </row>
    <row r="76" spans="1:22" x14ac:dyDescent="0.2">
      <c r="A76" t="s">
        <v>128</v>
      </c>
      <c r="B76">
        <v>1413</v>
      </c>
      <c r="C76">
        <v>0</v>
      </c>
      <c r="D76">
        <v>1</v>
      </c>
      <c r="E76">
        <v>384.8</v>
      </c>
      <c r="F76">
        <v>-16.3</v>
      </c>
      <c r="G76">
        <v>1640844</v>
      </c>
      <c r="H76">
        <v>317414</v>
      </c>
      <c r="I76">
        <v>-122853</v>
      </c>
      <c r="J76">
        <v>1680648</v>
      </c>
      <c r="K76">
        <v>156122</v>
      </c>
      <c r="L76">
        <v>3568959.6666999999</v>
      </c>
      <c r="M76">
        <v>1524526</v>
      </c>
      <c r="N76">
        <v>3515336</v>
      </c>
      <c r="O76">
        <v>53623.666666999998</v>
      </c>
      <c r="P76">
        <v>132285</v>
      </c>
      <c r="Q76">
        <v>0</v>
      </c>
      <c r="R76">
        <v>107665</v>
      </c>
      <c r="S76">
        <v>2626</v>
      </c>
      <c r="T76">
        <v>0</v>
      </c>
      <c r="U76">
        <v>20334</v>
      </c>
      <c r="V76">
        <v>37719</v>
      </c>
    </row>
    <row r="77" spans="1:22" x14ac:dyDescent="0.2">
      <c r="A77" t="s">
        <v>129</v>
      </c>
      <c r="B77">
        <v>1431</v>
      </c>
      <c r="C77">
        <v>0</v>
      </c>
      <c r="D77">
        <v>1</v>
      </c>
      <c r="E77">
        <v>421.8</v>
      </c>
      <c r="F77">
        <v>3.9</v>
      </c>
      <c r="G77">
        <v>1939199</v>
      </c>
      <c r="H77">
        <v>339906</v>
      </c>
      <c r="I77">
        <v>52393</v>
      </c>
      <c r="J77">
        <v>1572439</v>
      </c>
      <c r="K77">
        <v>21751</v>
      </c>
      <c r="L77">
        <v>3788711.6666999999</v>
      </c>
      <c r="M77">
        <v>1550688</v>
      </c>
      <c r="N77">
        <v>3707149</v>
      </c>
      <c r="O77">
        <v>81562.666666999998</v>
      </c>
      <c r="P77">
        <v>1790</v>
      </c>
      <c r="Q77">
        <v>0</v>
      </c>
      <c r="R77">
        <v>78302</v>
      </c>
      <c r="S77">
        <v>1910</v>
      </c>
      <c r="T77">
        <v>0</v>
      </c>
      <c r="U77">
        <v>22502</v>
      </c>
      <c r="V77">
        <v>15470</v>
      </c>
    </row>
    <row r="78" spans="1:22" x14ac:dyDescent="0.2">
      <c r="A78" t="s">
        <v>130</v>
      </c>
      <c r="B78">
        <v>1449</v>
      </c>
      <c r="C78">
        <v>0</v>
      </c>
      <c r="D78">
        <v>1</v>
      </c>
      <c r="E78">
        <v>107.5</v>
      </c>
      <c r="F78">
        <v>-1.6</v>
      </c>
      <c r="G78">
        <v>324083</v>
      </c>
      <c r="H78">
        <v>122326</v>
      </c>
      <c r="I78">
        <v>7669</v>
      </c>
      <c r="J78">
        <v>717348</v>
      </c>
      <c r="K78">
        <v>19385</v>
      </c>
      <c r="L78">
        <v>1169182</v>
      </c>
      <c r="M78">
        <v>697963</v>
      </c>
      <c r="N78">
        <v>1139666</v>
      </c>
      <c r="O78">
        <v>29516</v>
      </c>
      <c r="P78">
        <v>17602</v>
      </c>
      <c r="Q78">
        <v>0</v>
      </c>
      <c r="R78">
        <v>0</v>
      </c>
      <c r="S78">
        <v>0</v>
      </c>
      <c r="T78">
        <v>0</v>
      </c>
      <c r="U78">
        <v>6737</v>
      </c>
      <c r="V78">
        <v>5425</v>
      </c>
    </row>
    <row r="79" spans="1:22" x14ac:dyDescent="0.2">
      <c r="A79" t="s">
        <v>131</v>
      </c>
      <c r="B79">
        <v>1476</v>
      </c>
      <c r="C79">
        <v>0</v>
      </c>
      <c r="D79">
        <v>1</v>
      </c>
      <c r="E79">
        <v>9049.6</v>
      </c>
      <c r="F79">
        <v>53.7</v>
      </c>
      <c r="G79">
        <v>54808747</v>
      </c>
      <c r="H79">
        <v>9160630</v>
      </c>
      <c r="I79">
        <v>3195344</v>
      </c>
      <c r="J79">
        <v>22019309</v>
      </c>
      <c r="K79">
        <v>396320</v>
      </c>
      <c r="L79">
        <v>85568941.333000004</v>
      </c>
      <c r="M79">
        <v>21622989</v>
      </c>
      <c r="N79">
        <v>81520047</v>
      </c>
      <c r="O79">
        <v>4048894.3333000001</v>
      </c>
      <c r="P79">
        <v>233327</v>
      </c>
      <c r="Q79">
        <v>1243939.5856000001</v>
      </c>
      <c r="R79">
        <v>1331131</v>
      </c>
      <c r="S79">
        <v>29406</v>
      </c>
      <c r="T79">
        <v>1243939.5856000001</v>
      </c>
      <c r="U79">
        <v>503874</v>
      </c>
      <c r="V79">
        <v>911386</v>
      </c>
    </row>
    <row r="80" spans="1:22" x14ac:dyDescent="0.2">
      <c r="A80" t="s">
        <v>132</v>
      </c>
      <c r="B80">
        <v>1503</v>
      </c>
      <c r="C80">
        <v>0</v>
      </c>
      <c r="D80">
        <v>1</v>
      </c>
      <c r="E80">
        <v>1432.3</v>
      </c>
      <c r="F80">
        <v>6.8</v>
      </c>
      <c r="G80">
        <v>8401761</v>
      </c>
      <c r="H80">
        <v>1048098</v>
      </c>
      <c r="I80">
        <v>150347</v>
      </c>
      <c r="J80">
        <v>3373420</v>
      </c>
      <c r="K80">
        <v>95922</v>
      </c>
      <c r="L80">
        <v>12532161.333000001</v>
      </c>
      <c r="M80">
        <v>3277498</v>
      </c>
      <c r="N80">
        <v>12249244</v>
      </c>
      <c r="O80">
        <v>282917.33332999999</v>
      </c>
      <c r="P80">
        <v>47459</v>
      </c>
      <c r="Q80">
        <v>125356.571</v>
      </c>
      <c r="R80">
        <v>371934</v>
      </c>
      <c r="S80">
        <v>9072</v>
      </c>
      <c r="T80">
        <v>125356.571</v>
      </c>
      <c r="U80">
        <v>77155</v>
      </c>
      <c r="V80">
        <v>80816</v>
      </c>
    </row>
    <row r="81" spans="1:22" x14ac:dyDescent="0.2">
      <c r="A81" t="s">
        <v>133</v>
      </c>
      <c r="B81">
        <v>1576</v>
      </c>
      <c r="C81">
        <v>0</v>
      </c>
      <c r="D81">
        <v>1</v>
      </c>
      <c r="E81">
        <v>2324.9</v>
      </c>
      <c r="F81">
        <v>77.8</v>
      </c>
      <c r="G81">
        <v>11508173</v>
      </c>
      <c r="H81">
        <v>1548112</v>
      </c>
      <c r="I81">
        <v>429312</v>
      </c>
      <c r="J81">
        <v>6454467</v>
      </c>
      <c r="K81">
        <v>126001</v>
      </c>
      <c r="L81">
        <v>19322945</v>
      </c>
      <c r="M81">
        <v>6328466</v>
      </c>
      <c r="N81">
        <v>18623420</v>
      </c>
      <c r="O81">
        <v>699525</v>
      </c>
      <c r="P81">
        <v>0</v>
      </c>
      <c r="Q81">
        <v>0</v>
      </c>
      <c r="R81">
        <v>466548</v>
      </c>
      <c r="S81">
        <v>11379</v>
      </c>
      <c r="T81">
        <v>0</v>
      </c>
      <c r="U81">
        <v>116463</v>
      </c>
      <c r="V81">
        <v>278741</v>
      </c>
    </row>
    <row r="82" spans="1:22" x14ac:dyDescent="0.2">
      <c r="A82" t="s">
        <v>134</v>
      </c>
      <c r="B82">
        <v>1602</v>
      </c>
      <c r="C82">
        <v>0</v>
      </c>
      <c r="D82">
        <v>1</v>
      </c>
      <c r="E82">
        <v>504.8</v>
      </c>
      <c r="F82">
        <v>19.600000000000001</v>
      </c>
      <c r="G82">
        <v>2668646</v>
      </c>
      <c r="H82">
        <v>366441</v>
      </c>
      <c r="I82">
        <v>145064</v>
      </c>
      <c r="J82">
        <v>1231513</v>
      </c>
      <c r="K82">
        <v>27239</v>
      </c>
      <c r="L82">
        <v>4179516.3333000001</v>
      </c>
      <c r="M82">
        <v>1204274</v>
      </c>
      <c r="N82">
        <v>4003791</v>
      </c>
      <c r="O82">
        <v>175725.33332999999</v>
      </c>
      <c r="P82">
        <v>0</v>
      </c>
      <c r="Q82">
        <v>18623.752074</v>
      </c>
      <c r="R82">
        <v>94615</v>
      </c>
      <c r="S82">
        <v>2308</v>
      </c>
      <c r="T82">
        <v>18623.752074</v>
      </c>
      <c r="U82">
        <v>25224</v>
      </c>
      <c r="V82">
        <v>7531</v>
      </c>
    </row>
    <row r="83" spans="1:22" x14ac:dyDescent="0.2">
      <c r="A83" t="s">
        <v>135</v>
      </c>
      <c r="B83">
        <v>1611</v>
      </c>
      <c r="C83">
        <v>0</v>
      </c>
      <c r="D83">
        <v>1</v>
      </c>
      <c r="E83">
        <v>15911.2</v>
      </c>
      <c r="F83">
        <v>-69.900000000000006</v>
      </c>
      <c r="G83">
        <v>87446830</v>
      </c>
      <c r="H83">
        <v>16337126</v>
      </c>
      <c r="I83">
        <v>4606609</v>
      </c>
      <c r="J83">
        <v>45280410</v>
      </c>
      <c r="K83">
        <v>1284523</v>
      </c>
      <c r="L83">
        <v>147904453</v>
      </c>
      <c r="M83">
        <v>43995887</v>
      </c>
      <c r="N83">
        <v>141130682</v>
      </c>
      <c r="O83">
        <v>6773771</v>
      </c>
      <c r="P83">
        <v>1462341</v>
      </c>
      <c r="Q83">
        <v>0</v>
      </c>
      <c r="R83">
        <v>2831915</v>
      </c>
      <c r="S83">
        <v>72132</v>
      </c>
      <c r="T83">
        <v>0</v>
      </c>
      <c r="U83">
        <v>854201</v>
      </c>
      <c r="V83">
        <v>1672002</v>
      </c>
    </row>
    <row r="84" spans="1:22" x14ac:dyDescent="0.2">
      <c r="A84" t="s">
        <v>136</v>
      </c>
      <c r="B84">
        <v>1619</v>
      </c>
      <c r="C84">
        <v>0</v>
      </c>
      <c r="D84">
        <v>1</v>
      </c>
      <c r="E84">
        <v>1203.4000000000001</v>
      </c>
      <c r="F84">
        <v>21.4</v>
      </c>
      <c r="G84">
        <v>6157027</v>
      </c>
      <c r="H84">
        <v>851605</v>
      </c>
      <c r="I84">
        <v>157593</v>
      </c>
      <c r="J84">
        <v>3157656</v>
      </c>
      <c r="K84">
        <v>64324</v>
      </c>
      <c r="L84">
        <v>10039446.666999999</v>
      </c>
      <c r="M84">
        <v>3093332</v>
      </c>
      <c r="N84">
        <v>9800583</v>
      </c>
      <c r="O84">
        <v>238863.66667000001</v>
      </c>
      <c r="P84">
        <v>0</v>
      </c>
      <c r="Q84">
        <v>0</v>
      </c>
      <c r="R84">
        <v>159866</v>
      </c>
      <c r="S84">
        <v>3899</v>
      </c>
      <c r="T84">
        <v>0</v>
      </c>
      <c r="U84">
        <v>60271</v>
      </c>
      <c r="V84">
        <v>33025</v>
      </c>
    </row>
    <row r="85" spans="1:22" x14ac:dyDescent="0.2">
      <c r="A85" t="s">
        <v>137</v>
      </c>
      <c r="B85">
        <v>1638</v>
      </c>
      <c r="C85">
        <v>0</v>
      </c>
      <c r="D85">
        <v>1</v>
      </c>
      <c r="E85">
        <v>1350.3</v>
      </c>
      <c r="F85">
        <v>-43.3</v>
      </c>
      <c r="G85">
        <v>5965495</v>
      </c>
      <c r="H85">
        <v>1002555</v>
      </c>
      <c r="I85">
        <v>-291925</v>
      </c>
      <c r="J85">
        <v>5121035</v>
      </c>
      <c r="K85">
        <v>372292</v>
      </c>
      <c r="L85">
        <v>11900245.333000001</v>
      </c>
      <c r="M85">
        <v>4748743</v>
      </c>
      <c r="N85">
        <v>11749939</v>
      </c>
      <c r="O85">
        <v>150306.33332999999</v>
      </c>
      <c r="P85">
        <v>365166</v>
      </c>
      <c r="Q85">
        <v>0</v>
      </c>
      <c r="R85">
        <v>322995</v>
      </c>
      <c r="S85">
        <v>7878</v>
      </c>
      <c r="T85">
        <v>0</v>
      </c>
      <c r="U85">
        <v>68759</v>
      </c>
      <c r="V85">
        <v>134155</v>
      </c>
    </row>
    <row r="86" spans="1:22" x14ac:dyDescent="0.2">
      <c r="A86" t="s">
        <v>138</v>
      </c>
      <c r="B86">
        <v>1675</v>
      </c>
      <c r="C86">
        <v>0</v>
      </c>
      <c r="D86">
        <v>1</v>
      </c>
      <c r="E86">
        <v>192.9</v>
      </c>
      <c r="F86">
        <v>-19.100000000000001</v>
      </c>
      <c r="G86">
        <v>981107</v>
      </c>
      <c r="H86">
        <v>196362</v>
      </c>
      <c r="I86">
        <v>-48061</v>
      </c>
      <c r="J86">
        <v>753592</v>
      </c>
      <c r="K86">
        <v>140989</v>
      </c>
      <c r="L86">
        <v>1884762.6666999999</v>
      </c>
      <c r="M86">
        <v>612603</v>
      </c>
      <c r="N86">
        <v>1790452</v>
      </c>
      <c r="O86">
        <v>94310.666666999998</v>
      </c>
      <c r="P86">
        <v>138800</v>
      </c>
      <c r="Q86">
        <v>0</v>
      </c>
      <c r="R86">
        <v>48939</v>
      </c>
      <c r="S86">
        <v>1194</v>
      </c>
      <c r="T86">
        <v>0</v>
      </c>
      <c r="U86">
        <v>10254</v>
      </c>
      <c r="V86">
        <v>2641</v>
      </c>
    </row>
    <row r="87" spans="1:22" x14ac:dyDescent="0.2">
      <c r="A87" t="s">
        <v>139</v>
      </c>
      <c r="B87">
        <v>1701</v>
      </c>
      <c r="C87">
        <v>0</v>
      </c>
      <c r="D87">
        <v>1</v>
      </c>
      <c r="E87">
        <v>2060</v>
      </c>
      <c r="F87">
        <v>13</v>
      </c>
      <c r="G87">
        <v>13515966</v>
      </c>
      <c r="H87">
        <v>1420030</v>
      </c>
      <c r="I87">
        <v>194453</v>
      </c>
      <c r="J87">
        <v>3657091</v>
      </c>
      <c r="K87">
        <v>90258</v>
      </c>
      <c r="L87">
        <v>18391603.333000001</v>
      </c>
      <c r="M87">
        <v>3566833</v>
      </c>
      <c r="N87">
        <v>18048363</v>
      </c>
      <c r="O87">
        <v>343240.33332999999</v>
      </c>
      <c r="P87">
        <v>47554</v>
      </c>
      <c r="Q87">
        <v>634085.08707000001</v>
      </c>
      <c r="R87">
        <v>316470</v>
      </c>
      <c r="S87">
        <v>7719</v>
      </c>
      <c r="T87">
        <v>634085.08707000001</v>
      </c>
      <c r="U87">
        <v>115940</v>
      </c>
      <c r="V87">
        <v>114986</v>
      </c>
    </row>
    <row r="88" spans="1:22" x14ac:dyDescent="0.2">
      <c r="A88" t="s">
        <v>140</v>
      </c>
      <c r="B88">
        <v>1719</v>
      </c>
      <c r="C88">
        <v>0</v>
      </c>
      <c r="D88">
        <v>1</v>
      </c>
      <c r="E88">
        <v>685.7</v>
      </c>
      <c r="F88">
        <v>-13.4</v>
      </c>
      <c r="G88">
        <v>3530118</v>
      </c>
      <c r="H88">
        <v>489062</v>
      </c>
      <c r="I88">
        <v>-78823</v>
      </c>
      <c r="J88">
        <v>1940112</v>
      </c>
      <c r="K88">
        <v>158680</v>
      </c>
      <c r="L88">
        <v>5857319.6666999999</v>
      </c>
      <c r="M88">
        <v>1781432</v>
      </c>
      <c r="N88">
        <v>5769111</v>
      </c>
      <c r="O88">
        <v>88208.666666999998</v>
      </c>
      <c r="P88">
        <v>129810</v>
      </c>
      <c r="Q88">
        <v>0</v>
      </c>
      <c r="R88">
        <v>117453</v>
      </c>
      <c r="S88">
        <v>2865</v>
      </c>
      <c r="T88">
        <v>0</v>
      </c>
      <c r="U88">
        <v>35378</v>
      </c>
      <c r="V88">
        <v>15481</v>
      </c>
    </row>
    <row r="89" spans="1:22" x14ac:dyDescent="0.2">
      <c r="A89" t="s">
        <v>141</v>
      </c>
      <c r="B89">
        <v>1737</v>
      </c>
      <c r="C89">
        <v>0</v>
      </c>
      <c r="D89">
        <v>1</v>
      </c>
      <c r="E89">
        <v>32686.9</v>
      </c>
      <c r="F89">
        <v>273.7</v>
      </c>
      <c r="G89">
        <v>214283156</v>
      </c>
      <c r="H89">
        <v>25050026</v>
      </c>
      <c r="I89">
        <v>2533450</v>
      </c>
      <c r="J89">
        <v>74556391</v>
      </c>
      <c r="K89">
        <v>861711</v>
      </c>
      <c r="L89">
        <v>312356482</v>
      </c>
      <c r="M89">
        <v>73694680</v>
      </c>
      <c r="N89">
        <v>307413712</v>
      </c>
      <c r="O89">
        <v>4942770</v>
      </c>
      <c r="P89">
        <v>324480</v>
      </c>
      <c r="Q89">
        <v>8392354.2601999994</v>
      </c>
      <c r="R89">
        <v>4411001</v>
      </c>
      <c r="S89">
        <v>107585</v>
      </c>
      <c r="T89">
        <v>8392354.2601999994</v>
      </c>
      <c r="U89">
        <v>1879655</v>
      </c>
      <c r="V89">
        <v>2877910</v>
      </c>
    </row>
    <row r="90" spans="1:22" x14ac:dyDescent="0.2">
      <c r="A90" t="s">
        <v>142</v>
      </c>
      <c r="B90">
        <v>1782</v>
      </c>
      <c r="C90">
        <v>0</v>
      </c>
      <c r="D90">
        <v>1</v>
      </c>
      <c r="E90">
        <v>99.58</v>
      </c>
      <c r="F90">
        <v>-1.42</v>
      </c>
      <c r="G90">
        <v>535376</v>
      </c>
      <c r="H90">
        <v>104986</v>
      </c>
      <c r="I90">
        <v>9030</v>
      </c>
      <c r="J90">
        <v>337879</v>
      </c>
      <c r="K90">
        <v>-31677</v>
      </c>
      <c r="L90">
        <v>980069.33333000005</v>
      </c>
      <c r="M90">
        <v>369556</v>
      </c>
      <c r="N90">
        <v>1002114</v>
      </c>
      <c r="O90">
        <v>-22044.666669999999</v>
      </c>
      <c r="P90">
        <v>15496</v>
      </c>
      <c r="Q90">
        <v>0</v>
      </c>
      <c r="R90">
        <v>0</v>
      </c>
      <c r="S90">
        <v>0</v>
      </c>
      <c r="T90">
        <v>0</v>
      </c>
      <c r="U90">
        <v>5678</v>
      </c>
      <c r="V90">
        <v>1828</v>
      </c>
    </row>
    <row r="91" spans="1:22" x14ac:dyDescent="0.2">
      <c r="A91" t="s">
        <v>143</v>
      </c>
      <c r="B91">
        <v>1791</v>
      </c>
      <c r="C91">
        <v>0</v>
      </c>
      <c r="D91">
        <v>1</v>
      </c>
      <c r="E91">
        <v>902.6</v>
      </c>
      <c r="F91">
        <v>22.1</v>
      </c>
      <c r="G91">
        <v>4877171</v>
      </c>
      <c r="H91">
        <v>661560</v>
      </c>
      <c r="I91">
        <v>161422</v>
      </c>
      <c r="J91">
        <v>2357725</v>
      </c>
      <c r="K91">
        <v>56671</v>
      </c>
      <c r="L91">
        <v>7760619.6666999999</v>
      </c>
      <c r="M91">
        <v>2301054</v>
      </c>
      <c r="N91">
        <v>7530227</v>
      </c>
      <c r="O91">
        <v>230392.66667000001</v>
      </c>
      <c r="P91">
        <v>0</v>
      </c>
      <c r="Q91">
        <v>0</v>
      </c>
      <c r="R91">
        <v>159866</v>
      </c>
      <c r="S91">
        <v>3899</v>
      </c>
      <c r="T91">
        <v>0</v>
      </c>
      <c r="U91">
        <v>47826</v>
      </c>
      <c r="V91">
        <v>24030</v>
      </c>
    </row>
    <row r="92" spans="1:22" x14ac:dyDescent="0.2">
      <c r="A92" t="s">
        <v>144</v>
      </c>
      <c r="B92">
        <v>1863</v>
      </c>
      <c r="C92">
        <v>0</v>
      </c>
      <c r="D92">
        <v>1</v>
      </c>
      <c r="E92">
        <v>10608.8</v>
      </c>
      <c r="F92">
        <v>30.2</v>
      </c>
      <c r="G92">
        <v>58445110</v>
      </c>
      <c r="H92">
        <v>11148356</v>
      </c>
      <c r="I92">
        <v>3269719</v>
      </c>
      <c r="J92">
        <v>32402560</v>
      </c>
      <c r="K92">
        <v>748462</v>
      </c>
      <c r="L92">
        <v>100664656.67</v>
      </c>
      <c r="M92">
        <v>31654098</v>
      </c>
      <c r="N92">
        <v>96132560</v>
      </c>
      <c r="O92">
        <v>4532096.6666999999</v>
      </c>
      <c r="P92">
        <v>481710</v>
      </c>
      <c r="Q92">
        <v>0</v>
      </c>
      <c r="R92">
        <v>2407780</v>
      </c>
      <c r="S92">
        <v>61787</v>
      </c>
      <c r="T92">
        <v>0</v>
      </c>
      <c r="U92">
        <v>582957</v>
      </c>
      <c r="V92">
        <v>1076411</v>
      </c>
    </row>
    <row r="93" spans="1:22" x14ac:dyDescent="0.2">
      <c r="A93" t="s">
        <v>145</v>
      </c>
      <c r="B93">
        <v>1908</v>
      </c>
      <c r="C93">
        <v>0</v>
      </c>
      <c r="D93">
        <v>1</v>
      </c>
      <c r="E93">
        <v>446.8</v>
      </c>
      <c r="F93">
        <v>-17.2</v>
      </c>
      <c r="G93">
        <v>2295611</v>
      </c>
      <c r="H93">
        <v>347484</v>
      </c>
      <c r="I93">
        <v>-116085</v>
      </c>
      <c r="J93">
        <v>1418558</v>
      </c>
      <c r="K93">
        <v>157476</v>
      </c>
      <c r="L93">
        <v>4010302.3333000001</v>
      </c>
      <c r="M93">
        <v>1261082</v>
      </c>
      <c r="N93">
        <v>3962124</v>
      </c>
      <c r="O93">
        <v>48178.333333000002</v>
      </c>
      <c r="P93">
        <v>139033</v>
      </c>
      <c r="Q93">
        <v>0</v>
      </c>
      <c r="R93">
        <v>61989</v>
      </c>
      <c r="S93">
        <v>1512</v>
      </c>
      <c r="T93">
        <v>0</v>
      </c>
      <c r="U93">
        <v>23934</v>
      </c>
      <c r="V93">
        <v>10638</v>
      </c>
    </row>
    <row r="94" spans="1:22" x14ac:dyDescent="0.2">
      <c r="A94" t="s">
        <v>146</v>
      </c>
      <c r="B94">
        <v>1926</v>
      </c>
      <c r="C94">
        <v>0</v>
      </c>
      <c r="D94">
        <v>1</v>
      </c>
      <c r="E94">
        <v>599.70000000000005</v>
      </c>
      <c r="F94">
        <v>34.1</v>
      </c>
      <c r="G94">
        <v>2786422</v>
      </c>
      <c r="H94">
        <v>488582</v>
      </c>
      <c r="I94">
        <v>233248</v>
      </c>
      <c r="J94">
        <v>1856320</v>
      </c>
      <c r="K94">
        <v>38776</v>
      </c>
      <c r="L94">
        <v>5101765.6666999999</v>
      </c>
      <c r="M94">
        <v>1817544</v>
      </c>
      <c r="N94">
        <v>4809723</v>
      </c>
      <c r="O94">
        <v>292042.66667000001</v>
      </c>
      <c r="P94">
        <v>0</v>
      </c>
      <c r="Q94">
        <v>0</v>
      </c>
      <c r="R94">
        <v>68514</v>
      </c>
      <c r="S94">
        <v>1671</v>
      </c>
      <c r="T94">
        <v>0</v>
      </c>
      <c r="U94">
        <v>30620</v>
      </c>
      <c r="V94">
        <v>38956</v>
      </c>
    </row>
    <row r="95" spans="1:22" x14ac:dyDescent="0.2">
      <c r="A95" t="s">
        <v>147</v>
      </c>
      <c r="B95">
        <v>1944</v>
      </c>
      <c r="C95">
        <v>0</v>
      </c>
      <c r="D95">
        <v>1</v>
      </c>
      <c r="E95">
        <v>844.6</v>
      </c>
      <c r="F95">
        <v>11.3</v>
      </c>
      <c r="G95">
        <v>4820571</v>
      </c>
      <c r="H95">
        <v>620458</v>
      </c>
      <c r="I95">
        <v>99392</v>
      </c>
      <c r="J95">
        <v>2596403</v>
      </c>
      <c r="K95">
        <v>47266</v>
      </c>
      <c r="L95">
        <v>7893296.6666999999</v>
      </c>
      <c r="M95">
        <v>2549137</v>
      </c>
      <c r="N95">
        <v>7723605</v>
      </c>
      <c r="O95">
        <v>169691.66667000001</v>
      </c>
      <c r="P95">
        <v>0</v>
      </c>
      <c r="Q95">
        <v>0</v>
      </c>
      <c r="R95">
        <v>189229</v>
      </c>
      <c r="S95">
        <v>4615</v>
      </c>
      <c r="T95">
        <v>0</v>
      </c>
      <c r="U95">
        <v>47070</v>
      </c>
      <c r="V95">
        <v>45094</v>
      </c>
    </row>
    <row r="96" spans="1:22" x14ac:dyDescent="0.2">
      <c r="A96" t="s">
        <v>148</v>
      </c>
      <c r="B96">
        <v>1953</v>
      </c>
      <c r="C96">
        <v>0</v>
      </c>
      <c r="D96">
        <v>1</v>
      </c>
      <c r="E96">
        <v>660.7</v>
      </c>
      <c r="F96">
        <v>16</v>
      </c>
      <c r="G96">
        <v>3431675</v>
      </c>
      <c r="H96">
        <v>690328</v>
      </c>
      <c r="I96">
        <v>324645</v>
      </c>
      <c r="J96">
        <v>1717387</v>
      </c>
      <c r="K96">
        <v>40507</v>
      </c>
      <c r="L96">
        <v>5823478</v>
      </c>
      <c r="M96">
        <v>1676880</v>
      </c>
      <c r="N96">
        <v>5450871</v>
      </c>
      <c r="O96">
        <v>372607</v>
      </c>
      <c r="P96">
        <v>0</v>
      </c>
      <c r="Q96">
        <v>0</v>
      </c>
      <c r="R96">
        <v>29363</v>
      </c>
      <c r="S96">
        <v>716</v>
      </c>
      <c r="T96">
        <v>0</v>
      </c>
      <c r="U96">
        <v>34250</v>
      </c>
      <c r="V96">
        <v>13451</v>
      </c>
    </row>
    <row r="97" spans="1:22" x14ac:dyDescent="0.2">
      <c r="A97" t="s">
        <v>149</v>
      </c>
      <c r="B97">
        <v>1963</v>
      </c>
      <c r="C97">
        <v>0</v>
      </c>
      <c r="D97">
        <v>1</v>
      </c>
      <c r="E97">
        <v>564.70000000000005</v>
      </c>
      <c r="F97">
        <v>4.4000000000000004</v>
      </c>
      <c r="G97">
        <v>3091323</v>
      </c>
      <c r="H97">
        <v>440053</v>
      </c>
      <c r="I97">
        <v>27954</v>
      </c>
      <c r="J97">
        <v>1716718</v>
      </c>
      <c r="K97">
        <v>42780</v>
      </c>
      <c r="L97">
        <v>5162977.6666999999</v>
      </c>
      <c r="M97">
        <v>1673938</v>
      </c>
      <c r="N97">
        <v>5086562</v>
      </c>
      <c r="O97">
        <v>76415.666666999998</v>
      </c>
      <c r="P97">
        <v>7659</v>
      </c>
      <c r="Q97">
        <v>0</v>
      </c>
      <c r="R97">
        <v>97877</v>
      </c>
      <c r="S97">
        <v>2387</v>
      </c>
      <c r="T97">
        <v>0</v>
      </c>
      <c r="U97">
        <v>31454</v>
      </c>
      <c r="V97">
        <v>12761</v>
      </c>
    </row>
    <row r="98" spans="1:22" x14ac:dyDescent="0.2">
      <c r="A98" t="s">
        <v>150</v>
      </c>
      <c r="B98">
        <v>3582</v>
      </c>
      <c r="C98">
        <v>0</v>
      </c>
      <c r="D98">
        <v>1</v>
      </c>
      <c r="E98">
        <v>575.70000000000005</v>
      </c>
      <c r="F98">
        <v>-33.6</v>
      </c>
      <c r="G98">
        <v>2811899</v>
      </c>
      <c r="H98">
        <v>662431</v>
      </c>
      <c r="I98">
        <v>-24525</v>
      </c>
      <c r="J98">
        <v>2238137</v>
      </c>
      <c r="K98">
        <v>88938</v>
      </c>
      <c r="L98">
        <v>5567609.6666999999</v>
      </c>
      <c r="M98">
        <v>2149199</v>
      </c>
      <c r="N98">
        <v>5493052</v>
      </c>
      <c r="O98">
        <v>74557.666666999998</v>
      </c>
      <c r="P98">
        <v>256020</v>
      </c>
      <c r="Q98">
        <v>0</v>
      </c>
      <c r="R98">
        <v>166391</v>
      </c>
      <c r="S98">
        <v>4058</v>
      </c>
      <c r="T98">
        <v>0</v>
      </c>
      <c r="U98">
        <v>30109</v>
      </c>
      <c r="V98">
        <v>21534</v>
      </c>
    </row>
    <row r="99" spans="1:22" x14ac:dyDescent="0.2">
      <c r="A99" t="s">
        <v>151</v>
      </c>
      <c r="B99">
        <v>3978</v>
      </c>
      <c r="C99">
        <v>0</v>
      </c>
      <c r="D99">
        <v>1</v>
      </c>
      <c r="E99">
        <v>551.70000000000005</v>
      </c>
      <c r="F99">
        <v>6.6</v>
      </c>
      <c r="G99">
        <v>2101225</v>
      </c>
      <c r="H99">
        <v>423191</v>
      </c>
      <c r="I99">
        <v>41334</v>
      </c>
      <c r="J99">
        <v>2348073</v>
      </c>
      <c r="K99">
        <v>50648</v>
      </c>
      <c r="L99">
        <v>4806856.3333000001</v>
      </c>
      <c r="M99">
        <v>2297425</v>
      </c>
      <c r="N99">
        <v>4709269</v>
      </c>
      <c r="O99">
        <v>97587.333333000002</v>
      </c>
      <c r="P99">
        <v>0</v>
      </c>
      <c r="Q99">
        <v>0</v>
      </c>
      <c r="R99">
        <v>75039</v>
      </c>
      <c r="S99">
        <v>1830</v>
      </c>
      <c r="T99">
        <v>0</v>
      </c>
      <c r="U99">
        <v>29118</v>
      </c>
      <c r="V99">
        <v>9406</v>
      </c>
    </row>
    <row r="100" spans="1:22" x14ac:dyDescent="0.2">
      <c r="A100" t="s">
        <v>152</v>
      </c>
      <c r="B100">
        <v>6741</v>
      </c>
      <c r="C100">
        <v>0</v>
      </c>
      <c r="D100">
        <v>1</v>
      </c>
      <c r="E100">
        <v>902.6</v>
      </c>
      <c r="F100">
        <v>-22.6</v>
      </c>
      <c r="G100">
        <v>4203333</v>
      </c>
      <c r="H100">
        <v>697662</v>
      </c>
      <c r="I100">
        <v>-126174</v>
      </c>
      <c r="J100">
        <v>3380839</v>
      </c>
      <c r="K100">
        <v>228808</v>
      </c>
      <c r="L100">
        <v>8133225.3333000001</v>
      </c>
      <c r="M100">
        <v>3152031</v>
      </c>
      <c r="N100">
        <v>8014139</v>
      </c>
      <c r="O100">
        <v>119086.33332999999</v>
      </c>
      <c r="P100">
        <v>203184</v>
      </c>
      <c r="Q100">
        <v>0</v>
      </c>
      <c r="R100">
        <v>179442</v>
      </c>
      <c r="S100">
        <v>4377</v>
      </c>
      <c r="T100">
        <v>0</v>
      </c>
      <c r="U100">
        <v>47363</v>
      </c>
      <c r="V100">
        <v>30833</v>
      </c>
    </row>
    <row r="101" spans="1:22" x14ac:dyDescent="0.2">
      <c r="A101" t="s">
        <v>153</v>
      </c>
      <c r="B101">
        <v>1970</v>
      </c>
      <c r="C101">
        <v>0</v>
      </c>
      <c r="D101">
        <v>1</v>
      </c>
      <c r="E101">
        <v>530.70000000000005</v>
      </c>
      <c r="F101">
        <v>14.9</v>
      </c>
      <c r="G101">
        <v>2784482</v>
      </c>
      <c r="H101">
        <v>550102</v>
      </c>
      <c r="I101">
        <v>293871</v>
      </c>
      <c r="J101">
        <v>1487651</v>
      </c>
      <c r="K101">
        <v>41838</v>
      </c>
      <c r="L101">
        <v>4727592.3333000001</v>
      </c>
      <c r="M101">
        <v>1445813</v>
      </c>
      <c r="N101">
        <v>4387890</v>
      </c>
      <c r="O101">
        <v>339702.33332999999</v>
      </c>
      <c r="P101">
        <v>0</v>
      </c>
      <c r="Q101">
        <v>0</v>
      </c>
      <c r="R101">
        <v>104402</v>
      </c>
      <c r="S101">
        <v>2546</v>
      </c>
      <c r="T101">
        <v>0</v>
      </c>
      <c r="U101">
        <v>27338</v>
      </c>
      <c r="V101">
        <v>9759</v>
      </c>
    </row>
    <row r="102" spans="1:22" x14ac:dyDescent="0.2">
      <c r="A102" t="s">
        <v>154</v>
      </c>
      <c r="B102">
        <v>1972</v>
      </c>
      <c r="C102">
        <v>0</v>
      </c>
      <c r="D102">
        <v>1</v>
      </c>
      <c r="E102">
        <v>361.8</v>
      </c>
      <c r="F102">
        <v>-2.2000000000000002</v>
      </c>
      <c r="G102">
        <v>1469992</v>
      </c>
      <c r="H102">
        <v>286645</v>
      </c>
      <c r="I102">
        <v>22921</v>
      </c>
      <c r="J102">
        <v>1554545</v>
      </c>
      <c r="K102">
        <v>62653</v>
      </c>
      <c r="L102">
        <v>3275786.6666999999</v>
      </c>
      <c r="M102">
        <v>1491892</v>
      </c>
      <c r="N102">
        <v>3192541</v>
      </c>
      <c r="O102">
        <v>83245.666666999998</v>
      </c>
      <c r="P102">
        <v>37177</v>
      </c>
      <c r="Q102">
        <v>0</v>
      </c>
      <c r="R102">
        <v>52201</v>
      </c>
      <c r="S102">
        <v>1273</v>
      </c>
      <c r="T102">
        <v>0</v>
      </c>
      <c r="U102">
        <v>19637</v>
      </c>
      <c r="V102">
        <v>16806</v>
      </c>
    </row>
    <row r="103" spans="1:22" x14ac:dyDescent="0.2">
      <c r="A103" t="s">
        <v>155</v>
      </c>
      <c r="B103">
        <v>1965</v>
      </c>
      <c r="C103">
        <v>0</v>
      </c>
      <c r="D103">
        <v>1</v>
      </c>
      <c r="E103">
        <v>652.70000000000005</v>
      </c>
      <c r="F103">
        <v>-2.2999999999999998</v>
      </c>
      <c r="G103">
        <v>3524682</v>
      </c>
      <c r="H103">
        <v>465232</v>
      </c>
      <c r="I103">
        <v>-12561</v>
      </c>
      <c r="J103">
        <v>1850083</v>
      </c>
      <c r="K103">
        <v>111307</v>
      </c>
      <c r="L103">
        <v>5759253.3333000001</v>
      </c>
      <c r="M103">
        <v>1738776</v>
      </c>
      <c r="N103">
        <v>5652149</v>
      </c>
      <c r="O103">
        <v>107104.33332999999</v>
      </c>
      <c r="P103">
        <v>56339</v>
      </c>
      <c r="Q103">
        <v>0</v>
      </c>
      <c r="R103">
        <v>97877</v>
      </c>
      <c r="S103">
        <v>2387</v>
      </c>
      <c r="T103">
        <v>0</v>
      </c>
      <c r="U103">
        <v>35833</v>
      </c>
      <c r="V103">
        <v>17133</v>
      </c>
    </row>
    <row r="104" spans="1:22" x14ac:dyDescent="0.2">
      <c r="A104" t="s">
        <v>156</v>
      </c>
      <c r="B104">
        <v>657</v>
      </c>
      <c r="C104">
        <v>0</v>
      </c>
      <c r="D104">
        <v>1</v>
      </c>
      <c r="E104">
        <v>878.6</v>
      </c>
      <c r="F104">
        <v>21.5</v>
      </c>
      <c r="G104">
        <v>3607709</v>
      </c>
      <c r="H104">
        <v>640590</v>
      </c>
      <c r="I104">
        <v>64241</v>
      </c>
      <c r="J104">
        <v>3507324</v>
      </c>
      <c r="K104">
        <v>81124</v>
      </c>
      <c r="L104">
        <v>7663078</v>
      </c>
      <c r="M104">
        <v>3426200</v>
      </c>
      <c r="N104">
        <v>7455471</v>
      </c>
      <c r="O104">
        <v>207607</v>
      </c>
      <c r="P104">
        <v>0</v>
      </c>
      <c r="Q104">
        <v>0</v>
      </c>
      <c r="R104">
        <v>215330</v>
      </c>
      <c r="S104">
        <v>5252</v>
      </c>
      <c r="T104">
        <v>0</v>
      </c>
      <c r="U104">
        <v>46161</v>
      </c>
      <c r="V104">
        <v>122785</v>
      </c>
    </row>
    <row r="105" spans="1:22" x14ac:dyDescent="0.2">
      <c r="A105" t="s">
        <v>157</v>
      </c>
      <c r="B105">
        <v>1989</v>
      </c>
      <c r="C105">
        <v>0</v>
      </c>
      <c r="D105">
        <v>1</v>
      </c>
      <c r="E105">
        <v>419.8</v>
      </c>
      <c r="F105">
        <v>5.8</v>
      </c>
      <c r="G105">
        <v>1997436</v>
      </c>
      <c r="H105">
        <v>327023</v>
      </c>
      <c r="I105">
        <v>45461</v>
      </c>
      <c r="J105">
        <v>1191264</v>
      </c>
      <c r="K105">
        <v>-239</v>
      </c>
      <c r="L105">
        <v>3443415.3333000001</v>
      </c>
      <c r="M105">
        <v>1191503</v>
      </c>
      <c r="N105">
        <v>3390919</v>
      </c>
      <c r="O105">
        <v>52496.333333000002</v>
      </c>
      <c r="P105">
        <v>0</v>
      </c>
      <c r="Q105">
        <v>0</v>
      </c>
      <c r="R105">
        <v>88090</v>
      </c>
      <c r="S105">
        <v>2149</v>
      </c>
      <c r="T105">
        <v>0</v>
      </c>
      <c r="U105">
        <v>21194</v>
      </c>
      <c r="V105">
        <v>15782</v>
      </c>
    </row>
    <row r="106" spans="1:22" x14ac:dyDescent="0.2">
      <c r="A106" t="s">
        <v>158</v>
      </c>
      <c r="B106">
        <v>2007</v>
      </c>
      <c r="C106">
        <v>0</v>
      </c>
      <c r="D106">
        <v>1</v>
      </c>
      <c r="E106">
        <v>651.70000000000005</v>
      </c>
      <c r="F106">
        <v>20.7</v>
      </c>
      <c r="G106">
        <v>3997915</v>
      </c>
      <c r="H106">
        <v>496048</v>
      </c>
      <c r="I106">
        <v>162392</v>
      </c>
      <c r="J106">
        <v>1856950</v>
      </c>
      <c r="K106">
        <v>35977</v>
      </c>
      <c r="L106">
        <v>6218118.3333000001</v>
      </c>
      <c r="M106">
        <v>1820973</v>
      </c>
      <c r="N106">
        <v>6009095</v>
      </c>
      <c r="O106">
        <v>209023.33332999999</v>
      </c>
      <c r="P106">
        <v>0</v>
      </c>
      <c r="Q106">
        <v>19390.819671000001</v>
      </c>
      <c r="R106">
        <v>156604</v>
      </c>
      <c r="S106">
        <v>3820</v>
      </c>
      <c r="T106">
        <v>19390.819671000001</v>
      </c>
      <c r="U106">
        <v>37810</v>
      </c>
      <c r="V106">
        <v>23809</v>
      </c>
    </row>
    <row r="107" spans="1:22" x14ac:dyDescent="0.2">
      <c r="A107" t="s">
        <v>159</v>
      </c>
      <c r="B107">
        <v>2088</v>
      </c>
      <c r="C107">
        <v>0</v>
      </c>
      <c r="D107">
        <v>1</v>
      </c>
      <c r="E107">
        <v>653.70000000000005</v>
      </c>
      <c r="F107">
        <v>-15.1</v>
      </c>
      <c r="G107">
        <v>2848358</v>
      </c>
      <c r="H107">
        <v>480889</v>
      </c>
      <c r="I107">
        <v>-104904</v>
      </c>
      <c r="J107">
        <v>2817578</v>
      </c>
      <c r="K107">
        <v>162445</v>
      </c>
      <c r="L107">
        <v>6059837.3333000001</v>
      </c>
      <c r="M107">
        <v>2655133</v>
      </c>
      <c r="N107">
        <v>5968755</v>
      </c>
      <c r="O107">
        <v>91082.333333000002</v>
      </c>
      <c r="P107">
        <v>141382</v>
      </c>
      <c r="Q107">
        <v>0</v>
      </c>
      <c r="R107">
        <v>150078</v>
      </c>
      <c r="S107">
        <v>599</v>
      </c>
      <c r="T107">
        <v>0</v>
      </c>
      <c r="U107">
        <v>35477</v>
      </c>
      <c r="V107">
        <v>63090</v>
      </c>
    </row>
    <row r="108" spans="1:22" x14ac:dyDescent="0.2">
      <c r="A108" t="s">
        <v>160</v>
      </c>
      <c r="B108">
        <v>2097</v>
      </c>
      <c r="C108">
        <v>0</v>
      </c>
      <c r="D108">
        <v>1</v>
      </c>
      <c r="E108">
        <v>458.8</v>
      </c>
      <c r="F108">
        <v>0</v>
      </c>
      <c r="G108">
        <v>2250780</v>
      </c>
      <c r="H108">
        <v>375779</v>
      </c>
      <c r="I108">
        <v>25588</v>
      </c>
      <c r="J108">
        <v>1665830</v>
      </c>
      <c r="K108">
        <v>57860</v>
      </c>
      <c r="L108">
        <v>4206413.6666999999</v>
      </c>
      <c r="M108">
        <v>1607970</v>
      </c>
      <c r="N108">
        <v>4119830</v>
      </c>
      <c r="O108">
        <v>86583.666666999998</v>
      </c>
      <c r="P108">
        <v>29542</v>
      </c>
      <c r="Q108">
        <v>0</v>
      </c>
      <c r="R108">
        <v>94615</v>
      </c>
      <c r="S108">
        <v>2308</v>
      </c>
      <c r="T108">
        <v>0</v>
      </c>
      <c r="U108">
        <v>24559</v>
      </c>
      <c r="V108">
        <v>8640</v>
      </c>
    </row>
    <row r="109" spans="1:22" x14ac:dyDescent="0.2">
      <c r="A109" t="s">
        <v>161</v>
      </c>
      <c r="B109">
        <v>2113</v>
      </c>
      <c r="C109">
        <v>0</v>
      </c>
      <c r="D109">
        <v>1</v>
      </c>
      <c r="E109">
        <v>192.9</v>
      </c>
      <c r="F109">
        <v>-43.9</v>
      </c>
      <c r="G109">
        <v>1037128</v>
      </c>
      <c r="H109">
        <v>193647</v>
      </c>
      <c r="I109">
        <v>-213746</v>
      </c>
      <c r="J109">
        <v>1037485</v>
      </c>
      <c r="K109">
        <v>268565</v>
      </c>
      <c r="L109">
        <v>2227356</v>
      </c>
      <c r="M109">
        <v>768920</v>
      </c>
      <c r="N109">
        <v>2169338</v>
      </c>
      <c r="O109">
        <v>58018</v>
      </c>
      <c r="P109">
        <v>294542</v>
      </c>
      <c r="Q109">
        <v>0</v>
      </c>
      <c r="R109">
        <v>45676</v>
      </c>
      <c r="S109">
        <v>1114</v>
      </c>
      <c r="T109">
        <v>0</v>
      </c>
      <c r="U109">
        <v>11468</v>
      </c>
      <c r="V109">
        <v>4772</v>
      </c>
    </row>
    <row r="110" spans="1:22" x14ac:dyDescent="0.2">
      <c r="A110" t="s">
        <v>162</v>
      </c>
      <c r="B110">
        <v>2124</v>
      </c>
      <c r="C110">
        <v>0</v>
      </c>
      <c r="D110">
        <v>1</v>
      </c>
      <c r="E110">
        <v>1381.3</v>
      </c>
      <c r="F110">
        <v>4.5</v>
      </c>
      <c r="G110">
        <v>7676251</v>
      </c>
      <c r="H110">
        <v>1004228</v>
      </c>
      <c r="I110">
        <v>25932</v>
      </c>
      <c r="J110">
        <v>3565683</v>
      </c>
      <c r="K110">
        <v>102925</v>
      </c>
      <c r="L110">
        <v>12085931.333000001</v>
      </c>
      <c r="M110">
        <v>3462758</v>
      </c>
      <c r="N110">
        <v>11917825</v>
      </c>
      <c r="O110">
        <v>168106.33332999999</v>
      </c>
      <c r="P110">
        <v>59167</v>
      </c>
      <c r="Q110">
        <v>52020.408501999998</v>
      </c>
      <c r="R110">
        <v>238168</v>
      </c>
      <c r="S110">
        <v>5809</v>
      </c>
      <c r="T110">
        <v>52020.408501999998</v>
      </c>
      <c r="U110">
        <v>72806</v>
      </c>
      <c r="V110">
        <v>77937</v>
      </c>
    </row>
    <row r="111" spans="1:22" x14ac:dyDescent="0.2">
      <c r="A111" t="s">
        <v>163</v>
      </c>
      <c r="B111">
        <v>2151</v>
      </c>
      <c r="C111">
        <v>0</v>
      </c>
      <c r="D111">
        <v>1</v>
      </c>
      <c r="E111">
        <v>409.8</v>
      </c>
      <c r="F111">
        <v>-26.5</v>
      </c>
      <c r="G111">
        <v>2267776</v>
      </c>
      <c r="H111">
        <v>346478</v>
      </c>
      <c r="I111">
        <v>-126617</v>
      </c>
      <c r="J111">
        <v>1706504</v>
      </c>
      <c r="K111">
        <v>275600</v>
      </c>
      <c r="L111">
        <v>4272856.3333000001</v>
      </c>
      <c r="M111">
        <v>1430904</v>
      </c>
      <c r="N111">
        <v>4118539</v>
      </c>
      <c r="O111">
        <v>154317.33332999999</v>
      </c>
      <c r="P111">
        <v>199066</v>
      </c>
      <c r="Q111">
        <v>0</v>
      </c>
      <c r="R111">
        <v>58726</v>
      </c>
      <c r="S111">
        <v>1432</v>
      </c>
      <c r="T111">
        <v>0</v>
      </c>
      <c r="U111">
        <v>24622</v>
      </c>
      <c r="V111">
        <v>10824</v>
      </c>
    </row>
    <row r="112" spans="1:22" x14ac:dyDescent="0.2">
      <c r="A112" t="s">
        <v>164</v>
      </c>
      <c r="B112">
        <v>2169</v>
      </c>
      <c r="C112">
        <v>0</v>
      </c>
      <c r="D112">
        <v>1</v>
      </c>
      <c r="E112">
        <v>1641.2</v>
      </c>
      <c r="F112">
        <v>-19</v>
      </c>
      <c r="G112">
        <v>7867262</v>
      </c>
      <c r="H112">
        <v>1202910</v>
      </c>
      <c r="I112">
        <v>-114193</v>
      </c>
      <c r="J112">
        <v>5521464</v>
      </c>
      <c r="K112">
        <v>285298</v>
      </c>
      <c r="L112">
        <v>14605955</v>
      </c>
      <c r="M112">
        <v>5236166</v>
      </c>
      <c r="N112">
        <v>14375158</v>
      </c>
      <c r="O112">
        <v>230797</v>
      </c>
      <c r="P112">
        <v>226642</v>
      </c>
      <c r="Q112">
        <v>0</v>
      </c>
      <c r="R112">
        <v>104402</v>
      </c>
      <c r="S112">
        <v>2546</v>
      </c>
      <c r="T112">
        <v>0</v>
      </c>
      <c r="U112">
        <v>89407</v>
      </c>
      <c r="V112">
        <v>118721</v>
      </c>
    </row>
    <row r="113" spans="1:22" x14ac:dyDescent="0.2">
      <c r="A113" t="s">
        <v>165</v>
      </c>
      <c r="B113">
        <v>2205</v>
      </c>
      <c r="C113">
        <v>0</v>
      </c>
      <c r="D113">
        <v>1</v>
      </c>
      <c r="E113">
        <v>194.3</v>
      </c>
      <c r="F113">
        <v>-2.9</v>
      </c>
      <c r="G113">
        <v>744515</v>
      </c>
      <c r="H113">
        <v>154168</v>
      </c>
      <c r="I113">
        <v>27516</v>
      </c>
      <c r="J113">
        <v>980711</v>
      </c>
      <c r="K113">
        <v>-9764</v>
      </c>
      <c r="L113">
        <v>1852101.6666999999</v>
      </c>
      <c r="M113">
        <v>990475</v>
      </c>
      <c r="N113">
        <v>1833059</v>
      </c>
      <c r="O113">
        <v>19042.666667000001</v>
      </c>
      <c r="P113">
        <v>31434</v>
      </c>
      <c r="Q113">
        <v>0</v>
      </c>
      <c r="R113">
        <v>29363</v>
      </c>
      <c r="S113">
        <v>-23768</v>
      </c>
      <c r="T113">
        <v>0</v>
      </c>
      <c r="U113">
        <v>11073</v>
      </c>
      <c r="V113">
        <v>2071</v>
      </c>
    </row>
    <row r="114" spans="1:22" x14ac:dyDescent="0.2">
      <c r="A114" t="s">
        <v>166</v>
      </c>
      <c r="B114">
        <v>2295</v>
      </c>
      <c r="C114">
        <v>0</v>
      </c>
      <c r="D114">
        <v>1</v>
      </c>
      <c r="E114">
        <v>1093.5</v>
      </c>
      <c r="F114">
        <v>-11.9</v>
      </c>
      <c r="G114">
        <v>6202745</v>
      </c>
      <c r="H114">
        <v>842986</v>
      </c>
      <c r="I114">
        <v>-55405</v>
      </c>
      <c r="J114">
        <v>3663156</v>
      </c>
      <c r="K114">
        <v>140260</v>
      </c>
      <c r="L114">
        <v>10611451.666999999</v>
      </c>
      <c r="M114">
        <v>3522896</v>
      </c>
      <c r="N114">
        <v>10470918</v>
      </c>
      <c r="O114">
        <v>140533.66667000001</v>
      </c>
      <c r="P114">
        <v>146286</v>
      </c>
      <c r="Q114">
        <v>0</v>
      </c>
      <c r="R114">
        <v>202280</v>
      </c>
      <c r="S114">
        <v>4934</v>
      </c>
      <c r="T114">
        <v>0</v>
      </c>
      <c r="U114">
        <v>63503</v>
      </c>
      <c r="V114">
        <v>104845</v>
      </c>
    </row>
    <row r="115" spans="1:22" x14ac:dyDescent="0.2">
      <c r="A115" t="s">
        <v>167</v>
      </c>
      <c r="B115">
        <v>2313</v>
      </c>
      <c r="C115">
        <v>0</v>
      </c>
      <c r="D115">
        <v>1</v>
      </c>
      <c r="E115">
        <v>3731.2</v>
      </c>
      <c r="F115">
        <v>1.3</v>
      </c>
      <c r="G115">
        <v>21473483</v>
      </c>
      <c r="H115">
        <v>2761330</v>
      </c>
      <c r="I115">
        <v>36500</v>
      </c>
      <c r="J115">
        <v>10071856</v>
      </c>
      <c r="K115">
        <v>308670</v>
      </c>
      <c r="L115">
        <v>33939149.332999997</v>
      </c>
      <c r="M115">
        <v>9763186</v>
      </c>
      <c r="N115">
        <v>33418611</v>
      </c>
      <c r="O115">
        <v>520538.33332999999</v>
      </c>
      <c r="P115">
        <v>230142</v>
      </c>
      <c r="Q115">
        <v>224824.99275999999</v>
      </c>
      <c r="R115">
        <v>698191</v>
      </c>
      <c r="S115">
        <v>17029</v>
      </c>
      <c r="T115">
        <v>224824.99275999999</v>
      </c>
      <c r="U115">
        <v>202000</v>
      </c>
      <c r="V115">
        <v>330671</v>
      </c>
    </row>
    <row r="116" spans="1:22" x14ac:dyDescent="0.2">
      <c r="A116" t="s">
        <v>168</v>
      </c>
      <c r="B116">
        <v>2322</v>
      </c>
      <c r="C116">
        <v>0</v>
      </c>
      <c r="D116">
        <v>1</v>
      </c>
      <c r="E116">
        <v>2225.9</v>
      </c>
      <c r="F116">
        <v>-0.4</v>
      </c>
      <c r="G116">
        <v>11682568</v>
      </c>
      <c r="H116">
        <v>1515823</v>
      </c>
      <c r="I116">
        <v>-6370</v>
      </c>
      <c r="J116">
        <v>5991399</v>
      </c>
      <c r="K116">
        <v>218708</v>
      </c>
      <c r="L116">
        <v>19323485.333000001</v>
      </c>
      <c r="M116">
        <v>5772691</v>
      </c>
      <c r="N116">
        <v>19045372</v>
      </c>
      <c r="O116">
        <v>278113.33332999999</v>
      </c>
      <c r="P116">
        <v>144273</v>
      </c>
      <c r="Q116">
        <v>4754.3148895000004</v>
      </c>
      <c r="R116">
        <v>0</v>
      </c>
      <c r="S116">
        <v>0</v>
      </c>
      <c r="T116">
        <v>4754.3148895000004</v>
      </c>
      <c r="U116">
        <v>116908</v>
      </c>
      <c r="V116">
        <v>133695</v>
      </c>
    </row>
    <row r="117" spans="1:22" x14ac:dyDescent="0.2">
      <c r="A117" t="s">
        <v>169</v>
      </c>
      <c r="B117">
        <v>2369</v>
      </c>
      <c r="C117">
        <v>0</v>
      </c>
      <c r="D117">
        <v>1</v>
      </c>
      <c r="E117">
        <v>445.8</v>
      </c>
      <c r="F117">
        <v>-3.2</v>
      </c>
      <c r="G117">
        <v>2321917</v>
      </c>
      <c r="H117">
        <v>318299</v>
      </c>
      <c r="I117">
        <v>28153</v>
      </c>
      <c r="J117">
        <v>1456084</v>
      </c>
      <c r="K117">
        <v>74845</v>
      </c>
      <c r="L117">
        <v>4001561.3333000001</v>
      </c>
      <c r="M117">
        <v>1381239</v>
      </c>
      <c r="N117">
        <v>3894872</v>
      </c>
      <c r="O117">
        <v>106689.33332999999</v>
      </c>
      <c r="P117">
        <v>48955</v>
      </c>
      <c r="Q117">
        <v>0</v>
      </c>
      <c r="R117">
        <v>101140</v>
      </c>
      <c r="S117">
        <v>2467</v>
      </c>
      <c r="T117">
        <v>0</v>
      </c>
      <c r="U117">
        <v>24579</v>
      </c>
      <c r="V117">
        <v>6401</v>
      </c>
    </row>
    <row r="118" spans="1:22" x14ac:dyDescent="0.2">
      <c r="A118" t="s">
        <v>170</v>
      </c>
      <c r="B118">
        <v>2682</v>
      </c>
      <c r="C118">
        <v>0</v>
      </c>
      <c r="D118">
        <v>1</v>
      </c>
      <c r="E118">
        <v>300.89999999999998</v>
      </c>
      <c r="F118">
        <v>-15.1</v>
      </c>
      <c r="G118">
        <v>1509703</v>
      </c>
      <c r="H118">
        <v>266972</v>
      </c>
      <c r="I118">
        <v>-67141</v>
      </c>
      <c r="J118">
        <v>1215502</v>
      </c>
      <c r="K118">
        <v>119115</v>
      </c>
      <c r="L118">
        <v>2897087.3333000001</v>
      </c>
      <c r="M118">
        <v>1096387</v>
      </c>
      <c r="N118">
        <v>2836896</v>
      </c>
      <c r="O118">
        <v>60191.333333000002</v>
      </c>
      <c r="P118">
        <v>116243</v>
      </c>
      <c r="Q118">
        <v>0</v>
      </c>
      <c r="R118">
        <v>110928</v>
      </c>
      <c r="S118">
        <v>2706</v>
      </c>
      <c r="T118">
        <v>0</v>
      </c>
      <c r="U118">
        <v>16511</v>
      </c>
      <c r="V118">
        <v>15838</v>
      </c>
    </row>
    <row r="119" spans="1:22" x14ac:dyDescent="0.2">
      <c r="A119" t="s">
        <v>171</v>
      </c>
      <c r="B119">
        <v>2376</v>
      </c>
      <c r="C119">
        <v>0</v>
      </c>
      <c r="D119">
        <v>1</v>
      </c>
      <c r="E119">
        <v>492.8</v>
      </c>
      <c r="F119">
        <v>28.4</v>
      </c>
      <c r="G119">
        <v>2163312</v>
      </c>
      <c r="H119">
        <v>373000</v>
      </c>
      <c r="I119">
        <v>220091</v>
      </c>
      <c r="J119">
        <v>1790514</v>
      </c>
      <c r="K119">
        <v>63335</v>
      </c>
      <c r="L119">
        <v>4278292</v>
      </c>
      <c r="M119">
        <v>1727179</v>
      </c>
      <c r="N119">
        <v>3975214</v>
      </c>
      <c r="O119">
        <v>303078</v>
      </c>
      <c r="P119">
        <v>0</v>
      </c>
      <c r="Q119">
        <v>0</v>
      </c>
      <c r="R119">
        <v>78302</v>
      </c>
      <c r="S119">
        <v>1910</v>
      </c>
      <c r="T119">
        <v>0</v>
      </c>
      <c r="U119">
        <v>26118</v>
      </c>
      <c r="V119">
        <v>29768</v>
      </c>
    </row>
    <row r="120" spans="1:22" x14ac:dyDescent="0.2">
      <c r="A120" t="s">
        <v>172</v>
      </c>
      <c r="B120">
        <v>2403</v>
      </c>
      <c r="C120">
        <v>0</v>
      </c>
      <c r="D120">
        <v>1</v>
      </c>
      <c r="E120">
        <v>780.6</v>
      </c>
      <c r="F120">
        <v>-20.100000000000001</v>
      </c>
      <c r="G120">
        <v>4503072</v>
      </c>
      <c r="H120">
        <v>603500</v>
      </c>
      <c r="I120">
        <v>-28016</v>
      </c>
      <c r="J120">
        <v>2255823</v>
      </c>
      <c r="K120">
        <v>200447</v>
      </c>
      <c r="L120">
        <v>7258959</v>
      </c>
      <c r="M120">
        <v>2055376</v>
      </c>
      <c r="N120">
        <v>7062443</v>
      </c>
      <c r="O120">
        <v>196516</v>
      </c>
      <c r="P120">
        <v>178929</v>
      </c>
      <c r="Q120">
        <v>0</v>
      </c>
      <c r="R120">
        <v>150078</v>
      </c>
      <c r="S120">
        <v>3660</v>
      </c>
      <c r="T120">
        <v>0</v>
      </c>
      <c r="U120">
        <v>44121</v>
      </c>
      <c r="V120">
        <v>46642</v>
      </c>
    </row>
    <row r="121" spans="1:22" x14ac:dyDescent="0.2">
      <c r="A121" t="s">
        <v>173</v>
      </c>
      <c r="B121">
        <v>2457</v>
      </c>
      <c r="C121">
        <v>0</v>
      </c>
      <c r="D121">
        <v>1</v>
      </c>
      <c r="E121">
        <v>431.8</v>
      </c>
      <c r="F121">
        <v>-10.3</v>
      </c>
      <c r="G121">
        <v>1771192</v>
      </c>
      <c r="H121">
        <v>325677</v>
      </c>
      <c r="I121">
        <v>-67930</v>
      </c>
      <c r="J121">
        <v>1792263</v>
      </c>
      <c r="K121">
        <v>108016</v>
      </c>
      <c r="L121">
        <v>3802554</v>
      </c>
      <c r="M121">
        <v>1684247</v>
      </c>
      <c r="N121">
        <v>3759168</v>
      </c>
      <c r="O121">
        <v>43386</v>
      </c>
      <c r="P121">
        <v>93714</v>
      </c>
      <c r="Q121">
        <v>0</v>
      </c>
      <c r="R121">
        <v>94615</v>
      </c>
      <c r="S121">
        <v>2308</v>
      </c>
      <c r="T121">
        <v>0</v>
      </c>
      <c r="U121">
        <v>22102</v>
      </c>
      <c r="V121">
        <v>8037</v>
      </c>
    </row>
    <row r="122" spans="1:22" x14ac:dyDescent="0.2">
      <c r="A122" t="s">
        <v>174</v>
      </c>
      <c r="B122">
        <v>2466</v>
      </c>
      <c r="C122">
        <v>0</v>
      </c>
      <c r="D122">
        <v>1</v>
      </c>
      <c r="E122">
        <v>1347.3</v>
      </c>
      <c r="F122">
        <v>26.1</v>
      </c>
      <c r="G122">
        <v>6348637</v>
      </c>
      <c r="H122">
        <v>1292961</v>
      </c>
      <c r="I122">
        <v>567331</v>
      </c>
      <c r="J122">
        <v>3588831</v>
      </c>
      <c r="K122">
        <v>79268</v>
      </c>
      <c r="L122">
        <v>11122290.333000001</v>
      </c>
      <c r="M122">
        <v>3509563</v>
      </c>
      <c r="N122">
        <v>10456355</v>
      </c>
      <c r="O122">
        <v>665935.33333000005</v>
      </c>
      <c r="P122">
        <v>0</v>
      </c>
      <c r="Q122">
        <v>0</v>
      </c>
      <c r="R122">
        <v>146816</v>
      </c>
      <c r="S122">
        <v>3581</v>
      </c>
      <c r="T122">
        <v>0</v>
      </c>
      <c r="U122">
        <v>66467</v>
      </c>
      <c r="V122">
        <v>38677</v>
      </c>
    </row>
    <row r="123" spans="1:22" x14ac:dyDescent="0.2">
      <c r="A123" t="s">
        <v>175</v>
      </c>
      <c r="B123">
        <v>2493</v>
      </c>
      <c r="C123">
        <v>0</v>
      </c>
      <c r="D123">
        <v>1</v>
      </c>
      <c r="E123">
        <v>110.3</v>
      </c>
      <c r="F123">
        <v>-1.7</v>
      </c>
      <c r="G123">
        <v>393178</v>
      </c>
      <c r="H123">
        <v>88017</v>
      </c>
      <c r="I123">
        <v>3389</v>
      </c>
      <c r="J123">
        <v>683827</v>
      </c>
      <c r="K123">
        <v>-52224</v>
      </c>
      <c r="L123">
        <v>1155265</v>
      </c>
      <c r="M123">
        <v>736051</v>
      </c>
      <c r="N123">
        <v>1199571</v>
      </c>
      <c r="O123">
        <v>-44306</v>
      </c>
      <c r="P123">
        <v>18423</v>
      </c>
      <c r="Q123">
        <v>0</v>
      </c>
      <c r="R123">
        <v>19575</v>
      </c>
      <c r="S123">
        <v>477</v>
      </c>
      <c r="T123">
        <v>0</v>
      </c>
      <c r="U123">
        <v>6910</v>
      </c>
      <c r="V123">
        <v>9818</v>
      </c>
    </row>
    <row r="124" spans="1:22" x14ac:dyDescent="0.2">
      <c r="A124" t="s">
        <v>176</v>
      </c>
      <c r="B124">
        <v>2502</v>
      </c>
      <c r="C124">
        <v>0</v>
      </c>
      <c r="D124">
        <v>1</v>
      </c>
      <c r="E124">
        <v>590.70000000000005</v>
      </c>
      <c r="F124">
        <v>-10.8</v>
      </c>
      <c r="G124">
        <v>2621760</v>
      </c>
      <c r="H124">
        <v>455224</v>
      </c>
      <c r="I124">
        <v>-71801</v>
      </c>
      <c r="J124">
        <v>2255425</v>
      </c>
      <c r="K124">
        <v>133939</v>
      </c>
      <c r="L124">
        <v>5351622.6666999999</v>
      </c>
      <c r="M124">
        <v>2121486</v>
      </c>
      <c r="N124">
        <v>5279962</v>
      </c>
      <c r="O124">
        <v>71660.666666999998</v>
      </c>
      <c r="P124">
        <v>108726</v>
      </c>
      <c r="Q124">
        <v>0</v>
      </c>
      <c r="R124">
        <v>0</v>
      </c>
      <c r="S124">
        <v>0</v>
      </c>
      <c r="T124">
        <v>0</v>
      </c>
      <c r="U124">
        <v>31193</v>
      </c>
      <c r="V124">
        <v>19214</v>
      </c>
    </row>
    <row r="125" spans="1:22" x14ac:dyDescent="0.2">
      <c r="A125" t="s">
        <v>177</v>
      </c>
      <c r="B125">
        <v>2511</v>
      </c>
      <c r="C125">
        <v>0</v>
      </c>
      <c r="D125">
        <v>1</v>
      </c>
      <c r="E125">
        <v>1931.1</v>
      </c>
      <c r="F125">
        <v>-29.4</v>
      </c>
      <c r="G125">
        <v>9987047</v>
      </c>
      <c r="H125">
        <v>1335209</v>
      </c>
      <c r="I125">
        <v>-174197</v>
      </c>
      <c r="J125">
        <v>5560918</v>
      </c>
      <c r="K125">
        <v>322297</v>
      </c>
      <c r="L125">
        <v>16742232</v>
      </c>
      <c r="M125">
        <v>5238621</v>
      </c>
      <c r="N125">
        <v>16564747</v>
      </c>
      <c r="O125">
        <v>177485</v>
      </c>
      <c r="P125">
        <v>311966</v>
      </c>
      <c r="Q125">
        <v>0</v>
      </c>
      <c r="R125">
        <v>195755</v>
      </c>
      <c r="S125">
        <v>4775</v>
      </c>
      <c r="T125">
        <v>0</v>
      </c>
      <c r="U125">
        <v>99874</v>
      </c>
      <c r="V125">
        <v>54813</v>
      </c>
    </row>
    <row r="126" spans="1:22" x14ac:dyDescent="0.2">
      <c r="A126" t="s">
        <v>178</v>
      </c>
      <c r="B126">
        <v>2520</v>
      </c>
      <c r="C126">
        <v>0</v>
      </c>
      <c r="D126">
        <v>1</v>
      </c>
      <c r="E126">
        <v>277.89999999999998</v>
      </c>
      <c r="F126">
        <v>-15.4</v>
      </c>
      <c r="G126">
        <v>1175742</v>
      </c>
      <c r="H126">
        <v>221722</v>
      </c>
      <c r="I126">
        <v>-73184</v>
      </c>
      <c r="J126">
        <v>1234566</v>
      </c>
      <c r="K126">
        <v>106242</v>
      </c>
      <c r="L126">
        <v>2580459.6666999999</v>
      </c>
      <c r="M126">
        <v>1128324</v>
      </c>
      <c r="N126">
        <v>2536592</v>
      </c>
      <c r="O126">
        <v>43867.666666999998</v>
      </c>
      <c r="P126">
        <v>116763</v>
      </c>
      <c r="Q126">
        <v>0</v>
      </c>
      <c r="R126">
        <v>71777</v>
      </c>
      <c r="S126">
        <v>1751</v>
      </c>
      <c r="T126">
        <v>0</v>
      </c>
      <c r="U126">
        <v>15071</v>
      </c>
      <c r="V126">
        <v>20207</v>
      </c>
    </row>
    <row r="127" spans="1:22" x14ac:dyDescent="0.2">
      <c r="A127" t="s">
        <v>179</v>
      </c>
      <c r="B127">
        <v>2556</v>
      </c>
      <c r="C127">
        <v>0</v>
      </c>
      <c r="D127">
        <v>1</v>
      </c>
      <c r="E127">
        <v>326.8</v>
      </c>
      <c r="F127">
        <v>-27.2</v>
      </c>
      <c r="G127">
        <v>1191863</v>
      </c>
      <c r="H127">
        <v>263457</v>
      </c>
      <c r="I127">
        <v>-120264</v>
      </c>
      <c r="J127">
        <v>1724908</v>
      </c>
      <c r="K127">
        <v>208663</v>
      </c>
      <c r="L127">
        <v>3099067.3333000001</v>
      </c>
      <c r="M127">
        <v>1516245</v>
      </c>
      <c r="N127">
        <v>3005165</v>
      </c>
      <c r="O127">
        <v>93902.333333000002</v>
      </c>
      <c r="P127">
        <v>196152</v>
      </c>
      <c r="Q127">
        <v>0</v>
      </c>
      <c r="R127">
        <v>91352</v>
      </c>
      <c r="S127">
        <v>2228</v>
      </c>
      <c r="T127">
        <v>0</v>
      </c>
      <c r="U127">
        <v>17624</v>
      </c>
      <c r="V127">
        <v>10191</v>
      </c>
    </row>
    <row r="128" spans="1:22" x14ac:dyDescent="0.2">
      <c r="A128" t="s">
        <v>180</v>
      </c>
      <c r="B128">
        <v>3195</v>
      </c>
      <c r="C128">
        <v>0</v>
      </c>
      <c r="D128">
        <v>1</v>
      </c>
      <c r="E128">
        <v>1266.4000000000001</v>
      </c>
      <c r="F128">
        <v>-37.1</v>
      </c>
      <c r="G128">
        <v>6996676</v>
      </c>
      <c r="H128">
        <v>1342663</v>
      </c>
      <c r="I128">
        <v>298192</v>
      </c>
      <c r="J128">
        <v>4469102</v>
      </c>
      <c r="K128">
        <v>366373</v>
      </c>
      <c r="L128">
        <v>12664591</v>
      </c>
      <c r="M128">
        <v>4102729</v>
      </c>
      <c r="N128">
        <v>11965882</v>
      </c>
      <c r="O128">
        <v>698709</v>
      </c>
      <c r="P128">
        <v>322869</v>
      </c>
      <c r="Q128">
        <v>0</v>
      </c>
      <c r="R128">
        <v>215330</v>
      </c>
      <c r="S128">
        <v>5252</v>
      </c>
      <c r="T128">
        <v>0</v>
      </c>
      <c r="U128">
        <v>71752</v>
      </c>
      <c r="V128">
        <v>71480</v>
      </c>
    </row>
    <row r="129" spans="1:22" x14ac:dyDescent="0.2">
      <c r="A129" t="s">
        <v>181</v>
      </c>
      <c r="B129">
        <v>2709</v>
      </c>
      <c r="C129">
        <v>0</v>
      </c>
      <c r="D129">
        <v>1</v>
      </c>
      <c r="E129">
        <v>1608.2</v>
      </c>
      <c r="F129">
        <v>-17.600000000000001</v>
      </c>
      <c r="G129">
        <v>8034907</v>
      </c>
      <c r="H129">
        <v>1153036</v>
      </c>
      <c r="I129">
        <v>-106272</v>
      </c>
      <c r="J129">
        <v>5302431</v>
      </c>
      <c r="K129">
        <v>243694</v>
      </c>
      <c r="L129">
        <v>14331177.333000001</v>
      </c>
      <c r="M129">
        <v>5058737</v>
      </c>
      <c r="N129">
        <v>14125069</v>
      </c>
      <c r="O129">
        <v>206108.33332999999</v>
      </c>
      <c r="P129">
        <v>216319</v>
      </c>
      <c r="Q129">
        <v>0</v>
      </c>
      <c r="R129">
        <v>296894</v>
      </c>
      <c r="S129">
        <v>7241</v>
      </c>
      <c r="T129">
        <v>0</v>
      </c>
      <c r="U129">
        <v>84658</v>
      </c>
      <c r="V129">
        <v>137697</v>
      </c>
    </row>
    <row r="130" spans="1:22" x14ac:dyDescent="0.2">
      <c r="A130" t="s">
        <v>182</v>
      </c>
      <c r="B130">
        <v>2718</v>
      </c>
      <c r="C130">
        <v>0</v>
      </c>
      <c r="D130">
        <v>1</v>
      </c>
      <c r="E130">
        <v>545.70000000000005</v>
      </c>
      <c r="F130">
        <v>-28.1</v>
      </c>
      <c r="G130">
        <v>2493637</v>
      </c>
      <c r="H130">
        <v>392880</v>
      </c>
      <c r="I130">
        <v>-143320</v>
      </c>
      <c r="J130">
        <v>2252273</v>
      </c>
      <c r="K130">
        <v>213598</v>
      </c>
      <c r="L130">
        <v>5057312.3333000001</v>
      </c>
      <c r="M130">
        <v>2038675</v>
      </c>
      <c r="N130">
        <v>4981713</v>
      </c>
      <c r="O130">
        <v>75599.333333000002</v>
      </c>
      <c r="P130">
        <v>217612</v>
      </c>
      <c r="Q130">
        <v>0</v>
      </c>
      <c r="R130">
        <v>91352</v>
      </c>
      <c r="S130">
        <v>2228</v>
      </c>
      <c r="T130">
        <v>0</v>
      </c>
      <c r="U130">
        <v>29473</v>
      </c>
      <c r="V130">
        <v>9874</v>
      </c>
    </row>
    <row r="131" spans="1:22" x14ac:dyDescent="0.2">
      <c r="A131" t="s">
        <v>183</v>
      </c>
      <c r="B131">
        <v>2727</v>
      </c>
      <c r="C131">
        <v>0</v>
      </c>
      <c r="D131">
        <v>1</v>
      </c>
      <c r="E131">
        <v>659.7</v>
      </c>
      <c r="F131">
        <v>35</v>
      </c>
      <c r="G131">
        <v>3286818</v>
      </c>
      <c r="H131">
        <v>506121</v>
      </c>
      <c r="I131">
        <v>253612</v>
      </c>
      <c r="J131">
        <v>1919414</v>
      </c>
      <c r="K131">
        <v>62042</v>
      </c>
      <c r="L131">
        <v>5738423</v>
      </c>
      <c r="M131">
        <v>1857372</v>
      </c>
      <c r="N131">
        <v>5409973</v>
      </c>
      <c r="O131">
        <v>328450</v>
      </c>
      <c r="P131">
        <v>0</v>
      </c>
      <c r="Q131">
        <v>0</v>
      </c>
      <c r="R131">
        <v>0</v>
      </c>
      <c r="S131">
        <v>0</v>
      </c>
      <c r="T131">
        <v>0</v>
      </c>
      <c r="U131">
        <v>34575</v>
      </c>
      <c r="V131">
        <v>26070</v>
      </c>
    </row>
    <row r="132" spans="1:22" x14ac:dyDescent="0.2">
      <c r="A132" t="s">
        <v>184</v>
      </c>
      <c r="B132">
        <v>2754</v>
      </c>
      <c r="C132">
        <v>0</v>
      </c>
      <c r="D132">
        <v>1</v>
      </c>
      <c r="E132">
        <v>434.8</v>
      </c>
      <c r="F132">
        <v>-31</v>
      </c>
      <c r="G132">
        <v>2333000</v>
      </c>
      <c r="H132">
        <v>341340</v>
      </c>
      <c r="I132">
        <v>-145302</v>
      </c>
      <c r="J132">
        <v>1543939</v>
      </c>
      <c r="K132">
        <v>233067</v>
      </c>
      <c r="L132">
        <v>4126304</v>
      </c>
      <c r="M132">
        <v>1310872</v>
      </c>
      <c r="N132">
        <v>4032867</v>
      </c>
      <c r="O132">
        <v>93437</v>
      </c>
      <c r="P132">
        <v>227855</v>
      </c>
      <c r="Q132">
        <v>0</v>
      </c>
      <c r="R132">
        <v>104402</v>
      </c>
      <c r="S132">
        <v>2546</v>
      </c>
      <c r="T132">
        <v>0</v>
      </c>
      <c r="U132">
        <v>23918</v>
      </c>
      <c r="V132">
        <v>12427</v>
      </c>
    </row>
    <row r="133" spans="1:22" x14ac:dyDescent="0.2">
      <c r="A133" t="s">
        <v>185</v>
      </c>
      <c r="B133">
        <v>2766</v>
      </c>
      <c r="C133">
        <v>0</v>
      </c>
      <c r="D133">
        <v>1</v>
      </c>
      <c r="E133">
        <v>337.8</v>
      </c>
      <c r="F133">
        <v>12.9</v>
      </c>
      <c r="G133">
        <v>1546451</v>
      </c>
      <c r="H133">
        <v>244445</v>
      </c>
      <c r="I133">
        <v>114860</v>
      </c>
      <c r="J133">
        <v>1239046</v>
      </c>
      <c r="K133">
        <v>36331</v>
      </c>
      <c r="L133">
        <v>2967649</v>
      </c>
      <c r="M133">
        <v>1202715</v>
      </c>
      <c r="N133">
        <v>2809451</v>
      </c>
      <c r="O133">
        <v>158198</v>
      </c>
      <c r="P133">
        <v>0</v>
      </c>
      <c r="Q133">
        <v>0</v>
      </c>
      <c r="R133">
        <v>78302</v>
      </c>
      <c r="S133">
        <v>1910</v>
      </c>
      <c r="T133">
        <v>0</v>
      </c>
      <c r="U133">
        <v>18167</v>
      </c>
      <c r="V133">
        <v>16009</v>
      </c>
    </row>
    <row r="134" spans="1:22" x14ac:dyDescent="0.2">
      <c r="A134" t="s">
        <v>186</v>
      </c>
      <c r="B134">
        <v>2772</v>
      </c>
      <c r="C134">
        <v>0</v>
      </c>
      <c r="D134">
        <v>1</v>
      </c>
      <c r="E134">
        <v>241.9</v>
      </c>
      <c r="F134">
        <v>-5.4</v>
      </c>
      <c r="G134">
        <v>1215675</v>
      </c>
      <c r="H134">
        <v>178480</v>
      </c>
      <c r="I134">
        <v>-4498</v>
      </c>
      <c r="J134">
        <v>1000877</v>
      </c>
      <c r="K134">
        <v>37425</v>
      </c>
      <c r="L134">
        <v>2369565.3333000001</v>
      </c>
      <c r="M134">
        <v>963452</v>
      </c>
      <c r="N134">
        <v>2326124</v>
      </c>
      <c r="O134">
        <v>43441.333333000002</v>
      </c>
      <c r="P134">
        <v>51230</v>
      </c>
      <c r="Q134">
        <v>0</v>
      </c>
      <c r="R134">
        <v>45676</v>
      </c>
      <c r="S134">
        <v>1114</v>
      </c>
      <c r="T134">
        <v>0</v>
      </c>
      <c r="U134">
        <v>14271</v>
      </c>
      <c r="V134">
        <v>20209</v>
      </c>
    </row>
    <row r="135" spans="1:22" x14ac:dyDescent="0.2">
      <c r="A135" t="s">
        <v>187</v>
      </c>
      <c r="B135">
        <v>2781</v>
      </c>
      <c r="C135">
        <v>0</v>
      </c>
      <c r="D135">
        <v>1</v>
      </c>
      <c r="E135">
        <v>1232.4000000000001</v>
      </c>
      <c r="F135">
        <v>15.1</v>
      </c>
      <c r="G135">
        <v>7267973</v>
      </c>
      <c r="H135">
        <v>932371</v>
      </c>
      <c r="I135">
        <v>175946</v>
      </c>
      <c r="J135">
        <v>3336274</v>
      </c>
      <c r="K135">
        <v>49267</v>
      </c>
      <c r="L135">
        <v>11444507.333000001</v>
      </c>
      <c r="M135">
        <v>3287007</v>
      </c>
      <c r="N135">
        <v>11186239</v>
      </c>
      <c r="O135">
        <v>258268.33332999999</v>
      </c>
      <c r="P135">
        <v>0</v>
      </c>
      <c r="Q135">
        <v>34857.442512000001</v>
      </c>
      <c r="R135">
        <v>156604</v>
      </c>
      <c r="S135">
        <v>3820</v>
      </c>
      <c r="T135">
        <v>34857.442512000001</v>
      </c>
      <c r="U135">
        <v>70447</v>
      </c>
      <c r="V135">
        <v>64493</v>
      </c>
    </row>
    <row r="136" spans="1:22" x14ac:dyDescent="0.2">
      <c r="A136" t="s">
        <v>188</v>
      </c>
      <c r="B136">
        <v>2826</v>
      </c>
      <c r="C136">
        <v>0</v>
      </c>
      <c r="D136">
        <v>1</v>
      </c>
      <c r="E136">
        <v>1390.3</v>
      </c>
      <c r="F136">
        <v>-34.5</v>
      </c>
      <c r="G136">
        <v>6993653</v>
      </c>
      <c r="H136">
        <v>1015897</v>
      </c>
      <c r="I136">
        <v>-202134</v>
      </c>
      <c r="J136">
        <v>4745320</v>
      </c>
      <c r="K136">
        <v>328952</v>
      </c>
      <c r="L136">
        <v>12657669</v>
      </c>
      <c r="M136">
        <v>4416368</v>
      </c>
      <c r="N136">
        <v>12491037</v>
      </c>
      <c r="O136">
        <v>166632</v>
      </c>
      <c r="P136">
        <v>312280</v>
      </c>
      <c r="Q136">
        <v>0</v>
      </c>
      <c r="R136">
        <v>172916</v>
      </c>
      <c r="S136">
        <v>4217</v>
      </c>
      <c r="T136">
        <v>0</v>
      </c>
      <c r="U136">
        <v>74036</v>
      </c>
      <c r="V136">
        <v>75715</v>
      </c>
    </row>
    <row r="137" spans="1:22" x14ac:dyDescent="0.2">
      <c r="A137" t="s">
        <v>189</v>
      </c>
      <c r="B137">
        <v>2834</v>
      </c>
      <c r="C137">
        <v>0</v>
      </c>
      <c r="D137">
        <v>1</v>
      </c>
      <c r="E137">
        <v>335.8</v>
      </c>
      <c r="F137">
        <v>-12.7</v>
      </c>
      <c r="G137">
        <v>1852589</v>
      </c>
      <c r="H137">
        <v>241063</v>
      </c>
      <c r="I137">
        <v>-55062</v>
      </c>
      <c r="J137">
        <v>1002093</v>
      </c>
      <c r="K137">
        <v>101102</v>
      </c>
      <c r="L137">
        <v>3055148.6666999999</v>
      </c>
      <c r="M137">
        <v>900991</v>
      </c>
      <c r="N137">
        <v>3004988</v>
      </c>
      <c r="O137">
        <v>50160.666666999998</v>
      </c>
      <c r="P137">
        <v>103034</v>
      </c>
      <c r="Q137">
        <v>0</v>
      </c>
      <c r="R137">
        <v>48939</v>
      </c>
      <c r="S137">
        <v>1194</v>
      </c>
      <c r="T137">
        <v>0</v>
      </c>
      <c r="U137">
        <v>18349</v>
      </c>
      <c r="V137">
        <v>8343</v>
      </c>
    </row>
    <row r="138" spans="1:22" x14ac:dyDescent="0.2">
      <c r="A138" t="s">
        <v>190</v>
      </c>
      <c r="B138">
        <v>2846</v>
      </c>
      <c r="C138">
        <v>0</v>
      </c>
      <c r="D138">
        <v>1</v>
      </c>
      <c r="E138">
        <v>336.8</v>
      </c>
      <c r="F138">
        <v>8.8000000000000007</v>
      </c>
      <c r="G138">
        <v>1081774</v>
      </c>
      <c r="H138">
        <v>252885</v>
      </c>
      <c r="I138">
        <v>39183</v>
      </c>
      <c r="J138">
        <v>1526584</v>
      </c>
      <c r="K138">
        <v>34859</v>
      </c>
      <c r="L138">
        <v>2842791</v>
      </c>
      <c r="M138">
        <v>1491725</v>
      </c>
      <c r="N138">
        <v>2741500</v>
      </c>
      <c r="O138">
        <v>101291</v>
      </c>
      <c r="P138">
        <v>0</v>
      </c>
      <c r="Q138">
        <v>0</v>
      </c>
      <c r="R138">
        <v>71777</v>
      </c>
      <c r="S138">
        <v>1751</v>
      </c>
      <c r="T138">
        <v>0</v>
      </c>
      <c r="U138">
        <v>17126</v>
      </c>
      <c r="V138">
        <v>53325</v>
      </c>
    </row>
    <row r="139" spans="1:22" x14ac:dyDescent="0.2">
      <c r="A139" t="s">
        <v>191</v>
      </c>
      <c r="B139">
        <v>2862</v>
      </c>
      <c r="C139">
        <v>0</v>
      </c>
      <c r="D139">
        <v>1</v>
      </c>
      <c r="E139">
        <v>607.70000000000005</v>
      </c>
      <c r="F139">
        <v>-11.8</v>
      </c>
      <c r="G139">
        <v>2814531</v>
      </c>
      <c r="H139">
        <v>459183</v>
      </c>
      <c r="I139">
        <v>-75343</v>
      </c>
      <c r="J139">
        <v>2505493</v>
      </c>
      <c r="K139">
        <v>137378</v>
      </c>
      <c r="L139">
        <v>5721154.6666999999</v>
      </c>
      <c r="M139">
        <v>2368115</v>
      </c>
      <c r="N139">
        <v>5641651</v>
      </c>
      <c r="O139">
        <v>79503.666666999998</v>
      </c>
      <c r="P139">
        <v>115402</v>
      </c>
      <c r="Q139">
        <v>0</v>
      </c>
      <c r="R139">
        <v>91352</v>
      </c>
      <c r="S139">
        <v>2228</v>
      </c>
      <c r="T139">
        <v>0</v>
      </c>
      <c r="U139">
        <v>33595</v>
      </c>
      <c r="V139">
        <v>33300</v>
      </c>
    </row>
    <row r="140" spans="1:22" x14ac:dyDescent="0.2">
      <c r="A140" t="s">
        <v>192</v>
      </c>
      <c r="B140">
        <v>2977</v>
      </c>
      <c r="C140">
        <v>0</v>
      </c>
      <c r="D140">
        <v>1</v>
      </c>
      <c r="E140">
        <v>651.70000000000005</v>
      </c>
      <c r="F140">
        <v>2.2000000000000002</v>
      </c>
      <c r="G140">
        <v>3287119</v>
      </c>
      <c r="H140">
        <v>484300</v>
      </c>
      <c r="I140">
        <v>38298</v>
      </c>
      <c r="J140">
        <v>2053675</v>
      </c>
      <c r="K140">
        <v>58790</v>
      </c>
      <c r="L140">
        <v>5738820.3333000001</v>
      </c>
      <c r="M140">
        <v>1994885</v>
      </c>
      <c r="N140">
        <v>5619904</v>
      </c>
      <c r="O140">
        <v>118916.33332999999</v>
      </c>
      <c r="P140">
        <v>27342</v>
      </c>
      <c r="Q140">
        <v>0</v>
      </c>
      <c r="R140">
        <v>127240</v>
      </c>
      <c r="S140">
        <v>3103</v>
      </c>
      <c r="T140">
        <v>0</v>
      </c>
      <c r="U140">
        <v>35194</v>
      </c>
      <c r="V140">
        <v>40966</v>
      </c>
    </row>
    <row r="141" spans="1:22" x14ac:dyDescent="0.2">
      <c r="A141" t="s">
        <v>193</v>
      </c>
      <c r="B141">
        <v>2988</v>
      </c>
      <c r="C141">
        <v>0</v>
      </c>
      <c r="D141">
        <v>1</v>
      </c>
      <c r="E141">
        <v>529.70000000000005</v>
      </c>
      <c r="F141">
        <v>-16.899999999999999</v>
      </c>
      <c r="G141">
        <v>2449268</v>
      </c>
      <c r="H141">
        <v>404611</v>
      </c>
      <c r="I141">
        <v>-110534</v>
      </c>
      <c r="J141">
        <v>1827959</v>
      </c>
      <c r="K141">
        <v>156119</v>
      </c>
      <c r="L141">
        <v>4606529</v>
      </c>
      <c r="M141">
        <v>1671840</v>
      </c>
      <c r="N141">
        <v>4550222</v>
      </c>
      <c r="O141">
        <v>56307</v>
      </c>
      <c r="P141">
        <v>142382</v>
      </c>
      <c r="Q141">
        <v>0</v>
      </c>
      <c r="R141">
        <v>91352</v>
      </c>
      <c r="S141">
        <v>2228</v>
      </c>
      <c r="T141">
        <v>0</v>
      </c>
      <c r="U141">
        <v>26868</v>
      </c>
      <c r="V141">
        <v>16043</v>
      </c>
    </row>
    <row r="142" spans="1:22" x14ac:dyDescent="0.2">
      <c r="A142" t="s">
        <v>194</v>
      </c>
      <c r="B142">
        <v>3029</v>
      </c>
      <c r="C142">
        <v>0</v>
      </c>
      <c r="D142">
        <v>1</v>
      </c>
      <c r="E142">
        <v>1287.4000000000001</v>
      </c>
      <c r="F142">
        <v>-9.6999999999999993</v>
      </c>
      <c r="G142">
        <v>6151561</v>
      </c>
      <c r="H142">
        <v>943703</v>
      </c>
      <c r="I142">
        <v>-57646</v>
      </c>
      <c r="J142">
        <v>4630137</v>
      </c>
      <c r="K142">
        <v>200499</v>
      </c>
      <c r="L142">
        <v>11500697.666999999</v>
      </c>
      <c r="M142">
        <v>4429638</v>
      </c>
      <c r="N142">
        <v>11326891</v>
      </c>
      <c r="O142">
        <v>173806.66667000001</v>
      </c>
      <c r="P142">
        <v>147112</v>
      </c>
      <c r="Q142">
        <v>0</v>
      </c>
      <c r="R142">
        <v>287107</v>
      </c>
      <c r="S142">
        <v>7003</v>
      </c>
      <c r="T142">
        <v>0</v>
      </c>
      <c r="U142">
        <v>67162</v>
      </c>
      <c r="V142">
        <v>62404</v>
      </c>
    </row>
    <row r="143" spans="1:22" x14ac:dyDescent="0.2">
      <c r="A143" t="s">
        <v>195</v>
      </c>
      <c r="B143">
        <v>3033</v>
      </c>
      <c r="C143">
        <v>0</v>
      </c>
      <c r="D143">
        <v>1</v>
      </c>
      <c r="E143">
        <v>456.8</v>
      </c>
      <c r="F143">
        <v>20</v>
      </c>
      <c r="G143">
        <v>1934410</v>
      </c>
      <c r="H143">
        <v>313983</v>
      </c>
      <c r="I143">
        <v>123842</v>
      </c>
      <c r="J143">
        <v>1867080</v>
      </c>
      <c r="K143">
        <v>57032</v>
      </c>
      <c r="L143">
        <v>4037239.6666999999</v>
      </c>
      <c r="M143">
        <v>1810048</v>
      </c>
      <c r="N143">
        <v>3848812</v>
      </c>
      <c r="O143">
        <v>188427.66667000001</v>
      </c>
      <c r="P143">
        <v>0</v>
      </c>
      <c r="Q143">
        <v>0</v>
      </c>
      <c r="R143">
        <v>94615</v>
      </c>
      <c r="S143">
        <v>2308</v>
      </c>
      <c r="T143">
        <v>0</v>
      </c>
      <c r="U143">
        <v>24060</v>
      </c>
      <c r="V143">
        <v>16382</v>
      </c>
    </row>
    <row r="144" spans="1:22" x14ac:dyDescent="0.2">
      <c r="A144" t="s">
        <v>196</v>
      </c>
      <c r="B144">
        <v>3042</v>
      </c>
      <c r="C144">
        <v>0</v>
      </c>
      <c r="D144">
        <v>1</v>
      </c>
      <c r="E144">
        <v>676.7</v>
      </c>
      <c r="F144">
        <v>6.7</v>
      </c>
      <c r="G144">
        <v>3525088</v>
      </c>
      <c r="H144">
        <v>722952</v>
      </c>
      <c r="I144">
        <v>262298</v>
      </c>
      <c r="J144">
        <v>1952534</v>
      </c>
      <c r="K144">
        <v>16088</v>
      </c>
      <c r="L144">
        <v>6237209.3333000001</v>
      </c>
      <c r="M144">
        <v>1936446</v>
      </c>
      <c r="N144">
        <v>5940093</v>
      </c>
      <c r="O144">
        <v>297116.33332999999</v>
      </c>
      <c r="P144">
        <v>0</v>
      </c>
      <c r="Q144">
        <v>0</v>
      </c>
      <c r="R144">
        <v>0</v>
      </c>
      <c r="S144">
        <v>0</v>
      </c>
      <c r="T144">
        <v>0</v>
      </c>
      <c r="U144">
        <v>35931</v>
      </c>
      <c r="V144">
        <v>36635</v>
      </c>
    </row>
    <row r="145" spans="1:22" x14ac:dyDescent="0.2">
      <c r="A145" t="s">
        <v>197</v>
      </c>
      <c r="B145">
        <v>3060</v>
      </c>
      <c r="C145">
        <v>0</v>
      </c>
      <c r="D145">
        <v>1</v>
      </c>
      <c r="E145">
        <v>1213.4000000000001</v>
      </c>
      <c r="F145">
        <v>23.9</v>
      </c>
      <c r="G145">
        <v>6157506</v>
      </c>
      <c r="H145">
        <v>1262316</v>
      </c>
      <c r="I145">
        <v>594893</v>
      </c>
      <c r="J145">
        <v>3607039</v>
      </c>
      <c r="K145">
        <v>82363</v>
      </c>
      <c r="L145">
        <v>10888775.333000001</v>
      </c>
      <c r="M145">
        <v>3524676</v>
      </c>
      <c r="N145">
        <v>10175113</v>
      </c>
      <c r="O145">
        <v>713662.33333000005</v>
      </c>
      <c r="P145">
        <v>0</v>
      </c>
      <c r="Q145">
        <v>0</v>
      </c>
      <c r="R145">
        <v>208805</v>
      </c>
      <c r="S145">
        <v>5093</v>
      </c>
      <c r="T145">
        <v>0</v>
      </c>
      <c r="U145">
        <v>64047</v>
      </c>
      <c r="V145">
        <v>70719</v>
      </c>
    </row>
    <row r="146" spans="1:22" x14ac:dyDescent="0.2">
      <c r="A146" t="s">
        <v>198</v>
      </c>
      <c r="B146">
        <v>3168</v>
      </c>
      <c r="C146">
        <v>0</v>
      </c>
      <c r="D146">
        <v>1</v>
      </c>
      <c r="E146">
        <v>677.7</v>
      </c>
      <c r="F146">
        <v>-29.1</v>
      </c>
      <c r="G146">
        <v>2742665</v>
      </c>
      <c r="H146">
        <v>540436</v>
      </c>
      <c r="I146">
        <v>-181118</v>
      </c>
      <c r="J146">
        <v>2977041</v>
      </c>
      <c r="K146">
        <v>226989</v>
      </c>
      <c r="L146">
        <v>6148233.3333000001</v>
      </c>
      <c r="M146">
        <v>2750052</v>
      </c>
      <c r="N146">
        <v>6088816</v>
      </c>
      <c r="O146">
        <v>59417.333333000002</v>
      </c>
      <c r="P146">
        <v>233899</v>
      </c>
      <c r="Q146">
        <v>0</v>
      </c>
      <c r="R146">
        <v>137028</v>
      </c>
      <c r="S146">
        <v>3342</v>
      </c>
      <c r="T146">
        <v>0</v>
      </c>
      <c r="U146">
        <v>35455</v>
      </c>
      <c r="V146">
        <v>25119</v>
      </c>
    </row>
    <row r="147" spans="1:22" x14ac:dyDescent="0.2">
      <c r="A147" t="s">
        <v>199</v>
      </c>
      <c r="B147">
        <v>3105</v>
      </c>
      <c r="C147">
        <v>0</v>
      </c>
      <c r="D147">
        <v>1</v>
      </c>
      <c r="E147">
        <v>1397.3</v>
      </c>
      <c r="F147">
        <v>6.1</v>
      </c>
      <c r="G147">
        <v>7879997</v>
      </c>
      <c r="H147">
        <v>1054400</v>
      </c>
      <c r="I147">
        <v>52064</v>
      </c>
      <c r="J147">
        <v>4134189</v>
      </c>
      <c r="K147">
        <v>100132</v>
      </c>
      <c r="L147">
        <v>12797626</v>
      </c>
      <c r="M147">
        <v>4034057</v>
      </c>
      <c r="N147">
        <v>12602648</v>
      </c>
      <c r="O147">
        <v>194978</v>
      </c>
      <c r="P147">
        <v>49731</v>
      </c>
      <c r="Q147">
        <v>0</v>
      </c>
      <c r="R147">
        <v>355621</v>
      </c>
      <c r="S147">
        <v>8674</v>
      </c>
      <c r="T147">
        <v>0</v>
      </c>
      <c r="U147">
        <v>77119</v>
      </c>
      <c r="V147">
        <v>84661</v>
      </c>
    </row>
    <row r="148" spans="1:22" x14ac:dyDescent="0.2">
      <c r="A148" t="s">
        <v>200</v>
      </c>
      <c r="B148">
        <v>3114</v>
      </c>
      <c r="C148">
        <v>0</v>
      </c>
      <c r="D148">
        <v>1</v>
      </c>
      <c r="E148">
        <v>3408.3</v>
      </c>
      <c r="F148">
        <v>5.5</v>
      </c>
      <c r="G148">
        <v>18464052</v>
      </c>
      <c r="H148">
        <v>2221392</v>
      </c>
      <c r="I148">
        <v>57362</v>
      </c>
      <c r="J148">
        <v>8392696</v>
      </c>
      <c r="K148">
        <v>278248</v>
      </c>
      <c r="L148">
        <v>28830045.666999999</v>
      </c>
      <c r="M148">
        <v>8114448</v>
      </c>
      <c r="N148">
        <v>28414556</v>
      </c>
      <c r="O148">
        <v>415489.66667000001</v>
      </c>
      <c r="P148">
        <v>181609</v>
      </c>
      <c r="Q148">
        <v>270741.79726999998</v>
      </c>
      <c r="R148">
        <v>401297</v>
      </c>
      <c r="S148">
        <v>9788</v>
      </c>
      <c r="T148">
        <v>270741.79726999998</v>
      </c>
      <c r="U148">
        <v>173760</v>
      </c>
      <c r="V148">
        <v>153203</v>
      </c>
    </row>
    <row r="149" spans="1:22" x14ac:dyDescent="0.2">
      <c r="A149" t="s">
        <v>201</v>
      </c>
      <c r="B149">
        <v>3119</v>
      </c>
      <c r="C149">
        <v>0</v>
      </c>
      <c r="D149">
        <v>1</v>
      </c>
      <c r="E149">
        <v>879.6</v>
      </c>
      <c r="F149">
        <v>-6.8</v>
      </c>
      <c r="G149">
        <v>4707482</v>
      </c>
      <c r="H149">
        <v>616643</v>
      </c>
      <c r="I149">
        <v>-44459</v>
      </c>
      <c r="J149">
        <v>2052879</v>
      </c>
      <c r="K149">
        <v>134491</v>
      </c>
      <c r="L149">
        <v>7261074.6666999999</v>
      </c>
      <c r="M149">
        <v>1918388</v>
      </c>
      <c r="N149">
        <v>7165967</v>
      </c>
      <c r="O149">
        <v>95107.666666999998</v>
      </c>
      <c r="P149">
        <v>99717</v>
      </c>
      <c r="Q149">
        <v>36920.697541000001</v>
      </c>
      <c r="R149">
        <v>127240</v>
      </c>
      <c r="S149">
        <v>3103</v>
      </c>
      <c r="T149">
        <v>36920.697541000001</v>
      </c>
      <c r="U149">
        <v>44776</v>
      </c>
      <c r="V149">
        <v>11311</v>
      </c>
    </row>
    <row r="150" spans="1:22" x14ac:dyDescent="0.2">
      <c r="A150" t="s">
        <v>202</v>
      </c>
      <c r="B150">
        <v>3141</v>
      </c>
      <c r="C150">
        <v>0</v>
      </c>
      <c r="D150">
        <v>1</v>
      </c>
      <c r="E150">
        <v>13467.4</v>
      </c>
      <c r="F150">
        <v>307.5</v>
      </c>
      <c r="G150">
        <v>61656371</v>
      </c>
      <c r="H150">
        <v>9303720</v>
      </c>
      <c r="I150">
        <v>1469706</v>
      </c>
      <c r="J150">
        <v>45377161</v>
      </c>
      <c r="K150">
        <v>818209</v>
      </c>
      <c r="L150">
        <v>116671990</v>
      </c>
      <c r="M150">
        <v>44558952</v>
      </c>
      <c r="N150">
        <v>113633667</v>
      </c>
      <c r="O150">
        <v>3038323</v>
      </c>
      <c r="P150">
        <v>0</v>
      </c>
      <c r="Q150">
        <v>0</v>
      </c>
      <c r="R150">
        <v>1122326</v>
      </c>
      <c r="S150">
        <v>27374</v>
      </c>
      <c r="T150">
        <v>0</v>
      </c>
      <c r="U150">
        <v>703856</v>
      </c>
      <c r="V150">
        <v>1457064</v>
      </c>
    </row>
    <row r="151" spans="1:22" x14ac:dyDescent="0.2">
      <c r="A151" t="s">
        <v>203</v>
      </c>
      <c r="B151">
        <v>3150</v>
      </c>
      <c r="C151">
        <v>0</v>
      </c>
      <c r="D151">
        <v>1</v>
      </c>
      <c r="E151">
        <v>1111.5</v>
      </c>
      <c r="F151">
        <v>24</v>
      </c>
      <c r="G151">
        <v>6393411</v>
      </c>
      <c r="H151">
        <v>821668</v>
      </c>
      <c r="I151">
        <v>218343</v>
      </c>
      <c r="J151">
        <v>2743145</v>
      </c>
      <c r="K151">
        <v>48389</v>
      </c>
      <c r="L151">
        <v>9964034.6666999999</v>
      </c>
      <c r="M151">
        <v>2694756</v>
      </c>
      <c r="N151">
        <v>9677753</v>
      </c>
      <c r="O151">
        <v>286281.66667000001</v>
      </c>
      <c r="P151">
        <v>0</v>
      </c>
      <c r="Q151">
        <v>124234.87525</v>
      </c>
      <c r="R151">
        <v>35888</v>
      </c>
      <c r="S151">
        <v>875</v>
      </c>
      <c r="T151">
        <v>124234.87525</v>
      </c>
      <c r="U151">
        <v>60095</v>
      </c>
      <c r="V151">
        <v>41699</v>
      </c>
    </row>
    <row r="152" spans="1:22" x14ac:dyDescent="0.2">
      <c r="A152" t="s">
        <v>204</v>
      </c>
      <c r="B152">
        <v>3154</v>
      </c>
      <c r="C152">
        <v>0</v>
      </c>
      <c r="D152">
        <v>1</v>
      </c>
      <c r="E152">
        <v>516.70000000000005</v>
      </c>
      <c r="F152">
        <v>-40.9</v>
      </c>
      <c r="G152">
        <v>2798537</v>
      </c>
      <c r="H152">
        <v>370935</v>
      </c>
      <c r="I152">
        <v>-246394</v>
      </c>
      <c r="J152">
        <v>1616382</v>
      </c>
      <c r="K152">
        <v>316239</v>
      </c>
      <c r="L152">
        <v>4711562.3333000001</v>
      </c>
      <c r="M152">
        <v>1300143</v>
      </c>
      <c r="N152">
        <v>4630736</v>
      </c>
      <c r="O152">
        <v>80826.333333000002</v>
      </c>
      <c r="P152">
        <v>295867</v>
      </c>
      <c r="Q152">
        <v>0</v>
      </c>
      <c r="R152">
        <v>94615</v>
      </c>
      <c r="S152">
        <v>2308</v>
      </c>
      <c r="T152">
        <v>0</v>
      </c>
      <c r="U152">
        <v>27440</v>
      </c>
      <c r="V152">
        <v>20323</v>
      </c>
    </row>
    <row r="153" spans="1:22" x14ac:dyDescent="0.2">
      <c r="A153" t="s">
        <v>205</v>
      </c>
      <c r="B153">
        <v>3186</v>
      </c>
      <c r="C153">
        <v>0</v>
      </c>
      <c r="D153">
        <v>1</v>
      </c>
      <c r="E153">
        <v>371.8</v>
      </c>
      <c r="F153">
        <v>-3</v>
      </c>
      <c r="G153">
        <v>1849904</v>
      </c>
      <c r="H153">
        <v>254182</v>
      </c>
      <c r="I153">
        <v>-25972</v>
      </c>
      <c r="J153">
        <v>1134315</v>
      </c>
      <c r="K153">
        <v>61937</v>
      </c>
      <c r="L153">
        <v>3141149</v>
      </c>
      <c r="M153">
        <v>1072378</v>
      </c>
      <c r="N153">
        <v>3099490</v>
      </c>
      <c r="O153">
        <v>41659</v>
      </c>
      <c r="P153">
        <v>43464</v>
      </c>
      <c r="Q153">
        <v>0</v>
      </c>
      <c r="R153">
        <v>107665</v>
      </c>
      <c r="S153">
        <v>2626</v>
      </c>
      <c r="T153">
        <v>0</v>
      </c>
      <c r="U153">
        <v>19024</v>
      </c>
      <c r="V153">
        <v>10413</v>
      </c>
    </row>
    <row r="154" spans="1:22" x14ac:dyDescent="0.2">
      <c r="A154" t="s">
        <v>206</v>
      </c>
      <c r="B154">
        <v>3204</v>
      </c>
      <c r="C154">
        <v>0</v>
      </c>
      <c r="D154">
        <v>1</v>
      </c>
      <c r="E154">
        <v>868.6</v>
      </c>
      <c r="F154">
        <v>-13</v>
      </c>
      <c r="G154">
        <v>4465220</v>
      </c>
      <c r="H154">
        <v>582356</v>
      </c>
      <c r="I154">
        <v>-62909</v>
      </c>
      <c r="J154">
        <v>2556204</v>
      </c>
      <c r="K154">
        <v>162798</v>
      </c>
      <c r="L154">
        <v>7627273</v>
      </c>
      <c r="M154">
        <v>2393406</v>
      </c>
      <c r="N154">
        <v>7514515</v>
      </c>
      <c r="O154">
        <v>112758</v>
      </c>
      <c r="P154">
        <v>138881</v>
      </c>
      <c r="Q154">
        <v>0</v>
      </c>
      <c r="R154">
        <v>0</v>
      </c>
      <c r="S154">
        <v>0</v>
      </c>
      <c r="T154">
        <v>0</v>
      </c>
      <c r="U154">
        <v>46570</v>
      </c>
      <c r="V154">
        <v>23493</v>
      </c>
    </row>
    <row r="155" spans="1:22" x14ac:dyDescent="0.2">
      <c r="A155" t="s">
        <v>207</v>
      </c>
      <c r="B155">
        <v>3231</v>
      </c>
      <c r="C155">
        <v>0</v>
      </c>
      <c r="D155">
        <v>1</v>
      </c>
      <c r="E155">
        <v>6474.8</v>
      </c>
      <c r="F155">
        <v>65.8</v>
      </c>
      <c r="G155">
        <v>31463911</v>
      </c>
      <c r="H155">
        <v>6190624</v>
      </c>
      <c r="I155">
        <v>2248568</v>
      </c>
      <c r="J155">
        <v>17529450</v>
      </c>
      <c r="K155">
        <v>231764</v>
      </c>
      <c r="L155">
        <v>54880187.667000003</v>
      </c>
      <c r="M155">
        <v>17297686</v>
      </c>
      <c r="N155">
        <v>52134748</v>
      </c>
      <c r="O155">
        <v>2745439.6666999999</v>
      </c>
      <c r="P155">
        <v>0</v>
      </c>
      <c r="Q155">
        <v>0</v>
      </c>
      <c r="R155">
        <v>815644</v>
      </c>
      <c r="S155">
        <v>19894</v>
      </c>
      <c r="T155">
        <v>0</v>
      </c>
      <c r="U155">
        <v>325109</v>
      </c>
      <c r="V155">
        <v>511847</v>
      </c>
    </row>
    <row r="156" spans="1:22" x14ac:dyDescent="0.2">
      <c r="A156" t="s">
        <v>208</v>
      </c>
      <c r="B156">
        <v>3312</v>
      </c>
      <c r="C156">
        <v>0</v>
      </c>
      <c r="D156">
        <v>1</v>
      </c>
      <c r="E156">
        <v>1966</v>
      </c>
      <c r="F156">
        <v>-3.4</v>
      </c>
      <c r="G156">
        <v>12328310</v>
      </c>
      <c r="H156">
        <v>1393762</v>
      </c>
      <c r="I156">
        <v>7939</v>
      </c>
      <c r="J156">
        <v>4307067</v>
      </c>
      <c r="K156">
        <v>170629</v>
      </c>
      <c r="L156">
        <v>17909419.333000001</v>
      </c>
      <c r="M156">
        <v>4136438</v>
      </c>
      <c r="N156">
        <v>17655086</v>
      </c>
      <c r="O156">
        <v>254333.33332999999</v>
      </c>
      <c r="P156">
        <v>147016</v>
      </c>
      <c r="Q156">
        <v>496525.85703999997</v>
      </c>
      <c r="R156">
        <v>274056</v>
      </c>
      <c r="S156">
        <v>6684</v>
      </c>
      <c r="T156">
        <v>496525.85703999997</v>
      </c>
      <c r="U156">
        <v>108087</v>
      </c>
      <c r="V156">
        <v>154336</v>
      </c>
    </row>
    <row r="157" spans="1:22" x14ac:dyDescent="0.2">
      <c r="A157" t="s">
        <v>209</v>
      </c>
      <c r="B157">
        <v>3330</v>
      </c>
      <c r="C157">
        <v>0</v>
      </c>
      <c r="D157">
        <v>1</v>
      </c>
      <c r="E157">
        <v>372.8</v>
      </c>
      <c r="F157">
        <v>27</v>
      </c>
      <c r="G157">
        <v>1710025</v>
      </c>
      <c r="H157">
        <v>276690</v>
      </c>
      <c r="I157">
        <v>200933</v>
      </c>
      <c r="J157">
        <v>1331297</v>
      </c>
      <c r="K157">
        <v>56363</v>
      </c>
      <c r="L157">
        <v>3248128</v>
      </c>
      <c r="M157">
        <v>1274934</v>
      </c>
      <c r="N157">
        <v>2987549</v>
      </c>
      <c r="O157">
        <v>260579</v>
      </c>
      <c r="P157">
        <v>0</v>
      </c>
      <c r="Q157">
        <v>0</v>
      </c>
      <c r="R157">
        <v>78302</v>
      </c>
      <c r="S157">
        <v>1910</v>
      </c>
      <c r="T157">
        <v>0</v>
      </c>
      <c r="U157">
        <v>19782</v>
      </c>
      <c r="V157">
        <v>8418</v>
      </c>
    </row>
    <row r="158" spans="1:22" x14ac:dyDescent="0.2">
      <c r="A158" t="s">
        <v>210</v>
      </c>
      <c r="B158">
        <v>3348</v>
      </c>
      <c r="C158">
        <v>0</v>
      </c>
      <c r="D158">
        <v>1</v>
      </c>
      <c r="E158">
        <v>468.8</v>
      </c>
      <c r="F158">
        <v>12.8</v>
      </c>
      <c r="G158">
        <v>2265326</v>
      </c>
      <c r="H158">
        <v>359979</v>
      </c>
      <c r="I158">
        <v>78116</v>
      </c>
      <c r="J158">
        <v>1527705</v>
      </c>
      <c r="K158">
        <v>36848</v>
      </c>
      <c r="L158">
        <v>4166977.3333000001</v>
      </c>
      <c r="M158">
        <v>1490857</v>
      </c>
      <c r="N158">
        <v>4044722</v>
      </c>
      <c r="O158">
        <v>122255.33332999999</v>
      </c>
      <c r="P158">
        <v>0</v>
      </c>
      <c r="Q158">
        <v>0</v>
      </c>
      <c r="R158">
        <v>0</v>
      </c>
      <c r="S158">
        <v>0</v>
      </c>
      <c r="T158">
        <v>0</v>
      </c>
      <c r="U158">
        <v>25024</v>
      </c>
      <c r="V158">
        <v>13967</v>
      </c>
    </row>
    <row r="159" spans="1:22" x14ac:dyDescent="0.2">
      <c r="A159" t="s">
        <v>211</v>
      </c>
      <c r="B159">
        <v>3375</v>
      </c>
      <c r="C159">
        <v>0</v>
      </c>
      <c r="D159">
        <v>1</v>
      </c>
      <c r="E159">
        <v>1770.1</v>
      </c>
      <c r="F159">
        <v>-27.1</v>
      </c>
      <c r="G159">
        <v>10241268</v>
      </c>
      <c r="H159">
        <v>1265048</v>
      </c>
      <c r="I159">
        <v>-152634</v>
      </c>
      <c r="J159">
        <v>4252524</v>
      </c>
      <c r="K159">
        <v>320522</v>
      </c>
      <c r="L159">
        <v>15599275.666999999</v>
      </c>
      <c r="M159">
        <v>3932002</v>
      </c>
      <c r="N159">
        <v>15377840</v>
      </c>
      <c r="O159">
        <v>221435.66667000001</v>
      </c>
      <c r="P159">
        <v>286928</v>
      </c>
      <c r="Q159">
        <v>241031.72125999999</v>
      </c>
      <c r="R159">
        <v>257743</v>
      </c>
      <c r="S159">
        <v>6286</v>
      </c>
      <c r="T159">
        <v>241031.72125999999</v>
      </c>
      <c r="U159">
        <v>93792</v>
      </c>
      <c r="V159">
        <v>98179</v>
      </c>
    </row>
    <row r="160" spans="1:22" x14ac:dyDescent="0.2">
      <c r="A160" t="s">
        <v>212</v>
      </c>
      <c r="B160">
        <v>3420</v>
      </c>
      <c r="C160">
        <v>0</v>
      </c>
      <c r="D160">
        <v>1</v>
      </c>
      <c r="E160">
        <v>627.70000000000005</v>
      </c>
      <c r="F160">
        <v>17.899999999999999</v>
      </c>
      <c r="G160">
        <v>2965058</v>
      </c>
      <c r="H160">
        <v>476359</v>
      </c>
      <c r="I160">
        <v>102900</v>
      </c>
      <c r="J160">
        <v>1962204</v>
      </c>
      <c r="K160">
        <v>44127</v>
      </c>
      <c r="L160">
        <v>5334060</v>
      </c>
      <c r="M160">
        <v>1918077</v>
      </c>
      <c r="N160">
        <v>5168160</v>
      </c>
      <c r="O160">
        <v>165900</v>
      </c>
      <c r="P160">
        <v>0</v>
      </c>
      <c r="Q160">
        <v>0</v>
      </c>
      <c r="R160">
        <v>107665</v>
      </c>
      <c r="S160">
        <v>2626</v>
      </c>
      <c r="T160">
        <v>0</v>
      </c>
      <c r="U160">
        <v>32937</v>
      </c>
      <c r="V160">
        <v>38104</v>
      </c>
    </row>
    <row r="161" spans="1:22" x14ac:dyDescent="0.2">
      <c r="A161" t="s">
        <v>213</v>
      </c>
      <c r="B161">
        <v>3465</v>
      </c>
      <c r="C161">
        <v>0</v>
      </c>
      <c r="D161">
        <v>1</v>
      </c>
      <c r="E161">
        <v>313.8</v>
      </c>
      <c r="F161">
        <v>-8.8000000000000007</v>
      </c>
      <c r="G161">
        <v>1851480</v>
      </c>
      <c r="H161">
        <v>258467</v>
      </c>
      <c r="I161">
        <v>-43667</v>
      </c>
      <c r="J161">
        <v>838035</v>
      </c>
      <c r="K161">
        <v>83110</v>
      </c>
      <c r="L161">
        <v>2913669.3333000001</v>
      </c>
      <c r="M161">
        <v>754925</v>
      </c>
      <c r="N161">
        <v>2862746</v>
      </c>
      <c r="O161">
        <v>50923.333333000002</v>
      </c>
      <c r="P161">
        <v>76558</v>
      </c>
      <c r="Q161">
        <v>26667.535561000001</v>
      </c>
      <c r="R161">
        <v>55464</v>
      </c>
      <c r="S161">
        <v>1353</v>
      </c>
      <c r="T161">
        <v>26667.535561000001</v>
      </c>
      <c r="U161">
        <v>17354</v>
      </c>
      <c r="V161">
        <v>21151</v>
      </c>
    </row>
    <row r="162" spans="1:22" x14ac:dyDescent="0.2">
      <c r="A162" t="s">
        <v>214</v>
      </c>
      <c r="B162">
        <v>3537</v>
      </c>
      <c r="C162">
        <v>0</v>
      </c>
      <c r="D162">
        <v>1</v>
      </c>
      <c r="E162">
        <v>325.8</v>
      </c>
      <c r="F162">
        <v>12.7</v>
      </c>
      <c r="G162">
        <v>1413023</v>
      </c>
      <c r="H162">
        <v>255656</v>
      </c>
      <c r="I162">
        <v>83594</v>
      </c>
      <c r="J162">
        <v>1241792</v>
      </c>
      <c r="K162">
        <v>26366</v>
      </c>
      <c r="L162">
        <v>2842935.3333000001</v>
      </c>
      <c r="M162">
        <v>1215426</v>
      </c>
      <c r="N162">
        <v>2726095</v>
      </c>
      <c r="O162">
        <v>116840.33332999999</v>
      </c>
      <c r="P162">
        <v>0</v>
      </c>
      <c r="Q162">
        <v>0</v>
      </c>
      <c r="R162">
        <v>81564</v>
      </c>
      <c r="S162">
        <v>1989</v>
      </c>
      <c r="T162">
        <v>0</v>
      </c>
      <c r="U162">
        <v>17163</v>
      </c>
      <c r="V162">
        <v>14028</v>
      </c>
    </row>
    <row r="163" spans="1:22" x14ac:dyDescent="0.2">
      <c r="A163" t="s">
        <v>215</v>
      </c>
      <c r="B163">
        <v>3555</v>
      </c>
      <c r="C163">
        <v>0</v>
      </c>
      <c r="D163">
        <v>1</v>
      </c>
      <c r="E163">
        <v>626.70000000000005</v>
      </c>
      <c r="F163">
        <v>19.7</v>
      </c>
      <c r="G163">
        <v>3033520</v>
      </c>
      <c r="H163">
        <v>430031</v>
      </c>
      <c r="I163">
        <v>130426</v>
      </c>
      <c r="J163">
        <v>1804216</v>
      </c>
      <c r="K163">
        <v>47630</v>
      </c>
      <c r="L163">
        <v>5207335.6666999999</v>
      </c>
      <c r="M163">
        <v>1756586</v>
      </c>
      <c r="N163">
        <v>5015149</v>
      </c>
      <c r="O163">
        <v>192186.66667000001</v>
      </c>
      <c r="P163">
        <v>0</v>
      </c>
      <c r="Q163">
        <v>0</v>
      </c>
      <c r="R163">
        <v>78302</v>
      </c>
      <c r="S163">
        <v>1910</v>
      </c>
      <c r="T163">
        <v>0</v>
      </c>
      <c r="U163">
        <v>31703</v>
      </c>
      <c r="V163">
        <v>17871</v>
      </c>
    </row>
    <row r="164" spans="1:22" x14ac:dyDescent="0.2">
      <c r="A164" t="s">
        <v>216</v>
      </c>
      <c r="B164">
        <v>3600</v>
      </c>
      <c r="C164">
        <v>0</v>
      </c>
      <c r="D164">
        <v>1</v>
      </c>
      <c r="E164">
        <v>2054</v>
      </c>
      <c r="F164">
        <v>-33.6</v>
      </c>
      <c r="G164">
        <v>10296312</v>
      </c>
      <c r="H164">
        <v>2067576</v>
      </c>
      <c r="I164">
        <v>462865</v>
      </c>
      <c r="J164">
        <v>6224605</v>
      </c>
      <c r="K164">
        <v>396878</v>
      </c>
      <c r="L164">
        <v>18588109.666999999</v>
      </c>
      <c r="M164">
        <v>5827727</v>
      </c>
      <c r="N164">
        <v>17668515</v>
      </c>
      <c r="O164">
        <v>919594.66666999995</v>
      </c>
      <c r="P164">
        <v>346795</v>
      </c>
      <c r="Q164">
        <v>0</v>
      </c>
      <c r="R164">
        <v>117453</v>
      </c>
      <c r="S164">
        <v>2865</v>
      </c>
      <c r="T164">
        <v>0</v>
      </c>
      <c r="U164">
        <v>108953</v>
      </c>
      <c r="V164">
        <v>117070</v>
      </c>
    </row>
    <row r="165" spans="1:22" x14ac:dyDescent="0.2">
      <c r="A165" t="s">
        <v>217</v>
      </c>
      <c r="B165">
        <v>3609</v>
      </c>
      <c r="C165">
        <v>0</v>
      </c>
      <c r="D165">
        <v>1</v>
      </c>
      <c r="E165">
        <v>467.13</v>
      </c>
      <c r="F165">
        <v>14.73</v>
      </c>
      <c r="G165">
        <v>2361258</v>
      </c>
      <c r="H165">
        <v>371420</v>
      </c>
      <c r="I165">
        <v>104512</v>
      </c>
      <c r="J165">
        <v>1125607</v>
      </c>
      <c r="K165">
        <v>21605</v>
      </c>
      <c r="L165">
        <v>3802586.6666999999</v>
      </c>
      <c r="M165">
        <v>1104002</v>
      </c>
      <c r="N165">
        <v>3667582</v>
      </c>
      <c r="O165">
        <v>135004.66667000001</v>
      </c>
      <c r="P165">
        <v>0</v>
      </c>
      <c r="Q165">
        <v>0</v>
      </c>
      <c r="R165">
        <v>71777</v>
      </c>
      <c r="S165">
        <v>1751</v>
      </c>
      <c r="T165">
        <v>0</v>
      </c>
      <c r="U165">
        <v>23468</v>
      </c>
      <c r="V165">
        <v>16079</v>
      </c>
    </row>
    <row r="166" spans="1:22" x14ac:dyDescent="0.2">
      <c r="A166" t="s">
        <v>218</v>
      </c>
      <c r="B166">
        <v>3645</v>
      </c>
      <c r="C166">
        <v>0</v>
      </c>
      <c r="D166">
        <v>1</v>
      </c>
      <c r="E166">
        <v>2545.6999999999998</v>
      </c>
      <c r="F166">
        <v>-4</v>
      </c>
      <c r="G166">
        <v>11113436</v>
      </c>
      <c r="H166">
        <v>1807398</v>
      </c>
      <c r="I166">
        <v>-62990</v>
      </c>
      <c r="J166">
        <v>8705558</v>
      </c>
      <c r="K166">
        <v>324043</v>
      </c>
      <c r="L166">
        <v>21666845.666999999</v>
      </c>
      <c r="M166">
        <v>8381515</v>
      </c>
      <c r="N166">
        <v>21371005</v>
      </c>
      <c r="O166">
        <v>295840.66667000001</v>
      </c>
      <c r="P166">
        <v>187778</v>
      </c>
      <c r="Q166">
        <v>0</v>
      </c>
      <c r="R166">
        <v>205542</v>
      </c>
      <c r="S166">
        <v>5013</v>
      </c>
      <c r="T166">
        <v>0</v>
      </c>
      <c r="U166">
        <v>131948</v>
      </c>
      <c r="V166">
        <v>245996</v>
      </c>
    </row>
    <row r="167" spans="1:22" x14ac:dyDescent="0.2">
      <c r="A167" t="s">
        <v>219</v>
      </c>
      <c r="B167">
        <v>3715</v>
      </c>
      <c r="C167">
        <v>0</v>
      </c>
      <c r="D167">
        <v>1</v>
      </c>
      <c r="E167">
        <v>7041.5</v>
      </c>
      <c r="F167">
        <v>98.5</v>
      </c>
      <c r="G167">
        <v>35735176</v>
      </c>
      <c r="H167">
        <v>6794888</v>
      </c>
      <c r="I167">
        <v>2667155</v>
      </c>
      <c r="J167">
        <v>17811868</v>
      </c>
      <c r="K167">
        <v>254881</v>
      </c>
      <c r="L167">
        <v>60328072.332999997</v>
      </c>
      <c r="M167">
        <v>17556987</v>
      </c>
      <c r="N167">
        <v>57114545</v>
      </c>
      <c r="O167">
        <v>3213527.3333000001</v>
      </c>
      <c r="P167">
        <v>0</v>
      </c>
      <c r="Q167">
        <v>0</v>
      </c>
      <c r="R167">
        <v>587264</v>
      </c>
      <c r="S167">
        <v>14324</v>
      </c>
      <c r="T167">
        <v>0</v>
      </c>
      <c r="U167">
        <v>359381</v>
      </c>
      <c r="V167">
        <v>573404</v>
      </c>
    </row>
    <row r="168" spans="1:22" x14ac:dyDescent="0.2">
      <c r="A168" t="s">
        <v>220</v>
      </c>
      <c r="B168">
        <v>3744</v>
      </c>
      <c r="C168">
        <v>0</v>
      </c>
      <c r="D168">
        <v>1</v>
      </c>
      <c r="E168">
        <v>686.7</v>
      </c>
      <c r="F168">
        <v>-12.8</v>
      </c>
      <c r="G168">
        <v>3803564</v>
      </c>
      <c r="H168">
        <v>453114</v>
      </c>
      <c r="I168">
        <v>-63578</v>
      </c>
      <c r="J168">
        <v>1528401</v>
      </c>
      <c r="K168">
        <v>150331</v>
      </c>
      <c r="L168">
        <v>5629615.6666999999</v>
      </c>
      <c r="M168">
        <v>1378070</v>
      </c>
      <c r="N168">
        <v>5535892</v>
      </c>
      <c r="O168">
        <v>93723.666666999998</v>
      </c>
      <c r="P168">
        <v>126015</v>
      </c>
      <c r="Q168">
        <v>77881.704836000004</v>
      </c>
      <c r="R168">
        <v>169654</v>
      </c>
      <c r="S168">
        <v>4138</v>
      </c>
      <c r="T168">
        <v>77881.704836000004</v>
      </c>
      <c r="U168">
        <v>34297</v>
      </c>
      <c r="V168">
        <v>14191</v>
      </c>
    </row>
    <row r="169" spans="1:22" x14ac:dyDescent="0.2">
      <c r="A169" t="s">
        <v>221</v>
      </c>
      <c r="B169">
        <v>3798</v>
      </c>
      <c r="C169">
        <v>0</v>
      </c>
      <c r="D169">
        <v>1</v>
      </c>
      <c r="E169">
        <v>533.70000000000005</v>
      </c>
      <c r="F169">
        <v>-20.2</v>
      </c>
      <c r="G169">
        <v>2765179</v>
      </c>
      <c r="H169">
        <v>394025</v>
      </c>
      <c r="I169">
        <v>-95755</v>
      </c>
      <c r="J169">
        <v>1627652</v>
      </c>
      <c r="K169">
        <v>171019</v>
      </c>
      <c r="L169">
        <v>4680028.6666999999</v>
      </c>
      <c r="M169">
        <v>1456633</v>
      </c>
      <c r="N169">
        <v>4598746</v>
      </c>
      <c r="O169">
        <v>81282.666666999998</v>
      </c>
      <c r="P169">
        <v>164009</v>
      </c>
      <c r="Q169">
        <v>0</v>
      </c>
      <c r="R169">
        <v>117453</v>
      </c>
      <c r="S169">
        <v>2865</v>
      </c>
      <c r="T169">
        <v>0</v>
      </c>
      <c r="U169">
        <v>27776</v>
      </c>
      <c r="V169">
        <v>10626</v>
      </c>
    </row>
    <row r="170" spans="1:22" x14ac:dyDescent="0.2">
      <c r="A170" t="s">
        <v>222</v>
      </c>
      <c r="B170">
        <v>3816</v>
      </c>
      <c r="C170">
        <v>0</v>
      </c>
      <c r="D170">
        <v>1</v>
      </c>
      <c r="E170">
        <v>409.8</v>
      </c>
      <c r="F170">
        <v>5.3</v>
      </c>
      <c r="G170">
        <v>1990525</v>
      </c>
      <c r="H170">
        <v>323029</v>
      </c>
      <c r="I170">
        <v>25083</v>
      </c>
      <c r="J170">
        <v>1157609</v>
      </c>
      <c r="K170">
        <v>-31220</v>
      </c>
      <c r="L170">
        <v>3410026.6666999999</v>
      </c>
      <c r="M170">
        <v>1188829</v>
      </c>
      <c r="N170">
        <v>3409749</v>
      </c>
      <c r="O170">
        <v>277.66666666999998</v>
      </c>
      <c r="P170">
        <v>0</v>
      </c>
      <c r="Q170">
        <v>0</v>
      </c>
      <c r="R170">
        <v>75039</v>
      </c>
      <c r="S170">
        <v>1830</v>
      </c>
      <c r="T170">
        <v>0</v>
      </c>
      <c r="U170">
        <v>20980</v>
      </c>
      <c r="V170">
        <v>13903</v>
      </c>
    </row>
    <row r="171" spans="1:22" x14ac:dyDescent="0.2">
      <c r="A171" t="s">
        <v>223</v>
      </c>
      <c r="B171">
        <v>3841</v>
      </c>
      <c r="C171">
        <v>0</v>
      </c>
      <c r="D171">
        <v>1</v>
      </c>
      <c r="E171">
        <v>769.6</v>
      </c>
      <c r="F171">
        <v>-1.3</v>
      </c>
      <c r="G171">
        <v>3792568</v>
      </c>
      <c r="H171">
        <v>586978</v>
      </c>
      <c r="I171">
        <v>-43357</v>
      </c>
      <c r="J171">
        <v>2360631</v>
      </c>
      <c r="K171">
        <v>109855</v>
      </c>
      <c r="L171">
        <v>6653402.3333000001</v>
      </c>
      <c r="M171">
        <v>2250776</v>
      </c>
      <c r="N171">
        <v>6564922</v>
      </c>
      <c r="O171">
        <v>88480.333333000002</v>
      </c>
      <c r="P171">
        <v>57351</v>
      </c>
      <c r="Q171">
        <v>0</v>
      </c>
      <c r="R171">
        <v>130503</v>
      </c>
      <c r="S171">
        <v>3183</v>
      </c>
      <c r="T171">
        <v>0</v>
      </c>
      <c r="U171">
        <v>40135</v>
      </c>
      <c r="V171">
        <v>43728</v>
      </c>
    </row>
    <row r="172" spans="1:22" x14ac:dyDescent="0.2">
      <c r="A172" t="s">
        <v>224</v>
      </c>
      <c r="B172">
        <v>3897</v>
      </c>
      <c r="C172">
        <v>0</v>
      </c>
      <c r="D172">
        <v>1</v>
      </c>
      <c r="E172">
        <v>74.900000000000006</v>
      </c>
      <c r="F172">
        <v>-1.1000000000000001</v>
      </c>
      <c r="G172">
        <v>160434</v>
      </c>
      <c r="H172">
        <v>56420</v>
      </c>
      <c r="I172">
        <v>-5281</v>
      </c>
      <c r="J172">
        <v>544749</v>
      </c>
      <c r="K172">
        <v>32323</v>
      </c>
      <c r="L172">
        <v>737974.66666999995</v>
      </c>
      <c r="M172">
        <v>512426</v>
      </c>
      <c r="N172">
        <v>707947</v>
      </c>
      <c r="O172">
        <v>30027.666667000001</v>
      </c>
      <c r="P172">
        <v>12166</v>
      </c>
      <c r="Q172">
        <v>0</v>
      </c>
      <c r="R172">
        <v>29363</v>
      </c>
      <c r="S172">
        <v>716</v>
      </c>
      <c r="T172">
        <v>0</v>
      </c>
      <c r="U172">
        <v>4429</v>
      </c>
      <c r="V172">
        <v>5735</v>
      </c>
    </row>
    <row r="173" spans="1:22" x14ac:dyDescent="0.2">
      <c r="A173" t="s">
        <v>225</v>
      </c>
      <c r="B173">
        <v>3906</v>
      </c>
      <c r="C173">
        <v>0</v>
      </c>
      <c r="D173">
        <v>1</v>
      </c>
      <c r="E173">
        <v>443.8</v>
      </c>
      <c r="F173">
        <v>11</v>
      </c>
      <c r="G173">
        <v>2018715</v>
      </c>
      <c r="H173">
        <v>310624</v>
      </c>
      <c r="I173">
        <v>66947</v>
      </c>
      <c r="J173">
        <v>1470522</v>
      </c>
      <c r="K173">
        <v>35874</v>
      </c>
      <c r="L173">
        <v>3700840</v>
      </c>
      <c r="M173">
        <v>1434648</v>
      </c>
      <c r="N173">
        <v>3591305</v>
      </c>
      <c r="O173">
        <v>109535</v>
      </c>
      <c r="P173">
        <v>0</v>
      </c>
      <c r="Q173">
        <v>0</v>
      </c>
      <c r="R173">
        <v>114190</v>
      </c>
      <c r="S173">
        <v>2785</v>
      </c>
      <c r="T173">
        <v>0</v>
      </c>
      <c r="U173">
        <v>22587</v>
      </c>
      <c r="V173">
        <v>15169</v>
      </c>
    </row>
    <row r="174" spans="1:22" x14ac:dyDescent="0.2">
      <c r="A174" t="s">
        <v>226</v>
      </c>
      <c r="B174">
        <v>4419</v>
      </c>
      <c r="C174">
        <v>0</v>
      </c>
      <c r="D174">
        <v>1</v>
      </c>
      <c r="E174">
        <v>798.6</v>
      </c>
      <c r="F174">
        <v>4.4000000000000004</v>
      </c>
      <c r="G174">
        <v>4121701</v>
      </c>
      <c r="H174">
        <v>589885</v>
      </c>
      <c r="I174">
        <v>45039</v>
      </c>
      <c r="J174">
        <v>2319257</v>
      </c>
      <c r="K174">
        <v>56357</v>
      </c>
      <c r="L174">
        <v>6923010.6666999999</v>
      </c>
      <c r="M174">
        <v>2262900</v>
      </c>
      <c r="N174">
        <v>6806226</v>
      </c>
      <c r="O174">
        <v>116784.66667000001</v>
      </c>
      <c r="P174">
        <v>22680</v>
      </c>
      <c r="Q174">
        <v>0</v>
      </c>
      <c r="R174">
        <v>140291</v>
      </c>
      <c r="S174">
        <v>3422</v>
      </c>
      <c r="T174">
        <v>0</v>
      </c>
      <c r="U174">
        <v>41402</v>
      </c>
      <c r="V174">
        <v>32459</v>
      </c>
    </row>
    <row r="175" spans="1:22" x14ac:dyDescent="0.2">
      <c r="A175" t="s">
        <v>227</v>
      </c>
      <c r="B175">
        <v>4149</v>
      </c>
      <c r="C175">
        <v>0</v>
      </c>
      <c r="D175">
        <v>1</v>
      </c>
      <c r="E175">
        <v>1337.3</v>
      </c>
      <c r="F175">
        <v>-40</v>
      </c>
      <c r="G175">
        <v>6359423</v>
      </c>
      <c r="H175">
        <v>966511</v>
      </c>
      <c r="I175">
        <v>-224419</v>
      </c>
      <c r="J175">
        <v>4829631</v>
      </c>
      <c r="K175">
        <v>361707</v>
      </c>
      <c r="L175">
        <v>12009824.666999999</v>
      </c>
      <c r="M175">
        <v>4467924</v>
      </c>
      <c r="N175">
        <v>11828041</v>
      </c>
      <c r="O175">
        <v>181783.66667000001</v>
      </c>
      <c r="P175">
        <v>344470</v>
      </c>
      <c r="Q175">
        <v>0</v>
      </c>
      <c r="R175">
        <v>221855</v>
      </c>
      <c r="S175">
        <v>5411</v>
      </c>
      <c r="T175">
        <v>0</v>
      </c>
      <c r="U175">
        <v>70368</v>
      </c>
      <c r="V175">
        <v>76115</v>
      </c>
    </row>
    <row r="176" spans="1:22" x14ac:dyDescent="0.2">
      <c r="A176" t="s">
        <v>228</v>
      </c>
      <c r="B176">
        <v>3942</v>
      </c>
      <c r="C176">
        <v>0</v>
      </c>
      <c r="D176">
        <v>1</v>
      </c>
      <c r="E176">
        <v>675.7</v>
      </c>
      <c r="F176">
        <v>25.1</v>
      </c>
      <c r="G176">
        <v>3807165</v>
      </c>
      <c r="H176">
        <v>467022</v>
      </c>
      <c r="I176">
        <v>186797</v>
      </c>
      <c r="J176">
        <v>1155925</v>
      </c>
      <c r="K176">
        <v>-12184</v>
      </c>
      <c r="L176">
        <v>5421856.6666999999</v>
      </c>
      <c r="M176">
        <v>1168109</v>
      </c>
      <c r="N176">
        <v>5243756</v>
      </c>
      <c r="O176">
        <v>178100.66667000001</v>
      </c>
      <c r="P176">
        <v>0</v>
      </c>
      <c r="Q176">
        <v>157467.29319</v>
      </c>
      <c r="R176">
        <v>16313</v>
      </c>
      <c r="S176">
        <v>398</v>
      </c>
      <c r="T176">
        <v>157467.29319</v>
      </c>
      <c r="U176">
        <v>33742</v>
      </c>
      <c r="V176">
        <v>8058</v>
      </c>
    </row>
    <row r="177" spans="1:22" x14ac:dyDescent="0.2">
      <c r="A177" t="s">
        <v>229</v>
      </c>
      <c r="B177">
        <v>4023</v>
      </c>
      <c r="C177">
        <v>0</v>
      </c>
      <c r="D177">
        <v>1</v>
      </c>
      <c r="E177">
        <v>652.70000000000005</v>
      </c>
      <c r="F177">
        <v>-18.3</v>
      </c>
      <c r="G177">
        <v>2516439</v>
      </c>
      <c r="H177">
        <v>490284</v>
      </c>
      <c r="I177">
        <v>-122596</v>
      </c>
      <c r="J177">
        <v>2796200</v>
      </c>
      <c r="K177">
        <v>185819</v>
      </c>
      <c r="L177">
        <v>5740072.3333000001</v>
      </c>
      <c r="M177">
        <v>2610381</v>
      </c>
      <c r="N177">
        <v>5654380</v>
      </c>
      <c r="O177">
        <v>85692.333333000002</v>
      </c>
      <c r="P177">
        <v>160714</v>
      </c>
      <c r="Q177">
        <v>0</v>
      </c>
      <c r="R177">
        <v>101140</v>
      </c>
      <c r="S177">
        <v>2467</v>
      </c>
      <c r="T177">
        <v>0</v>
      </c>
      <c r="U177">
        <v>33014</v>
      </c>
      <c r="V177">
        <v>38289</v>
      </c>
    </row>
    <row r="178" spans="1:22" x14ac:dyDescent="0.2">
      <c r="A178" t="s">
        <v>230</v>
      </c>
      <c r="B178">
        <v>4033</v>
      </c>
      <c r="C178">
        <v>0</v>
      </c>
      <c r="D178">
        <v>1</v>
      </c>
      <c r="E178">
        <v>638.70000000000005</v>
      </c>
      <c r="F178">
        <v>-34.4</v>
      </c>
      <c r="G178">
        <v>2792621</v>
      </c>
      <c r="H178">
        <v>477905</v>
      </c>
      <c r="I178">
        <v>-288354</v>
      </c>
      <c r="J178">
        <v>2841115</v>
      </c>
      <c r="K178">
        <v>344189</v>
      </c>
      <c r="L178">
        <v>6024487.6666999999</v>
      </c>
      <c r="M178">
        <v>2496926</v>
      </c>
      <c r="N178">
        <v>5956470</v>
      </c>
      <c r="O178">
        <v>68017.666666999998</v>
      </c>
      <c r="P178">
        <v>266241</v>
      </c>
      <c r="Q178">
        <v>0</v>
      </c>
      <c r="R178">
        <v>107665</v>
      </c>
      <c r="S178">
        <v>2626</v>
      </c>
      <c r="T178">
        <v>0</v>
      </c>
      <c r="U178">
        <v>34891</v>
      </c>
      <c r="V178">
        <v>20512</v>
      </c>
    </row>
    <row r="179" spans="1:22" x14ac:dyDescent="0.2">
      <c r="A179" t="s">
        <v>231</v>
      </c>
      <c r="B179">
        <v>4041</v>
      </c>
      <c r="C179">
        <v>0</v>
      </c>
      <c r="D179">
        <v>1</v>
      </c>
      <c r="E179">
        <v>1351.3</v>
      </c>
      <c r="F179">
        <v>-1.3</v>
      </c>
      <c r="G179">
        <v>7834397</v>
      </c>
      <c r="H179">
        <v>1015261</v>
      </c>
      <c r="I179">
        <v>17913</v>
      </c>
      <c r="J179">
        <v>3598759</v>
      </c>
      <c r="K179">
        <v>131599</v>
      </c>
      <c r="L179">
        <v>12275497.666999999</v>
      </c>
      <c r="M179">
        <v>3467160</v>
      </c>
      <c r="N179">
        <v>12079840</v>
      </c>
      <c r="O179">
        <v>195657.66667000001</v>
      </c>
      <c r="P179">
        <v>94383</v>
      </c>
      <c r="Q179">
        <v>25292.467957000001</v>
      </c>
      <c r="R179">
        <v>264269</v>
      </c>
      <c r="S179">
        <v>6446</v>
      </c>
      <c r="T179">
        <v>25292.467957000001</v>
      </c>
      <c r="U179">
        <v>75296</v>
      </c>
      <c r="V179">
        <v>91350</v>
      </c>
    </row>
    <row r="180" spans="1:22" x14ac:dyDescent="0.2">
      <c r="A180" t="s">
        <v>232</v>
      </c>
      <c r="B180">
        <v>4043</v>
      </c>
      <c r="C180">
        <v>0</v>
      </c>
      <c r="D180">
        <v>1</v>
      </c>
      <c r="E180">
        <v>685.7</v>
      </c>
      <c r="F180">
        <v>-5.4</v>
      </c>
      <c r="G180">
        <v>3125533</v>
      </c>
      <c r="H180">
        <v>496489</v>
      </c>
      <c r="I180">
        <v>-27348</v>
      </c>
      <c r="J180">
        <v>2447360</v>
      </c>
      <c r="K180">
        <v>62312</v>
      </c>
      <c r="L180">
        <v>5935529.3333000001</v>
      </c>
      <c r="M180">
        <v>2385048</v>
      </c>
      <c r="N180">
        <v>5893481</v>
      </c>
      <c r="O180">
        <v>42048.333333000002</v>
      </c>
      <c r="P180">
        <v>78766</v>
      </c>
      <c r="Q180">
        <v>0</v>
      </c>
      <c r="R180">
        <v>150078</v>
      </c>
      <c r="S180">
        <v>3660</v>
      </c>
      <c r="T180">
        <v>0</v>
      </c>
      <c r="U180">
        <v>35506</v>
      </c>
      <c r="V180">
        <v>16225</v>
      </c>
    </row>
    <row r="181" spans="1:22" x14ac:dyDescent="0.2">
      <c r="A181" t="s">
        <v>233</v>
      </c>
      <c r="B181">
        <v>4068</v>
      </c>
      <c r="C181">
        <v>0</v>
      </c>
      <c r="D181">
        <v>1</v>
      </c>
      <c r="E181">
        <v>421.8</v>
      </c>
      <c r="F181">
        <v>-11.4</v>
      </c>
      <c r="G181">
        <v>1257709</v>
      </c>
      <c r="H181">
        <v>316616</v>
      </c>
      <c r="I181">
        <v>-90660</v>
      </c>
      <c r="J181">
        <v>2197662</v>
      </c>
      <c r="K181">
        <v>96991</v>
      </c>
      <c r="L181">
        <v>3700571.6666999999</v>
      </c>
      <c r="M181">
        <v>2100671</v>
      </c>
      <c r="N181">
        <v>3681941</v>
      </c>
      <c r="O181">
        <v>18630.666667000001</v>
      </c>
      <c r="P181">
        <v>100700</v>
      </c>
      <c r="Q181">
        <v>0</v>
      </c>
      <c r="R181">
        <v>88090</v>
      </c>
      <c r="S181">
        <v>2149</v>
      </c>
      <c r="T181">
        <v>0</v>
      </c>
      <c r="U181">
        <v>21691</v>
      </c>
      <c r="V181">
        <v>16675</v>
      </c>
    </row>
    <row r="182" spans="1:22" x14ac:dyDescent="0.2">
      <c r="A182" t="s">
        <v>234</v>
      </c>
      <c r="B182">
        <v>4086</v>
      </c>
      <c r="C182">
        <v>0</v>
      </c>
      <c r="D182">
        <v>1</v>
      </c>
      <c r="E182">
        <v>1880.1</v>
      </c>
      <c r="F182">
        <v>16.100000000000001</v>
      </c>
      <c r="G182">
        <v>10456585</v>
      </c>
      <c r="H182">
        <v>1388499</v>
      </c>
      <c r="I182">
        <v>123246</v>
      </c>
      <c r="J182">
        <v>4387354</v>
      </c>
      <c r="K182">
        <v>71449</v>
      </c>
      <c r="L182">
        <v>16066072.666999999</v>
      </c>
      <c r="M182">
        <v>4315905</v>
      </c>
      <c r="N182">
        <v>15806704</v>
      </c>
      <c r="O182">
        <v>259368.66667000001</v>
      </c>
      <c r="P182">
        <v>16429</v>
      </c>
      <c r="Q182">
        <v>127689.88385</v>
      </c>
      <c r="R182">
        <v>296894</v>
      </c>
      <c r="S182">
        <v>7241</v>
      </c>
      <c r="T182">
        <v>127689.88385</v>
      </c>
      <c r="U182">
        <v>97994</v>
      </c>
      <c r="V182">
        <v>130529</v>
      </c>
    </row>
    <row r="183" spans="1:22" x14ac:dyDescent="0.2">
      <c r="A183" t="s">
        <v>235</v>
      </c>
      <c r="B183">
        <v>4104</v>
      </c>
      <c r="C183">
        <v>0</v>
      </c>
      <c r="D183">
        <v>1</v>
      </c>
      <c r="E183">
        <v>5456.3</v>
      </c>
      <c r="F183">
        <v>67.8</v>
      </c>
      <c r="G183">
        <v>35326092</v>
      </c>
      <c r="H183">
        <v>5606096</v>
      </c>
      <c r="I183">
        <v>2281279</v>
      </c>
      <c r="J183">
        <v>10947927</v>
      </c>
      <c r="K183">
        <v>129781</v>
      </c>
      <c r="L183">
        <v>51503293</v>
      </c>
      <c r="M183">
        <v>10818146</v>
      </c>
      <c r="N183">
        <v>48939732</v>
      </c>
      <c r="O183">
        <v>2563561</v>
      </c>
      <c r="P183">
        <v>0</v>
      </c>
      <c r="Q183">
        <v>1715816.0463</v>
      </c>
      <c r="R183">
        <v>717767</v>
      </c>
      <c r="S183">
        <v>17507</v>
      </c>
      <c r="T183">
        <v>1715816.0463</v>
      </c>
      <c r="U183">
        <v>300446</v>
      </c>
      <c r="V183">
        <v>340945</v>
      </c>
    </row>
    <row r="184" spans="1:22" x14ac:dyDescent="0.2">
      <c r="A184" t="s">
        <v>236</v>
      </c>
      <c r="B184">
        <v>4122</v>
      </c>
      <c r="C184">
        <v>0</v>
      </c>
      <c r="D184">
        <v>1</v>
      </c>
      <c r="E184">
        <v>531.70000000000005</v>
      </c>
      <c r="F184">
        <v>1.2</v>
      </c>
      <c r="G184">
        <v>2745065</v>
      </c>
      <c r="H184">
        <v>364280</v>
      </c>
      <c r="I184">
        <v>6655</v>
      </c>
      <c r="J184">
        <v>1420198</v>
      </c>
      <c r="K184">
        <v>47128</v>
      </c>
      <c r="L184">
        <v>4471817</v>
      </c>
      <c r="M184">
        <v>1373070</v>
      </c>
      <c r="N184">
        <v>4413816</v>
      </c>
      <c r="O184">
        <v>58001</v>
      </c>
      <c r="P184">
        <v>26132</v>
      </c>
      <c r="Q184">
        <v>0</v>
      </c>
      <c r="R184">
        <v>65252</v>
      </c>
      <c r="S184">
        <v>1592</v>
      </c>
      <c r="T184">
        <v>0</v>
      </c>
      <c r="U184">
        <v>27272</v>
      </c>
      <c r="V184">
        <v>7526</v>
      </c>
    </row>
    <row r="185" spans="1:22" x14ac:dyDescent="0.2">
      <c r="A185" t="s">
        <v>237</v>
      </c>
      <c r="B185">
        <v>4131</v>
      </c>
      <c r="C185">
        <v>0</v>
      </c>
      <c r="D185">
        <v>1</v>
      </c>
      <c r="E185">
        <v>3661.2</v>
      </c>
      <c r="F185">
        <v>-63.5</v>
      </c>
      <c r="G185">
        <v>19073289</v>
      </c>
      <c r="H185">
        <v>2676905</v>
      </c>
      <c r="I185">
        <v>-422657</v>
      </c>
      <c r="J185">
        <v>12247269</v>
      </c>
      <c r="K185">
        <v>626965</v>
      </c>
      <c r="L185">
        <v>34026026</v>
      </c>
      <c r="M185">
        <v>11620304</v>
      </c>
      <c r="N185">
        <v>33567041</v>
      </c>
      <c r="O185">
        <v>458985</v>
      </c>
      <c r="P185">
        <v>648610</v>
      </c>
      <c r="Q185">
        <v>0</v>
      </c>
      <c r="R185">
        <v>466548</v>
      </c>
      <c r="S185">
        <v>11379</v>
      </c>
      <c r="T185">
        <v>0</v>
      </c>
      <c r="U185">
        <v>199218</v>
      </c>
      <c r="V185">
        <v>495111</v>
      </c>
    </row>
    <row r="186" spans="1:22" x14ac:dyDescent="0.2">
      <c r="A186" t="s">
        <v>238</v>
      </c>
      <c r="B186">
        <v>4203</v>
      </c>
      <c r="C186">
        <v>0</v>
      </c>
      <c r="D186">
        <v>1</v>
      </c>
      <c r="E186">
        <v>758.6</v>
      </c>
      <c r="F186">
        <v>21.6</v>
      </c>
      <c r="G186">
        <v>3542615</v>
      </c>
      <c r="H186">
        <v>533040</v>
      </c>
      <c r="I186">
        <v>158231</v>
      </c>
      <c r="J186">
        <v>2430917</v>
      </c>
      <c r="K186">
        <v>50234</v>
      </c>
      <c r="L186">
        <v>6531171.6666999999</v>
      </c>
      <c r="M186">
        <v>2380683</v>
      </c>
      <c r="N186">
        <v>6311065</v>
      </c>
      <c r="O186">
        <v>220106.66667000001</v>
      </c>
      <c r="P186">
        <v>0</v>
      </c>
      <c r="Q186">
        <v>0</v>
      </c>
      <c r="R186">
        <v>0</v>
      </c>
      <c r="S186">
        <v>0</v>
      </c>
      <c r="T186">
        <v>0</v>
      </c>
      <c r="U186">
        <v>39945</v>
      </c>
      <c r="V186">
        <v>24600</v>
      </c>
    </row>
    <row r="187" spans="1:22" x14ac:dyDescent="0.2">
      <c r="A187" t="s">
        <v>239</v>
      </c>
      <c r="B187">
        <v>4212</v>
      </c>
      <c r="C187">
        <v>0</v>
      </c>
      <c r="D187">
        <v>1</v>
      </c>
      <c r="E187">
        <v>337.8</v>
      </c>
      <c r="F187">
        <v>23.8</v>
      </c>
      <c r="G187">
        <v>2023141</v>
      </c>
      <c r="H187">
        <v>274127</v>
      </c>
      <c r="I187">
        <v>183993</v>
      </c>
      <c r="J187">
        <v>706167</v>
      </c>
      <c r="K187">
        <v>14451</v>
      </c>
      <c r="L187">
        <v>2918380.3333000001</v>
      </c>
      <c r="M187">
        <v>691716</v>
      </c>
      <c r="N187">
        <v>2717942</v>
      </c>
      <c r="O187">
        <v>200438.33332999999</v>
      </c>
      <c r="P187">
        <v>0</v>
      </c>
      <c r="Q187">
        <v>67741.303098000004</v>
      </c>
      <c r="R187">
        <v>88090</v>
      </c>
      <c r="S187">
        <v>2149</v>
      </c>
      <c r="T187">
        <v>67741.303098000004</v>
      </c>
      <c r="U187">
        <v>17537</v>
      </c>
      <c r="V187">
        <v>3035</v>
      </c>
    </row>
    <row r="188" spans="1:22" x14ac:dyDescent="0.2">
      <c r="A188" t="s">
        <v>240</v>
      </c>
      <c r="B188">
        <v>4271</v>
      </c>
      <c r="C188">
        <v>0</v>
      </c>
      <c r="D188">
        <v>1</v>
      </c>
      <c r="E188">
        <v>1268.4000000000001</v>
      </c>
      <c r="F188">
        <v>22.4</v>
      </c>
      <c r="G188">
        <v>6493371</v>
      </c>
      <c r="H188">
        <v>916222</v>
      </c>
      <c r="I188">
        <v>161942</v>
      </c>
      <c r="J188">
        <v>3633230</v>
      </c>
      <c r="K188">
        <v>76423</v>
      </c>
      <c r="L188">
        <v>10831604.333000001</v>
      </c>
      <c r="M188">
        <v>3556807</v>
      </c>
      <c r="N188">
        <v>10572316</v>
      </c>
      <c r="O188">
        <v>259288.33332999999</v>
      </c>
      <c r="P188">
        <v>0</v>
      </c>
      <c r="Q188">
        <v>0</v>
      </c>
      <c r="R188">
        <v>254481</v>
      </c>
      <c r="S188">
        <v>6207</v>
      </c>
      <c r="T188">
        <v>0</v>
      </c>
      <c r="U188">
        <v>66473</v>
      </c>
      <c r="V188">
        <v>43262</v>
      </c>
    </row>
    <row r="189" spans="1:22" x14ac:dyDescent="0.2">
      <c r="A189" t="s">
        <v>241</v>
      </c>
      <c r="B189">
        <v>4269</v>
      </c>
      <c r="C189">
        <v>0</v>
      </c>
      <c r="D189">
        <v>1</v>
      </c>
      <c r="E189">
        <v>544.70000000000005</v>
      </c>
      <c r="F189">
        <v>-9.3000000000000007</v>
      </c>
      <c r="G189">
        <v>2534426</v>
      </c>
      <c r="H189">
        <v>414713</v>
      </c>
      <c r="I189">
        <v>-44807</v>
      </c>
      <c r="J189">
        <v>2031334</v>
      </c>
      <c r="K189">
        <v>122992</v>
      </c>
      <c r="L189">
        <v>4891017.3333000001</v>
      </c>
      <c r="M189">
        <v>1908342</v>
      </c>
      <c r="N189">
        <v>4809458</v>
      </c>
      <c r="O189">
        <v>81559.333333000002</v>
      </c>
      <c r="P189">
        <v>95792</v>
      </c>
      <c r="Q189">
        <v>0</v>
      </c>
      <c r="R189">
        <v>97877</v>
      </c>
      <c r="S189">
        <v>2387</v>
      </c>
      <c r="T189">
        <v>0</v>
      </c>
      <c r="U189">
        <v>29073</v>
      </c>
      <c r="V189">
        <v>8421</v>
      </c>
    </row>
    <row r="190" spans="1:22" x14ac:dyDescent="0.2">
      <c r="A190" t="s">
        <v>242</v>
      </c>
      <c r="B190">
        <v>4356</v>
      </c>
      <c r="C190">
        <v>0</v>
      </c>
      <c r="D190">
        <v>1</v>
      </c>
      <c r="E190">
        <v>832.6</v>
      </c>
      <c r="F190">
        <v>-26.6</v>
      </c>
      <c r="G190">
        <v>4295955</v>
      </c>
      <c r="H190">
        <v>578900</v>
      </c>
      <c r="I190">
        <v>-152188</v>
      </c>
      <c r="J190">
        <v>2598455</v>
      </c>
      <c r="K190">
        <v>234760</v>
      </c>
      <c r="L190">
        <v>7310453</v>
      </c>
      <c r="M190">
        <v>2363695</v>
      </c>
      <c r="N190">
        <v>7211219</v>
      </c>
      <c r="O190">
        <v>99234</v>
      </c>
      <c r="P190">
        <v>224032</v>
      </c>
      <c r="Q190">
        <v>0</v>
      </c>
      <c r="R190">
        <v>192492</v>
      </c>
      <c r="S190">
        <v>4695</v>
      </c>
      <c r="T190">
        <v>0</v>
      </c>
      <c r="U190">
        <v>43628</v>
      </c>
      <c r="V190">
        <v>29635</v>
      </c>
    </row>
    <row r="191" spans="1:22" x14ac:dyDescent="0.2">
      <c r="A191" t="s">
        <v>243</v>
      </c>
      <c r="B191">
        <v>4437</v>
      </c>
      <c r="C191">
        <v>0</v>
      </c>
      <c r="D191">
        <v>1</v>
      </c>
      <c r="E191">
        <v>540.70000000000005</v>
      </c>
      <c r="F191">
        <v>-10.199999999999999</v>
      </c>
      <c r="G191">
        <v>2129493</v>
      </c>
      <c r="H191">
        <v>374102</v>
      </c>
      <c r="I191">
        <v>-81103</v>
      </c>
      <c r="J191">
        <v>2243032</v>
      </c>
      <c r="K191">
        <v>129915</v>
      </c>
      <c r="L191">
        <v>4678323</v>
      </c>
      <c r="M191">
        <v>2113117</v>
      </c>
      <c r="N191">
        <v>4620558</v>
      </c>
      <c r="O191">
        <v>57765</v>
      </c>
      <c r="P191">
        <v>100003</v>
      </c>
      <c r="Q191">
        <v>0</v>
      </c>
      <c r="R191">
        <v>84827</v>
      </c>
      <c r="S191">
        <v>2069</v>
      </c>
      <c r="T191">
        <v>0</v>
      </c>
      <c r="U191">
        <v>27603</v>
      </c>
      <c r="V191">
        <v>16523</v>
      </c>
    </row>
    <row r="192" spans="1:22" x14ac:dyDescent="0.2">
      <c r="A192" t="s">
        <v>244</v>
      </c>
      <c r="B192">
        <v>4446</v>
      </c>
      <c r="C192">
        <v>0</v>
      </c>
      <c r="D192">
        <v>1</v>
      </c>
      <c r="E192">
        <v>1025.5</v>
      </c>
      <c r="F192">
        <v>4.9000000000000004</v>
      </c>
      <c r="G192">
        <v>5459688</v>
      </c>
      <c r="H192">
        <v>717770</v>
      </c>
      <c r="I192">
        <v>38627</v>
      </c>
      <c r="J192">
        <v>3069135</v>
      </c>
      <c r="K192">
        <v>75183</v>
      </c>
      <c r="L192">
        <v>9112578.3333000001</v>
      </c>
      <c r="M192">
        <v>2993952</v>
      </c>
      <c r="N192">
        <v>8975802</v>
      </c>
      <c r="O192">
        <v>136776.33332999999</v>
      </c>
      <c r="P192">
        <v>33778</v>
      </c>
      <c r="Q192">
        <v>0</v>
      </c>
      <c r="R192">
        <v>182704</v>
      </c>
      <c r="S192">
        <v>4456</v>
      </c>
      <c r="T192">
        <v>0</v>
      </c>
      <c r="U192">
        <v>55519</v>
      </c>
      <c r="V192">
        <v>48689</v>
      </c>
    </row>
    <row r="193" spans="1:22" x14ac:dyDescent="0.2">
      <c r="A193" t="s">
        <v>245</v>
      </c>
      <c r="B193">
        <v>4491</v>
      </c>
      <c r="C193">
        <v>0</v>
      </c>
      <c r="D193">
        <v>1</v>
      </c>
      <c r="E193">
        <v>348.8</v>
      </c>
      <c r="F193">
        <v>-4.0999999999999996</v>
      </c>
      <c r="G193">
        <v>1953277</v>
      </c>
      <c r="H193">
        <v>290772</v>
      </c>
      <c r="I193">
        <v>-655</v>
      </c>
      <c r="J193">
        <v>1014717</v>
      </c>
      <c r="K193">
        <v>65138</v>
      </c>
      <c r="L193">
        <v>3204888</v>
      </c>
      <c r="M193">
        <v>949579</v>
      </c>
      <c r="N193">
        <v>3134626</v>
      </c>
      <c r="O193">
        <v>70262</v>
      </c>
      <c r="P193">
        <v>48566</v>
      </c>
      <c r="Q193">
        <v>0</v>
      </c>
      <c r="R193">
        <v>65252</v>
      </c>
      <c r="S193">
        <v>1592</v>
      </c>
      <c r="T193">
        <v>0</v>
      </c>
      <c r="U193">
        <v>18925</v>
      </c>
      <c r="V193">
        <v>11374</v>
      </c>
    </row>
    <row r="194" spans="1:22" x14ac:dyDescent="0.2">
      <c r="A194" t="s">
        <v>246</v>
      </c>
      <c r="B194">
        <v>4505</v>
      </c>
      <c r="C194">
        <v>0</v>
      </c>
      <c r="D194">
        <v>1</v>
      </c>
      <c r="E194">
        <v>239.9</v>
      </c>
      <c r="F194">
        <v>-9.1999999999999993</v>
      </c>
      <c r="G194">
        <v>1332542</v>
      </c>
      <c r="H194">
        <v>178750</v>
      </c>
      <c r="I194">
        <v>-35184</v>
      </c>
      <c r="J194">
        <v>799012</v>
      </c>
      <c r="K194">
        <v>80472</v>
      </c>
      <c r="L194">
        <v>2252376</v>
      </c>
      <c r="M194">
        <v>718540</v>
      </c>
      <c r="N194">
        <v>2205504</v>
      </c>
      <c r="O194">
        <v>46872</v>
      </c>
      <c r="P194">
        <v>75290</v>
      </c>
      <c r="Q194">
        <v>0</v>
      </c>
      <c r="R194">
        <v>61989</v>
      </c>
      <c r="S194">
        <v>1512</v>
      </c>
      <c r="T194">
        <v>0</v>
      </c>
      <c r="U194">
        <v>13219</v>
      </c>
      <c r="V194">
        <v>4061</v>
      </c>
    </row>
    <row r="195" spans="1:22" x14ac:dyDescent="0.2">
      <c r="A195" t="s">
        <v>247</v>
      </c>
      <c r="B195">
        <v>4509</v>
      </c>
      <c r="C195">
        <v>0</v>
      </c>
      <c r="D195">
        <v>1</v>
      </c>
      <c r="E195">
        <v>203.9</v>
      </c>
      <c r="F195">
        <v>-17.100000000000001</v>
      </c>
      <c r="G195">
        <v>1150024</v>
      </c>
      <c r="H195">
        <v>164708</v>
      </c>
      <c r="I195">
        <v>-87271</v>
      </c>
      <c r="J195">
        <v>652288</v>
      </c>
      <c r="K195">
        <v>120304</v>
      </c>
      <c r="L195">
        <v>1908059.3333000001</v>
      </c>
      <c r="M195">
        <v>531984</v>
      </c>
      <c r="N195">
        <v>1871577</v>
      </c>
      <c r="O195">
        <v>36482.333333000002</v>
      </c>
      <c r="P195">
        <v>122927</v>
      </c>
      <c r="Q195">
        <v>0</v>
      </c>
      <c r="R195">
        <v>65252</v>
      </c>
      <c r="S195">
        <v>1592</v>
      </c>
      <c r="T195">
        <v>0</v>
      </c>
      <c r="U195">
        <v>11078</v>
      </c>
      <c r="V195">
        <v>6291</v>
      </c>
    </row>
    <row r="196" spans="1:22" x14ac:dyDescent="0.2">
      <c r="A196" t="s">
        <v>248</v>
      </c>
      <c r="B196">
        <v>4518</v>
      </c>
      <c r="C196">
        <v>0</v>
      </c>
      <c r="D196">
        <v>1</v>
      </c>
      <c r="E196">
        <v>239.9</v>
      </c>
      <c r="F196">
        <v>8</v>
      </c>
      <c r="G196">
        <v>1366261</v>
      </c>
      <c r="H196">
        <v>188143</v>
      </c>
      <c r="I196">
        <v>90620</v>
      </c>
      <c r="J196">
        <v>589308</v>
      </c>
      <c r="K196">
        <v>14206</v>
      </c>
      <c r="L196">
        <v>2102971</v>
      </c>
      <c r="M196">
        <v>575102</v>
      </c>
      <c r="N196">
        <v>1997642</v>
      </c>
      <c r="O196">
        <v>105329</v>
      </c>
      <c r="P196">
        <v>0</v>
      </c>
      <c r="Q196">
        <v>9558.1706355000006</v>
      </c>
      <c r="R196">
        <v>42413</v>
      </c>
      <c r="S196">
        <v>1034</v>
      </c>
      <c r="T196">
        <v>9558.1706355000006</v>
      </c>
      <c r="U196">
        <v>12956</v>
      </c>
      <c r="V196">
        <v>1672</v>
      </c>
    </row>
    <row r="197" spans="1:22" x14ac:dyDescent="0.2">
      <c r="A197" t="s">
        <v>249</v>
      </c>
      <c r="B197">
        <v>4527</v>
      </c>
      <c r="C197">
        <v>0</v>
      </c>
      <c r="D197">
        <v>1</v>
      </c>
      <c r="E197">
        <v>647.41999999999996</v>
      </c>
      <c r="F197">
        <v>18.02</v>
      </c>
      <c r="G197">
        <v>3312576</v>
      </c>
      <c r="H197">
        <v>528085</v>
      </c>
      <c r="I197">
        <v>155769</v>
      </c>
      <c r="J197">
        <v>2122333</v>
      </c>
      <c r="K197">
        <v>28172</v>
      </c>
      <c r="L197">
        <v>5882498.3333000001</v>
      </c>
      <c r="M197">
        <v>2094161</v>
      </c>
      <c r="N197">
        <v>5690040</v>
      </c>
      <c r="O197">
        <v>192458.33332999999</v>
      </c>
      <c r="P197">
        <v>0</v>
      </c>
      <c r="Q197">
        <v>0</v>
      </c>
      <c r="R197">
        <v>97877</v>
      </c>
      <c r="S197">
        <v>2387</v>
      </c>
      <c r="T197">
        <v>0</v>
      </c>
      <c r="U197">
        <v>35598</v>
      </c>
      <c r="V197">
        <v>17381</v>
      </c>
    </row>
    <row r="198" spans="1:22" x14ac:dyDescent="0.2">
      <c r="A198" t="s">
        <v>250</v>
      </c>
      <c r="B198">
        <v>4536</v>
      </c>
      <c r="C198">
        <v>0</v>
      </c>
      <c r="D198">
        <v>1</v>
      </c>
      <c r="E198">
        <v>1950</v>
      </c>
      <c r="F198">
        <v>-14.9</v>
      </c>
      <c r="G198">
        <v>10655003</v>
      </c>
      <c r="H198">
        <v>2003021</v>
      </c>
      <c r="I198">
        <v>483897</v>
      </c>
      <c r="J198">
        <v>4826561</v>
      </c>
      <c r="K198">
        <v>233318</v>
      </c>
      <c r="L198">
        <v>17394072</v>
      </c>
      <c r="M198">
        <v>4593243</v>
      </c>
      <c r="N198">
        <v>16586932</v>
      </c>
      <c r="O198">
        <v>807140</v>
      </c>
      <c r="P198">
        <v>219939</v>
      </c>
      <c r="Q198">
        <v>30812.530747000001</v>
      </c>
      <c r="R198">
        <v>261006</v>
      </c>
      <c r="S198">
        <v>6366</v>
      </c>
      <c r="T198">
        <v>30812.530747000001</v>
      </c>
      <c r="U198">
        <v>103832</v>
      </c>
      <c r="V198">
        <v>170493</v>
      </c>
    </row>
    <row r="199" spans="1:22" x14ac:dyDescent="0.2">
      <c r="A199" t="s">
        <v>251</v>
      </c>
      <c r="B199">
        <v>4554</v>
      </c>
      <c r="C199">
        <v>0</v>
      </c>
      <c r="D199">
        <v>1</v>
      </c>
      <c r="E199">
        <v>1095.5</v>
      </c>
      <c r="F199">
        <v>0.4</v>
      </c>
      <c r="G199">
        <v>5717696</v>
      </c>
      <c r="H199">
        <v>785301</v>
      </c>
      <c r="I199">
        <v>1004</v>
      </c>
      <c r="J199">
        <v>2834196</v>
      </c>
      <c r="K199">
        <v>97772</v>
      </c>
      <c r="L199">
        <v>9204036</v>
      </c>
      <c r="M199">
        <v>2736424</v>
      </c>
      <c r="N199">
        <v>9086083</v>
      </c>
      <c r="O199">
        <v>117953</v>
      </c>
      <c r="P199">
        <v>67168</v>
      </c>
      <c r="Q199">
        <v>0</v>
      </c>
      <c r="R199">
        <v>172916</v>
      </c>
      <c r="S199">
        <v>4217</v>
      </c>
      <c r="T199">
        <v>0</v>
      </c>
      <c r="U199">
        <v>55607</v>
      </c>
      <c r="V199">
        <v>39759</v>
      </c>
    </row>
    <row r="200" spans="1:22" x14ac:dyDescent="0.2">
      <c r="A200" t="s">
        <v>252</v>
      </c>
      <c r="B200">
        <v>4572</v>
      </c>
      <c r="C200">
        <v>0</v>
      </c>
      <c r="D200">
        <v>1</v>
      </c>
      <c r="E200">
        <v>264.89999999999998</v>
      </c>
      <c r="F200">
        <v>-5.7</v>
      </c>
      <c r="G200">
        <v>1637014</v>
      </c>
      <c r="H200">
        <v>225798</v>
      </c>
      <c r="I200">
        <v>-13755</v>
      </c>
      <c r="J200">
        <v>673746</v>
      </c>
      <c r="K200">
        <v>53946</v>
      </c>
      <c r="L200">
        <v>2473072</v>
      </c>
      <c r="M200">
        <v>619800</v>
      </c>
      <c r="N200">
        <v>2432584</v>
      </c>
      <c r="O200">
        <v>40488</v>
      </c>
      <c r="P200">
        <v>53513</v>
      </c>
      <c r="Q200">
        <v>39536.018947999997</v>
      </c>
      <c r="R200">
        <v>65252</v>
      </c>
      <c r="S200">
        <v>1592</v>
      </c>
      <c r="T200">
        <v>39536.018947999997</v>
      </c>
      <c r="U200">
        <v>14704</v>
      </c>
      <c r="V200">
        <v>1766</v>
      </c>
    </row>
    <row r="201" spans="1:22" x14ac:dyDescent="0.2">
      <c r="A201" t="s">
        <v>253</v>
      </c>
      <c r="B201">
        <v>4581</v>
      </c>
      <c r="C201">
        <v>0</v>
      </c>
      <c r="D201">
        <v>1</v>
      </c>
      <c r="E201">
        <v>5370.4</v>
      </c>
      <c r="F201">
        <v>26</v>
      </c>
      <c r="G201">
        <v>31112553</v>
      </c>
      <c r="H201">
        <v>5411526</v>
      </c>
      <c r="I201">
        <v>1857434</v>
      </c>
      <c r="J201">
        <v>12449141</v>
      </c>
      <c r="K201">
        <v>289121</v>
      </c>
      <c r="L201">
        <v>48425544.667000003</v>
      </c>
      <c r="M201">
        <v>12160020</v>
      </c>
      <c r="N201">
        <v>46046602</v>
      </c>
      <c r="O201">
        <v>2378942.6666999999</v>
      </c>
      <c r="P201">
        <v>174708</v>
      </c>
      <c r="Q201">
        <v>589267.38127000001</v>
      </c>
      <c r="R201">
        <v>1008136</v>
      </c>
      <c r="S201">
        <v>33771</v>
      </c>
      <c r="T201">
        <v>589267.38127000001</v>
      </c>
      <c r="U201">
        <v>286851</v>
      </c>
      <c r="V201">
        <v>460461</v>
      </c>
    </row>
    <row r="202" spans="1:22" x14ac:dyDescent="0.2">
      <c r="A202" t="s">
        <v>254</v>
      </c>
      <c r="B202">
        <v>4599</v>
      </c>
      <c r="C202">
        <v>0</v>
      </c>
      <c r="D202">
        <v>1</v>
      </c>
      <c r="E202">
        <v>649.70000000000005</v>
      </c>
      <c r="F202">
        <v>3.3</v>
      </c>
      <c r="G202">
        <v>3137947</v>
      </c>
      <c r="H202">
        <v>450621</v>
      </c>
      <c r="I202">
        <v>27091</v>
      </c>
      <c r="J202">
        <v>2041092</v>
      </c>
      <c r="K202">
        <v>60774</v>
      </c>
      <c r="L202">
        <v>5568430.6666999999</v>
      </c>
      <c r="M202">
        <v>1980318</v>
      </c>
      <c r="N202">
        <v>5473506</v>
      </c>
      <c r="O202">
        <v>94924.666666999998</v>
      </c>
      <c r="P202">
        <v>20496</v>
      </c>
      <c r="Q202">
        <v>0</v>
      </c>
      <c r="R202">
        <v>75039</v>
      </c>
      <c r="S202">
        <v>1830</v>
      </c>
      <c r="T202">
        <v>0</v>
      </c>
      <c r="U202">
        <v>33496</v>
      </c>
      <c r="V202">
        <v>13810</v>
      </c>
    </row>
    <row r="203" spans="1:22" x14ac:dyDescent="0.2">
      <c r="A203" t="s">
        <v>255</v>
      </c>
      <c r="B203">
        <v>4617</v>
      </c>
      <c r="C203">
        <v>0</v>
      </c>
      <c r="D203">
        <v>1</v>
      </c>
      <c r="E203">
        <v>1607.2</v>
      </c>
      <c r="F203">
        <v>59.4</v>
      </c>
      <c r="G203">
        <v>8955187</v>
      </c>
      <c r="H203">
        <v>1147451</v>
      </c>
      <c r="I203">
        <v>433624</v>
      </c>
      <c r="J203">
        <v>3761849</v>
      </c>
      <c r="K203">
        <v>75271</v>
      </c>
      <c r="L203">
        <v>13631748</v>
      </c>
      <c r="M203">
        <v>3686578</v>
      </c>
      <c r="N203">
        <v>13093835</v>
      </c>
      <c r="O203">
        <v>537913</v>
      </c>
      <c r="P203">
        <v>0</v>
      </c>
      <c r="Q203">
        <v>166548.02447</v>
      </c>
      <c r="R203">
        <v>293632</v>
      </c>
      <c r="S203">
        <v>7162</v>
      </c>
      <c r="T203">
        <v>166548.02447</v>
      </c>
      <c r="U203">
        <v>82095</v>
      </c>
      <c r="V203">
        <v>60893</v>
      </c>
    </row>
    <row r="204" spans="1:22" x14ac:dyDescent="0.2">
      <c r="A204" t="s">
        <v>256</v>
      </c>
      <c r="B204">
        <v>4662</v>
      </c>
      <c r="C204">
        <v>0</v>
      </c>
      <c r="D204">
        <v>1</v>
      </c>
      <c r="E204">
        <v>943.5</v>
      </c>
      <c r="F204">
        <v>-38.6</v>
      </c>
      <c r="G204">
        <v>4159637</v>
      </c>
      <c r="H204">
        <v>687577</v>
      </c>
      <c r="I204">
        <v>-317353</v>
      </c>
      <c r="J204">
        <v>3898086</v>
      </c>
      <c r="K204">
        <v>384364</v>
      </c>
      <c r="L204">
        <v>8631935.3333000001</v>
      </c>
      <c r="M204">
        <v>3513722</v>
      </c>
      <c r="N204">
        <v>8519327</v>
      </c>
      <c r="O204">
        <v>112608.33332999999</v>
      </c>
      <c r="P204">
        <v>308248</v>
      </c>
      <c r="Q204">
        <v>0</v>
      </c>
      <c r="R204">
        <v>179442</v>
      </c>
      <c r="S204">
        <v>4377</v>
      </c>
      <c r="T204">
        <v>0</v>
      </c>
      <c r="U204">
        <v>49935</v>
      </c>
      <c r="V204">
        <v>66077</v>
      </c>
    </row>
    <row r="205" spans="1:22" x14ac:dyDescent="0.2">
      <c r="A205" t="s">
        <v>257</v>
      </c>
      <c r="B205">
        <v>4689</v>
      </c>
      <c r="C205">
        <v>0</v>
      </c>
      <c r="D205">
        <v>1</v>
      </c>
      <c r="E205">
        <v>517.70000000000005</v>
      </c>
      <c r="F205">
        <v>-8</v>
      </c>
      <c r="G205">
        <v>3081785</v>
      </c>
      <c r="H205">
        <v>385077</v>
      </c>
      <c r="I205">
        <v>-32311</v>
      </c>
      <c r="J205">
        <v>1194083</v>
      </c>
      <c r="K205">
        <v>98145</v>
      </c>
      <c r="L205">
        <v>4671649.6666999999</v>
      </c>
      <c r="M205">
        <v>1095938</v>
      </c>
      <c r="N205">
        <v>4600329</v>
      </c>
      <c r="O205">
        <v>71320.666666999998</v>
      </c>
      <c r="P205">
        <v>84394</v>
      </c>
      <c r="Q205">
        <v>104622.72525</v>
      </c>
      <c r="R205">
        <v>0</v>
      </c>
      <c r="S205">
        <v>0</v>
      </c>
      <c r="T205">
        <v>104622.72525</v>
      </c>
      <c r="U205">
        <v>28087</v>
      </c>
      <c r="V205">
        <v>10705</v>
      </c>
    </row>
    <row r="206" spans="1:22" x14ac:dyDescent="0.2">
      <c r="A206" t="s">
        <v>258</v>
      </c>
      <c r="B206">
        <v>4644</v>
      </c>
      <c r="C206">
        <v>0</v>
      </c>
      <c r="D206">
        <v>1</v>
      </c>
      <c r="E206">
        <v>519.70000000000005</v>
      </c>
      <c r="F206">
        <v>39</v>
      </c>
      <c r="G206">
        <v>2290524</v>
      </c>
      <c r="H206">
        <v>378212</v>
      </c>
      <c r="I206">
        <v>259982</v>
      </c>
      <c r="J206">
        <v>1848113</v>
      </c>
      <c r="K206">
        <v>73426</v>
      </c>
      <c r="L206">
        <v>4486117.3333000001</v>
      </c>
      <c r="M206">
        <v>1774687</v>
      </c>
      <c r="N206">
        <v>4127802</v>
      </c>
      <c r="O206">
        <v>358315.33332999999</v>
      </c>
      <c r="P206">
        <v>0</v>
      </c>
      <c r="Q206">
        <v>0</v>
      </c>
      <c r="R206">
        <v>78302</v>
      </c>
      <c r="S206">
        <v>1910</v>
      </c>
      <c r="T206">
        <v>0</v>
      </c>
      <c r="U206">
        <v>27295</v>
      </c>
      <c r="V206">
        <v>47570</v>
      </c>
    </row>
    <row r="207" spans="1:22" x14ac:dyDescent="0.2">
      <c r="A207" t="s">
        <v>259</v>
      </c>
      <c r="B207">
        <v>4725</v>
      </c>
      <c r="C207">
        <v>0</v>
      </c>
      <c r="D207">
        <v>1</v>
      </c>
      <c r="E207">
        <v>2990.5</v>
      </c>
      <c r="F207">
        <v>-12.2</v>
      </c>
      <c r="G207">
        <v>16742281</v>
      </c>
      <c r="H207">
        <v>2090324</v>
      </c>
      <c r="I207">
        <v>-36590</v>
      </c>
      <c r="J207">
        <v>7385224</v>
      </c>
      <c r="K207">
        <v>360426</v>
      </c>
      <c r="L207">
        <v>26106730.333000001</v>
      </c>
      <c r="M207">
        <v>7024798</v>
      </c>
      <c r="N207">
        <v>25702223</v>
      </c>
      <c r="O207">
        <v>404507.33332999999</v>
      </c>
      <c r="P207">
        <v>268817</v>
      </c>
      <c r="Q207">
        <v>228624.87711</v>
      </c>
      <c r="R207">
        <v>277319</v>
      </c>
      <c r="S207">
        <v>6764</v>
      </c>
      <c r="T207">
        <v>228624.87711</v>
      </c>
      <c r="U207">
        <v>158889</v>
      </c>
      <c r="V207">
        <v>166220</v>
      </c>
    </row>
    <row r="208" spans="1:22" x14ac:dyDescent="0.2">
      <c r="A208" t="s">
        <v>260</v>
      </c>
      <c r="B208">
        <v>2673</v>
      </c>
      <c r="C208">
        <v>0</v>
      </c>
      <c r="D208">
        <v>1</v>
      </c>
      <c r="E208">
        <v>674.7</v>
      </c>
      <c r="F208">
        <v>-2.6</v>
      </c>
      <c r="G208">
        <v>3228382</v>
      </c>
      <c r="H208">
        <v>511766</v>
      </c>
      <c r="I208">
        <v>-19012</v>
      </c>
      <c r="J208">
        <v>2204746</v>
      </c>
      <c r="K208">
        <v>91790</v>
      </c>
      <c r="L208">
        <v>5859875.6666999999</v>
      </c>
      <c r="M208">
        <v>2112956</v>
      </c>
      <c r="N208">
        <v>5776386</v>
      </c>
      <c r="O208">
        <v>83489.666666999998</v>
      </c>
      <c r="P208">
        <v>60015</v>
      </c>
      <c r="Q208">
        <v>0</v>
      </c>
      <c r="R208">
        <v>107665</v>
      </c>
      <c r="S208">
        <v>2626</v>
      </c>
      <c r="T208">
        <v>0</v>
      </c>
      <c r="U208">
        <v>35130</v>
      </c>
      <c r="V208">
        <v>22647</v>
      </c>
    </row>
    <row r="209" spans="1:22" x14ac:dyDescent="0.2">
      <c r="A209" t="s">
        <v>261</v>
      </c>
      <c r="B209">
        <v>153</v>
      </c>
      <c r="C209">
        <v>0</v>
      </c>
      <c r="D209">
        <v>1</v>
      </c>
      <c r="E209">
        <v>628.70000000000005</v>
      </c>
      <c r="F209">
        <v>-5.4</v>
      </c>
      <c r="G209">
        <v>3313796</v>
      </c>
      <c r="H209">
        <v>510548</v>
      </c>
      <c r="I209">
        <v>-64981</v>
      </c>
      <c r="J209">
        <v>2139129</v>
      </c>
      <c r="K209">
        <v>123189</v>
      </c>
      <c r="L209">
        <v>5814813</v>
      </c>
      <c r="M209">
        <v>2015940</v>
      </c>
      <c r="N209">
        <v>5747679</v>
      </c>
      <c r="O209">
        <v>67134</v>
      </c>
      <c r="P209">
        <v>75764</v>
      </c>
      <c r="Q209">
        <v>0</v>
      </c>
      <c r="R209">
        <v>166391</v>
      </c>
      <c r="S209">
        <v>4058</v>
      </c>
      <c r="T209">
        <v>0</v>
      </c>
      <c r="U209">
        <v>34315</v>
      </c>
      <c r="V209">
        <v>17731</v>
      </c>
    </row>
    <row r="210" spans="1:22" x14ac:dyDescent="0.2">
      <c r="A210" t="s">
        <v>262</v>
      </c>
      <c r="B210">
        <v>3691</v>
      </c>
      <c r="C210">
        <v>0</v>
      </c>
      <c r="D210">
        <v>1</v>
      </c>
      <c r="E210">
        <v>845.6</v>
      </c>
      <c r="F210">
        <v>-14.2</v>
      </c>
      <c r="G210">
        <v>4317813</v>
      </c>
      <c r="H210">
        <v>597882</v>
      </c>
      <c r="I210">
        <v>-83498</v>
      </c>
      <c r="J210">
        <v>2807525</v>
      </c>
      <c r="K210">
        <v>180059</v>
      </c>
      <c r="L210">
        <v>7614722.3333000001</v>
      </c>
      <c r="M210">
        <v>2627466</v>
      </c>
      <c r="N210">
        <v>7505806</v>
      </c>
      <c r="O210">
        <v>108916.33332999999</v>
      </c>
      <c r="P210">
        <v>146067</v>
      </c>
      <c r="Q210">
        <v>0</v>
      </c>
      <c r="R210">
        <v>133766</v>
      </c>
      <c r="S210">
        <v>3263</v>
      </c>
      <c r="T210">
        <v>0</v>
      </c>
      <c r="U210">
        <v>45975</v>
      </c>
      <c r="V210">
        <v>25268</v>
      </c>
    </row>
    <row r="211" spans="1:22" x14ac:dyDescent="0.2">
      <c r="A211" t="s">
        <v>263</v>
      </c>
      <c r="B211">
        <v>4774</v>
      </c>
      <c r="C211">
        <v>0</v>
      </c>
      <c r="D211">
        <v>1</v>
      </c>
      <c r="E211">
        <v>846.6</v>
      </c>
      <c r="F211">
        <v>13.6</v>
      </c>
      <c r="G211">
        <v>4555893</v>
      </c>
      <c r="H211">
        <v>603914</v>
      </c>
      <c r="I211">
        <v>106180</v>
      </c>
      <c r="J211">
        <v>2566600</v>
      </c>
      <c r="K211">
        <v>49361</v>
      </c>
      <c r="L211">
        <v>7606982</v>
      </c>
      <c r="M211">
        <v>2517239</v>
      </c>
      <c r="N211">
        <v>7432459</v>
      </c>
      <c r="O211">
        <v>174523</v>
      </c>
      <c r="P211">
        <v>0</v>
      </c>
      <c r="Q211">
        <v>0</v>
      </c>
      <c r="R211">
        <v>159866</v>
      </c>
      <c r="S211">
        <v>3899</v>
      </c>
      <c r="T211">
        <v>0</v>
      </c>
      <c r="U211">
        <v>45221</v>
      </c>
      <c r="V211">
        <v>40441</v>
      </c>
    </row>
    <row r="212" spans="1:22" x14ac:dyDescent="0.2">
      <c r="A212" t="s">
        <v>264</v>
      </c>
      <c r="B212">
        <v>873</v>
      </c>
      <c r="C212">
        <v>0</v>
      </c>
      <c r="D212">
        <v>1</v>
      </c>
      <c r="E212">
        <v>445.8</v>
      </c>
      <c r="F212">
        <v>-16.8</v>
      </c>
      <c r="G212">
        <v>1666851</v>
      </c>
      <c r="H212">
        <v>349375</v>
      </c>
      <c r="I212">
        <v>-102778</v>
      </c>
      <c r="J212">
        <v>2264944</v>
      </c>
      <c r="K212">
        <v>163571</v>
      </c>
      <c r="L212">
        <v>4186044</v>
      </c>
      <c r="M212">
        <v>2101373</v>
      </c>
      <c r="N212">
        <v>4115757</v>
      </c>
      <c r="O212">
        <v>70287</v>
      </c>
      <c r="P212">
        <v>138733</v>
      </c>
      <c r="Q212">
        <v>0</v>
      </c>
      <c r="R212">
        <v>114190</v>
      </c>
      <c r="S212">
        <v>2785</v>
      </c>
      <c r="T212">
        <v>0</v>
      </c>
      <c r="U212">
        <v>24115</v>
      </c>
      <c r="V212">
        <v>19064</v>
      </c>
    </row>
    <row r="213" spans="1:22" x14ac:dyDescent="0.2">
      <c r="A213" t="s">
        <v>265</v>
      </c>
      <c r="B213">
        <v>4778</v>
      </c>
      <c r="C213">
        <v>0</v>
      </c>
      <c r="D213">
        <v>1</v>
      </c>
      <c r="E213">
        <v>301.89999999999998</v>
      </c>
      <c r="F213">
        <v>14.1</v>
      </c>
      <c r="G213">
        <v>1021243</v>
      </c>
      <c r="H213">
        <v>219291</v>
      </c>
      <c r="I213">
        <v>98930</v>
      </c>
      <c r="J213">
        <v>1677656</v>
      </c>
      <c r="K213">
        <v>17172</v>
      </c>
      <c r="L213">
        <v>2864102</v>
      </c>
      <c r="M213">
        <v>1660484</v>
      </c>
      <c r="N213">
        <v>2736712</v>
      </c>
      <c r="O213">
        <v>127390</v>
      </c>
      <c r="P213">
        <v>0</v>
      </c>
      <c r="Q213">
        <v>0</v>
      </c>
      <c r="R213">
        <v>75039</v>
      </c>
      <c r="S213">
        <v>1830</v>
      </c>
      <c r="T213">
        <v>0</v>
      </c>
      <c r="U213">
        <v>17294</v>
      </c>
      <c r="V213">
        <v>20951</v>
      </c>
    </row>
    <row r="214" spans="1:22" x14ac:dyDescent="0.2">
      <c r="A214" t="s">
        <v>266</v>
      </c>
      <c r="B214">
        <v>4777</v>
      </c>
      <c r="C214">
        <v>0</v>
      </c>
      <c r="D214">
        <v>1</v>
      </c>
      <c r="E214">
        <v>698.7</v>
      </c>
      <c r="F214">
        <v>0.5</v>
      </c>
      <c r="G214">
        <v>3562899</v>
      </c>
      <c r="H214">
        <v>476804</v>
      </c>
      <c r="I214">
        <v>25440</v>
      </c>
      <c r="J214">
        <v>1870147</v>
      </c>
      <c r="K214">
        <v>72233</v>
      </c>
      <c r="L214">
        <v>5790014.3333000001</v>
      </c>
      <c r="M214">
        <v>1797914</v>
      </c>
      <c r="N214">
        <v>5689835</v>
      </c>
      <c r="O214">
        <v>100179.33332999999</v>
      </c>
      <c r="P214">
        <v>41582</v>
      </c>
      <c r="Q214">
        <v>0</v>
      </c>
      <c r="R214">
        <v>127240</v>
      </c>
      <c r="S214">
        <v>3103</v>
      </c>
      <c r="T214">
        <v>0</v>
      </c>
      <c r="U214">
        <v>35660</v>
      </c>
      <c r="V214">
        <v>7404</v>
      </c>
    </row>
    <row r="215" spans="1:22" x14ac:dyDescent="0.2">
      <c r="A215" t="s">
        <v>267</v>
      </c>
      <c r="B215">
        <v>4776</v>
      </c>
      <c r="C215">
        <v>0</v>
      </c>
      <c r="D215">
        <v>1</v>
      </c>
      <c r="E215">
        <v>492.8</v>
      </c>
      <c r="F215">
        <v>0.2</v>
      </c>
      <c r="G215">
        <v>2190198</v>
      </c>
      <c r="H215">
        <v>368255</v>
      </c>
      <c r="I215">
        <v>-19166</v>
      </c>
      <c r="J215">
        <v>1895996</v>
      </c>
      <c r="K215">
        <v>-121913</v>
      </c>
      <c r="L215">
        <v>4375943.3333000001</v>
      </c>
      <c r="M215">
        <v>2017909</v>
      </c>
      <c r="N215">
        <v>4510627</v>
      </c>
      <c r="O215">
        <v>-134683.6667</v>
      </c>
      <c r="P215">
        <v>30875</v>
      </c>
      <c r="Q215">
        <v>0</v>
      </c>
      <c r="R215">
        <v>91352</v>
      </c>
      <c r="S215">
        <v>2228</v>
      </c>
      <c r="T215">
        <v>0</v>
      </c>
      <c r="U215">
        <v>25791</v>
      </c>
      <c r="V215">
        <v>12846</v>
      </c>
    </row>
    <row r="216" spans="1:22" x14ac:dyDescent="0.2">
      <c r="A216" t="s">
        <v>268</v>
      </c>
      <c r="B216">
        <v>4779</v>
      </c>
      <c r="C216">
        <v>0</v>
      </c>
      <c r="D216">
        <v>1</v>
      </c>
      <c r="E216">
        <v>1431.3</v>
      </c>
      <c r="F216">
        <v>15.7</v>
      </c>
      <c r="G216">
        <v>7934307</v>
      </c>
      <c r="H216">
        <v>1356770</v>
      </c>
      <c r="I216">
        <v>552926</v>
      </c>
      <c r="J216">
        <v>2720924</v>
      </c>
      <c r="K216">
        <v>47621</v>
      </c>
      <c r="L216">
        <v>11730550.666999999</v>
      </c>
      <c r="M216">
        <v>2673303</v>
      </c>
      <c r="N216">
        <v>11116934</v>
      </c>
      <c r="O216">
        <v>613616.66666999995</v>
      </c>
      <c r="P216">
        <v>0</v>
      </c>
      <c r="Q216">
        <v>198118.36666999999</v>
      </c>
      <c r="R216">
        <v>306682</v>
      </c>
      <c r="S216">
        <v>7480</v>
      </c>
      <c r="T216">
        <v>198118.36666999999</v>
      </c>
      <c r="U216">
        <v>70924</v>
      </c>
      <c r="V216">
        <v>25232</v>
      </c>
    </row>
    <row r="217" spans="1:22" x14ac:dyDescent="0.2">
      <c r="A217" t="s">
        <v>269</v>
      </c>
      <c r="B217">
        <v>4784</v>
      </c>
      <c r="C217">
        <v>0</v>
      </c>
      <c r="D217">
        <v>1</v>
      </c>
      <c r="E217">
        <v>2960.5</v>
      </c>
      <c r="F217">
        <v>11.6</v>
      </c>
      <c r="G217">
        <v>14795049</v>
      </c>
      <c r="H217">
        <v>2038423</v>
      </c>
      <c r="I217">
        <v>49901</v>
      </c>
      <c r="J217">
        <v>8762958</v>
      </c>
      <c r="K217">
        <v>214006</v>
      </c>
      <c r="L217">
        <v>25285011</v>
      </c>
      <c r="M217">
        <v>8548952</v>
      </c>
      <c r="N217">
        <v>24900236</v>
      </c>
      <c r="O217">
        <v>384775</v>
      </c>
      <c r="P217">
        <v>113881</v>
      </c>
      <c r="Q217">
        <v>0</v>
      </c>
      <c r="R217">
        <v>548113</v>
      </c>
      <c r="S217">
        <v>13369</v>
      </c>
      <c r="T217">
        <v>0</v>
      </c>
      <c r="U217">
        <v>152120</v>
      </c>
      <c r="V217">
        <v>236694</v>
      </c>
    </row>
    <row r="218" spans="1:22" x14ac:dyDescent="0.2">
      <c r="A218" t="s">
        <v>270</v>
      </c>
      <c r="B218">
        <v>4785</v>
      </c>
      <c r="C218">
        <v>0</v>
      </c>
      <c r="D218">
        <v>1</v>
      </c>
      <c r="E218">
        <v>470.8</v>
      </c>
      <c r="F218">
        <v>-21.1</v>
      </c>
      <c r="G218">
        <v>2065772</v>
      </c>
      <c r="H218">
        <v>384863</v>
      </c>
      <c r="I218">
        <v>-148699</v>
      </c>
      <c r="J218">
        <v>1809287</v>
      </c>
      <c r="K218">
        <v>63704</v>
      </c>
      <c r="L218">
        <v>4279506.6666999999</v>
      </c>
      <c r="M218">
        <v>1745583</v>
      </c>
      <c r="N218">
        <v>4354806</v>
      </c>
      <c r="O218">
        <v>-75299.333329999994</v>
      </c>
      <c r="P218">
        <v>165637</v>
      </c>
      <c r="Q218">
        <v>0</v>
      </c>
      <c r="R218">
        <v>0</v>
      </c>
      <c r="S218">
        <v>0</v>
      </c>
      <c r="T218">
        <v>0</v>
      </c>
      <c r="U218">
        <v>24519</v>
      </c>
      <c r="V218">
        <v>19585</v>
      </c>
    </row>
    <row r="219" spans="1:22" x14ac:dyDescent="0.2">
      <c r="A219" t="s">
        <v>271</v>
      </c>
      <c r="B219">
        <v>333</v>
      </c>
      <c r="C219">
        <v>0</v>
      </c>
      <c r="D219">
        <v>1</v>
      </c>
      <c r="E219">
        <v>424.8</v>
      </c>
      <c r="F219">
        <v>-10.199999999999999</v>
      </c>
      <c r="G219">
        <v>1782836</v>
      </c>
      <c r="H219">
        <v>363346</v>
      </c>
      <c r="I219">
        <v>-87888</v>
      </c>
      <c r="J219">
        <v>2250662</v>
      </c>
      <c r="K219">
        <v>249645</v>
      </c>
      <c r="L219">
        <v>4302548</v>
      </c>
      <c r="M219">
        <v>2001017</v>
      </c>
      <c r="N219">
        <v>4131999</v>
      </c>
      <c r="O219">
        <v>170549</v>
      </c>
      <c r="P219">
        <v>93644</v>
      </c>
      <c r="Q219">
        <v>0</v>
      </c>
      <c r="R219">
        <v>110928</v>
      </c>
      <c r="S219">
        <v>2706</v>
      </c>
      <c r="T219">
        <v>0</v>
      </c>
      <c r="U219">
        <v>25032</v>
      </c>
      <c r="V219">
        <v>16632</v>
      </c>
    </row>
    <row r="220" spans="1:22" x14ac:dyDescent="0.2">
      <c r="A220" t="s">
        <v>272</v>
      </c>
      <c r="B220">
        <v>4787</v>
      </c>
      <c r="C220">
        <v>0</v>
      </c>
      <c r="D220">
        <v>1</v>
      </c>
      <c r="E220">
        <v>303.89999999999998</v>
      </c>
      <c r="F220">
        <v>11.3</v>
      </c>
      <c r="G220">
        <v>1370258</v>
      </c>
      <c r="H220">
        <v>201527</v>
      </c>
      <c r="I220">
        <v>72186</v>
      </c>
      <c r="J220">
        <v>1103926</v>
      </c>
      <c r="K220">
        <v>32578</v>
      </c>
      <c r="L220">
        <v>2649072</v>
      </c>
      <c r="M220">
        <v>1071348</v>
      </c>
      <c r="N220">
        <v>2543041</v>
      </c>
      <c r="O220">
        <v>106031</v>
      </c>
      <c r="P220">
        <v>0</v>
      </c>
      <c r="Q220">
        <v>0</v>
      </c>
      <c r="R220">
        <v>29363</v>
      </c>
      <c r="S220">
        <v>716</v>
      </c>
      <c r="T220">
        <v>0</v>
      </c>
      <c r="U220">
        <v>16193</v>
      </c>
      <c r="V220">
        <v>2724</v>
      </c>
    </row>
    <row r="221" spans="1:22" x14ac:dyDescent="0.2">
      <c r="A221" t="s">
        <v>273</v>
      </c>
      <c r="B221">
        <v>4773</v>
      </c>
      <c r="C221">
        <v>0</v>
      </c>
      <c r="D221">
        <v>1</v>
      </c>
      <c r="E221">
        <v>541.70000000000005</v>
      </c>
      <c r="F221">
        <v>-2.4</v>
      </c>
      <c r="G221">
        <v>2665993</v>
      </c>
      <c r="H221">
        <v>417689</v>
      </c>
      <c r="I221">
        <v>-8362</v>
      </c>
      <c r="J221">
        <v>1781029</v>
      </c>
      <c r="K221">
        <v>76284</v>
      </c>
      <c r="L221">
        <v>4746472</v>
      </c>
      <c r="M221">
        <v>1704745</v>
      </c>
      <c r="N221">
        <v>4676123</v>
      </c>
      <c r="O221">
        <v>70349</v>
      </c>
      <c r="P221">
        <v>50857</v>
      </c>
      <c r="Q221">
        <v>0</v>
      </c>
      <c r="R221">
        <v>123978</v>
      </c>
      <c r="S221">
        <v>3024</v>
      </c>
      <c r="T221">
        <v>0</v>
      </c>
      <c r="U221">
        <v>27925</v>
      </c>
      <c r="V221">
        <v>5739</v>
      </c>
    </row>
    <row r="222" spans="1:22" x14ac:dyDescent="0.2">
      <c r="A222" t="s">
        <v>274</v>
      </c>
      <c r="B222">
        <v>4775</v>
      </c>
      <c r="C222">
        <v>0</v>
      </c>
      <c r="D222">
        <v>1</v>
      </c>
      <c r="E222">
        <v>192.9</v>
      </c>
      <c r="F222">
        <v>-19.100000000000001</v>
      </c>
      <c r="G222">
        <v>438622</v>
      </c>
      <c r="H222">
        <v>170612</v>
      </c>
      <c r="I222">
        <v>-116146</v>
      </c>
      <c r="J222">
        <v>1439200</v>
      </c>
      <c r="K222">
        <v>77897</v>
      </c>
      <c r="L222">
        <v>2048507.3333000001</v>
      </c>
      <c r="M222">
        <v>1361303</v>
      </c>
      <c r="N222">
        <v>2061338</v>
      </c>
      <c r="O222">
        <v>-12830.666670000001</v>
      </c>
      <c r="P222">
        <v>138694</v>
      </c>
      <c r="Q222">
        <v>0</v>
      </c>
      <c r="R222">
        <v>48939</v>
      </c>
      <c r="S222">
        <v>1194</v>
      </c>
      <c r="T222">
        <v>0</v>
      </c>
      <c r="U222">
        <v>11511</v>
      </c>
      <c r="V222">
        <v>49012</v>
      </c>
    </row>
    <row r="223" spans="1:22" x14ac:dyDescent="0.2">
      <c r="A223" t="s">
        <v>275</v>
      </c>
      <c r="B223">
        <v>4788</v>
      </c>
      <c r="C223">
        <v>0</v>
      </c>
      <c r="D223">
        <v>1</v>
      </c>
      <c r="E223">
        <v>529.70000000000005</v>
      </c>
      <c r="F223">
        <v>10.4</v>
      </c>
      <c r="G223">
        <v>2380961</v>
      </c>
      <c r="H223">
        <v>372638</v>
      </c>
      <c r="I223">
        <v>46748</v>
      </c>
      <c r="J223">
        <v>1856868</v>
      </c>
      <c r="K223">
        <v>35085</v>
      </c>
      <c r="L223">
        <v>4522503</v>
      </c>
      <c r="M223">
        <v>1821783</v>
      </c>
      <c r="N223">
        <v>4420206</v>
      </c>
      <c r="O223">
        <v>102297</v>
      </c>
      <c r="P223">
        <v>0</v>
      </c>
      <c r="Q223">
        <v>0</v>
      </c>
      <c r="R223">
        <v>130503</v>
      </c>
      <c r="S223">
        <v>3183</v>
      </c>
      <c r="T223">
        <v>0</v>
      </c>
      <c r="U223">
        <v>27280</v>
      </c>
      <c r="V223">
        <v>42539</v>
      </c>
    </row>
    <row r="224" spans="1:22" x14ac:dyDescent="0.2">
      <c r="A224" t="s">
        <v>276</v>
      </c>
      <c r="B224">
        <v>4797</v>
      </c>
      <c r="C224">
        <v>0</v>
      </c>
      <c r="D224">
        <v>1</v>
      </c>
      <c r="E224">
        <v>2555.6999999999998</v>
      </c>
      <c r="F224">
        <v>39.1</v>
      </c>
      <c r="G224">
        <v>15554859</v>
      </c>
      <c r="H224">
        <v>2571279</v>
      </c>
      <c r="I224">
        <v>1102374</v>
      </c>
      <c r="J224">
        <v>4804587</v>
      </c>
      <c r="K224">
        <v>85459</v>
      </c>
      <c r="L224">
        <v>22533803.333000001</v>
      </c>
      <c r="M224">
        <v>4719128</v>
      </c>
      <c r="N224">
        <v>21332642</v>
      </c>
      <c r="O224">
        <v>1201161.3333000001</v>
      </c>
      <c r="P224">
        <v>0</v>
      </c>
      <c r="Q224">
        <v>702883.72369999997</v>
      </c>
      <c r="R224">
        <v>417610</v>
      </c>
      <c r="S224">
        <v>10186</v>
      </c>
      <c r="T224">
        <v>702883.72369999997</v>
      </c>
      <c r="U224">
        <v>132687</v>
      </c>
      <c r="V224">
        <v>20688</v>
      </c>
    </row>
    <row r="225" spans="1:22" x14ac:dyDescent="0.2">
      <c r="A225" t="s">
        <v>277</v>
      </c>
      <c r="B225">
        <v>4860</v>
      </c>
      <c r="C225">
        <v>0</v>
      </c>
      <c r="D225">
        <v>1</v>
      </c>
      <c r="E225">
        <v>326.8</v>
      </c>
      <c r="F225">
        <v>-6.6</v>
      </c>
      <c r="G225">
        <v>1459399</v>
      </c>
      <c r="H225">
        <v>248024</v>
      </c>
      <c r="I225">
        <v>18563</v>
      </c>
      <c r="J225">
        <v>1271323</v>
      </c>
      <c r="K225">
        <v>85909</v>
      </c>
      <c r="L225">
        <v>2919413.6666999999</v>
      </c>
      <c r="M225">
        <v>1185414</v>
      </c>
      <c r="N225">
        <v>2809879</v>
      </c>
      <c r="O225">
        <v>109534.66667000001</v>
      </c>
      <c r="P225">
        <v>63239</v>
      </c>
      <c r="Q225">
        <v>0</v>
      </c>
      <c r="R225">
        <v>68514</v>
      </c>
      <c r="S225">
        <v>1671</v>
      </c>
      <c r="T225">
        <v>0</v>
      </c>
      <c r="U225">
        <v>17349</v>
      </c>
      <c r="V225">
        <v>9182</v>
      </c>
    </row>
    <row r="226" spans="1:22" x14ac:dyDescent="0.2">
      <c r="A226" t="s">
        <v>278</v>
      </c>
      <c r="B226">
        <v>4869</v>
      </c>
      <c r="C226">
        <v>0</v>
      </c>
      <c r="D226">
        <v>1</v>
      </c>
      <c r="E226">
        <v>1303.4000000000001</v>
      </c>
      <c r="F226">
        <v>30.6</v>
      </c>
      <c r="G226">
        <v>8106410</v>
      </c>
      <c r="H226">
        <v>1345883</v>
      </c>
      <c r="I226">
        <v>635021</v>
      </c>
      <c r="J226">
        <v>3053390</v>
      </c>
      <c r="K226">
        <v>67889</v>
      </c>
      <c r="L226">
        <v>12388109.333000001</v>
      </c>
      <c r="M226">
        <v>2985501</v>
      </c>
      <c r="N226">
        <v>11657909</v>
      </c>
      <c r="O226">
        <v>730200.33333000005</v>
      </c>
      <c r="P226">
        <v>0</v>
      </c>
      <c r="Q226">
        <v>219383.04861</v>
      </c>
      <c r="R226">
        <v>176179</v>
      </c>
      <c r="S226">
        <v>4297</v>
      </c>
      <c r="T226">
        <v>219383.04861</v>
      </c>
      <c r="U226">
        <v>72945</v>
      </c>
      <c r="V226">
        <v>58605</v>
      </c>
    </row>
    <row r="227" spans="1:22" x14ac:dyDescent="0.2">
      <c r="A227" t="s">
        <v>279</v>
      </c>
      <c r="B227">
        <v>4878</v>
      </c>
      <c r="C227">
        <v>0</v>
      </c>
      <c r="D227">
        <v>1</v>
      </c>
      <c r="E227">
        <v>589.70000000000005</v>
      </c>
      <c r="F227">
        <v>-28.4</v>
      </c>
      <c r="G227">
        <v>2736750</v>
      </c>
      <c r="H227">
        <v>446390</v>
      </c>
      <c r="I227">
        <v>-157750</v>
      </c>
      <c r="J227">
        <v>2186617</v>
      </c>
      <c r="K227">
        <v>221090</v>
      </c>
      <c r="L227">
        <v>5290899</v>
      </c>
      <c r="M227">
        <v>1965527</v>
      </c>
      <c r="N227">
        <v>5219774</v>
      </c>
      <c r="O227">
        <v>71125</v>
      </c>
      <c r="P227">
        <v>220143</v>
      </c>
      <c r="Q227">
        <v>0</v>
      </c>
      <c r="R227">
        <v>94615</v>
      </c>
      <c r="S227">
        <v>2308</v>
      </c>
      <c r="T227">
        <v>0</v>
      </c>
      <c r="U227">
        <v>30854</v>
      </c>
      <c r="V227">
        <v>15757</v>
      </c>
    </row>
    <row r="228" spans="1:22" x14ac:dyDescent="0.2">
      <c r="A228" t="s">
        <v>280</v>
      </c>
      <c r="B228">
        <v>4890</v>
      </c>
      <c r="C228">
        <v>0</v>
      </c>
      <c r="D228">
        <v>1</v>
      </c>
      <c r="E228">
        <v>931.5</v>
      </c>
      <c r="F228">
        <v>11.9</v>
      </c>
      <c r="G228">
        <v>235378</v>
      </c>
      <c r="H228">
        <v>674212</v>
      </c>
      <c r="I228">
        <v>-86359</v>
      </c>
      <c r="J228">
        <v>7214039</v>
      </c>
      <c r="K228">
        <v>159006</v>
      </c>
      <c r="L228">
        <v>8067012.6666999999</v>
      </c>
      <c r="M228">
        <v>7055033</v>
      </c>
      <c r="N228">
        <v>7922951</v>
      </c>
      <c r="O228">
        <v>144061.66667000001</v>
      </c>
      <c r="P228">
        <v>0</v>
      </c>
      <c r="Q228">
        <v>0</v>
      </c>
      <c r="R228">
        <v>199017</v>
      </c>
      <c r="S228">
        <v>4854</v>
      </c>
      <c r="T228">
        <v>0</v>
      </c>
      <c r="U228">
        <v>48874</v>
      </c>
      <c r="V228">
        <v>142401</v>
      </c>
    </row>
    <row r="229" spans="1:22" x14ac:dyDescent="0.2">
      <c r="A229" t="s">
        <v>281</v>
      </c>
      <c r="B229">
        <v>4905</v>
      </c>
      <c r="C229">
        <v>0</v>
      </c>
      <c r="D229">
        <v>1</v>
      </c>
      <c r="E229">
        <v>253.9</v>
      </c>
      <c r="F229">
        <v>18.5</v>
      </c>
      <c r="G229">
        <v>1364073</v>
      </c>
      <c r="H229">
        <v>217057</v>
      </c>
      <c r="I229">
        <v>144166</v>
      </c>
      <c r="J229">
        <v>777216</v>
      </c>
      <c r="K229">
        <v>32346</v>
      </c>
      <c r="L229">
        <v>2330295.6666999999</v>
      </c>
      <c r="M229">
        <v>744870</v>
      </c>
      <c r="N229">
        <v>2151831</v>
      </c>
      <c r="O229">
        <v>178464.66667000001</v>
      </c>
      <c r="P229">
        <v>0</v>
      </c>
      <c r="Q229">
        <v>0</v>
      </c>
      <c r="R229">
        <v>32626</v>
      </c>
      <c r="S229">
        <v>796</v>
      </c>
      <c r="T229">
        <v>0</v>
      </c>
      <c r="U229">
        <v>14184</v>
      </c>
      <c r="V229">
        <v>4576</v>
      </c>
    </row>
    <row r="230" spans="1:22" x14ac:dyDescent="0.2">
      <c r="A230" t="s">
        <v>282</v>
      </c>
      <c r="B230">
        <v>4978</v>
      </c>
      <c r="C230">
        <v>0</v>
      </c>
      <c r="D230">
        <v>1</v>
      </c>
      <c r="E230">
        <v>196.2</v>
      </c>
      <c r="F230">
        <v>-2.9</v>
      </c>
      <c r="G230">
        <v>709511</v>
      </c>
      <c r="H230">
        <v>171727</v>
      </c>
      <c r="I230">
        <v>-7224</v>
      </c>
      <c r="J230">
        <v>983332</v>
      </c>
      <c r="K230">
        <v>47957</v>
      </c>
      <c r="L230">
        <v>1866776</v>
      </c>
      <c r="M230">
        <v>935375</v>
      </c>
      <c r="N230">
        <v>1825850</v>
      </c>
      <c r="O230">
        <v>40926</v>
      </c>
      <c r="P230">
        <v>31137</v>
      </c>
      <c r="Q230">
        <v>0</v>
      </c>
      <c r="R230">
        <v>0</v>
      </c>
      <c r="S230">
        <v>0</v>
      </c>
      <c r="T230">
        <v>0</v>
      </c>
      <c r="U230">
        <v>11119</v>
      </c>
      <c r="V230">
        <v>2206</v>
      </c>
    </row>
    <row r="231" spans="1:22" x14ac:dyDescent="0.2">
      <c r="A231" t="s">
        <v>283</v>
      </c>
      <c r="B231">
        <v>4995</v>
      </c>
      <c r="C231">
        <v>0</v>
      </c>
      <c r="D231">
        <v>1</v>
      </c>
      <c r="E231">
        <v>927.5</v>
      </c>
      <c r="F231">
        <v>-10.6</v>
      </c>
      <c r="G231">
        <v>4517763</v>
      </c>
      <c r="H231">
        <v>669877</v>
      </c>
      <c r="I231">
        <v>-71759</v>
      </c>
      <c r="J231">
        <v>2900941</v>
      </c>
      <c r="K231">
        <v>155986</v>
      </c>
      <c r="L231">
        <v>7985796.3333000001</v>
      </c>
      <c r="M231">
        <v>2744955</v>
      </c>
      <c r="N231">
        <v>7887718</v>
      </c>
      <c r="O231">
        <v>98078.333333000002</v>
      </c>
      <c r="P231">
        <v>128338</v>
      </c>
      <c r="Q231">
        <v>0</v>
      </c>
      <c r="R231">
        <v>130503</v>
      </c>
      <c r="S231">
        <v>3183</v>
      </c>
      <c r="T231">
        <v>0</v>
      </c>
      <c r="U231">
        <v>47718</v>
      </c>
      <c r="V231">
        <v>27718</v>
      </c>
    </row>
    <row r="232" spans="1:22" x14ac:dyDescent="0.2">
      <c r="A232" t="s">
        <v>284</v>
      </c>
      <c r="B232">
        <v>5013</v>
      </c>
      <c r="C232">
        <v>0</v>
      </c>
      <c r="D232">
        <v>1</v>
      </c>
      <c r="E232">
        <v>2404.8000000000002</v>
      </c>
      <c r="F232">
        <v>-18.3</v>
      </c>
      <c r="G232">
        <v>13199687</v>
      </c>
      <c r="H232">
        <v>1704577</v>
      </c>
      <c r="I232">
        <v>-103465</v>
      </c>
      <c r="J232">
        <v>6355449</v>
      </c>
      <c r="K232">
        <v>329813</v>
      </c>
      <c r="L232">
        <v>20975318.666999999</v>
      </c>
      <c r="M232">
        <v>6025636</v>
      </c>
      <c r="N232">
        <v>20659147</v>
      </c>
      <c r="O232">
        <v>316171.66667000001</v>
      </c>
      <c r="P232">
        <v>270753</v>
      </c>
      <c r="Q232">
        <v>32660.963037000001</v>
      </c>
      <c r="R232">
        <v>450235</v>
      </c>
      <c r="S232">
        <v>10981</v>
      </c>
      <c r="T232">
        <v>32660.963037000001</v>
      </c>
      <c r="U232">
        <v>126885</v>
      </c>
      <c r="V232">
        <v>165841</v>
      </c>
    </row>
    <row r="233" spans="1:22" x14ac:dyDescent="0.2">
      <c r="A233" t="s">
        <v>285</v>
      </c>
      <c r="B233">
        <v>5049</v>
      </c>
      <c r="C233">
        <v>0</v>
      </c>
      <c r="D233">
        <v>1</v>
      </c>
      <c r="E233">
        <v>4551.8</v>
      </c>
      <c r="F233">
        <v>-25.6</v>
      </c>
      <c r="G233">
        <v>27555388</v>
      </c>
      <c r="H233">
        <v>4614451</v>
      </c>
      <c r="I233">
        <v>1288994</v>
      </c>
      <c r="J233">
        <v>8131417</v>
      </c>
      <c r="K233">
        <v>524230</v>
      </c>
      <c r="L233">
        <v>39866154</v>
      </c>
      <c r="M233">
        <v>7607187</v>
      </c>
      <c r="N233">
        <v>37899805</v>
      </c>
      <c r="O233">
        <v>1966349</v>
      </c>
      <c r="P233">
        <v>454366</v>
      </c>
      <c r="Q233">
        <v>1177454.5338000001</v>
      </c>
      <c r="R233">
        <v>727554</v>
      </c>
      <c r="S233">
        <v>14684</v>
      </c>
      <c r="T233">
        <v>1177454.5338000001</v>
      </c>
      <c r="U233">
        <v>238122</v>
      </c>
      <c r="V233">
        <v>292452</v>
      </c>
    </row>
    <row r="234" spans="1:22" x14ac:dyDescent="0.2">
      <c r="A234" t="s">
        <v>286</v>
      </c>
      <c r="B234">
        <v>5319</v>
      </c>
      <c r="C234">
        <v>0</v>
      </c>
      <c r="D234">
        <v>1</v>
      </c>
      <c r="E234">
        <v>1121.4000000000001</v>
      </c>
      <c r="F234">
        <v>52.2</v>
      </c>
      <c r="G234">
        <v>6187715</v>
      </c>
      <c r="H234">
        <v>759881</v>
      </c>
      <c r="I234">
        <v>365030</v>
      </c>
      <c r="J234">
        <v>2504822</v>
      </c>
      <c r="K234">
        <v>49666</v>
      </c>
      <c r="L234">
        <v>9249078.6666999999</v>
      </c>
      <c r="M234">
        <v>2455156</v>
      </c>
      <c r="N234">
        <v>8820589</v>
      </c>
      <c r="O234">
        <v>428489.66667000001</v>
      </c>
      <c r="P234">
        <v>0</v>
      </c>
      <c r="Q234">
        <v>81827.960592999996</v>
      </c>
      <c r="R234">
        <v>228380</v>
      </c>
      <c r="S234">
        <v>8631</v>
      </c>
      <c r="T234">
        <v>81827.960592999996</v>
      </c>
      <c r="U234">
        <v>57443</v>
      </c>
      <c r="V234">
        <v>25041</v>
      </c>
    </row>
    <row r="235" spans="1:22" x14ac:dyDescent="0.2">
      <c r="A235" t="s">
        <v>287</v>
      </c>
      <c r="B235">
        <v>5121</v>
      </c>
      <c r="C235">
        <v>0</v>
      </c>
      <c r="D235">
        <v>1</v>
      </c>
      <c r="E235">
        <v>711.7</v>
      </c>
      <c r="F235">
        <v>-15.4</v>
      </c>
      <c r="G235">
        <v>2845368</v>
      </c>
      <c r="H235">
        <v>712153</v>
      </c>
      <c r="I235">
        <v>113844</v>
      </c>
      <c r="J235">
        <v>2894822</v>
      </c>
      <c r="K235">
        <v>169667</v>
      </c>
      <c r="L235">
        <v>6365718.3333000001</v>
      </c>
      <c r="M235">
        <v>2725155</v>
      </c>
      <c r="N235">
        <v>6068872</v>
      </c>
      <c r="O235">
        <v>296846.33332999999</v>
      </c>
      <c r="P235">
        <v>144324</v>
      </c>
      <c r="Q235">
        <v>0</v>
      </c>
      <c r="R235">
        <v>114190</v>
      </c>
      <c r="S235">
        <v>2785</v>
      </c>
      <c r="T235">
        <v>0</v>
      </c>
      <c r="U235">
        <v>36335</v>
      </c>
      <c r="V235">
        <v>27565</v>
      </c>
    </row>
    <row r="236" spans="1:22" x14ac:dyDescent="0.2">
      <c r="A236" t="s">
        <v>288</v>
      </c>
      <c r="B236">
        <v>5139</v>
      </c>
      <c r="C236">
        <v>0</v>
      </c>
      <c r="D236">
        <v>1</v>
      </c>
      <c r="E236">
        <v>189.2</v>
      </c>
      <c r="F236">
        <v>-2.8</v>
      </c>
      <c r="G236">
        <v>898266</v>
      </c>
      <c r="H236">
        <v>138642</v>
      </c>
      <c r="I236">
        <v>33600</v>
      </c>
      <c r="J236">
        <v>920845</v>
      </c>
      <c r="K236">
        <v>51432</v>
      </c>
      <c r="L236">
        <v>1911541</v>
      </c>
      <c r="M236">
        <v>869413</v>
      </c>
      <c r="N236">
        <v>1821992</v>
      </c>
      <c r="O236">
        <v>89549</v>
      </c>
      <c r="P236">
        <v>30836</v>
      </c>
      <c r="Q236">
        <v>0</v>
      </c>
      <c r="R236">
        <v>55464</v>
      </c>
      <c r="S236">
        <v>1353</v>
      </c>
      <c r="T236">
        <v>0</v>
      </c>
      <c r="U236">
        <v>11401</v>
      </c>
      <c r="V236">
        <v>9252</v>
      </c>
    </row>
    <row r="237" spans="1:22" x14ac:dyDescent="0.2">
      <c r="A237" t="s">
        <v>289</v>
      </c>
      <c r="B237">
        <v>5163</v>
      </c>
      <c r="C237">
        <v>0</v>
      </c>
      <c r="D237">
        <v>1</v>
      </c>
      <c r="E237">
        <v>623.70000000000005</v>
      </c>
      <c r="F237">
        <v>-0.3</v>
      </c>
      <c r="G237">
        <v>2971128</v>
      </c>
      <c r="H237">
        <v>439884</v>
      </c>
      <c r="I237">
        <v>1144</v>
      </c>
      <c r="J237">
        <v>1922571</v>
      </c>
      <c r="K237">
        <v>78300</v>
      </c>
      <c r="L237">
        <v>5217926</v>
      </c>
      <c r="M237">
        <v>1844271</v>
      </c>
      <c r="N237">
        <v>5132051</v>
      </c>
      <c r="O237">
        <v>85875</v>
      </c>
      <c r="P237">
        <v>41634</v>
      </c>
      <c r="Q237">
        <v>0</v>
      </c>
      <c r="R237">
        <v>130503</v>
      </c>
      <c r="S237">
        <v>3183</v>
      </c>
      <c r="T237">
        <v>0</v>
      </c>
      <c r="U237">
        <v>32359</v>
      </c>
      <c r="V237">
        <v>14846</v>
      </c>
    </row>
    <row r="238" spans="1:22" x14ac:dyDescent="0.2">
      <c r="A238" t="s">
        <v>290</v>
      </c>
      <c r="B238">
        <v>5166</v>
      </c>
      <c r="C238">
        <v>0</v>
      </c>
      <c r="D238">
        <v>1</v>
      </c>
      <c r="E238">
        <v>2124</v>
      </c>
      <c r="F238">
        <v>-7.9</v>
      </c>
      <c r="G238">
        <v>10011480</v>
      </c>
      <c r="H238">
        <v>2071850</v>
      </c>
      <c r="I238">
        <v>610755</v>
      </c>
      <c r="J238">
        <v>6731249</v>
      </c>
      <c r="K238">
        <v>258454</v>
      </c>
      <c r="L238">
        <v>18614573.666999999</v>
      </c>
      <c r="M238">
        <v>6472795</v>
      </c>
      <c r="N238">
        <v>17651046</v>
      </c>
      <c r="O238">
        <v>963527.66666999995</v>
      </c>
      <c r="P238">
        <v>186008</v>
      </c>
      <c r="Q238">
        <v>0</v>
      </c>
      <c r="R238">
        <v>381721</v>
      </c>
      <c r="S238">
        <v>9310</v>
      </c>
      <c r="T238">
        <v>0</v>
      </c>
      <c r="U238">
        <v>109308</v>
      </c>
      <c r="V238">
        <v>181716</v>
      </c>
    </row>
    <row r="239" spans="1:22" x14ac:dyDescent="0.2">
      <c r="A239" t="s">
        <v>291</v>
      </c>
      <c r="B239">
        <v>5184</v>
      </c>
      <c r="C239">
        <v>0</v>
      </c>
      <c r="D239">
        <v>1</v>
      </c>
      <c r="E239">
        <v>1829.1</v>
      </c>
      <c r="F239">
        <v>-7.2</v>
      </c>
      <c r="G239">
        <v>11636175</v>
      </c>
      <c r="H239">
        <v>1346232</v>
      </c>
      <c r="I239">
        <v>33803</v>
      </c>
      <c r="J239">
        <v>3528538</v>
      </c>
      <c r="K239">
        <v>196511</v>
      </c>
      <c r="L239">
        <v>16265099.666999999</v>
      </c>
      <c r="M239">
        <v>3332027</v>
      </c>
      <c r="N239">
        <v>15994260</v>
      </c>
      <c r="O239">
        <v>270839.66667000001</v>
      </c>
      <c r="P239">
        <v>162760</v>
      </c>
      <c r="Q239">
        <v>559164.02451999998</v>
      </c>
      <c r="R239">
        <v>326258</v>
      </c>
      <c r="S239">
        <v>7958</v>
      </c>
      <c r="T239">
        <v>559164.02451999998</v>
      </c>
      <c r="U239">
        <v>98814</v>
      </c>
      <c r="V239">
        <v>80413</v>
      </c>
    </row>
    <row r="240" spans="1:22" x14ac:dyDescent="0.2">
      <c r="A240" t="s">
        <v>292</v>
      </c>
      <c r="B240">
        <v>5250</v>
      </c>
      <c r="C240">
        <v>0</v>
      </c>
      <c r="D240">
        <v>1</v>
      </c>
      <c r="E240">
        <v>4449.8</v>
      </c>
      <c r="F240">
        <v>161.19999999999999</v>
      </c>
      <c r="G240">
        <v>20735428</v>
      </c>
      <c r="H240">
        <v>2895244</v>
      </c>
      <c r="I240">
        <v>922212</v>
      </c>
      <c r="J240">
        <v>12749693</v>
      </c>
      <c r="K240">
        <v>327618</v>
      </c>
      <c r="L240">
        <v>36219601.332999997</v>
      </c>
      <c r="M240">
        <v>12422075</v>
      </c>
      <c r="N240">
        <v>34841542</v>
      </c>
      <c r="O240">
        <v>1378059.3333000001</v>
      </c>
      <c r="P240">
        <v>0</v>
      </c>
      <c r="Q240">
        <v>0</v>
      </c>
      <c r="R240">
        <v>401297</v>
      </c>
      <c r="S240">
        <v>9788</v>
      </c>
      <c r="T240">
        <v>0</v>
      </c>
      <c r="U240">
        <v>218015</v>
      </c>
      <c r="V240">
        <v>240533</v>
      </c>
    </row>
    <row r="241" spans="1:22" x14ac:dyDescent="0.2">
      <c r="A241" t="s">
        <v>293</v>
      </c>
      <c r="B241">
        <v>5256</v>
      </c>
      <c r="C241">
        <v>0</v>
      </c>
      <c r="D241">
        <v>1</v>
      </c>
      <c r="E241">
        <v>661.7</v>
      </c>
      <c r="F241">
        <v>20.399999999999999</v>
      </c>
      <c r="G241">
        <v>3675324</v>
      </c>
      <c r="H241">
        <v>467091</v>
      </c>
      <c r="I241">
        <v>155407</v>
      </c>
      <c r="J241">
        <v>1551783</v>
      </c>
      <c r="K241">
        <v>30525</v>
      </c>
      <c r="L241">
        <v>5569071.3333000001</v>
      </c>
      <c r="M241">
        <v>1521258</v>
      </c>
      <c r="N241">
        <v>5376532</v>
      </c>
      <c r="O241">
        <v>192539.33332999999</v>
      </c>
      <c r="P241">
        <v>0</v>
      </c>
      <c r="Q241">
        <v>33850.844939000002</v>
      </c>
      <c r="R241">
        <v>137028</v>
      </c>
      <c r="S241">
        <v>3342</v>
      </c>
      <c r="T241">
        <v>33850.844939000002</v>
      </c>
      <c r="U241">
        <v>34384</v>
      </c>
      <c r="V241">
        <v>11901</v>
      </c>
    </row>
    <row r="242" spans="1:22" x14ac:dyDescent="0.2">
      <c r="A242" t="s">
        <v>294</v>
      </c>
      <c r="B242">
        <v>5283</v>
      </c>
      <c r="C242">
        <v>0</v>
      </c>
      <c r="D242">
        <v>1</v>
      </c>
      <c r="E242">
        <v>697.7</v>
      </c>
      <c r="F242">
        <v>-6.5</v>
      </c>
      <c r="G242">
        <v>2196470</v>
      </c>
      <c r="H242">
        <v>584449</v>
      </c>
      <c r="I242">
        <v>-196954</v>
      </c>
      <c r="J242">
        <v>3673109</v>
      </c>
      <c r="K242">
        <v>257820</v>
      </c>
      <c r="L242">
        <v>6408810.6666999999</v>
      </c>
      <c r="M242">
        <v>3415289</v>
      </c>
      <c r="N242">
        <v>6302499</v>
      </c>
      <c r="O242">
        <v>106311.66667000001</v>
      </c>
      <c r="P242">
        <v>88036</v>
      </c>
      <c r="Q242">
        <v>0</v>
      </c>
      <c r="R242">
        <v>130503</v>
      </c>
      <c r="S242">
        <v>3183</v>
      </c>
      <c r="T242">
        <v>0</v>
      </c>
      <c r="U242">
        <v>37000</v>
      </c>
      <c r="V242">
        <v>85286</v>
      </c>
    </row>
    <row r="243" spans="1:22" x14ac:dyDescent="0.2">
      <c r="A243" t="s">
        <v>295</v>
      </c>
      <c r="B243">
        <v>5310</v>
      </c>
      <c r="C243">
        <v>0</v>
      </c>
      <c r="D243">
        <v>1</v>
      </c>
      <c r="E243">
        <v>675.7</v>
      </c>
      <c r="F243">
        <v>16.399999999999999</v>
      </c>
      <c r="G243">
        <v>3937875</v>
      </c>
      <c r="H243">
        <v>504499</v>
      </c>
      <c r="I243">
        <v>139425</v>
      </c>
      <c r="J243">
        <v>1538347</v>
      </c>
      <c r="K243">
        <v>28133</v>
      </c>
      <c r="L243">
        <v>5940283.3333000001</v>
      </c>
      <c r="M243">
        <v>1510214</v>
      </c>
      <c r="N243">
        <v>5760814</v>
      </c>
      <c r="O243">
        <v>179469.33332999999</v>
      </c>
      <c r="P243">
        <v>0</v>
      </c>
      <c r="Q243">
        <v>55703.131829999998</v>
      </c>
      <c r="R243">
        <v>65252</v>
      </c>
      <c r="S243">
        <v>1592</v>
      </c>
      <c r="T243">
        <v>55703.131829999998</v>
      </c>
      <c r="U243">
        <v>37127</v>
      </c>
      <c r="V243">
        <v>24814</v>
      </c>
    </row>
    <row r="244" spans="1:22" x14ac:dyDescent="0.2">
      <c r="A244" t="s">
        <v>296</v>
      </c>
      <c r="B244">
        <v>5323</v>
      </c>
      <c r="C244">
        <v>0</v>
      </c>
      <c r="D244">
        <v>1</v>
      </c>
      <c r="E244">
        <v>565.70000000000005</v>
      </c>
      <c r="F244">
        <v>-15.7</v>
      </c>
      <c r="G244">
        <v>2195091</v>
      </c>
      <c r="H244">
        <v>456703</v>
      </c>
      <c r="I244">
        <v>-86246</v>
      </c>
      <c r="J244">
        <v>2623822</v>
      </c>
      <c r="K244">
        <v>123126</v>
      </c>
      <c r="L244">
        <v>5189464.6666999999</v>
      </c>
      <c r="M244">
        <v>2500696</v>
      </c>
      <c r="N244">
        <v>5139511</v>
      </c>
      <c r="O244">
        <v>49953.666666999998</v>
      </c>
      <c r="P244">
        <v>139539</v>
      </c>
      <c r="Q244">
        <v>0</v>
      </c>
      <c r="R244">
        <v>117453</v>
      </c>
      <c r="S244">
        <v>2865</v>
      </c>
      <c r="T244">
        <v>0</v>
      </c>
      <c r="U244">
        <v>30109</v>
      </c>
      <c r="V244">
        <v>31302</v>
      </c>
    </row>
    <row r="245" spans="1:22" x14ac:dyDescent="0.2">
      <c r="A245" t="s">
        <v>297</v>
      </c>
      <c r="B245">
        <v>5328</v>
      </c>
      <c r="C245">
        <v>0</v>
      </c>
      <c r="D245">
        <v>1</v>
      </c>
      <c r="E245">
        <v>83.6</v>
      </c>
      <c r="F245">
        <v>-1.2</v>
      </c>
      <c r="G245">
        <v>390598</v>
      </c>
      <c r="H245">
        <v>58634</v>
      </c>
      <c r="I245">
        <v>10556</v>
      </c>
      <c r="J245">
        <v>415896</v>
      </c>
      <c r="K245">
        <v>7843</v>
      </c>
      <c r="L245">
        <v>865395.33333000005</v>
      </c>
      <c r="M245">
        <v>408053</v>
      </c>
      <c r="N245">
        <v>847105</v>
      </c>
      <c r="O245">
        <v>18290.333332999999</v>
      </c>
      <c r="P245">
        <v>13396</v>
      </c>
      <c r="Q245">
        <v>0</v>
      </c>
      <c r="R245">
        <v>0</v>
      </c>
      <c r="S245">
        <v>0</v>
      </c>
      <c r="T245">
        <v>0</v>
      </c>
      <c r="U245">
        <v>5197</v>
      </c>
      <c r="V245">
        <v>267</v>
      </c>
    </row>
    <row r="246" spans="1:22" x14ac:dyDescent="0.2">
      <c r="A246" t="s">
        <v>298</v>
      </c>
      <c r="B246">
        <v>5463</v>
      </c>
      <c r="C246">
        <v>0</v>
      </c>
      <c r="D246">
        <v>1</v>
      </c>
      <c r="E246">
        <v>1144.4000000000001</v>
      </c>
      <c r="F246">
        <v>-22.1</v>
      </c>
      <c r="G246">
        <v>5928338</v>
      </c>
      <c r="H246">
        <v>857886</v>
      </c>
      <c r="I246">
        <v>-107804</v>
      </c>
      <c r="J246">
        <v>3658083</v>
      </c>
      <c r="K246">
        <v>193527</v>
      </c>
      <c r="L246">
        <v>10283221</v>
      </c>
      <c r="M246">
        <v>3464556</v>
      </c>
      <c r="N246">
        <v>10151971</v>
      </c>
      <c r="O246">
        <v>131250</v>
      </c>
      <c r="P246">
        <v>214948</v>
      </c>
      <c r="Q246">
        <v>0</v>
      </c>
      <c r="R246">
        <v>244693</v>
      </c>
      <c r="S246">
        <v>5968</v>
      </c>
      <c r="T246">
        <v>0</v>
      </c>
      <c r="U246">
        <v>60419</v>
      </c>
      <c r="V246">
        <v>83607</v>
      </c>
    </row>
    <row r="247" spans="1:22" x14ac:dyDescent="0.2">
      <c r="A247" t="s">
        <v>299</v>
      </c>
      <c r="B247">
        <v>5486</v>
      </c>
      <c r="C247">
        <v>0</v>
      </c>
      <c r="D247">
        <v>1</v>
      </c>
      <c r="E247">
        <v>384.8</v>
      </c>
      <c r="F247">
        <v>-3.9</v>
      </c>
      <c r="G247">
        <v>1477002</v>
      </c>
      <c r="H247">
        <v>285632</v>
      </c>
      <c r="I247">
        <v>-74120</v>
      </c>
      <c r="J247">
        <v>1759158</v>
      </c>
      <c r="K247">
        <v>77990</v>
      </c>
      <c r="L247">
        <v>3469473</v>
      </c>
      <c r="M247">
        <v>1681168</v>
      </c>
      <c r="N247">
        <v>3457347</v>
      </c>
      <c r="O247">
        <v>12126</v>
      </c>
      <c r="P247">
        <v>49736</v>
      </c>
      <c r="Q247">
        <v>0</v>
      </c>
      <c r="R247">
        <v>68514</v>
      </c>
      <c r="S247">
        <v>1671</v>
      </c>
      <c r="T247">
        <v>0</v>
      </c>
      <c r="U247">
        <v>21208</v>
      </c>
      <c r="V247">
        <v>16195</v>
      </c>
    </row>
    <row r="248" spans="1:22" x14ac:dyDescent="0.2">
      <c r="A248" t="s">
        <v>300</v>
      </c>
      <c r="B248">
        <v>5508</v>
      </c>
      <c r="C248">
        <v>0</v>
      </c>
      <c r="D248">
        <v>1</v>
      </c>
      <c r="E248">
        <v>326.8</v>
      </c>
      <c r="F248">
        <v>25.1</v>
      </c>
      <c r="G248">
        <v>1047328</v>
      </c>
      <c r="H248">
        <v>293100</v>
      </c>
      <c r="I248">
        <v>156631</v>
      </c>
      <c r="J248">
        <v>1419286</v>
      </c>
      <c r="K248">
        <v>43922</v>
      </c>
      <c r="L248">
        <v>2766547.3333000001</v>
      </c>
      <c r="M248">
        <v>1375364</v>
      </c>
      <c r="N248">
        <v>2562919</v>
      </c>
      <c r="O248">
        <v>203628.33332999999</v>
      </c>
      <c r="P248">
        <v>0</v>
      </c>
      <c r="Q248">
        <v>0</v>
      </c>
      <c r="R248">
        <v>0</v>
      </c>
      <c r="S248">
        <v>0</v>
      </c>
      <c r="T248">
        <v>0</v>
      </c>
      <c r="U248">
        <v>16860</v>
      </c>
      <c r="V248">
        <v>6833</v>
      </c>
    </row>
    <row r="249" spans="1:22" x14ac:dyDescent="0.2">
      <c r="A249" t="s">
        <v>301</v>
      </c>
      <c r="B249">
        <v>1975</v>
      </c>
      <c r="C249">
        <v>0</v>
      </c>
      <c r="D249">
        <v>1</v>
      </c>
      <c r="E249">
        <v>421.8</v>
      </c>
      <c r="F249">
        <v>-0.2</v>
      </c>
      <c r="G249">
        <v>1777887</v>
      </c>
      <c r="H249">
        <v>326624</v>
      </c>
      <c r="I249">
        <v>-7313</v>
      </c>
      <c r="J249">
        <v>1576655</v>
      </c>
      <c r="K249">
        <v>55281</v>
      </c>
      <c r="L249">
        <v>3611953</v>
      </c>
      <c r="M249">
        <v>1521374</v>
      </c>
      <c r="N249">
        <v>3558460</v>
      </c>
      <c r="O249">
        <v>53493</v>
      </c>
      <c r="P249">
        <v>28178</v>
      </c>
      <c r="Q249">
        <v>0</v>
      </c>
      <c r="R249">
        <v>78302</v>
      </c>
      <c r="S249">
        <v>1910</v>
      </c>
      <c r="T249">
        <v>0</v>
      </c>
      <c r="U249">
        <v>21734</v>
      </c>
      <c r="V249">
        <v>9089</v>
      </c>
    </row>
    <row r="250" spans="1:22" x14ac:dyDescent="0.2">
      <c r="A250" t="s">
        <v>302</v>
      </c>
      <c r="B250">
        <v>4824</v>
      </c>
      <c r="C250">
        <v>0</v>
      </c>
      <c r="D250">
        <v>1</v>
      </c>
      <c r="E250">
        <v>711.7</v>
      </c>
      <c r="F250">
        <v>-1.3</v>
      </c>
      <c r="G250">
        <v>3007281</v>
      </c>
      <c r="H250">
        <v>499316</v>
      </c>
      <c r="I250">
        <v>16286</v>
      </c>
      <c r="J250">
        <v>2773306</v>
      </c>
      <c r="K250">
        <v>105539</v>
      </c>
      <c r="L250">
        <v>6162493.3333000001</v>
      </c>
      <c r="M250">
        <v>2667767</v>
      </c>
      <c r="N250">
        <v>6028554</v>
      </c>
      <c r="O250">
        <v>133939.33332999999</v>
      </c>
      <c r="P250">
        <v>53665</v>
      </c>
      <c r="Q250">
        <v>0</v>
      </c>
      <c r="R250">
        <v>140291</v>
      </c>
      <c r="S250">
        <v>3422</v>
      </c>
      <c r="T250">
        <v>0</v>
      </c>
      <c r="U250">
        <v>37394</v>
      </c>
      <c r="V250">
        <v>22881</v>
      </c>
    </row>
    <row r="251" spans="1:22" x14ac:dyDescent="0.2">
      <c r="A251" t="s">
        <v>303</v>
      </c>
      <c r="B251">
        <v>5607</v>
      </c>
      <c r="C251">
        <v>0</v>
      </c>
      <c r="D251">
        <v>1</v>
      </c>
      <c r="E251">
        <v>724.6</v>
      </c>
      <c r="F251">
        <v>49.4</v>
      </c>
      <c r="G251">
        <v>3812448</v>
      </c>
      <c r="H251">
        <v>756230</v>
      </c>
      <c r="I251">
        <v>548672</v>
      </c>
      <c r="J251">
        <v>2056615</v>
      </c>
      <c r="K251">
        <v>79048</v>
      </c>
      <c r="L251">
        <v>6380702.6666999999</v>
      </c>
      <c r="M251">
        <v>1977567</v>
      </c>
      <c r="N251">
        <v>5738899</v>
      </c>
      <c r="O251">
        <v>641803.66666999995</v>
      </c>
      <c r="P251">
        <v>0</v>
      </c>
      <c r="Q251">
        <v>0</v>
      </c>
      <c r="R251">
        <v>270794</v>
      </c>
      <c r="S251">
        <v>6605</v>
      </c>
      <c r="T251">
        <v>0</v>
      </c>
      <c r="U251">
        <v>37282</v>
      </c>
      <c r="V251">
        <v>26204</v>
      </c>
    </row>
    <row r="252" spans="1:22" x14ac:dyDescent="0.2">
      <c r="A252" t="s">
        <v>304</v>
      </c>
      <c r="B252">
        <v>5643</v>
      </c>
      <c r="C252">
        <v>0</v>
      </c>
      <c r="D252">
        <v>1</v>
      </c>
      <c r="E252">
        <v>998.5</v>
      </c>
      <c r="F252">
        <v>21.3</v>
      </c>
      <c r="G252">
        <v>4844440</v>
      </c>
      <c r="H252">
        <v>996997</v>
      </c>
      <c r="I252">
        <v>438572</v>
      </c>
      <c r="J252">
        <v>2629646</v>
      </c>
      <c r="K252">
        <v>49392</v>
      </c>
      <c r="L252">
        <v>8453690</v>
      </c>
      <c r="M252">
        <v>2580254</v>
      </c>
      <c r="N252">
        <v>7932077</v>
      </c>
      <c r="O252">
        <v>521613</v>
      </c>
      <c r="P252">
        <v>0</v>
      </c>
      <c r="Q252">
        <v>0</v>
      </c>
      <c r="R252">
        <v>84827</v>
      </c>
      <c r="S252">
        <v>2069</v>
      </c>
      <c r="T252">
        <v>0</v>
      </c>
      <c r="U252">
        <v>49779</v>
      </c>
      <c r="V252">
        <v>67434</v>
      </c>
    </row>
    <row r="253" spans="1:22" x14ac:dyDescent="0.2">
      <c r="A253" t="s">
        <v>305</v>
      </c>
      <c r="B253">
        <v>5697</v>
      </c>
      <c r="C253">
        <v>0</v>
      </c>
      <c r="D253">
        <v>1</v>
      </c>
      <c r="E253">
        <v>435.8</v>
      </c>
      <c r="F253">
        <v>-17.600000000000001</v>
      </c>
      <c r="G253">
        <v>1870181</v>
      </c>
      <c r="H253">
        <v>337844</v>
      </c>
      <c r="I253">
        <v>-98351</v>
      </c>
      <c r="J253">
        <v>1836166</v>
      </c>
      <c r="K253">
        <v>122213</v>
      </c>
      <c r="L253">
        <v>4003286</v>
      </c>
      <c r="M253">
        <v>1713953</v>
      </c>
      <c r="N253">
        <v>3974179</v>
      </c>
      <c r="O253">
        <v>29107</v>
      </c>
      <c r="P253">
        <v>140905</v>
      </c>
      <c r="Q253">
        <v>0</v>
      </c>
      <c r="R253">
        <v>52201</v>
      </c>
      <c r="S253">
        <v>1273</v>
      </c>
      <c r="T253">
        <v>0</v>
      </c>
      <c r="U253">
        <v>23361</v>
      </c>
      <c r="V253">
        <v>11296</v>
      </c>
    </row>
    <row r="254" spans="1:22" x14ac:dyDescent="0.2">
      <c r="A254" t="s">
        <v>306</v>
      </c>
      <c r="B254">
        <v>5724</v>
      </c>
      <c r="C254">
        <v>0</v>
      </c>
      <c r="D254">
        <v>1</v>
      </c>
      <c r="E254">
        <v>264.89999999999998</v>
      </c>
      <c r="F254">
        <v>21.9</v>
      </c>
      <c r="G254">
        <v>1283822</v>
      </c>
      <c r="H254">
        <v>209661</v>
      </c>
      <c r="I254">
        <v>176182</v>
      </c>
      <c r="J254">
        <v>932332</v>
      </c>
      <c r="K254">
        <v>42014</v>
      </c>
      <c r="L254">
        <v>2397909.6666999999</v>
      </c>
      <c r="M254">
        <v>890318</v>
      </c>
      <c r="N254">
        <v>2172048</v>
      </c>
      <c r="O254">
        <v>225861.66667000001</v>
      </c>
      <c r="P254">
        <v>0</v>
      </c>
      <c r="Q254">
        <v>0</v>
      </c>
      <c r="R254">
        <v>42413</v>
      </c>
      <c r="S254">
        <v>1034</v>
      </c>
      <c r="T254">
        <v>0</v>
      </c>
      <c r="U254">
        <v>14710</v>
      </c>
      <c r="V254">
        <v>14508</v>
      </c>
    </row>
    <row r="255" spans="1:22" x14ac:dyDescent="0.2">
      <c r="A255" t="s">
        <v>307</v>
      </c>
      <c r="B255">
        <v>5805</v>
      </c>
      <c r="C255">
        <v>0</v>
      </c>
      <c r="D255">
        <v>1</v>
      </c>
      <c r="E255">
        <v>1156.4000000000001</v>
      </c>
      <c r="F255">
        <v>-5.9</v>
      </c>
      <c r="G255">
        <v>4127095</v>
      </c>
      <c r="H255">
        <v>1241113</v>
      </c>
      <c r="I255">
        <v>169636</v>
      </c>
      <c r="J255">
        <v>5074087</v>
      </c>
      <c r="K255">
        <v>108790</v>
      </c>
      <c r="L255">
        <v>10673862.666999999</v>
      </c>
      <c r="M255">
        <v>4965297</v>
      </c>
      <c r="N255">
        <v>10219518</v>
      </c>
      <c r="O255">
        <v>454344.66667000001</v>
      </c>
      <c r="P255">
        <v>112743</v>
      </c>
      <c r="Q255">
        <v>0</v>
      </c>
      <c r="R255">
        <v>107665</v>
      </c>
      <c r="S255">
        <v>2626</v>
      </c>
      <c r="T255">
        <v>0</v>
      </c>
      <c r="U255">
        <v>60747</v>
      </c>
      <c r="V255">
        <v>339233</v>
      </c>
    </row>
    <row r="256" spans="1:22" x14ac:dyDescent="0.2">
      <c r="A256" t="s">
        <v>308</v>
      </c>
      <c r="B256">
        <v>5823</v>
      </c>
      <c r="C256">
        <v>0</v>
      </c>
      <c r="D256">
        <v>1</v>
      </c>
      <c r="E256">
        <v>386.8</v>
      </c>
      <c r="F256">
        <v>9.4</v>
      </c>
      <c r="G256">
        <v>1555775</v>
      </c>
      <c r="H256">
        <v>289593</v>
      </c>
      <c r="I256">
        <v>87190</v>
      </c>
      <c r="J256">
        <v>1666988</v>
      </c>
      <c r="K256">
        <v>41525</v>
      </c>
      <c r="L256">
        <v>3518713.6666999999</v>
      </c>
      <c r="M256">
        <v>1625463</v>
      </c>
      <c r="N256">
        <v>3367996</v>
      </c>
      <c r="O256">
        <v>150717.66667000001</v>
      </c>
      <c r="P256">
        <v>0</v>
      </c>
      <c r="Q256">
        <v>0</v>
      </c>
      <c r="R256">
        <v>35888</v>
      </c>
      <c r="S256">
        <v>875</v>
      </c>
      <c r="T256">
        <v>0</v>
      </c>
      <c r="U256">
        <v>21245</v>
      </c>
      <c r="V256">
        <v>42246</v>
      </c>
    </row>
    <row r="257" spans="1:22" x14ac:dyDescent="0.2">
      <c r="A257" t="s">
        <v>309</v>
      </c>
      <c r="B257">
        <v>5832</v>
      </c>
      <c r="C257">
        <v>0</v>
      </c>
      <c r="D257">
        <v>1</v>
      </c>
      <c r="E257">
        <v>277.89999999999998</v>
      </c>
      <c r="F257">
        <v>-10.1</v>
      </c>
      <c r="G257">
        <v>1288327</v>
      </c>
      <c r="H257">
        <v>178034</v>
      </c>
      <c r="I257">
        <v>-46252</v>
      </c>
      <c r="J257">
        <v>1092707</v>
      </c>
      <c r="K257">
        <v>71907</v>
      </c>
      <c r="L257">
        <v>2567065</v>
      </c>
      <c r="M257">
        <v>1020800</v>
      </c>
      <c r="N257">
        <v>2537157</v>
      </c>
      <c r="O257">
        <v>29908</v>
      </c>
      <c r="P257">
        <v>82631</v>
      </c>
      <c r="Q257">
        <v>0</v>
      </c>
      <c r="R257">
        <v>0</v>
      </c>
      <c r="S257">
        <v>0</v>
      </c>
      <c r="T257">
        <v>0</v>
      </c>
      <c r="U257">
        <v>15772</v>
      </c>
      <c r="V257">
        <v>7997</v>
      </c>
    </row>
    <row r="258" spans="1:22" x14ac:dyDescent="0.2">
      <c r="A258" t="s">
        <v>310</v>
      </c>
      <c r="B258">
        <v>5877</v>
      </c>
      <c r="C258">
        <v>0</v>
      </c>
      <c r="D258">
        <v>1</v>
      </c>
      <c r="E258">
        <v>1350.3</v>
      </c>
      <c r="F258">
        <v>-5.8</v>
      </c>
      <c r="G258">
        <v>6399356</v>
      </c>
      <c r="H258">
        <v>983993</v>
      </c>
      <c r="I258">
        <v>-70588</v>
      </c>
      <c r="J258">
        <v>4478097</v>
      </c>
      <c r="K258">
        <v>155089</v>
      </c>
      <c r="L258">
        <v>11817862.333000001</v>
      </c>
      <c r="M258">
        <v>4323008</v>
      </c>
      <c r="N258">
        <v>11637445</v>
      </c>
      <c r="O258">
        <v>180417.33332999999</v>
      </c>
      <c r="P258">
        <v>123253</v>
      </c>
      <c r="Q258">
        <v>0</v>
      </c>
      <c r="R258">
        <v>199017</v>
      </c>
      <c r="S258">
        <v>4854</v>
      </c>
      <c r="T258">
        <v>0</v>
      </c>
      <c r="U258">
        <v>70960</v>
      </c>
      <c r="V258">
        <v>155433</v>
      </c>
    </row>
    <row r="259" spans="1:22" x14ac:dyDescent="0.2">
      <c r="A259" t="s">
        <v>311</v>
      </c>
      <c r="B259">
        <v>5895</v>
      </c>
      <c r="C259">
        <v>0</v>
      </c>
      <c r="D259">
        <v>1</v>
      </c>
      <c r="E259">
        <v>275.89999999999998</v>
      </c>
      <c r="F259">
        <v>12.1</v>
      </c>
      <c r="G259">
        <v>1456255</v>
      </c>
      <c r="H259">
        <v>239725</v>
      </c>
      <c r="I259">
        <v>116939</v>
      </c>
      <c r="J259">
        <v>794933</v>
      </c>
      <c r="K259">
        <v>26710</v>
      </c>
      <c r="L259">
        <v>2428291.3333000001</v>
      </c>
      <c r="M259">
        <v>768223</v>
      </c>
      <c r="N259">
        <v>2283729</v>
      </c>
      <c r="O259">
        <v>144562.33332999999</v>
      </c>
      <c r="P259">
        <v>0</v>
      </c>
      <c r="Q259">
        <v>0</v>
      </c>
      <c r="R259">
        <v>65252</v>
      </c>
      <c r="S259">
        <v>1592</v>
      </c>
      <c r="T259">
        <v>0</v>
      </c>
      <c r="U259">
        <v>14720</v>
      </c>
      <c r="V259">
        <v>2630</v>
      </c>
    </row>
    <row r="260" spans="1:22" x14ac:dyDescent="0.2">
      <c r="A260" t="s">
        <v>312</v>
      </c>
      <c r="B260">
        <v>5949</v>
      </c>
      <c r="C260">
        <v>0</v>
      </c>
      <c r="D260">
        <v>1</v>
      </c>
      <c r="E260">
        <v>1002.5</v>
      </c>
      <c r="F260">
        <v>-7.4</v>
      </c>
      <c r="G260">
        <v>5273159</v>
      </c>
      <c r="H260">
        <v>692758</v>
      </c>
      <c r="I260">
        <v>-38978</v>
      </c>
      <c r="J260">
        <v>3221175</v>
      </c>
      <c r="K260">
        <v>140693</v>
      </c>
      <c r="L260">
        <v>8986645.6666999999</v>
      </c>
      <c r="M260">
        <v>3080482</v>
      </c>
      <c r="N260">
        <v>8859696</v>
      </c>
      <c r="O260">
        <v>126949.66667000001</v>
      </c>
      <c r="P260">
        <v>111398</v>
      </c>
      <c r="Q260">
        <v>0</v>
      </c>
      <c r="R260">
        <v>241431</v>
      </c>
      <c r="S260">
        <v>5889</v>
      </c>
      <c r="T260">
        <v>0</v>
      </c>
      <c r="U260">
        <v>53840</v>
      </c>
      <c r="V260">
        <v>40985</v>
      </c>
    </row>
    <row r="261" spans="1:22" x14ac:dyDescent="0.2">
      <c r="A261" t="s">
        <v>313</v>
      </c>
      <c r="B261">
        <v>5976</v>
      </c>
      <c r="C261">
        <v>0</v>
      </c>
      <c r="D261">
        <v>1</v>
      </c>
      <c r="E261">
        <v>956.5</v>
      </c>
      <c r="F261">
        <v>-19.100000000000001</v>
      </c>
      <c r="G261">
        <v>4867801</v>
      </c>
      <c r="H261">
        <v>733492</v>
      </c>
      <c r="I261">
        <v>-172387</v>
      </c>
      <c r="J261">
        <v>2750860</v>
      </c>
      <c r="K261">
        <v>180361</v>
      </c>
      <c r="L261">
        <v>8422273.3333000001</v>
      </c>
      <c r="M261">
        <v>2570499</v>
      </c>
      <c r="N261">
        <v>8376112</v>
      </c>
      <c r="O261">
        <v>46161.333333000002</v>
      </c>
      <c r="P261">
        <v>183698</v>
      </c>
      <c r="Q261">
        <v>0</v>
      </c>
      <c r="R261">
        <v>0</v>
      </c>
      <c r="S261">
        <v>0</v>
      </c>
      <c r="T261">
        <v>0</v>
      </c>
      <c r="U261">
        <v>49971</v>
      </c>
      <c r="V261">
        <v>70120</v>
      </c>
    </row>
    <row r="262" spans="1:22" x14ac:dyDescent="0.2">
      <c r="A262" t="s">
        <v>314</v>
      </c>
      <c r="B262">
        <v>5994</v>
      </c>
      <c r="C262">
        <v>0</v>
      </c>
      <c r="D262">
        <v>1</v>
      </c>
      <c r="E262">
        <v>782.6</v>
      </c>
      <c r="F262">
        <v>11.4</v>
      </c>
      <c r="G262">
        <v>3621954</v>
      </c>
      <c r="H262">
        <v>576198</v>
      </c>
      <c r="I262">
        <v>75152</v>
      </c>
      <c r="J262">
        <v>2342803</v>
      </c>
      <c r="K262">
        <v>45172</v>
      </c>
      <c r="L262">
        <v>6453891</v>
      </c>
      <c r="M262">
        <v>2297631</v>
      </c>
      <c r="N262">
        <v>6320181</v>
      </c>
      <c r="O262">
        <v>133710</v>
      </c>
      <c r="P262">
        <v>0</v>
      </c>
      <c r="Q262">
        <v>0</v>
      </c>
      <c r="R262">
        <v>114190</v>
      </c>
      <c r="S262">
        <v>2785</v>
      </c>
      <c r="T262">
        <v>0</v>
      </c>
      <c r="U262">
        <v>39444</v>
      </c>
      <c r="V262">
        <v>27126</v>
      </c>
    </row>
    <row r="263" spans="1:22" x14ac:dyDescent="0.2">
      <c r="A263" t="s">
        <v>315</v>
      </c>
      <c r="B263">
        <v>6003</v>
      </c>
      <c r="C263">
        <v>0</v>
      </c>
      <c r="D263">
        <v>1</v>
      </c>
      <c r="E263">
        <v>315.8</v>
      </c>
      <c r="F263">
        <v>-6.8</v>
      </c>
      <c r="G263">
        <v>1712703</v>
      </c>
      <c r="H263">
        <v>255718</v>
      </c>
      <c r="I263">
        <v>-8988</v>
      </c>
      <c r="J263">
        <v>1217467</v>
      </c>
      <c r="K263">
        <v>67724</v>
      </c>
      <c r="L263">
        <v>3111752.6666999999</v>
      </c>
      <c r="M263">
        <v>1149743</v>
      </c>
      <c r="N263">
        <v>3048799</v>
      </c>
      <c r="O263">
        <v>62953.666666999998</v>
      </c>
      <c r="P263">
        <v>63946</v>
      </c>
      <c r="Q263">
        <v>0</v>
      </c>
      <c r="R263">
        <v>81564</v>
      </c>
      <c r="S263">
        <v>1989</v>
      </c>
      <c r="T263">
        <v>0</v>
      </c>
      <c r="U263">
        <v>18550</v>
      </c>
      <c r="V263">
        <v>7429</v>
      </c>
    </row>
    <row r="264" spans="1:22" x14ac:dyDescent="0.2">
      <c r="A264" t="s">
        <v>316</v>
      </c>
      <c r="B264">
        <v>6012</v>
      </c>
      <c r="C264">
        <v>0</v>
      </c>
      <c r="D264">
        <v>1</v>
      </c>
      <c r="E264">
        <v>527.70000000000005</v>
      </c>
      <c r="F264">
        <v>-5.2</v>
      </c>
      <c r="G264">
        <v>2743078</v>
      </c>
      <c r="H264">
        <v>400202</v>
      </c>
      <c r="I264">
        <v>-4759</v>
      </c>
      <c r="J264">
        <v>1563888</v>
      </c>
      <c r="K264">
        <v>84707</v>
      </c>
      <c r="L264">
        <v>4631137</v>
      </c>
      <c r="M264">
        <v>1479181</v>
      </c>
      <c r="N264">
        <v>4541219</v>
      </c>
      <c r="O264">
        <v>89918</v>
      </c>
      <c r="P264">
        <v>67112</v>
      </c>
      <c r="Q264">
        <v>0</v>
      </c>
      <c r="R264">
        <v>97877</v>
      </c>
      <c r="S264">
        <v>2387</v>
      </c>
      <c r="T264">
        <v>0</v>
      </c>
      <c r="U264">
        <v>27942</v>
      </c>
      <c r="V264">
        <v>21846</v>
      </c>
    </row>
    <row r="265" spans="1:22" x14ac:dyDescent="0.2">
      <c r="A265" t="s">
        <v>317</v>
      </c>
      <c r="B265">
        <v>6030</v>
      </c>
      <c r="C265">
        <v>0</v>
      </c>
      <c r="D265">
        <v>1</v>
      </c>
      <c r="E265">
        <v>1123.4000000000001</v>
      </c>
      <c r="F265">
        <v>8.6999999999999993</v>
      </c>
      <c r="G265">
        <v>5934788</v>
      </c>
      <c r="H265">
        <v>828171</v>
      </c>
      <c r="I265">
        <v>48732</v>
      </c>
      <c r="J265">
        <v>3468699</v>
      </c>
      <c r="K265">
        <v>61030</v>
      </c>
      <c r="L265">
        <v>9946667.6666999999</v>
      </c>
      <c r="M265">
        <v>3407669</v>
      </c>
      <c r="N265">
        <v>9800745</v>
      </c>
      <c r="O265">
        <v>145922.66667000001</v>
      </c>
      <c r="P265">
        <v>15577</v>
      </c>
      <c r="Q265">
        <v>0</v>
      </c>
      <c r="R265">
        <v>355621</v>
      </c>
      <c r="S265">
        <v>8674</v>
      </c>
      <c r="T265">
        <v>0</v>
      </c>
      <c r="U265">
        <v>59628</v>
      </c>
      <c r="V265">
        <v>70631</v>
      </c>
    </row>
    <row r="266" spans="1:22" x14ac:dyDescent="0.2">
      <c r="A266" t="s">
        <v>318</v>
      </c>
      <c r="B266">
        <v>6048</v>
      </c>
      <c r="C266">
        <v>0</v>
      </c>
      <c r="D266">
        <v>1</v>
      </c>
      <c r="E266">
        <v>448.8</v>
      </c>
      <c r="F266">
        <v>-46.4</v>
      </c>
      <c r="G266">
        <v>1799393</v>
      </c>
      <c r="H266">
        <v>422953</v>
      </c>
      <c r="I266">
        <v>-277434</v>
      </c>
      <c r="J266">
        <v>2307806</v>
      </c>
      <c r="K266">
        <v>317007</v>
      </c>
      <c r="L266">
        <v>4507380</v>
      </c>
      <c r="M266">
        <v>1990799</v>
      </c>
      <c r="N266">
        <v>4451800</v>
      </c>
      <c r="O266">
        <v>55580</v>
      </c>
      <c r="P266">
        <v>327677</v>
      </c>
      <c r="Q266">
        <v>0</v>
      </c>
      <c r="R266">
        <v>52201</v>
      </c>
      <c r="S266">
        <v>1273</v>
      </c>
      <c r="T266">
        <v>0</v>
      </c>
      <c r="U266">
        <v>24578</v>
      </c>
      <c r="V266">
        <v>29429</v>
      </c>
    </row>
    <row r="267" spans="1:22" x14ac:dyDescent="0.2">
      <c r="A267" t="s">
        <v>319</v>
      </c>
      <c r="B267">
        <v>6039</v>
      </c>
      <c r="C267">
        <v>0</v>
      </c>
      <c r="D267">
        <v>1</v>
      </c>
      <c r="E267">
        <v>14203</v>
      </c>
      <c r="F267">
        <v>70.8</v>
      </c>
      <c r="G267">
        <v>94109424</v>
      </c>
      <c r="H267">
        <v>14515428</v>
      </c>
      <c r="I267">
        <v>5231419</v>
      </c>
      <c r="J267">
        <v>25766768</v>
      </c>
      <c r="K267">
        <v>608870</v>
      </c>
      <c r="L267">
        <v>132951585.33</v>
      </c>
      <c r="M267">
        <v>25157898</v>
      </c>
      <c r="N267">
        <v>126610742</v>
      </c>
      <c r="O267">
        <v>6340843.3333000001</v>
      </c>
      <c r="P267">
        <v>448943</v>
      </c>
      <c r="Q267">
        <v>5199396.4209000003</v>
      </c>
      <c r="R267">
        <v>2384942</v>
      </c>
      <c r="S267">
        <v>58169</v>
      </c>
      <c r="T267">
        <v>5199396.4209000003</v>
      </c>
      <c r="U267">
        <v>784185</v>
      </c>
      <c r="V267">
        <v>944907</v>
      </c>
    </row>
    <row r="268" spans="1:22" x14ac:dyDescent="0.2">
      <c r="A268" t="s">
        <v>320</v>
      </c>
      <c r="B268">
        <v>6093</v>
      </c>
      <c r="C268">
        <v>0</v>
      </c>
      <c r="D268">
        <v>1</v>
      </c>
      <c r="E268">
        <v>1214.4000000000001</v>
      </c>
      <c r="F268">
        <v>-44.3</v>
      </c>
      <c r="G268">
        <v>5833857</v>
      </c>
      <c r="H268">
        <v>826892</v>
      </c>
      <c r="I268">
        <v>-266844</v>
      </c>
      <c r="J268">
        <v>3771742</v>
      </c>
      <c r="K268">
        <v>372126</v>
      </c>
      <c r="L268">
        <v>10269748</v>
      </c>
      <c r="M268">
        <v>3399616</v>
      </c>
      <c r="N268">
        <v>10148700</v>
      </c>
      <c r="O268">
        <v>121048</v>
      </c>
      <c r="P268">
        <v>362142</v>
      </c>
      <c r="Q268">
        <v>0</v>
      </c>
      <c r="R268">
        <v>192492</v>
      </c>
      <c r="S268">
        <v>4695</v>
      </c>
      <c r="T268">
        <v>0</v>
      </c>
      <c r="U268">
        <v>60753</v>
      </c>
      <c r="V268">
        <v>29749</v>
      </c>
    </row>
    <row r="269" spans="1:22" x14ac:dyDescent="0.2">
      <c r="A269" t="s">
        <v>321</v>
      </c>
      <c r="B269">
        <v>6091</v>
      </c>
      <c r="C269">
        <v>0</v>
      </c>
      <c r="D269">
        <v>1</v>
      </c>
      <c r="E269">
        <v>954.6</v>
      </c>
      <c r="F269">
        <v>43.2</v>
      </c>
      <c r="G269">
        <v>5251792</v>
      </c>
      <c r="H269">
        <v>743296</v>
      </c>
      <c r="I269">
        <v>359025</v>
      </c>
      <c r="J269">
        <v>3483094</v>
      </c>
      <c r="K269">
        <v>283519</v>
      </c>
      <c r="L269">
        <v>9352925.3333000001</v>
      </c>
      <c r="M269">
        <v>3199575</v>
      </c>
      <c r="N269">
        <v>8691996</v>
      </c>
      <c r="O269">
        <v>660929.33333000005</v>
      </c>
      <c r="P269">
        <v>0</v>
      </c>
      <c r="Q269">
        <v>0</v>
      </c>
      <c r="R269">
        <v>156604</v>
      </c>
      <c r="S269">
        <v>3820</v>
      </c>
      <c r="T269">
        <v>0</v>
      </c>
      <c r="U269">
        <v>57013</v>
      </c>
      <c r="V269">
        <v>31347</v>
      </c>
    </row>
    <row r="270" spans="1:22" x14ac:dyDescent="0.2">
      <c r="A270" t="s">
        <v>322</v>
      </c>
      <c r="B270">
        <v>6095</v>
      </c>
      <c r="C270">
        <v>0</v>
      </c>
      <c r="D270">
        <v>1</v>
      </c>
      <c r="E270">
        <v>662.7</v>
      </c>
      <c r="F270">
        <v>8.8000000000000007</v>
      </c>
      <c r="G270">
        <v>3068276</v>
      </c>
      <c r="H270">
        <v>525690</v>
      </c>
      <c r="I270">
        <v>74921</v>
      </c>
      <c r="J270">
        <v>2178886</v>
      </c>
      <c r="K270">
        <v>39128</v>
      </c>
      <c r="L270">
        <v>5677086.6666999999</v>
      </c>
      <c r="M270">
        <v>2139758</v>
      </c>
      <c r="N270">
        <v>5554904</v>
      </c>
      <c r="O270">
        <v>122182.66667000001</v>
      </c>
      <c r="P270">
        <v>0</v>
      </c>
      <c r="Q270">
        <v>0</v>
      </c>
      <c r="R270">
        <v>110928</v>
      </c>
      <c r="S270">
        <v>2706</v>
      </c>
      <c r="T270">
        <v>0</v>
      </c>
      <c r="U270">
        <v>34320</v>
      </c>
      <c r="V270">
        <v>15163</v>
      </c>
    </row>
    <row r="271" spans="1:22" x14ac:dyDescent="0.2">
      <c r="A271" t="s">
        <v>323</v>
      </c>
      <c r="B271">
        <v>5157</v>
      </c>
      <c r="C271">
        <v>0</v>
      </c>
      <c r="D271">
        <v>1</v>
      </c>
      <c r="E271">
        <v>679.7</v>
      </c>
      <c r="F271">
        <v>8.6999999999999993</v>
      </c>
      <c r="G271">
        <v>2999046</v>
      </c>
      <c r="H271">
        <v>493397</v>
      </c>
      <c r="I271">
        <v>44598</v>
      </c>
      <c r="J271">
        <v>2704841</v>
      </c>
      <c r="K271">
        <v>55260</v>
      </c>
      <c r="L271">
        <v>6111393.6666999999</v>
      </c>
      <c r="M271">
        <v>2649581</v>
      </c>
      <c r="N271">
        <v>6002059</v>
      </c>
      <c r="O271">
        <v>109334.66667000001</v>
      </c>
      <c r="P271">
        <v>0</v>
      </c>
      <c r="Q271">
        <v>0</v>
      </c>
      <c r="R271">
        <v>104402</v>
      </c>
      <c r="S271">
        <v>2546</v>
      </c>
      <c r="T271">
        <v>0</v>
      </c>
      <c r="U271">
        <v>36563</v>
      </c>
      <c r="V271">
        <v>18512</v>
      </c>
    </row>
    <row r="272" spans="1:22" x14ac:dyDescent="0.2">
      <c r="A272" t="s">
        <v>324</v>
      </c>
      <c r="B272">
        <v>6097</v>
      </c>
      <c r="C272">
        <v>0</v>
      </c>
      <c r="D272">
        <v>1</v>
      </c>
      <c r="E272">
        <v>193.6</v>
      </c>
      <c r="F272">
        <v>-2.9</v>
      </c>
      <c r="G272">
        <v>1014189</v>
      </c>
      <c r="H272">
        <v>157018</v>
      </c>
      <c r="I272">
        <v>4605</v>
      </c>
      <c r="J272">
        <v>812660</v>
      </c>
      <c r="K272">
        <v>-36164</v>
      </c>
      <c r="L272">
        <v>1943755.6666999999</v>
      </c>
      <c r="M272">
        <v>848824</v>
      </c>
      <c r="N272">
        <v>1973999</v>
      </c>
      <c r="O272">
        <v>-30243.333330000001</v>
      </c>
      <c r="P272">
        <v>30971</v>
      </c>
      <c r="Q272">
        <v>0</v>
      </c>
      <c r="R272">
        <v>42413</v>
      </c>
      <c r="S272">
        <v>1034</v>
      </c>
      <c r="T272">
        <v>0</v>
      </c>
      <c r="U272">
        <v>11783</v>
      </c>
      <c r="V272">
        <v>2302</v>
      </c>
    </row>
    <row r="273" spans="1:22" x14ac:dyDescent="0.2">
      <c r="A273" t="s">
        <v>325</v>
      </c>
      <c r="B273">
        <v>6098</v>
      </c>
      <c r="C273">
        <v>0</v>
      </c>
      <c r="D273">
        <v>1</v>
      </c>
      <c r="E273">
        <v>1459.3</v>
      </c>
      <c r="F273">
        <v>-7.2</v>
      </c>
      <c r="G273">
        <v>8998174</v>
      </c>
      <c r="H273">
        <v>1097260</v>
      </c>
      <c r="I273">
        <v>-25736</v>
      </c>
      <c r="J273">
        <v>3501947</v>
      </c>
      <c r="K273">
        <v>187214</v>
      </c>
      <c r="L273">
        <v>13388989</v>
      </c>
      <c r="M273">
        <v>3314733</v>
      </c>
      <c r="N273">
        <v>13195584</v>
      </c>
      <c r="O273">
        <v>193405</v>
      </c>
      <c r="P273">
        <v>139630</v>
      </c>
      <c r="Q273">
        <v>193591.44073</v>
      </c>
      <c r="R273">
        <v>274056</v>
      </c>
      <c r="S273">
        <v>6684</v>
      </c>
      <c r="T273">
        <v>193591.44073</v>
      </c>
      <c r="U273">
        <v>81736</v>
      </c>
      <c r="V273">
        <v>65664</v>
      </c>
    </row>
    <row r="274" spans="1:22" x14ac:dyDescent="0.2">
      <c r="A274" t="s">
        <v>326</v>
      </c>
      <c r="B274">
        <v>6100</v>
      </c>
      <c r="C274">
        <v>0</v>
      </c>
      <c r="D274">
        <v>1</v>
      </c>
      <c r="E274">
        <v>556.70000000000005</v>
      </c>
      <c r="F274">
        <v>-7.7</v>
      </c>
      <c r="G274">
        <v>2802881</v>
      </c>
      <c r="H274">
        <v>406278</v>
      </c>
      <c r="I274">
        <v>-18554</v>
      </c>
      <c r="J274">
        <v>2113070</v>
      </c>
      <c r="K274">
        <v>112747</v>
      </c>
      <c r="L274">
        <v>5169862.6666999999</v>
      </c>
      <c r="M274">
        <v>2000323</v>
      </c>
      <c r="N274">
        <v>5067537</v>
      </c>
      <c r="O274">
        <v>102325.66667000001</v>
      </c>
      <c r="P274">
        <v>84948</v>
      </c>
      <c r="Q274">
        <v>0</v>
      </c>
      <c r="R274">
        <v>169654</v>
      </c>
      <c r="S274">
        <v>4138</v>
      </c>
      <c r="T274">
        <v>0</v>
      </c>
      <c r="U274">
        <v>30997</v>
      </c>
      <c r="V274">
        <v>17288</v>
      </c>
    </row>
    <row r="275" spans="1:22" x14ac:dyDescent="0.2">
      <c r="A275" t="s">
        <v>327</v>
      </c>
      <c r="B275">
        <v>6101</v>
      </c>
      <c r="C275">
        <v>0</v>
      </c>
      <c r="D275">
        <v>1</v>
      </c>
      <c r="E275">
        <v>6710.7</v>
      </c>
      <c r="F275">
        <v>93.8</v>
      </c>
      <c r="G275">
        <v>38341544</v>
      </c>
      <c r="H275">
        <v>6497903</v>
      </c>
      <c r="I275">
        <v>2789720</v>
      </c>
      <c r="J275">
        <v>14308742</v>
      </c>
      <c r="K275">
        <v>209622</v>
      </c>
      <c r="L275">
        <v>58640490.667000003</v>
      </c>
      <c r="M275">
        <v>14099120</v>
      </c>
      <c r="N275">
        <v>55491219</v>
      </c>
      <c r="O275">
        <v>3149271.6666999999</v>
      </c>
      <c r="P275">
        <v>0</v>
      </c>
      <c r="Q275">
        <v>1143958.3821</v>
      </c>
      <c r="R275">
        <v>766705</v>
      </c>
      <c r="S275">
        <v>18700</v>
      </c>
      <c r="T275">
        <v>1143958.3821</v>
      </c>
      <c r="U275">
        <v>346150</v>
      </c>
      <c r="V275">
        <v>259007</v>
      </c>
    </row>
    <row r="276" spans="1:22" x14ac:dyDescent="0.2">
      <c r="A276" t="s">
        <v>328</v>
      </c>
      <c r="B276">
        <v>6094</v>
      </c>
      <c r="C276">
        <v>0</v>
      </c>
      <c r="D276">
        <v>1</v>
      </c>
      <c r="E276">
        <v>576.70000000000005</v>
      </c>
      <c r="F276">
        <v>14.8</v>
      </c>
      <c r="G276">
        <v>3270960</v>
      </c>
      <c r="H276">
        <v>406045</v>
      </c>
      <c r="I276">
        <v>110953</v>
      </c>
      <c r="J276">
        <v>1415362</v>
      </c>
      <c r="K276">
        <v>27863</v>
      </c>
      <c r="L276">
        <v>5008800</v>
      </c>
      <c r="M276">
        <v>1387499</v>
      </c>
      <c r="N276">
        <v>4867416</v>
      </c>
      <c r="O276">
        <v>141384</v>
      </c>
      <c r="P276">
        <v>0</v>
      </c>
      <c r="Q276">
        <v>43195.151186000003</v>
      </c>
      <c r="R276">
        <v>88090</v>
      </c>
      <c r="S276">
        <v>2149</v>
      </c>
      <c r="T276">
        <v>43195.151186000003</v>
      </c>
      <c r="U276">
        <v>30488</v>
      </c>
      <c r="V276">
        <v>4523</v>
      </c>
    </row>
    <row r="277" spans="1:22" x14ac:dyDescent="0.2">
      <c r="A277" t="s">
        <v>329</v>
      </c>
      <c r="B277">
        <v>6096</v>
      </c>
      <c r="C277">
        <v>0</v>
      </c>
      <c r="D277">
        <v>1</v>
      </c>
      <c r="E277">
        <v>529.70000000000005</v>
      </c>
      <c r="F277">
        <v>-13.6</v>
      </c>
      <c r="G277">
        <v>2602743</v>
      </c>
      <c r="H277">
        <v>431700</v>
      </c>
      <c r="I277">
        <v>-58919</v>
      </c>
      <c r="J277">
        <v>2033936</v>
      </c>
      <c r="K277">
        <v>144951</v>
      </c>
      <c r="L277">
        <v>4970264.3333000001</v>
      </c>
      <c r="M277">
        <v>1888985</v>
      </c>
      <c r="N277">
        <v>4880317</v>
      </c>
      <c r="O277">
        <v>89947.333333000002</v>
      </c>
      <c r="P277">
        <v>123620</v>
      </c>
      <c r="Q277">
        <v>0</v>
      </c>
      <c r="R277">
        <v>107665</v>
      </c>
      <c r="S277">
        <v>2626</v>
      </c>
      <c r="T277">
        <v>0</v>
      </c>
      <c r="U277">
        <v>28796</v>
      </c>
      <c r="V277">
        <v>9550</v>
      </c>
    </row>
    <row r="278" spans="1:22" x14ac:dyDescent="0.2">
      <c r="A278" t="s">
        <v>330</v>
      </c>
      <c r="B278">
        <v>6102</v>
      </c>
      <c r="C278">
        <v>0</v>
      </c>
      <c r="D278">
        <v>1</v>
      </c>
      <c r="E278">
        <v>1932.1</v>
      </c>
      <c r="F278">
        <v>-1.2</v>
      </c>
      <c r="G278">
        <v>10491146</v>
      </c>
      <c r="H278">
        <v>1411785</v>
      </c>
      <c r="I278">
        <v>1654</v>
      </c>
      <c r="J278">
        <v>5912941</v>
      </c>
      <c r="K278">
        <v>169467</v>
      </c>
      <c r="L278">
        <v>17631613.333000001</v>
      </c>
      <c r="M278">
        <v>5743474</v>
      </c>
      <c r="N278">
        <v>17355321</v>
      </c>
      <c r="O278">
        <v>276292.33332999999</v>
      </c>
      <c r="P278">
        <v>130713</v>
      </c>
      <c r="Q278">
        <v>0</v>
      </c>
      <c r="R278">
        <v>394772</v>
      </c>
      <c r="S278">
        <v>9629</v>
      </c>
      <c r="T278">
        <v>0</v>
      </c>
      <c r="U278">
        <v>105819</v>
      </c>
      <c r="V278">
        <v>210513</v>
      </c>
    </row>
    <row r="279" spans="1:22" x14ac:dyDescent="0.2">
      <c r="A279" t="s">
        <v>331</v>
      </c>
      <c r="B279">
        <v>6120</v>
      </c>
      <c r="C279">
        <v>0</v>
      </c>
      <c r="D279">
        <v>1</v>
      </c>
      <c r="E279">
        <v>1147.4000000000001</v>
      </c>
      <c r="F279">
        <v>-10.7</v>
      </c>
      <c r="G279">
        <v>2421882</v>
      </c>
      <c r="H279">
        <v>830606</v>
      </c>
      <c r="I279">
        <v>-162208</v>
      </c>
      <c r="J279">
        <v>6823356</v>
      </c>
      <c r="K279">
        <v>254438</v>
      </c>
      <c r="L279">
        <v>9996365.6666999999</v>
      </c>
      <c r="M279">
        <v>6568918</v>
      </c>
      <c r="N279">
        <v>9848677</v>
      </c>
      <c r="O279">
        <v>147688.66667000001</v>
      </c>
      <c r="P279">
        <v>141841</v>
      </c>
      <c r="Q279">
        <v>0</v>
      </c>
      <c r="R279">
        <v>172916</v>
      </c>
      <c r="S279">
        <v>4217</v>
      </c>
      <c r="T279">
        <v>0</v>
      </c>
      <c r="U279">
        <v>59213</v>
      </c>
      <c r="V279">
        <v>93438</v>
      </c>
    </row>
    <row r="280" spans="1:22" x14ac:dyDescent="0.2">
      <c r="A280" t="s">
        <v>332</v>
      </c>
      <c r="B280">
        <v>6138</v>
      </c>
      <c r="C280">
        <v>0</v>
      </c>
      <c r="D280">
        <v>1</v>
      </c>
      <c r="E280">
        <v>360.8</v>
      </c>
      <c r="F280">
        <v>-12.3</v>
      </c>
      <c r="G280">
        <v>1791928</v>
      </c>
      <c r="H280">
        <v>274622</v>
      </c>
      <c r="I280">
        <v>-67949</v>
      </c>
      <c r="J280">
        <v>1189837</v>
      </c>
      <c r="K280">
        <v>115961</v>
      </c>
      <c r="L280">
        <v>3198818.6666999999</v>
      </c>
      <c r="M280">
        <v>1073876</v>
      </c>
      <c r="N280">
        <v>3147114</v>
      </c>
      <c r="O280">
        <v>51704.666666999998</v>
      </c>
      <c r="P280">
        <v>102727</v>
      </c>
      <c r="Q280">
        <v>0</v>
      </c>
      <c r="R280">
        <v>65252</v>
      </c>
      <c r="S280">
        <v>1592</v>
      </c>
      <c r="T280">
        <v>0</v>
      </c>
      <c r="U280">
        <v>18991</v>
      </c>
      <c r="V280">
        <v>7684</v>
      </c>
    </row>
    <row r="281" spans="1:22" x14ac:dyDescent="0.2">
      <c r="A281" t="s">
        <v>333</v>
      </c>
      <c r="B281">
        <v>5751</v>
      </c>
      <c r="C281">
        <v>0</v>
      </c>
      <c r="D281">
        <v>1</v>
      </c>
      <c r="E281">
        <v>613.70000000000005</v>
      </c>
      <c r="F281">
        <v>-16.8</v>
      </c>
      <c r="G281">
        <v>2417901</v>
      </c>
      <c r="H281">
        <v>444292</v>
      </c>
      <c r="I281">
        <v>-114058</v>
      </c>
      <c r="J281">
        <v>2428884</v>
      </c>
      <c r="K281">
        <v>171891</v>
      </c>
      <c r="L281">
        <v>5254989.3333000001</v>
      </c>
      <c r="M281">
        <v>2256993</v>
      </c>
      <c r="N281">
        <v>5183881</v>
      </c>
      <c r="O281">
        <v>71108.333333000002</v>
      </c>
      <c r="P281">
        <v>147687</v>
      </c>
      <c r="Q281">
        <v>0</v>
      </c>
      <c r="R281">
        <v>65252</v>
      </c>
      <c r="S281">
        <v>1592</v>
      </c>
      <c r="T281">
        <v>0</v>
      </c>
      <c r="U281">
        <v>31375</v>
      </c>
      <c r="V281">
        <v>29164</v>
      </c>
    </row>
    <row r="282" spans="1:22" x14ac:dyDescent="0.2">
      <c r="A282" t="s">
        <v>334</v>
      </c>
      <c r="B282">
        <v>6165</v>
      </c>
      <c r="C282">
        <v>0</v>
      </c>
      <c r="D282">
        <v>1</v>
      </c>
      <c r="E282">
        <v>177.3</v>
      </c>
      <c r="F282">
        <v>-2.7</v>
      </c>
      <c r="G282">
        <v>1061977</v>
      </c>
      <c r="H282">
        <v>147420</v>
      </c>
      <c r="I282">
        <v>39359</v>
      </c>
      <c r="J282">
        <v>621636</v>
      </c>
      <c r="K282">
        <v>43539</v>
      </c>
      <c r="L282">
        <v>1788475</v>
      </c>
      <c r="M282">
        <v>578097</v>
      </c>
      <c r="N282">
        <v>1703960</v>
      </c>
      <c r="O282">
        <v>84515</v>
      </c>
      <c r="P282">
        <v>28647</v>
      </c>
      <c r="Q282">
        <v>0</v>
      </c>
      <c r="R282">
        <v>45676</v>
      </c>
      <c r="S282">
        <v>1114</v>
      </c>
      <c r="T282">
        <v>0</v>
      </c>
      <c r="U282">
        <v>11092</v>
      </c>
      <c r="V282">
        <v>3118</v>
      </c>
    </row>
    <row r="283" spans="1:22" x14ac:dyDescent="0.2">
      <c r="A283" t="s">
        <v>335</v>
      </c>
      <c r="B283">
        <v>6175</v>
      </c>
      <c r="C283">
        <v>0</v>
      </c>
      <c r="D283">
        <v>1</v>
      </c>
      <c r="E283">
        <v>626.70000000000005</v>
      </c>
      <c r="F283">
        <v>9.8000000000000007</v>
      </c>
      <c r="G283">
        <v>3220522</v>
      </c>
      <c r="H283">
        <v>490163</v>
      </c>
      <c r="I283">
        <v>77830</v>
      </c>
      <c r="J283">
        <v>1877899</v>
      </c>
      <c r="K283">
        <v>40495</v>
      </c>
      <c r="L283">
        <v>5491300.6666999999</v>
      </c>
      <c r="M283">
        <v>1837404</v>
      </c>
      <c r="N283">
        <v>5367193</v>
      </c>
      <c r="O283">
        <v>124107.66667000001</v>
      </c>
      <c r="P283">
        <v>0</v>
      </c>
      <c r="Q283">
        <v>0</v>
      </c>
      <c r="R283">
        <v>110928</v>
      </c>
      <c r="S283">
        <v>2706</v>
      </c>
      <c r="T283">
        <v>0</v>
      </c>
      <c r="U283">
        <v>33544</v>
      </c>
      <c r="V283">
        <v>13645</v>
      </c>
    </row>
    <row r="284" spans="1:22" x14ac:dyDescent="0.2">
      <c r="A284" t="s">
        <v>336</v>
      </c>
      <c r="B284">
        <v>6219</v>
      </c>
      <c r="C284">
        <v>0</v>
      </c>
      <c r="D284">
        <v>1</v>
      </c>
      <c r="E284">
        <v>2311.9</v>
      </c>
      <c r="F284">
        <v>55.1</v>
      </c>
      <c r="G284">
        <v>14676104</v>
      </c>
      <c r="H284">
        <v>1651753</v>
      </c>
      <c r="I284">
        <v>500363</v>
      </c>
      <c r="J284">
        <v>4301546</v>
      </c>
      <c r="K284">
        <v>59814</v>
      </c>
      <c r="L284">
        <v>20455532</v>
      </c>
      <c r="M284">
        <v>4241732</v>
      </c>
      <c r="N284">
        <v>19820304</v>
      </c>
      <c r="O284">
        <v>635228</v>
      </c>
      <c r="P284">
        <v>0</v>
      </c>
      <c r="Q284">
        <v>623335.90258999995</v>
      </c>
      <c r="R284">
        <v>319732</v>
      </c>
      <c r="S284">
        <v>7798</v>
      </c>
      <c r="T284">
        <v>623335.90258999995</v>
      </c>
      <c r="U284">
        <v>128084</v>
      </c>
      <c r="V284">
        <v>145861</v>
      </c>
    </row>
    <row r="285" spans="1:22" x14ac:dyDescent="0.2">
      <c r="A285" t="s">
        <v>337</v>
      </c>
      <c r="B285">
        <v>6246</v>
      </c>
      <c r="C285">
        <v>0</v>
      </c>
      <c r="D285">
        <v>1</v>
      </c>
      <c r="E285">
        <v>159.80000000000001</v>
      </c>
      <c r="F285">
        <v>-2.4</v>
      </c>
      <c r="G285">
        <v>793573</v>
      </c>
      <c r="H285">
        <v>109452</v>
      </c>
      <c r="I285">
        <v>3398</v>
      </c>
      <c r="J285">
        <v>647484</v>
      </c>
      <c r="K285">
        <v>40040</v>
      </c>
      <c r="L285">
        <v>1517977</v>
      </c>
      <c r="M285">
        <v>607444</v>
      </c>
      <c r="N285">
        <v>1473028</v>
      </c>
      <c r="O285">
        <v>44949</v>
      </c>
      <c r="P285">
        <v>26308</v>
      </c>
      <c r="Q285">
        <v>0</v>
      </c>
      <c r="R285">
        <v>35888</v>
      </c>
      <c r="S285">
        <v>875</v>
      </c>
      <c r="T285">
        <v>0</v>
      </c>
      <c r="U285">
        <v>8899</v>
      </c>
      <c r="V285">
        <v>3356</v>
      </c>
    </row>
    <row r="286" spans="1:22" x14ac:dyDescent="0.2">
      <c r="A286" t="s">
        <v>338</v>
      </c>
      <c r="B286">
        <v>6273</v>
      </c>
      <c r="C286">
        <v>0</v>
      </c>
      <c r="D286">
        <v>1</v>
      </c>
      <c r="E286">
        <v>892.6</v>
      </c>
      <c r="F286">
        <v>34.299999999999997</v>
      </c>
      <c r="G286">
        <v>4915522</v>
      </c>
      <c r="H286">
        <v>651394</v>
      </c>
      <c r="I286">
        <v>216644</v>
      </c>
      <c r="J286">
        <v>2506477</v>
      </c>
      <c r="K286">
        <v>209856</v>
      </c>
      <c r="L286">
        <v>7957253.3333000001</v>
      </c>
      <c r="M286">
        <v>2296621</v>
      </c>
      <c r="N286">
        <v>7515956</v>
      </c>
      <c r="O286">
        <v>441297.33332999999</v>
      </c>
      <c r="P286">
        <v>0</v>
      </c>
      <c r="Q286">
        <v>0</v>
      </c>
      <c r="R286">
        <v>143553</v>
      </c>
      <c r="S286">
        <v>3501</v>
      </c>
      <c r="T286">
        <v>0</v>
      </c>
      <c r="U286">
        <v>49546</v>
      </c>
      <c r="V286">
        <v>27413</v>
      </c>
    </row>
    <row r="287" spans="1:22" x14ac:dyDescent="0.2">
      <c r="A287" t="s">
        <v>339</v>
      </c>
      <c r="B287">
        <v>6408</v>
      </c>
      <c r="C287">
        <v>0</v>
      </c>
      <c r="D287">
        <v>1</v>
      </c>
      <c r="E287">
        <v>894.6</v>
      </c>
      <c r="F287">
        <v>7.7</v>
      </c>
      <c r="G287">
        <v>4676042</v>
      </c>
      <c r="H287">
        <v>618275</v>
      </c>
      <c r="I287">
        <v>64702</v>
      </c>
      <c r="J287">
        <v>2416508</v>
      </c>
      <c r="K287">
        <v>46757</v>
      </c>
      <c r="L287">
        <v>7649499.6666999999</v>
      </c>
      <c r="M287">
        <v>2369751</v>
      </c>
      <c r="N287">
        <v>7521095</v>
      </c>
      <c r="O287">
        <v>128404.66667000001</v>
      </c>
      <c r="P287">
        <v>7501</v>
      </c>
      <c r="Q287">
        <v>0</v>
      </c>
      <c r="R287">
        <v>97877</v>
      </c>
      <c r="S287">
        <v>2387</v>
      </c>
      <c r="T287">
        <v>0</v>
      </c>
      <c r="U287">
        <v>47584</v>
      </c>
      <c r="V287">
        <v>36552</v>
      </c>
    </row>
    <row r="288" spans="1:22" x14ac:dyDescent="0.2">
      <c r="A288" t="s">
        <v>340</v>
      </c>
      <c r="B288">
        <v>6453</v>
      </c>
      <c r="C288">
        <v>0</v>
      </c>
      <c r="D288">
        <v>1</v>
      </c>
      <c r="E288">
        <v>564.70000000000005</v>
      </c>
      <c r="F288">
        <v>-15.5</v>
      </c>
      <c r="G288">
        <v>2357499</v>
      </c>
      <c r="H288">
        <v>410945</v>
      </c>
      <c r="I288">
        <v>-93506</v>
      </c>
      <c r="J288">
        <v>1914242</v>
      </c>
      <c r="K288">
        <v>154964</v>
      </c>
      <c r="L288">
        <v>4689001</v>
      </c>
      <c r="M288">
        <v>1759278</v>
      </c>
      <c r="N288">
        <v>4623757</v>
      </c>
      <c r="O288">
        <v>65244</v>
      </c>
      <c r="P288">
        <v>135608</v>
      </c>
      <c r="Q288">
        <v>0</v>
      </c>
      <c r="R288">
        <v>0</v>
      </c>
      <c r="S288">
        <v>0</v>
      </c>
      <c r="T288">
        <v>0</v>
      </c>
      <c r="U288">
        <v>28106</v>
      </c>
      <c r="V288">
        <v>6315</v>
      </c>
    </row>
    <row r="289" spans="1:22" x14ac:dyDescent="0.2">
      <c r="A289" t="s">
        <v>341</v>
      </c>
      <c r="B289">
        <v>6460</v>
      </c>
      <c r="C289">
        <v>0</v>
      </c>
      <c r="D289">
        <v>1</v>
      </c>
      <c r="E289">
        <v>664.7</v>
      </c>
      <c r="F289">
        <v>-19.3</v>
      </c>
      <c r="G289">
        <v>3203254</v>
      </c>
      <c r="H289">
        <v>485637</v>
      </c>
      <c r="I289">
        <v>-119358</v>
      </c>
      <c r="J289">
        <v>2263071</v>
      </c>
      <c r="K289">
        <v>177193</v>
      </c>
      <c r="L289">
        <v>5841254.3333000001</v>
      </c>
      <c r="M289">
        <v>2085878</v>
      </c>
      <c r="N289">
        <v>5777791</v>
      </c>
      <c r="O289">
        <v>63463.333333000002</v>
      </c>
      <c r="P289">
        <v>167244</v>
      </c>
      <c r="Q289">
        <v>0</v>
      </c>
      <c r="R289">
        <v>120715</v>
      </c>
      <c r="S289">
        <v>2944</v>
      </c>
      <c r="T289">
        <v>0</v>
      </c>
      <c r="U289">
        <v>34136</v>
      </c>
      <c r="V289">
        <v>10007</v>
      </c>
    </row>
    <row r="290" spans="1:22" x14ac:dyDescent="0.2">
      <c r="A290" t="s">
        <v>342</v>
      </c>
      <c r="B290">
        <v>6462</v>
      </c>
      <c r="C290">
        <v>0</v>
      </c>
      <c r="D290">
        <v>1</v>
      </c>
      <c r="E290">
        <v>228.9</v>
      </c>
      <c r="F290">
        <v>-31.1</v>
      </c>
      <c r="G290">
        <v>1179030</v>
      </c>
      <c r="H290">
        <v>210166</v>
      </c>
      <c r="I290">
        <v>-153545</v>
      </c>
      <c r="J290">
        <v>1109586</v>
      </c>
      <c r="K290">
        <v>185436</v>
      </c>
      <c r="L290">
        <v>2458285</v>
      </c>
      <c r="M290">
        <v>924150</v>
      </c>
      <c r="N290">
        <v>2424043</v>
      </c>
      <c r="O290">
        <v>34242</v>
      </c>
      <c r="P290">
        <v>214534</v>
      </c>
      <c r="Q290">
        <v>0</v>
      </c>
      <c r="R290">
        <v>45676</v>
      </c>
      <c r="S290">
        <v>1114</v>
      </c>
      <c r="T290">
        <v>0</v>
      </c>
      <c r="U290">
        <v>13493</v>
      </c>
      <c r="V290">
        <v>5179</v>
      </c>
    </row>
    <row r="291" spans="1:22" x14ac:dyDescent="0.2">
      <c r="A291" t="s">
        <v>343</v>
      </c>
      <c r="B291">
        <v>6471</v>
      </c>
      <c r="C291">
        <v>0</v>
      </c>
      <c r="D291">
        <v>1</v>
      </c>
      <c r="E291">
        <v>432.8</v>
      </c>
      <c r="F291">
        <v>-2.2000000000000002</v>
      </c>
      <c r="G291">
        <v>2222437</v>
      </c>
      <c r="H291">
        <v>335621</v>
      </c>
      <c r="I291">
        <v>-20152</v>
      </c>
      <c r="J291">
        <v>1267899</v>
      </c>
      <c r="K291">
        <v>67339</v>
      </c>
      <c r="L291">
        <v>3778354.6666999999</v>
      </c>
      <c r="M291">
        <v>1200560</v>
      </c>
      <c r="N291">
        <v>3727652</v>
      </c>
      <c r="O291">
        <v>50702.666666999998</v>
      </c>
      <c r="P291">
        <v>41953</v>
      </c>
      <c r="Q291">
        <v>0</v>
      </c>
      <c r="R291">
        <v>55464</v>
      </c>
      <c r="S291">
        <v>1353</v>
      </c>
      <c r="T291">
        <v>0</v>
      </c>
      <c r="U291">
        <v>22609</v>
      </c>
      <c r="V291">
        <v>7862</v>
      </c>
    </row>
    <row r="292" spans="1:22" x14ac:dyDescent="0.2">
      <c r="A292" t="s">
        <v>344</v>
      </c>
      <c r="B292">
        <v>6509</v>
      </c>
      <c r="C292">
        <v>0</v>
      </c>
      <c r="D292">
        <v>1</v>
      </c>
      <c r="E292">
        <v>374.8</v>
      </c>
      <c r="F292">
        <v>19.600000000000001</v>
      </c>
      <c r="G292">
        <v>1700024</v>
      </c>
      <c r="H292">
        <v>280178</v>
      </c>
      <c r="I292">
        <v>132830</v>
      </c>
      <c r="J292">
        <v>1518443</v>
      </c>
      <c r="K292">
        <v>-49702</v>
      </c>
      <c r="L292">
        <v>3418501</v>
      </c>
      <c r="M292">
        <v>1568145</v>
      </c>
      <c r="N292">
        <v>3328963</v>
      </c>
      <c r="O292">
        <v>89538</v>
      </c>
      <c r="P292">
        <v>0</v>
      </c>
      <c r="Q292">
        <v>0</v>
      </c>
      <c r="R292">
        <v>94615</v>
      </c>
      <c r="S292">
        <v>2308</v>
      </c>
      <c r="T292">
        <v>0</v>
      </c>
      <c r="U292">
        <v>20214</v>
      </c>
      <c r="V292">
        <v>14471</v>
      </c>
    </row>
    <row r="293" spans="1:22" x14ac:dyDescent="0.2">
      <c r="A293" t="s">
        <v>345</v>
      </c>
      <c r="B293">
        <v>6512</v>
      </c>
      <c r="C293">
        <v>0</v>
      </c>
      <c r="D293">
        <v>1</v>
      </c>
      <c r="E293">
        <v>372.8</v>
      </c>
      <c r="F293">
        <v>-1.9</v>
      </c>
      <c r="G293">
        <v>1945560</v>
      </c>
      <c r="H293">
        <v>288048</v>
      </c>
      <c r="I293">
        <v>-13593</v>
      </c>
      <c r="J293">
        <v>1100558</v>
      </c>
      <c r="K293">
        <v>54192</v>
      </c>
      <c r="L293">
        <v>3284960.6666999999</v>
      </c>
      <c r="M293">
        <v>1046366</v>
      </c>
      <c r="N293">
        <v>3240384</v>
      </c>
      <c r="O293">
        <v>44576.666666999998</v>
      </c>
      <c r="P293">
        <v>36231</v>
      </c>
      <c r="Q293">
        <v>0</v>
      </c>
      <c r="R293">
        <v>55464</v>
      </c>
      <c r="S293">
        <v>1353</v>
      </c>
      <c r="T293">
        <v>0</v>
      </c>
      <c r="U293">
        <v>19474</v>
      </c>
      <c r="V293">
        <v>6259</v>
      </c>
    </row>
    <row r="294" spans="1:22" x14ac:dyDescent="0.2">
      <c r="A294" t="s">
        <v>346</v>
      </c>
      <c r="B294">
        <v>6516</v>
      </c>
      <c r="C294">
        <v>0</v>
      </c>
      <c r="D294">
        <v>1</v>
      </c>
      <c r="E294">
        <v>172.4</v>
      </c>
      <c r="F294">
        <v>-2.6</v>
      </c>
      <c r="G294">
        <v>764722</v>
      </c>
      <c r="H294">
        <v>191485</v>
      </c>
      <c r="I294">
        <v>73725</v>
      </c>
      <c r="J294">
        <v>866482</v>
      </c>
      <c r="K294">
        <v>48901</v>
      </c>
      <c r="L294">
        <v>1793004</v>
      </c>
      <c r="M294">
        <v>817581</v>
      </c>
      <c r="N294">
        <v>1665409</v>
      </c>
      <c r="O294">
        <v>127595</v>
      </c>
      <c r="P294">
        <v>28453</v>
      </c>
      <c r="Q294">
        <v>0</v>
      </c>
      <c r="R294">
        <v>39151</v>
      </c>
      <c r="S294">
        <v>955</v>
      </c>
      <c r="T294">
        <v>0</v>
      </c>
      <c r="U294">
        <v>10526</v>
      </c>
      <c r="V294">
        <v>9466</v>
      </c>
    </row>
    <row r="295" spans="1:22" x14ac:dyDescent="0.2">
      <c r="A295" t="s">
        <v>347</v>
      </c>
      <c r="B295">
        <v>6534</v>
      </c>
      <c r="C295">
        <v>0</v>
      </c>
      <c r="D295">
        <v>1</v>
      </c>
      <c r="E295">
        <v>696.7</v>
      </c>
      <c r="F295">
        <v>2.8</v>
      </c>
      <c r="G295">
        <v>3163299</v>
      </c>
      <c r="H295">
        <v>465221</v>
      </c>
      <c r="I295">
        <v>12938</v>
      </c>
      <c r="J295">
        <v>2169237</v>
      </c>
      <c r="K295">
        <v>18540</v>
      </c>
      <c r="L295">
        <v>5726568.6666999999</v>
      </c>
      <c r="M295">
        <v>2150697</v>
      </c>
      <c r="N295">
        <v>5689216</v>
      </c>
      <c r="O295">
        <v>37352.666666999998</v>
      </c>
      <c r="P295">
        <v>26348</v>
      </c>
      <c r="Q295">
        <v>0</v>
      </c>
      <c r="R295">
        <v>81564</v>
      </c>
      <c r="S295">
        <v>1989</v>
      </c>
      <c r="T295">
        <v>0</v>
      </c>
      <c r="U295">
        <v>34910</v>
      </c>
      <c r="V295">
        <v>10376</v>
      </c>
    </row>
    <row r="296" spans="1:22" x14ac:dyDescent="0.2">
      <c r="A296" t="s">
        <v>348</v>
      </c>
      <c r="B296">
        <v>1935</v>
      </c>
      <c r="C296">
        <v>0</v>
      </c>
      <c r="D296">
        <v>1</v>
      </c>
      <c r="E296">
        <v>1207.4000000000001</v>
      </c>
      <c r="F296">
        <v>-7</v>
      </c>
      <c r="G296">
        <v>6007218</v>
      </c>
      <c r="H296">
        <v>875661</v>
      </c>
      <c r="I296">
        <v>-57410</v>
      </c>
      <c r="J296">
        <v>3763881</v>
      </c>
      <c r="K296">
        <v>170116</v>
      </c>
      <c r="L296">
        <v>10675111.666999999</v>
      </c>
      <c r="M296">
        <v>3593765</v>
      </c>
      <c r="N296">
        <v>10549492</v>
      </c>
      <c r="O296">
        <v>125619.66667000001</v>
      </c>
      <c r="P296">
        <v>123440</v>
      </c>
      <c r="Q296">
        <v>0</v>
      </c>
      <c r="R296">
        <v>0</v>
      </c>
      <c r="S296">
        <v>0</v>
      </c>
      <c r="T296">
        <v>0</v>
      </c>
      <c r="U296">
        <v>63464</v>
      </c>
      <c r="V296">
        <v>28352</v>
      </c>
    </row>
    <row r="297" spans="1:22" x14ac:dyDescent="0.2">
      <c r="A297" t="s">
        <v>349</v>
      </c>
      <c r="B297">
        <v>6561</v>
      </c>
      <c r="C297">
        <v>0</v>
      </c>
      <c r="D297">
        <v>1</v>
      </c>
      <c r="E297">
        <v>313.8</v>
      </c>
      <c r="F297">
        <v>-25.8</v>
      </c>
      <c r="G297">
        <v>855235</v>
      </c>
      <c r="H297">
        <v>204800</v>
      </c>
      <c r="I297">
        <v>-179622</v>
      </c>
      <c r="J297">
        <v>1813525</v>
      </c>
      <c r="K297">
        <v>188750</v>
      </c>
      <c r="L297">
        <v>2814074.3333000001</v>
      </c>
      <c r="M297">
        <v>1624775</v>
      </c>
      <c r="N297">
        <v>2777998</v>
      </c>
      <c r="O297">
        <v>36076.333333000002</v>
      </c>
      <c r="P297">
        <v>185862</v>
      </c>
      <c r="Q297">
        <v>0</v>
      </c>
      <c r="R297">
        <v>110928</v>
      </c>
      <c r="S297">
        <v>2706</v>
      </c>
      <c r="T297">
        <v>0</v>
      </c>
      <c r="U297">
        <v>16217</v>
      </c>
      <c r="V297">
        <v>51442</v>
      </c>
    </row>
    <row r="298" spans="1:22" x14ac:dyDescent="0.2">
      <c r="A298" t="s">
        <v>350</v>
      </c>
      <c r="B298">
        <v>6579</v>
      </c>
      <c r="C298">
        <v>0</v>
      </c>
      <c r="D298">
        <v>1</v>
      </c>
      <c r="E298">
        <v>3408.3</v>
      </c>
      <c r="F298">
        <v>32.700000000000003</v>
      </c>
      <c r="G298">
        <v>16681267</v>
      </c>
      <c r="H298">
        <v>2428113</v>
      </c>
      <c r="I298">
        <v>170317</v>
      </c>
      <c r="J298">
        <v>10095839</v>
      </c>
      <c r="K298">
        <v>150343</v>
      </c>
      <c r="L298">
        <v>29035073.333000001</v>
      </c>
      <c r="M298">
        <v>9945496</v>
      </c>
      <c r="N298">
        <v>28556415</v>
      </c>
      <c r="O298">
        <v>478658.33332999999</v>
      </c>
      <c r="P298">
        <v>6723</v>
      </c>
      <c r="Q298">
        <v>0</v>
      </c>
      <c r="R298">
        <v>469811</v>
      </c>
      <c r="S298">
        <v>17580</v>
      </c>
      <c r="T298">
        <v>0</v>
      </c>
      <c r="U298">
        <v>176821</v>
      </c>
      <c r="V298">
        <v>299665</v>
      </c>
    </row>
    <row r="299" spans="1:22" x14ac:dyDescent="0.2">
      <c r="A299" t="s">
        <v>351</v>
      </c>
      <c r="B299">
        <v>6591</v>
      </c>
      <c r="C299">
        <v>0</v>
      </c>
      <c r="D299">
        <v>1</v>
      </c>
      <c r="E299">
        <v>396.8</v>
      </c>
      <c r="F299">
        <v>2.7</v>
      </c>
      <c r="G299">
        <v>2166062</v>
      </c>
      <c r="H299">
        <v>287227</v>
      </c>
      <c r="I299">
        <v>48655</v>
      </c>
      <c r="J299">
        <v>1179885</v>
      </c>
      <c r="K299">
        <v>-7812</v>
      </c>
      <c r="L299">
        <v>3566747</v>
      </c>
      <c r="M299">
        <v>1187697</v>
      </c>
      <c r="N299">
        <v>3522372</v>
      </c>
      <c r="O299">
        <v>44375</v>
      </c>
      <c r="P299">
        <v>7929</v>
      </c>
      <c r="Q299">
        <v>0</v>
      </c>
      <c r="R299">
        <v>75039</v>
      </c>
      <c r="S299">
        <v>1830</v>
      </c>
      <c r="T299">
        <v>0</v>
      </c>
      <c r="U299">
        <v>21591</v>
      </c>
      <c r="V299">
        <v>8612</v>
      </c>
    </row>
    <row r="300" spans="1:22" x14ac:dyDescent="0.2">
      <c r="A300" t="s">
        <v>352</v>
      </c>
      <c r="B300">
        <v>6592</v>
      </c>
      <c r="C300">
        <v>0</v>
      </c>
      <c r="D300">
        <v>1</v>
      </c>
      <c r="E300">
        <v>613.70000000000005</v>
      </c>
      <c r="F300">
        <v>-18.100000000000001</v>
      </c>
      <c r="G300">
        <v>3097717</v>
      </c>
      <c r="H300">
        <v>447878</v>
      </c>
      <c r="I300">
        <v>-86461</v>
      </c>
      <c r="J300">
        <v>2039305</v>
      </c>
      <c r="K300">
        <v>170415</v>
      </c>
      <c r="L300">
        <v>5513171.3333000001</v>
      </c>
      <c r="M300">
        <v>1868890</v>
      </c>
      <c r="N300">
        <v>5419299</v>
      </c>
      <c r="O300">
        <v>93872.333333000002</v>
      </c>
      <c r="P300">
        <v>155470</v>
      </c>
      <c r="Q300">
        <v>0</v>
      </c>
      <c r="R300">
        <v>91352</v>
      </c>
      <c r="S300">
        <v>2228</v>
      </c>
      <c r="T300">
        <v>0</v>
      </c>
      <c r="U300">
        <v>32776</v>
      </c>
      <c r="V300">
        <v>19623</v>
      </c>
    </row>
    <row r="301" spans="1:22" x14ac:dyDescent="0.2">
      <c r="A301" t="s">
        <v>353</v>
      </c>
      <c r="B301">
        <v>6615</v>
      </c>
      <c r="C301">
        <v>0</v>
      </c>
      <c r="D301">
        <v>1</v>
      </c>
      <c r="E301">
        <v>587.70000000000005</v>
      </c>
      <c r="F301">
        <v>9.6999999999999993</v>
      </c>
      <c r="G301">
        <v>2678086</v>
      </c>
      <c r="H301">
        <v>600373</v>
      </c>
      <c r="I301">
        <v>241345</v>
      </c>
      <c r="J301">
        <v>1641846</v>
      </c>
      <c r="K301">
        <v>35264</v>
      </c>
      <c r="L301">
        <v>4929798</v>
      </c>
      <c r="M301">
        <v>1606582</v>
      </c>
      <c r="N301">
        <v>4647490</v>
      </c>
      <c r="O301">
        <v>282308</v>
      </c>
      <c r="P301">
        <v>0</v>
      </c>
      <c r="Q301">
        <v>0</v>
      </c>
      <c r="R301">
        <v>0</v>
      </c>
      <c r="S301">
        <v>0</v>
      </c>
      <c r="T301">
        <v>0</v>
      </c>
      <c r="U301">
        <v>29369</v>
      </c>
      <c r="V301">
        <v>9493</v>
      </c>
    </row>
    <row r="302" spans="1:22" x14ac:dyDescent="0.2">
      <c r="A302" t="s">
        <v>354</v>
      </c>
      <c r="B302">
        <v>6633</v>
      </c>
      <c r="C302">
        <v>0</v>
      </c>
      <c r="D302">
        <v>1</v>
      </c>
      <c r="E302">
        <v>167.9</v>
      </c>
      <c r="F302">
        <v>-45.6</v>
      </c>
      <c r="G302">
        <v>0</v>
      </c>
      <c r="H302">
        <v>168455</v>
      </c>
      <c r="I302">
        <v>-216271</v>
      </c>
      <c r="J302">
        <v>1938497</v>
      </c>
      <c r="K302">
        <v>225172</v>
      </c>
      <c r="L302">
        <v>2030156</v>
      </c>
      <c r="M302">
        <v>1713325</v>
      </c>
      <c r="N302">
        <v>2012504</v>
      </c>
      <c r="O302">
        <v>17652</v>
      </c>
      <c r="P302">
        <v>310039</v>
      </c>
      <c r="Q302">
        <v>0</v>
      </c>
      <c r="R302">
        <v>0</v>
      </c>
      <c r="S302">
        <v>0</v>
      </c>
      <c r="T302">
        <v>0</v>
      </c>
      <c r="U302">
        <v>10222</v>
      </c>
      <c r="V302">
        <v>14790</v>
      </c>
    </row>
    <row r="303" spans="1:22" x14ac:dyDescent="0.2">
      <c r="A303" t="s">
        <v>355</v>
      </c>
      <c r="B303">
        <v>6651</v>
      </c>
      <c r="C303">
        <v>0</v>
      </c>
      <c r="D303">
        <v>1</v>
      </c>
      <c r="E303">
        <v>323.8</v>
      </c>
      <c r="F303">
        <v>-5.2</v>
      </c>
      <c r="G303">
        <v>1579435</v>
      </c>
      <c r="H303">
        <v>239294</v>
      </c>
      <c r="I303">
        <v>-2746</v>
      </c>
      <c r="J303">
        <v>1166121</v>
      </c>
      <c r="K303">
        <v>57670</v>
      </c>
      <c r="L303">
        <v>2929165</v>
      </c>
      <c r="M303">
        <v>1108451</v>
      </c>
      <c r="N303">
        <v>2871634</v>
      </c>
      <c r="O303">
        <v>57531</v>
      </c>
      <c r="P303">
        <v>54047</v>
      </c>
      <c r="Q303">
        <v>0</v>
      </c>
      <c r="R303">
        <v>61989</v>
      </c>
      <c r="S303">
        <v>1512</v>
      </c>
      <c r="T303">
        <v>0</v>
      </c>
      <c r="U303">
        <v>17502</v>
      </c>
      <c r="V303">
        <v>6304</v>
      </c>
    </row>
    <row r="304" spans="1:22" x14ac:dyDescent="0.2">
      <c r="A304" t="s">
        <v>356</v>
      </c>
      <c r="B304">
        <v>6660</v>
      </c>
      <c r="C304">
        <v>0</v>
      </c>
      <c r="D304">
        <v>1</v>
      </c>
      <c r="E304">
        <v>1557.2</v>
      </c>
      <c r="F304">
        <v>-27.2</v>
      </c>
      <c r="G304">
        <v>8086865</v>
      </c>
      <c r="H304">
        <v>1155090</v>
      </c>
      <c r="I304">
        <v>-171681</v>
      </c>
      <c r="J304">
        <v>4750962</v>
      </c>
      <c r="K304">
        <v>218249</v>
      </c>
      <c r="L304">
        <v>13828679</v>
      </c>
      <c r="M304">
        <v>4532713</v>
      </c>
      <c r="N304">
        <v>13752853</v>
      </c>
      <c r="O304">
        <v>75826</v>
      </c>
      <c r="P304">
        <v>274018</v>
      </c>
      <c r="Q304">
        <v>0</v>
      </c>
      <c r="R304">
        <v>225118</v>
      </c>
      <c r="S304">
        <v>5491</v>
      </c>
      <c r="T304">
        <v>0</v>
      </c>
      <c r="U304">
        <v>82536</v>
      </c>
      <c r="V304">
        <v>60880</v>
      </c>
    </row>
    <row r="305" spans="1:22" x14ac:dyDescent="0.2">
      <c r="A305" t="s">
        <v>357</v>
      </c>
      <c r="B305">
        <v>6700</v>
      </c>
      <c r="C305">
        <v>0</v>
      </c>
      <c r="D305">
        <v>1</v>
      </c>
      <c r="E305">
        <v>469.8</v>
      </c>
      <c r="F305">
        <v>-11.7</v>
      </c>
      <c r="G305">
        <v>2653032</v>
      </c>
      <c r="H305">
        <v>380374</v>
      </c>
      <c r="I305">
        <v>-41798</v>
      </c>
      <c r="J305">
        <v>1447349</v>
      </c>
      <c r="K305">
        <v>102273</v>
      </c>
      <c r="L305">
        <v>4389398.6666999999</v>
      </c>
      <c r="M305">
        <v>1345076</v>
      </c>
      <c r="N305">
        <v>4320771</v>
      </c>
      <c r="O305">
        <v>68627.666666999998</v>
      </c>
      <c r="P305">
        <v>107182</v>
      </c>
      <c r="Q305">
        <v>0</v>
      </c>
      <c r="R305">
        <v>107665</v>
      </c>
      <c r="S305">
        <v>2626</v>
      </c>
      <c r="T305">
        <v>0</v>
      </c>
      <c r="U305">
        <v>26230</v>
      </c>
      <c r="V305">
        <v>16309</v>
      </c>
    </row>
    <row r="306" spans="1:22" x14ac:dyDescent="0.2">
      <c r="A306" t="s">
        <v>358</v>
      </c>
      <c r="B306">
        <v>6750</v>
      </c>
      <c r="C306">
        <v>0</v>
      </c>
      <c r="D306">
        <v>1</v>
      </c>
      <c r="E306">
        <v>159.80000000000001</v>
      </c>
      <c r="F306">
        <v>-2.4</v>
      </c>
      <c r="G306">
        <v>242098</v>
      </c>
      <c r="H306">
        <v>116715</v>
      </c>
      <c r="I306">
        <v>-37636</v>
      </c>
      <c r="J306">
        <v>1090117</v>
      </c>
      <c r="K306">
        <v>-95434</v>
      </c>
      <c r="L306">
        <v>1457047.3333000001</v>
      </c>
      <c r="M306">
        <v>1185551</v>
      </c>
      <c r="N306">
        <v>1569760</v>
      </c>
      <c r="O306">
        <v>-112712.6667</v>
      </c>
      <c r="P306">
        <v>25604</v>
      </c>
      <c r="Q306">
        <v>0</v>
      </c>
      <c r="R306">
        <v>35888</v>
      </c>
      <c r="S306">
        <v>875</v>
      </c>
      <c r="T306">
        <v>0</v>
      </c>
      <c r="U306">
        <v>8942</v>
      </c>
      <c r="V306">
        <v>44005</v>
      </c>
    </row>
    <row r="307" spans="1:22" x14ac:dyDescent="0.2">
      <c r="A307" t="s">
        <v>359</v>
      </c>
      <c r="B307">
        <v>6759</v>
      </c>
      <c r="C307">
        <v>0</v>
      </c>
      <c r="D307">
        <v>1</v>
      </c>
      <c r="E307">
        <v>628.70000000000005</v>
      </c>
      <c r="F307">
        <v>-58.3</v>
      </c>
      <c r="G307">
        <v>3536836</v>
      </c>
      <c r="H307">
        <v>517059</v>
      </c>
      <c r="I307">
        <v>-340090</v>
      </c>
      <c r="J307">
        <v>2186947</v>
      </c>
      <c r="K307">
        <v>285431</v>
      </c>
      <c r="L307">
        <v>6212750.3333000001</v>
      </c>
      <c r="M307">
        <v>1901516</v>
      </c>
      <c r="N307">
        <v>6256121</v>
      </c>
      <c r="O307">
        <v>-43370.666669999999</v>
      </c>
      <c r="P307">
        <v>416371</v>
      </c>
      <c r="Q307">
        <v>0</v>
      </c>
      <c r="R307">
        <v>48939</v>
      </c>
      <c r="S307">
        <v>1194</v>
      </c>
      <c r="T307">
        <v>0</v>
      </c>
      <c r="U307">
        <v>35541</v>
      </c>
      <c r="V307">
        <v>20847</v>
      </c>
    </row>
    <row r="308" spans="1:22" x14ac:dyDescent="0.2">
      <c r="A308" t="s">
        <v>360</v>
      </c>
      <c r="B308">
        <v>6762</v>
      </c>
      <c r="C308">
        <v>0</v>
      </c>
      <c r="D308">
        <v>1</v>
      </c>
      <c r="E308">
        <v>702.7</v>
      </c>
      <c r="F308">
        <v>-14.7</v>
      </c>
      <c r="G308">
        <v>3755653</v>
      </c>
      <c r="H308">
        <v>551955</v>
      </c>
      <c r="I308">
        <v>-79651</v>
      </c>
      <c r="J308">
        <v>1901455</v>
      </c>
      <c r="K308">
        <v>155994</v>
      </c>
      <c r="L308">
        <v>6070909.6666999999</v>
      </c>
      <c r="M308">
        <v>1745461</v>
      </c>
      <c r="N308">
        <v>5986905</v>
      </c>
      <c r="O308">
        <v>84004.666666999998</v>
      </c>
      <c r="P308">
        <v>140256</v>
      </c>
      <c r="Q308">
        <v>0</v>
      </c>
      <c r="R308">
        <v>153341</v>
      </c>
      <c r="S308">
        <v>3740</v>
      </c>
      <c r="T308">
        <v>0</v>
      </c>
      <c r="U308">
        <v>36395</v>
      </c>
      <c r="V308">
        <v>15188</v>
      </c>
    </row>
    <row r="309" spans="1:22" x14ac:dyDescent="0.2">
      <c r="A309" t="s">
        <v>361</v>
      </c>
      <c r="B309">
        <v>6768</v>
      </c>
      <c r="C309">
        <v>0</v>
      </c>
      <c r="D309">
        <v>1</v>
      </c>
      <c r="E309">
        <v>1766.1</v>
      </c>
      <c r="F309">
        <v>-18.5</v>
      </c>
      <c r="G309">
        <v>10721696</v>
      </c>
      <c r="H309">
        <v>1273292</v>
      </c>
      <c r="I309">
        <v>-54872</v>
      </c>
      <c r="J309">
        <v>4427323</v>
      </c>
      <c r="K309">
        <v>285390</v>
      </c>
      <c r="L309">
        <v>16195737.666999999</v>
      </c>
      <c r="M309">
        <v>4141933</v>
      </c>
      <c r="N309">
        <v>15921481</v>
      </c>
      <c r="O309">
        <v>274256.66667000001</v>
      </c>
      <c r="P309">
        <v>231379</v>
      </c>
      <c r="Q309">
        <v>214541.28378999999</v>
      </c>
      <c r="R309">
        <v>313207</v>
      </c>
      <c r="S309">
        <v>7639</v>
      </c>
      <c r="T309">
        <v>214541.28378999999</v>
      </c>
      <c r="U309">
        <v>98493</v>
      </c>
      <c r="V309">
        <v>86634</v>
      </c>
    </row>
    <row r="310" spans="1:22" x14ac:dyDescent="0.2">
      <c r="A310" t="s">
        <v>362</v>
      </c>
      <c r="B310">
        <v>6795</v>
      </c>
      <c r="C310">
        <v>0</v>
      </c>
      <c r="D310">
        <v>1</v>
      </c>
      <c r="E310">
        <v>11089.6</v>
      </c>
      <c r="F310">
        <v>97.3</v>
      </c>
      <c r="G310">
        <v>68142661</v>
      </c>
      <c r="H310">
        <v>11428746</v>
      </c>
      <c r="I310">
        <v>4032672</v>
      </c>
      <c r="J310">
        <v>28432843</v>
      </c>
      <c r="K310">
        <v>334042</v>
      </c>
      <c r="L310">
        <v>107375992.33</v>
      </c>
      <c r="M310">
        <v>28098801</v>
      </c>
      <c r="N310">
        <v>102475869</v>
      </c>
      <c r="O310">
        <v>4900123.3333000001</v>
      </c>
      <c r="P310">
        <v>80358</v>
      </c>
      <c r="Q310">
        <v>1362003.2748</v>
      </c>
      <c r="R310">
        <v>1654126</v>
      </c>
      <c r="S310">
        <v>40345</v>
      </c>
      <c r="T310">
        <v>1362003.2748</v>
      </c>
      <c r="U310">
        <v>631908</v>
      </c>
      <c r="V310">
        <v>1025868</v>
      </c>
    </row>
    <row r="311" spans="1:22" x14ac:dyDescent="0.2">
      <c r="A311" t="s">
        <v>363</v>
      </c>
      <c r="B311">
        <v>6822</v>
      </c>
      <c r="C311">
        <v>0</v>
      </c>
      <c r="D311">
        <v>1</v>
      </c>
      <c r="E311">
        <v>8708.7000000000007</v>
      </c>
      <c r="F311">
        <v>420.1</v>
      </c>
      <c r="G311">
        <v>39709601</v>
      </c>
      <c r="H311">
        <v>5401241</v>
      </c>
      <c r="I311">
        <v>2340664</v>
      </c>
      <c r="J311">
        <v>24395112</v>
      </c>
      <c r="K311">
        <v>698410</v>
      </c>
      <c r="L311">
        <v>70291794.333000004</v>
      </c>
      <c r="M311">
        <v>23696702</v>
      </c>
      <c r="N311">
        <v>66845449</v>
      </c>
      <c r="O311">
        <v>3446345.3333000001</v>
      </c>
      <c r="P311">
        <v>0</v>
      </c>
      <c r="Q311">
        <v>0</v>
      </c>
      <c r="R311">
        <v>0</v>
      </c>
      <c r="S311">
        <v>0</v>
      </c>
      <c r="T311">
        <v>0</v>
      </c>
      <c r="U311">
        <v>433793</v>
      </c>
      <c r="V311">
        <v>785840</v>
      </c>
    </row>
    <row r="312" spans="1:22" x14ac:dyDescent="0.2">
      <c r="A312" t="s">
        <v>364</v>
      </c>
      <c r="B312">
        <v>6840</v>
      </c>
      <c r="C312">
        <v>0</v>
      </c>
      <c r="D312">
        <v>1</v>
      </c>
      <c r="E312">
        <v>2009</v>
      </c>
      <c r="F312">
        <v>24.7</v>
      </c>
      <c r="G312">
        <v>9891805</v>
      </c>
      <c r="H312">
        <v>1517403</v>
      </c>
      <c r="I312">
        <v>134080</v>
      </c>
      <c r="J312">
        <v>5535777</v>
      </c>
      <c r="K312">
        <v>94938</v>
      </c>
      <c r="L312">
        <v>16824794.666999999</v>
      </c>
      <c r="M312">
        <v>5440839</v>
      </c>
      <c r="N312">
        <v>16537869</v>
      </c>
      <c r="O312">
        <v>286925.66667000001</v>
      </c>
      <c r="P312">
        <v>0</v>
      </c>
      <c r="Q312">
        <v>0</v>
      </c>
      <c r="R312">
        <v>228380</v>
      </c>
      <c r="S312">
        <v>5570</v>
      </c>
      <c r="T312">
        <v>0</v>
      </c>
      <c r="U312">
        <v>104252</v>
      </c>
      <c r="V312">
        <v>108190</v>
      </c>
    </row>
    <row r="313" spans="1:22" x14ac:dyDescent="0.2">
      <c r="A313" t="s">
        <v>365</v>
      </c>
      <c r="B313">
        <v>6854</v>
      </c>
      <c r="C313">
        <v>0</v>
      </c>
      <c r="D313">
        <v>1</v>
      </c>
      <c r="E313">
        <v>515.70000000000005</v>
      </c>
      <c r="F313">
        <v>-19.2</v>
      </c>
      <c r="G313">
        <v>2527688</v>
      </c>
      <c r="H313">
        <v>444386</v>
      </c>
      <c r="I313">
        <v>-108856</v>
      </c>
      <c r="J313">
        <v>1897471</v>
      </c>
      <c r="K313">
        <v>112917</v>
      </c>
      <c r="L313">
        <v>4768974</v>
      </c>
      <c r="M313">
        <v>1784554</v>
      </c>
      <c r="N313">
        <v>4756863</v>
      </c>
      <c r="O313">
        <v>12111</v>
      </c>
      <c r="P313">
        <v>156843</v>
      </c>
      <c r="Q313">
        <v>0</v>
      </c>
      <c r="R313">
        <v>117453</v>
      </c>
      <c r="S313">
        <v>2865</v>
      </c>
      <c r="T313">
        <v>0</v>
      </c>
      <c r="U313">
        <v>27243</v>
      </c>
      <c r="V313">
        <v>16882</v>
      </c>
    </row>
    <row r="314" spans="1:22" x14ac:dyDescent="0.2">
      <c r="A314" t="s">
        <v>366</v>
      </c>
      <c r="B314">
        <v>6867</v>
      </c>
      <c r="C314">
        <v>0</v>
      </c>
      <c r="D314">
        <v>1</v>
      </c>
      <c r="E314">
        <v>1516.3</v>
      </c>
      <c r="F314">
        <v>-33.1</v>
      </c>
      <c r="G314">
        <v>8362250</v>
      </c>
      <c r="H314">
        <v>1125722</v>
      </c>
      <c r="I314">
        <v>-170507</v>
      </c>
      <c r="J314">
        <v>4495201</v>
      </c>
      <c r="K314">
        <v>315642</v>
      </c>
      <c r="L314">
        <v>13759406</v>
      </c>
      <c r="M314">
        <v>4179559</v>
      </c>
      <c r="N314">
        <v>13552573</v>
      </c>
      <c r="O314">
        <v>206833</v>
      </c>
      <c r="P314">
        <v>309349</v>
      </c>
      <c r="Q314">
        <v>0</v>
      </c>
      <c r="R314">
        <v>342570</v>
      </c>
      <c r="S314">
        <v>8355</v>
      </c>
      <c r="T314">
        <v>0</v>
      </c>
      <c r="U314">
        <v>81769</v>
      </c>
      <c r="V314">
        <v>118803</v>
      </c>
    </row>
    <row r="315" spans="1:22" x14ac:dyDescent="0.2">
      <c r="A315" t="s">
        <v>367</v>
      </c>
      <c r="B315">
        <v>6921</v>
      </c>
      <c r="C315">
        <v>0</v>
      </c>
      <c r="D315">
        <v>1</v>
      </c>
      <c r="E315">
        <v>311.8</v>
      </c>
      <c r="F315">
        <v>-13.2</v>
      </c>
      <c r="G315">
        <v>1189573</v>
      </c>
      <c r="H315">
        <v>257307</v>
      </c>
      <c r="I315">
        <v>-80004</v>
      </c>
      <c r="J315">
        <v>1535026</v>
      </c>
      <c r="K315">
        <v>121064</v>
      </c>
      <c r="L315">
        <v>2940459.3333000001</v>
      </c>
      <c r="M315">
        <v>1413962</v>
      </c>
      <c r="N315">
        <v>2890359</v>
      </c>
      <c r="O315">
        <v>50100.333333000002</v>
      </c>
      <c r="P315">
        <v>105576</v>
      </c>
      <c r="Q315">
        <v>0</v>
      </c>
      <c r="R315">
        <v>58726</v>
      </c>
      <c r="S315">
        <v>1432</v>
      </c>
      <c r="T315">
        <v>0</v>
      </c>
      <c r="U315">
        <v>17319</v>
      </c>
      <c r="V315">
        <v>17279</v>
      </c>
    </row>
    <row r="316" spans="1:22" x14ac:dyDescent="0.2">
      <c r="A316" t="s">
        <v>368</v>
      </c>
      <c r="B316">
        <v>6930</v>
      </c>
      <c r="C316">
        <v>0</v>
      </c>
      <c r="D316">
        <v>1</v>
      </c>
      <c r="E316">
        <v>806.6</v>
      </c>
      <c r="F316">
        <v>-6.7</v>
      </c>
      <c r="G316">
        <v>3618438</v>
      </c>
      <c r="H316">
        <v>562704</v>
      </c>
      <c r="I316">
        <v>-74723</v>
      </c>
      <c r="J316">
        <v>2928551</v>
      </c>
      <c r="K316">
        <v>115175</v>
      </c>
      <c r="L316">
        <v>7039641.3333000001</v>
      </c>
      <c r="M316">
        <v>2813376</v>
      </c>
      <c r="N316">
        <v>6948338</v>
      </c>
      <c r="O316">
        <v>91303.333333000002</v>
      </c>
      <c r="P316">
        <v>94901</v>
      </c>
      <c r="Q316">
        <v>0</v>
      </c>
      <c r="R316">
        <v>169654</v>
      </c>
      <c r="S316">
        <v>4138</v>
      </c>
      <c r="T316">
        <v>0</v>
      </c>
      <c r="U316">
        <v>41765</v>
      </c>
      <c r="V316">
        <v>99602</v>
      </c>
    </row>
    <row r="317" spans="1:22" x14ac:dyDescent="0.2">
      <c r="A317" t="s">
        <v>369</v>
      </c>
      <c r="B317">
        <v>6937</v>
      </c>
      <c r="C317">
        <v>0</v>
      </c>
      <c r="D317">
        <v>1</v>
      </c>
      <c r="E317">
        <v>518.70000000000005</v>
      </c>
      <c r="F317">
        <v>37.6</v>
      </c>
      <c r="G317">
        <v>2845020</v>
      </c>
      <c r="H317">
        <v>472767</v>
      </c>
      <c r="I317">
        <v>244714</v>
      </c>
      <c r="J317">
        <v>1276840</v>
      </c>
      <c r="K317">
        <v>35978</v>
      </c>
      <c r="L317">
        <v>4502117.6666999999</v>
      </c>
      <c r="M317">
        <v>1240862</v>
      </c>
      <c r="N317">
        <v>4180957</v>
      </c>
      <c r="O317">
        <v>321160.66667000001</v>
      </c>
      <c r="P317">
        <v>0</v>
      </c>
      <c r="Q317">
        <v>7892.0284229999997</v>
      </c>
      <c r="R317">
        <v>172916</v>
      </c>
      <c r="S317">
        <v>4217</v>
      </c>
      <c r="T317">
        <v>7892.0284229999997</v>
      </c>
      <c r="U317">
        <v>26696</v>
      </c>
      <c r="V317">
        <v>80407</v>
      </c>
    </row>
    <row r="318" spans="1:22" x14ac:dyDescent="0.2">
      <c r="A318" t="s">
        <v>370</v>
      </c>
      <c r="B318">
        <v>6943</v>
      </c>
      <c r="C318">
        <v>0</v>
      </c>
      <c r="D318">
        <v>1</v>
      </c>
      <c r="E318">
        <v>277.89999999999998</v>
      </c>
      <c r="F318">
        <v>-1</v>
      </c>
      <c r="G318">
        <v>1197052</v>
      </c>
      <c r="H318">
        <v>206912</v>
      </c>
      <c r="I318">
        <v>-5023</v>
      </c>
      <c r="J318">
        <v>1104128</v>
      </c>
      <c r="K318">
        <v>-13163</v>
      </c>
      <c r="L318">
        <v>2450322</v>
      </c>
      <c r="M318">
        <v>1117291</v>
      </c>
      <c r="N318">
        <v>2467009</v>
      </c>
      <c r="O318">
        <v>-16687</v>
      </c>
      <c r="P318">
        <v>24120</v>
      </c>
      <c r="Q318">
        <v>0</v>
      </c>
      <c r="R318">
        <v>61989</v>
      </c>
      <c r="S318">
        <v>1512</v>
      </c>
      <c r="T318">
        <v>0</v>
      </c>
      <c r="U318">
        <v>14504</v>
      </c>
      <c r="V318">
        <v>4219</v>
      </c>
    </row>
    <row r="319" spans="1:22" x14ac:dyDescent="0.2">
      <c r="A319" t="s">
        <v>371</v>
      </c>
      <c r="B319">
        <v>6264</v>
      </c>
      <c r="C319">
        <v>0</v>
      </c>
      <c r="D319">
        <v>1</v>
      </c>
      <c r="E319">
        <v>914.6</v>
      </c>
      <c r="F319">
        <v>-17.3</v>
      </c>
      <c r="G319">
        <v>4185586</v>
      </c>
      <c r="H319">
        <v>658576</v>
      </c>
      <c r="I319">
        <v>-115545</v>
      </c>
      <c r="J319">
        <v>3374585</v>
      </c>
      <c r="K319">
        <v>217682</v>
      </c>
      <c r="L319">
        <v>8067384</v>
      </c>
      <c r="M319">
        <v>3156903</v>
      </c>
      <c r="N319">
        <v>7958160</v>
      </c>
      <c r="O319">
        <v>109224</v>
      </c>
      <c r="P319">
        <v>171214</v>
      </c>
      <c r="Q319">
        <v>0</v>
      </c>
      <c r="R319">
        <v>176179</v>
      </c>
      <c r="S319">
        <v>4297</v>
      </c>
      <c r="T319">
        <v>0</v>
      </c>
      <c r="U319">
        <v>48224</v>
      </c>
      <c r="V319">
        <v>24816</v>
      </c>
    </row>
    <row r="320" spans="1:22" x14ac:dyDescent="0.2">
      <c r="A320" t="s">
        <v>372</v>
      </c>
      <c r="B320">
        <v>6950</v>
      </c>
      <c r="C320">
        <v>0</v>
      </c>
      <c r="D320">
        <v>1</v>
      </c>
      <c r="E320">
        <v>1540.2</v>
      </c>
      <c r="F320">
        <v>-5.2</v>
      </c>
      <c r="G320">
        <v>7580061</v>
      </c>
      <c r="H320">
        <v>1088753</v>
      </c>
      <c r="I320">
        <v>9083</v>
      </c>
      <c r="J320">
        <v>4554647</v>
      </c>
      <c r="K320">
        <v>185610</v>
      </c>
      <c r="L320">
        <v>13285761.666999999</v>
      </c>
      <c r="M320">
        <v>4369037</v>
      </c>
      <c r="N320">
        <v>13061600</v>
      </c>
      <c r="O320">
        <v>224161.66667000001</v>
      </c>
      <c r="P320">
        <v>131546</v>
      </c>
      <c r="Q320">
        <v>0</v>
      </c>
      <c r="R320">
        <v>0</v>
      </c>
      <c r="S320">
        <v>0</v>
      </c>
      <c r="T320">
        <v>0</v>
      </c>
      <c r="U320">
        <v>80819</v>
      </c>
      <c r="V320">
        <v>62301</v>
      </c>
    </row>
    <row r="321" spans="1:22" x14ac:dyDescent="0.2">
      <c r="A321" t="s">
        <v>373</v>
      </c>
      <c r="B321">
        <v>6957</v>
      </c>
      <c r="C321">
        <v>0</v>
      </c>
      <c r="D321">
        <v>1</v>
      </c>
      <c r="E321">
        <v>9016.6</v>
      </c>
      <c r="F321">
        <v>-37.799999999999997</v>
      </c>
      <c r="G321">
        <v>36576960</v>
      </c>
      <c r="H321">
        <v>8833774</v>
      </c>
      <c r="I321">
        <v>1919448</v>
      </c>
      <c r="J321">
        <v>35203367</v>
      </c>
      <c r="K321">
        <v>1090326</v>
      </c>
      <c r="L321">
        <v>81239676.333000004</v>
      </c>
      <c r="M321">
        <v>34113041</v>
      </c>
      <c r="N321">
        <v>77290553</v>
      </c>
      <c r="O321">
        <v>3949123.3333000001</v>
      </c>
      <c r="P321">
        <v>817038</v>
      </c>
      <c r="Q321">
        <v>0</v>
      </c>
      <c r="R321">
        <v>998348</v>
      </c>
      <c r="S321">
        <v>24350</v>
      </c>
      <c r="T321">
        <v>0</v>
      </c>
      <c r="U321">
        <v>470067</v>
      </c>
      <c r="V321">
        <v>1623923</v>
      </c>
    </row>
    <row r="322" spans="1:22" x14ac:dyDescent="0.2">
      <c r="A322" t="s">
        <v>374</v>
      </c>
      <c r="B322">
        <v>5922</v>
      </c>
      <c r="C322">
        <v>0</v>
      </c>
      <c r="D322">
        <v>1</v>
      </c>
      <c r="E322">
        <v>662.7</v>
      </c>
      <c r="F322">
        <v>-17.399999999999999</v>
      </c>
      <c r="G322">
        <v>2871371</v>
      </c>
      <c r="H322">
        <v>531161</v>
      </c>
      <c r="I322">
        <v>-120143</v>
      </c>
      <c r="J322">
        <v>2935484</v>
      </c>
      <c r="K322">
        <v>136538</v>
      </c>
      <c r="L322">
        <v>6235842.6666999999</v>
      </c>
      <c r="M322">
        <v>2798946</v>
      </c>
      <c r="N322">
        <v>6207145</v>
      </c>
      <c r="O322">
        <v>28697.666667000001</v>
      </c>
      <c r="P322">
        <v>155419</v>
      </c>
      <c r="Q322">
        <v>0</v>
      </c>
      <c r="R322">
        <v>127240</v>
      </c>
      <c r="S322">
        <v>3103</v>
      </c>
      <c r="T322">
        <v>0</v>
      </c>
      <c r="U322">
        <v>36651</v>
      </c>
      <c r="V322">
        <v>25067</v>
      </c>
    </row>
    <row r="323" spans="1:22" x14ac:dyDescent="0.2">
      <c r="A323" t="s">
        <v>375</v>
      </c>
      <c r="B323">
        <v>819</v>
      </c>
      <c r="C323">
        <v>0</v>
      </c>
      <c r="D323">
        <v>1</v>
      </c>
      <c r="E323">
        <v>564.70000000000005</v>
      </c>
      <c r="F323">
        <v>-27.4</v>
      </c>
      <c r="G323">
        <v>2378817</v>
      </c>
      <c r="H323">
        <v>424887</v>
      </c>
      <c r="I323">
        <v>-164109</v>
      </c>
      <c r="J323">
        <v>2316635</v>
      </c>
      <c r="K323">
        <v>202906</v>
      </c>
      <c r="L323">
        <v>5013559.6666999999</v>
      </c>
      <c r="M323">
        <v>2113729</v>
      </c>
      <c r="N323">
        <v>4950902</v>
      </c>
      <c r="O323">
        <v>62657.666666999998</v>
      </c>
      <c r="P323">
        <v>212721</v>
      </c>
      <c r="Q323">
        <v>0</v>
      </c>
      <c r="R323">
        <v>153341</v>
      </c>
      <c r="S323">
        <v>3740</v>
      </c>
      <c r="T323">
        <v>0</v>
      </c>
      <c r="U323">
        <v>29518</v>
      </c>
      <c r="V323">
        <v>46562</v>
      </c>
    </row>
    <row r="324" spans="1:22" x14ac:dyDescent="0.2">
      <c r="A324" t="s">
        <v>376</v>
      </c>
      <c r="B324">
        <v>6969</v>
      </c>
      <c r="C324">
        <v>0</v>
      </c>
      <c r="D324">
        <v>1</v>
      </c>
      <c r="E324">
        <v>363.8</v>
      </c>
      <c r="F324">
        <v>-17.7</v>
      </c>
      <c r="G324">
        <v>1504714</v>
      </c>
      <c r="H324">
        <v>273084</v>
      </c>
      <c r="I324">
        <v>-106665</v>
      </c>
      <c r="J324">
        <v>1923601</v>
      </c>
      <c r="K324">
        <v>14305</v>
      </c>
      <c r="L324">
        <v>3648025</v>
      </c>
      <c r="M324">
        <v>1909296</v>
      </c>
      <c r="N324">
        <v>3737678</v>
      </c>
      <c r="O324">
        <v>-89653</v>
      </c>
      <c r="P324">
        <v>140622</v>
      </c>
      <c r="Q324">
        <v>0</v>
      </c>
      <c r="R324">
        <v>58726</v>
      </c>
      <c r="S324">
        <v>1432</v>
      </c>
      <c r="T324">
        <v>0</v>
      </c>
      <c r="U324">
        <v>20864</v>
      </c>
      <c r="V324">
        <v>5352</v>
      </c>
    </row>
    <row r="325" spans="1:22" x14ac:dyDescent="0.2">
      <c r="A325" t="s">
        <v>377</v>
      </c>
      <c r="B325">
        <v>6975</v>
      </c>
      <c r="C325">
        <v>0</v>
      </c>
      <c r="D325">
        <v>1</v>
      </c>
      <c r="E325">
        <v>1206.4000000000001</v>
      </c>
      <c r="F325">
        <v>2.5</v>
      </c>
      <c r="G325">
        <v>7020210</v>
      </c>
      <c r="H325">
        <v>870022</v>
      </c>
      <c r="I325">
        <v>31628</v>
      </c>
      <c r="J325">
        <v>2815479</v>
      </c>
      <c r="K325">
        <v>104069</v>
      </c>
      <c r="L325">
        <v>10432631.333000001</v>
      </c>
      <c r="M325">
        <v>2711410</v>
      </c>
      <c r="N325">
        <v>10279941</v>
      </c>
      <c r="O325">
        <v>152690.33332999999</v>
      </c>
      <c r="P325">
        <v>60725</v>
      </c>
      <c r="Q325">
        <v>127203.68773000001</v>
      </c>
      <c r="R325">
        <v>306682</v>
      </c>
      <c r="S325">
        <v>7480</v>
      </c>
      <c r="T325">
        <v>127203.68773000001</v>
      </c>
      <c r="U325">
        <v>63735</v>
      </c>
      <c r="V325">
        <v>33602</v>
      </c>
    </row>
    <row r="326" spans="1:22" x14ac:dyDescent="0.2">
      <c r="A326" t="s">
        <v>378</v>
      </c>
      <c r="B326">
        <v>6983</v>
      </c>
      <c r="C326">
        <v>0</v>
      </c>
      <c r="D326">
        <v>1</v>
      </c>
      <c r="E326">
        <v>925.5</v>
      </c>
      <c r="F326">
        <v>37.5</v>
      </c>
      <c r="G326">
        <v>4078752</v>
      </c>
      <c r="H326">
        <v>616667</v>
      </c>
      <c r="I326">
        <v>210961</v>
      </c>
      <c r="J326">
        <v>2955365</v>
      </c>
      <c r="K326">
        <v>81129</v>
      </c>
      <c r="L326">
        <v>7578704.6666999999</v>
      </c>
      <c r="M326">
        <v>2874236</v>
      </c>
      <c r="N326">
        <v>7260223</v>
      </c>
      <c r="O326">
        <v>318481.66667000001</v>
      </c>
      <c r="P326">
        <v>0</v>
      </c>
      <c r="Q326">
        <v>0</v>
      </c>
      <c r="R326">
        <v>123978</v>
      </c>
      <c r="S326">
        <v>3024</v>
      </c>
      <c r="T326">
        <v>0</v>
      </c>
      <c r="U326">
        <v>46338</v>
      </c>
      <c r="V326">
        <v>51899</v>
      </c>
    </row>
    <row r="327" spans="1:22" x14ac:dyDescent="0.2">
      <c r="A327" t="s">
        <v>379</v>
      </c>
      <c r="B327">
        <v>6985</v>
      </c>
      <c r="C327">
        <v>0</v>
      </c>
      <c r="D327">
        <v>1</v>
      </c>
      <c r="E327">
        <v>913.6</v>
      </c>
      <c r="F327">
        <v>50.1</v>
      </c>
      <c r="G327">
        <v>4663442</v>
      </c>
      <c r="H327">
        <v>651361</v>
      </c>
      <c r="I327">
        <v>334121</v>
      </c>
      <c r="J327">
        <v>2274720</v>
      </c>
      <c r="K327">
        <v>82394</v>
      </c>
      <c r="L327">
        <v>7603068.6666999999</v>
      </c>
      <c r="M327">
        <v>2192326</v>
      </c>
      <c r="N327">
        <v>7181022</v>
      </c>
      <c r="O327">
        <v>422046.66667000001</v>
      </c>
      <c r="P327">
        <v>0</v>
      </c>
      <c r="Q327">
        <v>0</v>
      </c>
      <c r="R327">
        <v>0</v>
      </c>
      <c r="S327">
        <v>0</v>
      </c>
      <c r="T327">
        <v>0</v>
      </c>
      <c r="U327">
        <v>46920</v>
      </c>
      <c r="V327">
        <v>13546</v>
      </c>
    </row>
    <row r="328" spans="1:22" x14ac:dyDescent="0.2">
      <c r="A328" t="s">
        <v>380</v>
      </c>
      <c r="B328">
        <v>6987</v>
      </c>
      <c r="C328">
        <v>0</v>
      </c>
      <c r="D328">
        <v>1</v>
      </c>
      <c r="E328">
        <v>650.70000000000005</v>
      </c>
      <c r="F328">
        <v>-31.6</v>
      </c>
      <c r="G328">
        <v>3322892</v>
      </c>
      <c r="H328">
        <v>500104</v>
      </c>
      <c r="I328">
        <v>-198187</v>
      </c>
      <c r="J328">
        <v>2263362</v>
      </c>
      <c r="K328">
        <v>258702</v>
      </c>
      <c r="L328">
        <v>6060229.6666999999</v>
      </c>
      <c r="M328">
        <v>2004660</v>
      </c>
      <c r="N328">
        <v>5983652</v>
      </c>
      <c r="O328">
        <v>76577.666666999998</v>
      </c>
      <c r="P328">
        <v>244947</v>
      </c>
      <c r="Q328">
        <v>0</v>
      </c>
      <c r="R328">
        <v>55464</v>
      </c>
      <c r="S328">
        <v>1353</v>
      </c>
      <c r="T328">
        <v>0</v>
      </c>
      <c r="U328">
        <v>36093</v>
      </c>
      <c r="V328">
        <v>29336</v>
      </c>
    </row>
    <row r="329" spans="1:22" x14ac:dyDescent="0.2">
      <c r="A329" t="s">
        <v>381</v>
      </c>
      <c r="B329">
        <v>6990</v>
      </c>
      <c r="C329">
        <v>0</v>
      </c>
      <c r="D329">
        <v>1</v>
      </c>
      <c r="E329">
        <v>807.6</v>
      </c>
      <c r="F329">
        <v>52.5</v>
      </c>
      <c r="G329">
        <v>4964898</v>
      </c>
      <c r="H329">
        <v>608080</v>
      </c>
      <c r="I329">
        <v>441332</v>
      </c>
      <c r="J329">
        <v>2007545</v>
      </c>
      <c r="K329">
        <v>54878</v>
      </c>
      <c r="L329">
        <v>7440268.3333000001</v>
      </c>
      <c r="M329">
        <v>1952667</v>
      </c>
      <c r="N329">
        <v>6932344</v>
      </c>
      <c r="O329">
        <v>507924.33332999999</v>
      </c>
      <c r="P329">
        <v>0</v>
      </c>
      <c r="Q329">
        <v>115767.54634</v>
      </c>
      <c r="R329">
        <v>163129</v>
      </c>
      <c r="S329">
        <v>3979</v>
      </c>
      <c r="T329">
        <v>115767.54634</v>
      </c>
      <c r="U329">
        <v>44828</v>
      </c>
      <c r="V329">
        <v>22874</v>
      </c>
    </row>
    <row r="330" spans="1:22" x14ac:dyDescent="0.2">
      <c r="A330" t="s">
        <v>382</v>
      </c>
      <c r="B330">
        <v>6961</v>
      </c>
      <c r="C330">
        <v>0</v>
      </c>
      <c r="D330">
        <v>1</v>
      </c>
      <c r="E330">
        <v>2973.5</v>
      </c>
      <c r="F330">
        <v>23.9</v>
      </c>
      <c r="G330">
        <v>14565453</v>
      </c>
      <c r="H330">
        <v>3008287</v>
      </c>
      <c r="I330">
        <v>1035842</v>
      </c>
      <c r="J330">
        <v>10626914</v>
      </c>
      <c r="K330">
        <v>203302</v>
      </c>
      <c r="L330">
        <v>27515377.333000001</v>
      </c>
      <c r="M330">
        <v>10423612</v>
      </c>
      <c r="N330">
        <v>26164185</v>
      </c>
      <c r="O330">
        <v>1351192.3333000001</v>
      </c>
      <c r="P330">
        <v>35932</v>
      </c>
      <c r="Q330">
        <v>0</v>
      </c>
      <c r="R330">
        <v>913521</v>
      </c>
      <c r="S330">
        <v>22281</v>
      </c>
      <c r="T330">
        <v>0</v>
      </c>
      <c r="U330">
        <v>159402</v>
      </c>
      <c r="V330">
        <v>228244</v>
      </c>
    </row>
    <row r="331" spans="1:22" x14ac:dyDescent="0.2">
      <c r="A331" t="s">
        <v>383</v>
      </c>
      <c r="B331">
        <v>6992</v>
      </c>
      <c r="C331">
        <v>0</v>
      </c>
      <c r="D331">
        <v>1</v>
      </c>
      <c r="E331">
        <v>531.70000000000005</v>
      </c>
      <c r="F331">
        <v>10.7</v>
      </c>
      <c r="G331">
        <v>2020541</v>
      </c>
      <c r="H331">
        <v>401571</v>
      </c>
      <c r="I331">
        <v>35693</v>
      </c>
      <c r="J331">
        <v>2409494</v>
      </c>
      <c r="K331">
        <v>-2881</v>
      </c>
      <c r="L331">
        <v>4802860.6666999999</v>
      </c>
      <c r="M331">
        <v>2412375</v>
      </c>
      <c r="N331">
        <v>4744271</v>
      </c>
      <c r="O331">
        <v>58589.666666999998</v>
      </c>
      <c r="P331">
        <v>0</v>
      </c>
      <c r="Q331">
        <v>0</v>
      </c>
      <c r="R331">
        <v>58726</v>
      </c>
      <c r="S331">
        <v>1432</v>
      </c>
      <c r="T331">
        <v>0</v>
      </c>
      <c r="U331">
        <v>28800</v>
      </c>
      <c r="V331">
        <v>29981</v>
      </c>
    </row>
    <row r="332" spans="1:22" x14ac:dyDescent="0.2">
      <c r="A332" t="s">
        <v>384</v>
      </c>
      <c r="B332">
        <v>7002</v>
      </c>
      <c r="C332">
        <v>0</v>
      </c>
      <c r="D332">
        <v>1</v>
      </c>
      <c r="E332">
        <v>168.8</v>
      </c>
      <c r="F332">
        <v>-2.5</v>
      </c>
      <c r="G332">
        <v>631009</v>
      </c>
      <c r="H332">
        <v>151404</v>
      </c>
      <c r="I332">
        <v>-36982</v>
      </c>
      <c r="J332">
        <v>819487</v>
      </c>
      <c r="K332">
        <v>-83672</v>
      </c>
      <c r="L332">
        <v>1570090.3333000001</v>
      </c>
      <c r="M332">
        <v>903159</v>
      </c>
      <c r="N332">
        <v>1687466</v>
      </c>
      <c r="O332">
        <v>-117375.6667</v>
      </c>
      <c r="P332">
        <v>26820</v>
      </c>
      <c r="Q332">
        <v>0</v>
      </c>
      <c r="R332">
        <v>39151</v>
      </c>
      <c r="S332">
        <v>955</v>
      </c>
      <c r="T332">
        <v>0</v>
      </c>
      <c r="U332">
        <v>9104</v>
      </c>
      <c r="V332">
        <v>7341</v>
      </c>
    </row>
    <row r="333" spans="1:22" x14ac:dyDescent="0.2">
      <c r="A333" t="s">
        <v>385</v>
      </c>
      <c r="B333">
        <v>7029</v>
      </c>
      <c r="C333">
        <v>0</v>
      </c>
      <c r="D333">
        <v>1</v>
      </c>
      <c r="E333">
        <v>1167.4000000000001</v>
      </c>
      <c r="F333">
        <v>23.8</v>
      </c>
      <c r="G333">
        <v>5887170</v>
      </c>
      <c r="H333">
        <v>808548</v>
      </c>
      <c r="I333">
        <v>161144</v>
      </c>
      <c r="J333">
        <v>3271698</v>
      </c>
      <c r="K333">
        <v>65656</v>
      </c>
      <c r="L333">
        <v>9815593</v>
      </c>
      <c r="M333">
        <v>3206042</v>
      </c>
      <c r="N333">
        <v>9561585</v>
      </c>
      <c r="O333">
        <v>254008</v>
      </c>
      <c r="P333">
        <v>0</v>
      </c>
      <c r="Q333">
        <v>0</v>
      </c>
      <c r="R333">
        <v>208805</v>
      </c>
      <c r="S333">
        <v>5093</v>
      </c>
      <c r="T333">
        <v>0</v>
      </c>
      <c r="U333">
        <v>59634</v>
      </c>
      <c r="V333">
        <v>56982</v>
      </c>
    </row>
    <row r="334" spans="1:22" x14ac:dyDescent="0.2">
      <c r="A334" t="s">
        <v>386</v>
      </c>
      <c r="B334">
        <v>7038</v>
      </c>
      <c r="C334">
        <v>0</v>
      </c>
      <c r="D334">
        <v>1</v>
      </c>
      <c r="E334">
        <v>747.6</v>
      </c>
      <c r="F334">
        <v>-14.4</v>
      </c>
      <c r="G334">
        <v>3839088</v>
      </c>
      <c r="H334">
        <v>550004</v>
      </c>
      <c r="I334">
        <v>-82312</v>
      </c>
      <c r="J334">
        <v>2365321</v>
      </c>
      <c r="K334">
        <v>149300</v>
      </c>
      <c r="L334">
        <v>6642109.3333000001</v>
      </c>
      <c r="M334">
        <v>2216021</v>
      </c>
      <c r="N334">
        <v>6553517</v>
      </c>
      <c r="O334">
        <v>88592.333333000002</v>
      </c>
      <c r="P334">
        <v>140179</v>
      </c>
      <c r="Q334">
        <v>0</v>
      </c>
      <c r="R334">
        <v>153341</v>
      </c>
      <c r="S334">
        <v>3740</v>
      </c>
      <c r="T334">
        <v>0</v>
      </c>
      <c r="U334">
        <v>39025</v>
      </c>
      <c r="V334">
        <v>41037</v>
      </c>
    </row>
    <row r="335" spans="1:22" x14ac:dyDescent="0.2">
      <c r="A335" t="s">
        <v>387</v>
      </c>
      <c r="B335">
        <v>7047</v>
      </c>
      <c r="C335">
        <v>0</v>
      </c>
      <c r="D335">
        <v>1</v>
      </c>
      <c r="E335">
        <v>362.8</v>
      </c>
      <c r="F335">
        <v>-14.9</v>
      </c>
      <c r="G335">
        <v>1812697</v>
      </c>
      <c r="H335">
        <v>281036</v>
      </c>
      <c r="I335">
        <v>-85809</v>
      </c>
      <c r="J335">
        <v>1197658</v>
      </c>
      <c r="K335">
        <v>118357</v>
      </c>
      <c r="L335">
        <v>3251239</v>
      </c>
      <c r="M335">
        <v>1079301</v>
      </c>
      <c r="N335">
        <v>3212632</v>
      </c>
      <c r="O335">
        <v>38607</v>
      </c>
      <c r="P335">
        <v>119458</v>
      </c>
      <c r="Q335">
        <v>0</v>
      </c>
      <c r="R335">
        <v>52201</v>
      </c>
      <c r="S335">
        <v>1273</v>
      </c>
      <c r="T335">
        <v>0</v>
      </c>
      <c r="U335">
        <v>18792</v>
      </c>
      <c r="V335">
        <v>12049</v>
      </c>
    </row>
    <row r="336" spans="1:22" x14ac:dyDescent="0.2">
      <c r="A336" t="s">
        <v>388</v>
      </c>
      <c r="B336">
        <v>7056</v>
      </c>
      <c r="C336">
        <v>0</v>
      </c>
      <c r="D336">
        <v>1</v>
      </c>
      <c r="E336">
        <v>1711.2</v>
      </c>
      <c r="F336">
        <v>-3.7</v>
      </c>
      <c r="G336">
        <v>9471148</v>
      </c>
      <c r="H336">
        <v>1704003</v>
      </c>
      <c r="I336">
        <v>537792</v>
      </c>
      <c r="J336">
        <v>4372698</v>
      </c>
      <c r="K336">
        <v>193491</v>
      </c>
      <c r="L336">
        <v>15289543</v>
      </c>
      <c r="M336">
        <v>4179207</v>
      </c>
      <c r="N336">
        <v>14531457</v>
      </c>
      <c r="O336">
        <v>758086</v>
      </c>
      <c r="P336">
        <v>132724</v>
      </c>
      <c r="Q336">
        <v>74467.135013000006</v>
      </c>
      <c r="R336">
        <v>309945</v>
      </c>
      <c r="S336">
        <v>7560</v>
      </c>
      <c r="T336">
        <v>74467.135013000006</v>
      </c>
      <c r="U336">
        <v>89600</v>
      </c>
      <c r="V336">
        <v>51639</v>
      </c>
    </row>
    <row r="337" spans="1:22" x14ac:dyDescent="0.2">
      <c r="A337" t="s">
        <v>389</v>
      </c>
      <c r="B337">
        <v>7092</v>
      </c>
      <c r="C337">
        <v>0</v>
      </c>
      <c r="D337">
        <v>1</v>
      </c>
      <c r="E337">
        <v>450.8</v>
      </c>
      <c r="F337">
        <v>7</v>
      </c>
      <c r="G337">
        <v>2251499</v>
      </c>
      <c r="H337">
        <v>348341</v>
      </c>
      <c r="I337">
        <v>61962</v>
      </c>
      <c r="J337">
        <v>1274812</v>
      </c>
      <c r="K337">
        <v>28395</v>
      </c>
      <c r="L337">
        <v>3808870</v>
      </c>
      <c r="M337">
        <v>1246417</v>
      </c>
      <c r="N337">
        <v>3714025</v>
      </c>
      <c r="O337">
        <v>94845</v>
      </c>
      <c r="P337">
        <v>0</v>
      </c>
      <c r="Q337">
        <v>0</v>
      </c>
      <c r="R337">
        <v>75039</v>
      </c>
      <c r="S337">
        <v>1830</v>
      </c>
      <c r="T337">
        <v>0</v>
      </c>
      <c r="U337">
        <v>23695</v>
      </c>
      <c r="V337">
        <v>9257</v>
      </c>
    </row>
    <row r="338" spans="1:22" x14ac:dyDescent="0.2">
      <c r="A338" t="s">
        <v>390</v>
      </c>
      <c r="B338">
        <v>7098</v>
      </c>
      <c r="C338">
        <v>0</v>
      </c>
      <c r="D338">
        <v>1</v>
      </c>
      <c r="E338">
        <v>530.70000000000005</v>
      </c>
      <c r="F338">
        <v>-34.799999999999997</v>
      </c>
      <c r="G338">
        <v>2747919</v>
      </c>
      <c r="H338">
        <v>401855</v>
      </c>
      <c r="I338">
        <v>-196601</v>
      </c>
      <c r="J338">
        <v>1754073</v>
      </c>
      <c r="K338">
        <v>212525</v>
      </c>
      <c r="L338">
        <v>4844394</v>
      </c>
      <c r="M338">
        <v>1541548</v>
      </c>
      <c r="N338">
        <v>4823094</v>
      </c>
      <c r="O338">
        <v>21300</v>
      </c>
      <c r="P338">
        <v>257537</v>
      </c>
      <c r="Q338">
        <v>0</v>
      </c>
      <c r="R338">
        <v>68514</v>
      </c>
      <c r="S338">
        <v>1671</v>
      </c>
      <c r="T338">
        <v>0</v>
      </c>
      <c r="U338">
        <v>28166</v>
      </c>
      <c r="V338">
        <v>9061</v>
      </c>
    </row>
    <row r="339" spans="1:22" x14ac:dyDescent="0.2">
      <c r="A339" t="s">
        <v>391</v>
      </c>
      <c r="B339">
        <v>7110</v>
      </c>
      <c r="C339">
        <v>0</v>
      </c>
      <c r="D339">
        <v>1</v>
      </c>
      <c r="E339">
        <v>925.5</v>
      </c>
      <c r="F339">
        <v>13.2</v>
      </c>
      <c r="G339">
        <v>4892644</v>
      </c>
      <c r="H339">
        <v>637771</v>
      </c>
      <c r="I339">
        <v>77579</v>
      </c>
      <c r="J339">
        <v>2324109</v>
      </c>
      <c r="K339">
        <v>43759</v>
      </c>
      <c r="L339">
        <v>7678100.6666999999</v>
      </c>
      <c r="M339">
        <v>2280350</v>
      </c>
      <c r="N339">
        <v>7545929</v>
      </c>
      <c r="O339">
        <v>132171.66667000001</v>
      </c>
      <c r="P339">
        <v>0</v>
      </c>
      <c r="Q339">
        <v>0</v>
      </c>
      <c r="R339">
        <v>199017</v>
      </c>
      <c r="S339">
        <v>4854</v>
      </c>
      <c r="T339">
        <v>0</v>
      </c>
      <c r="U339">
        <v>47463</v>
      </c>
      <c r="V339">
        <v>22594</v>
      </c>
    </row>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Summary</vt:lpstr>
      <vt:lpstr>FY16_StateCats_Detail</vt:lpstr>
      <vt:lpstr>C_6_%</vt:lpstr>
      <vt:lpstr>C_5_%</vt:lpstr>
      <vt:lpstr>C_4_%</vt:lpstr>
      <vt:lpstr>C_3_%</vt:lpstr>
      <vt:lpstr>C_2_%</vt:lpstr>
      <vt:lpstr>C_1_%</vt:lpstr>
      <vt:lpstr>C_0_%</vt:lpstr>
      <vt:lpstr>State_Cats_data</vt:lpstr>
      <vt:lpstr>Summary!Print_Area</vt:lpstr>
      <vt:lpstr>FY16_StateCats_Detail!Print_Titles</vt:lpstr>
      <vt:lpstr>Summary!Print_Titles</vt:lpstr>
    </vt:vector>
  </TitlesOfParts>
  <Company>Iowa Legislature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L. Snyder</dc:creator>
  <cp:lastModifiedBy>Snyder, Shawn [LEGIS]</cp:lastModifiedBy>
  <cp:lastPrinted>2014-09-03T19:09:53Z</cp:lastPrinted>
  <dcterms:created xsi:type="dcterms:W3CDTF">2002-08-05T15:31:08Z</dcterms:created>
  <dcterms:modified xsi:type="dcterms:W3CDTF">2014-10-06T17:14:51Z</dcterms:modified>
</cp:coreProperties>
</file>