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410" windowWidth="12000" windowHeight="6525" tabRatio="907"/>
  </bookViews>
  <sheets>
    <sheet name="Summary" sheetId="8" r:id="rId1"/>
    <sheet name="C_6_%" sheetId="19" state="hidden" r:id="rId2"/>
    <sheet name="C_5_%" sheetId="26" state="hidden" r:id="rId3"/>
    <sheet name="C_4_%" sheetId="27" state="hidden" r:id="rId4"/>
    <sheet name="C_3_%" sheetId="28" state="hidden" r:id="rId5"/>
    <sheet name="C_2_%" sheetId="29" state="hidden" r:id="rId6"/>
    <sheet name="C_1_%" sheetId="30" state="hidden" r:id="rId7"/>
    <sheet name="C_0_%" sheetId="31" state="hidden" r:id="rId8"/>
  </sheets>
  <definedNames>
    <definedName name="_xlnm.Print_Area" localSheetId="0">Summary!$C$5:$AC$397</definedName>
    <definedName name="_xlnm.Print_Titles" localSheetId="0">Summary!$5:$9</definedName>
  </definedNames>
  <calcPr calcId="145621"/>
</workbook>
</file>

<file path=xl/calcChain.xml><?xml version="1.0" encoding="utf-8"?>
<calcChain xmlns="http://schemas.openxmlformats.org/spreadsheetml/2006/main">
  <c r="G5" i="8" l="1"/>
  <c r="AT4" i="8" s="1"/>
  <c r="AU4" i="8" s="1"/>
  <c r="C33" i="8" s="1"/>
  <c r="M262" i="8" l="1"/>
  <c r="O70" i="8"/>
  <c r="AC141" i="8"/>
  <c r="AA228" i="8"/>
  <c r="Q296" i="8"/>
  <c r="Y125" i="8"/>
  <c r="M266" i="8"/>
  <c r="I268" i="8"/>
  <c r="W153" i="8"/>
  <c r="E326" i="8"/>
  <c r="W196" i="8"/>
  <c r="M268" i="8"/>
  <c r="G68" i="8"/>
  <c r="Y70" i="8"/>
  <c r="E13" i="8"/>
  <c r="AC350" i="8"/>
  <c r="AC111" i="8"/>
  <c r="U40" i="8"/>
  <c r="U153" i="8"/>
  <c r="Q317" i="8"/>
  <c r="C94" i="8"/>
  <c r="W42" i="8"/>
  <c r="AA156" i="8"/>
  <c r="E274" i="8"/>
  <c r="M99" i="8"/>
  <c r="U217" i="8"/>
  <c r="I131" i="8"/>
  <c r="B140" i="8"/>
  <c r="AC224" i="8"/>
  <c r="K280" i="8"/>
  <c r="E63" i="8"/>
  <c r="B297" i="8"/>
  <c r="Q58" i="8"/>
  <c r="K164" i="8"/>
  <c r="M34" i="8"/>
  <c r="W47" i="8"/>
  <c r="U168" i="8"/>
  <c r="U133" i="8"/>
  <c r="K146" i="8"/>
  <c r="AA205" i="8"/>
  <c r="C231" i="8"/>
  <c r="K328" i="8"/>
  <c r="G351" i="8"/>
  <c r="G237" i="8"/>
  <c r="U196" i="8"/>
  <c r="W195" i="8"/>
  <c r="AA162" i="8"/>
  <c r="M163" i="8"/>
  <c r="W328" i="8"/>
  <c r="I283" i="8"/>
  <c r="S200" i="8"/>
  <c r="B169" i="8"/>
  <c r="AA61" i="8"/>
  <c r="S44" i="8"/>
  <c r="I350" i="8"/>
  <c r="E293" i="8"/>
  <c r="S203" i="8"/>
  <c r="U170" i="8"/>
  <c r="U67" i="8"/>
  <c r="AC50" i="8"/>
  <c r="B323" i="8"/>
  <c r="U36" i="8"/>
  <c r="U49" i="8"/>
  <c r="W170" i="8"/>
  <c r="W135" i="8"/>
  <c r="O148" i="8"/>
  <c r="M222" i="8"/>
  <c r="U270" i="8"/>
  <c r="U261" i="8"/>
  <c r="W311" i="8"/>
  <c r="G339" i="8"/>
  <c r="I51" i="8"/>
  <c r="Q161" i="8"/>
  <c r="O54" i="8"/>
  <c r="E225" i="8"/>
  <c r="Q355" i="8"/>
  <c r="M317" i="8"/>
  <c r="K271" i="8"/>
  <c r="AC198" i="8"/>
  <c r="E128" i="8"/>
  <c r="K59" i="8"/>
  <c r="U130" i="8"/>
  <c r="S56" i="8"/>
  <c r="U266" i="8"/>
  <c r="AC179" i="8"/>
  <c r="K33" i="8"/>
  <c r="O39" i="8"/>
  <c r="Y46" i="8"/>
  <c r="K127" i="8"/>
  <c r="O57" i="8"/>
  <c r="AA65" i="8"/>
  <c r="G167" i="8"/>
  <c r="Y66" i="8"/>
  <c r="B132" i="8"/>
  <c r="C139" i="8"/>
  <c r="I145" i="8"/>
  <c r="O152" i="8"/>
  <c r="Y195" i="8"/>
  <c r="AA201" i="8"/>
  <c r="Y167" i="8"/>
  <c r="G174" i="8"/>
  <c r="W227" i="8"/>
  <c r="Y234" i="8"/>
  <c r="Q227" i="8"/>
  <c r="AA310" i="8"/>
  <c r="G255" i="8"/>
  <c r="W207" i="8"/>
  <c r="E261" i="8"/>
  <c r="C280" i="8"/>
  <c r="W228" i="8"/>
  <c r="B192" i="8"/>
  <c r="K343" i="8"/>
  <c r="U60" i="8"/>
  <c r="C36" i="8"/>
  <c r="AA146" i="8"/>
  <c r="I57" i="8"/>
  <c r="I274" i="8"/>
  <c r="B148" i="8"/>
  <c r="AA20" i="8"/>
  <c r="U329" i="8"/>
  <c r="K327" i="8"/>
  <c r="AC314" i="8"/>
  <c r="G236" i="8"/>
  <c r="E187" i="8"/>
  <c r="E88" i="8"/>
  <c r="W302" i="8"/>
  <c r="Y37" i="8"/>
  <c r="O44" i="8"/>
  <c r="C51" i="8"/>
  <c r="K132" i="8"/>
  <c r="K63" i="8"/>
  <c r="K165" i="8"/>
  <c r="I172" i="8"/>
  <c r="AC129" i="8"/>
  <c r="AA136" i="8"/>
  <c r="M143" i="8"/>
  <c r="AC149" i="8"/>
  <c r="K158" i="8"/>
  <c r="E200" i="8"/>
  <c r="G165" i="8"/>
  <c r="C172" i="8"/>
  <c r="C226" i="8"/>
  <c r="G232" i="8"/>
  <c r="Q222" i="8"/>
  <c r="B280" i="8"/>
  <c r="K212" i="8"/>
  <c r="W342" i="8"/>
  <c r="Y255" i="8"/>
  <c r="Q325" i="8"/>
  <c r="C238" i="8"/>
  <c r="W173" i="8"/>
  <c r="Y82" i="8"/>
  <c r="G203" i="8"/>
  <c r="K140" i="8"/>
  <c r="AC123" i="8"/>
  <c r="Y207" i="8"/>
  <c r="Y190" i="8"/>
  <c r="M124" i="8"/>
  <c r="G274" i="8"/>
  <c r="O348" i="8"/>
  <c r="U27" i="8"/>
  <c r="C269" i="8"/>
  <c r="G32" i="8"/>
  <c r="U21" i="8"/>
  <c r="K91" i="8"/>
  <c r="AA34" i="8"/>
  <c r="I45" i="8"/>
  <c r="I349" i="8"/>
  <c r="M304" i="8"/>
  <c r="AC22" i="8"/>
  <c r="B56" i="8"/>
  <c r="E195" i="8"/>
  <c r="AA88" i="8"/>
  <c r="E119" i="8"/>
  <c r="E48" i="8"/>
  <c r="K134" i="8"/>
  <c r="M237" i="8"/>
  <c r="Q247" i="8"/>
  <c r="G155" i="8"/>
  <c r="G209" i="8"/>
  <c r="Q22" i="8"/>
  <c r="Y257" i="8"/>
  <c r="E339" i="8"/>
  <c r="I28" i="8"/>
  <c r="O194" i="8"/>
  <c r="AA83" i="8"/>
  <c r="Y331" i="8"/>
  <c r="W265" i="8"/>
  <c r="G138" i="8"/>
  <c r="C103" i="8"/>
  <c r="E176" i="8"/>
  <c r="G306" i="8"/>
  <c r="AA114" i="8"/>
  <c r="B350" i="8"/>
  <c r="S267" i="8"/>
  <c r="AA75" i="8"/>
  <c r="E351" i="8"/>
  <c r="B268" i="8"/>
  <c r="Q343" i="8"/>
  <c r="S275" i="8"/>
  <c r="S183" i="8"/>
  <c r="AA124" i="8"/>
  <c r="I119" i="8"/>
  <c r="AA281" i="8"/>
  <c r="M79" i="8"/>
  <c r="Y274" i="8"/>
  <c r="AC140" i="8"/>
  <c r="C316" i="8"/>
  <c r="M112" i="8"/>
  <c r="Q265" i="8"/>
  <c r="S79" i="8"/>
  <c r="W110" i="8"/>
  <c r="B313" i="8"/>
  <c r="G289" i="8"/>
  <c r="G249" i="8"/>
  <c r="M316" i="8"/>
  <c r="I334" i="8"/>
  <c r="E46" i="8"/>
  <c r="W185" i="8"/>
  <c r="E219" i="8"/>
  <c r="K274" i="8"/>
  <c r="S184" i="8"/>
  <c r="AA247" i="8"/>
  <c r="C234" i="8"/>
  <c r="G189" i="8"/>
  <c r="AC138" i="8"/>
  <c r="S287" i="8"/>
  <c r="AC66" i="8"/>
  <c r="G93" i="8"/>
  <c r="I289" i="8"/>
  <c r="W106" i="8"/>
  <c r="B319" i="8"/>
  <c r="M234" i="8"/>
  <c r="B346" i="8"/>
  <c r="G92" i="8"/>
  <c r="C91" i="8"/>
  <c r="O93" i="8"/>
  <c r="I202" i="8"/>
  <c r="G119" i="8"/>
  <c r="B229" i="8"/>
  <c r="M102" i="8"/>
  <c r="K313" i="8"/>
  <c r="E111" i="8"/>
  <c r="Q178" i="8"/>
  <c r="K135" i="8"/>
  <c r="W347" i="8"/>
  <c r="Q353" i="8"/>
  <c r="C67" i="8"/>
  <c r="C114" i="8"/>
  <c r="K29" i="8"/>
  <c r="AC53" i="8"/>
  <c r="E27" i="8"/>
  <c r="O252" i="8"/>
  <c r="S31" i="8"/>
  <c r="AA173" i="8"/>
  <c r="E87" i="8"/>
  <c r="Q340" i="8"/>
  <c r="AC21" i="8"/>
  <c r="M205" i="8"/>
  <c r="E56" i="8"/>
  <c r="Q75" i="8"/>
  <c r="C113" i="8"/>
  <c r="S170" i="8"/>
  <c r="W318" i="8"/>
  <c r="M77" i="8"/>
  <c r="AA323" i="8"/>
  <c r="I24" i="8"/>
  <c r="S18" i="8"/>
  <c r="C116" i="8"/>
  <c r="Y324" i="8"/>
  <c r="I236" i="8"/>
  <c r="S122" i="8"/>
  <c r="AC240" i="8"/>
  <c r="Q114" i="8"/>
  <c r="AC237" i="8"/>
  <c r="K153" i="8"/>
  <c r="AA266" i="8"/>
  <c r="S281" i="8"/>
  <c r="I98" i="8"/>
  <c r="E305" i="8"/>
  <c r="Y38" i="8"/>
  <c r="W285" i="8"/>
  <c r="Q323" i="8"/>
  <c r="C181" i="8"/>
  <c r="S186" i="8"/>
  <c r="Q267" i="8"/>
  <c r="M225" i="8"/>
  <c r="W278" i="8"/>
  <c r="AA139" i="8"/>
  <c r="Q239" i="8"/>
  <c r="AC134" i="8"/>
  <c r="AC276" i="8"/>
  <c r="Q344" i="8"/>
  <c r="E112" i="8"/>
  <c r="AA287" i="8"/>
  <c r="C183" i="8"/>
  <c r="B241" i="8"/>
  <c r="I127" i="8"/>
  <c r="Y340" i="8"/>
  <c r="G179" i="8"/>
  <c r="S159" i="8"/>
  <c r="G18" i="8"/>
  <c r="E330" i="8"/>
  <c r="B185" i="8"/>
  <c r="W86" i="8"/>
  <c r="W255" i="8"/>
  <c r="B264" i="8"/>
  <c r="I60" i="8"/>
  <c r="C160" i="8"/>
  <c r="AC117" i="8"/>
  <c r="U173" i="8"/>
  <c r="U198" i="8"/>
  <c r="Y53" i="8"/>
  <c r="I134" i="8"/>
  <c r="O213" i="8"/>
  <c r="G52" i="8"/>
  <c r="K20" i="8"/>
  <c r="U260" i="8"/>
  <c r="S58" i="8"/>
  <c r="M287" i="8"/>
  <c r="S156" i="8"/>
  <c r="U95" i="8"/>
  <c r="C150" i="8"/>
  <c r="Q297" i="8"/>
  <c r="AA222" i="8"/>
  <c r="U74" i="8"/>
  <c r="K290" i="8"/>
  <c r="U98" i="8"/>
  <c r="Q238" i="8"/>
  <c r="M65" i="8"/>
  <c r="AC218" i="8"/>
  <c r="Q41" i="8"/>
  <c r="O23" i="8"/>
  <c r="Q201" i="8"/>
  <c r="M56" i="8"/>
  <c r="AC121" i="8"/>
  <c r="C26" i="8"/>
  <c r="Y222" i="8"/>
  <c r="O174" i="8"/>
  <c r="G198" i="8"/>
  <c r="M41" i="8"/>
  <c r="E263" i="8"/>
  <c r="I332" i="8"/>
  <c r="E50" i="8"/>
  <c r="Q333" i="8"/>
  <c r="K190" i="8"/>
  <c r="S32" i="8"/>
  <c r="K191" i="8"/>
  <c r="K344" i="8"/>
  <c r="G127" i="8"/>
  <c r="W189" i="8"/>
  <c r="M335" i="8"/>
  <c r="U167" i="8"/>
  <c r="O123" i="8"/>
  <c r="O112" i="8"/>
  <c r="I109" i="8"/>
  <c r="AA198" i="8"/>
  <c r="C58" i="8"/>
  <c r="I105" i="8"/>
  <c r="I331" i="8"/>
  <c r="AA339" i="8"/>
  <c r="M334" i="8"/>
  <c r="U121" i="8"/>
  <c r="C265" i="8"/>
  <c r="E93" i="8"/>
  <c r="Q223" i="8"/>
  <c r="M326" i="8"/>
  <c r="Y342" i="8"/>
  <c r="U297" i="8"/>
  <c r="Y34" i="8"/>
  <c r="S109" i="8"/>
  <c r="M66" i="8"/>
  <c r="AA231" i="8"/>
  <c r="U109" i="8"/>
  <c r="E284" i="8"/>
  <c r="G341" i="8"/>
  <c r="Q72" i="8"/>
  <c r="O155" i="8"/>
  <c r="B120" i="8"/>
  <c r="G266" i="8"/>
  <c r="E44" i="8"/>
  <c r="K117" i="8"/>
  <c r="M245" i="8"/>
  <c r="G250" i="8"/>
  <c r="M162" i="8"/>
  <c r="E129" i="8"/>
  <c r="E342" i="8"/>
  <c r="C247" i="8"/>
  <c r="W105" i="8"/>
  <c r="AA267" i="8"/>
  <c r="I297" i="8"/>
  <c r="C84" i="8"/>
  <c r="B194" i="8"/>
  <c r="B344" i="8"/>
  <c r="I154" i="8"/>
  <c r="AC297" i="8"/>
  <c r="G77" i="8"/>
  <c r="E191" i="8"/>
  <c r="G62" i="8"/>
  <c r="G233" i="8"/>
  <c r="S196" i="8"/>
  <c r="B121" i="8"/>
  <c r="M307" i="8"/>
  <c r="W146" i="8"/>
  <c r="U243" i="8"/>
  <c r="W312" i="8"/>
  <c r="Q330" i="8"/>
  <c r="E242" i="8"/>
  <c r="M264" i="8"/>
  <c r="U302" i="8"/>
  <c r="I325" i="8"/>
  <c r="E120" i="8"/>
  <c r="AC24" i="8"/>
  <c r="E297" i="8"/>
  <c r="W340" i="8"/>
  <c r="I72" i="8"/>
  <c r="AC283" i="8"/>
  <c r="G109" i="8"/>
  <c r="O32" i="8"/>
  <c r="O196" i="8"/>
  <c r="I249" i="8"/>
  <c r="K102" i="8"/>
  <c r="G248" i="8"/>
  <c r="AC288" i="8"/>
  <c r="AA342" i="8"/>
  <c r="AC253" i="8"/>
  <c r="E136" i="8"/>
  <c r="G338" i="8"/>
  <c r="B223" i="8"/>
  <c r="Q213" i="8"/>
  <c r="M108" i="8"/>
  <c r="O311" i="8"/>
  <c r="O56" i="8"/>
  <c r="O301" i="8"/>
  <c r="U269" i="8"/>
  <c r="C41" i="8"/>
  <c r="Q57" i="8"/>
  <c r="Y156" i="8"/>
  <c r="S161" i="8"/>
  <c r="C228" i="8"/>
  <c r="G113" i="8"/>
  <c r="E114" i="8"/>
  <c r="K319" i="8"/>
  <c r="M310" i="8"/>
  <c r="W335" i="8"/>
  <c r="AC15" i="8"/>
  <c r="AC99" i="8"/>
  <c r="AC110" i="8"/>
  <c r="AA91" i="8"/>
  <c r="AC336" i="8"/>
  <c r="S254" i="8"/>
  <c r="G252" i="8"/>
  <c r="C178" i="8"/>
  <c r="I10" i="8"/>
  <c r="E79" i="8"/>
  <c r="S147" i="8"/>
  <c r="K121" i="8"/>
  <c r="AC41" i="8"/>
  <c r="G172" i="8"/>
  <c r="S77" i="8"/>
  <c r="K108" i="8"/>
  <c r="M175" i="8"/>
  <c r="E19" i="8"/>
  <c r="M17" i="8"/>
  <c r="O121" i="8"/>
  <c r="K309" i="8"/>
  <c r="K152" i="8"/>
  <c r="K148" i="8"/>
  <c r="C145" i="8"/>
  <c r="B142" i="8"/>
  <c r="W137" i="8"/>
  <c r="O134" i="8"/>
  <c r="M49" i="8"/>
  <c r="W45" i="8"/>
  <c r="G41" i="8"/>
  <c r="I38" i="8"/>
  <c r="G33" i="8"/>
  <c r="AC204" i="8"/>
  <c r="C202" i="8"/>
  <c r="C198" i="8"/>
  <c r="B195" i="8"/>
  <c r="O127" i="8"/>
  <c r="C66" i="8"/>
  <c r="M62" i="8"/>
  <c r="W58" i="8"/>
  <c r="K355" i="8"/>
  <c r="Y351" i="8"/>
  <c r="W348" i="8"/>
  <c r="O345" i="8"/>
  <c r="M161" i="8"/>
  <c r="K81" i="8"/>
  <c r="Q186" i="8"/>
  <c r="G14" i="8"/>
  <c r="M289" i="8"/>
  <c r="E323" i="8"/>
  <c r="G217" i="8"/>
  <c r="E43" i="8"/>
  <c r="W41" i="8"/>
  <c r="AC201" i="8"/>
  <c r="G324" i="8"/>
  <c r="B274" i="8"/>
  <c r="C312" i="8"/>
  <c r="E282" i="8"/>
  <c r="C188" i="8"/>
  <c r="M148" i="8"/>
  <c r="U111" i="8"/>
  <c r="S294" i="8"/>
  <c r="AC180" i="8"/>
  <c r="E16" i="8"/>
  <c r="I94" i="8"/>
  <c r="E327" i="8"/>
  <c r="U321" i="8"/>
  <c r="Y318" i="8"/>
  <c r="B316" i="8"/>
  <c r="I313" i="8"/>
  <c r="K310" i="8"/>
  <c r="Q301" i="8"/>
  <c r="U352" i="8"/>
  <c r="M306" i="8"/>
  <c r="E298" i="8"/>
  <c r="M294" i="8"/>
  <c r="G291" i="8"/>
  <c r="AC259" i="8"/>
  <c r="C257" i="8"/>
  <c r="I254" i="8"/>
  <c r="AC250" i="8"/>
  <c r="O278" i="8"/>
  <c r="U274" i="8"/>
  <c r="AA212" i="8"/>
  <c r="Q209" i="8"/>
  <c r="S349" i="8"/>
  <c r="C346" i="8"/>
  <c r="M301" i="8"/>
  <c r="Q298" i="8"/>
  <c r="Y295" i="8"/>
  <c r="C292" i="8"/>
  <c r="B260" i="8"/>
  <c r="Q257" i="8"/>
  <c r="C254" i="8"/>
  <c r="O214" i="8"/>
  <c r="O210" i="8"/>
  <c r="U206" i="8"/>
  <c r="W325" i="8"/>
  <c r="U319" i="8"/>
  <c r="AC315" i="8"/>
  <c r="S312" i="8"/>
  <c r="M309" i="8"/>
  <c r="I306" i="8"/>
  <c r="S278" i="8"/>
  <c r="W275" i="8"/>
  <c r="U272" i="8"/>
  <c r="S269" i="8"/>
  <c r="E233" i="8"/>
  <c r="C229" i="8"/>
  <c r="O225" i="8"/>
  <c r="AC222" i="8"/>
  <c r="O119" i="8"/>
  <c r="W37" i="8"/>
  <c r="W351" i="8"/>
  <c r="M314" i="8"/>
  <c r="U159" i="8"/>
  <c r="E39" i="8"/>
  <c r="G161" i="8"/>
  <c r="Y206" i="8"/>
  <c r="AC334" i="8"/>
  <c r="G65" i="8"/>
  <c r="Q142" i="8"/>
  <c r="AA21" i="8"/>
  <c r="U228" i="8"/>
  <c r="AC100" i="8"/>
  <c r="O156" i="8"/>
  <c r="W91" i="8"/>
  <c r="I175" i="8"/>
  <c r="U197" i="8"/>
  <c r="AA19" i="8"/>
  <c r="C176" i="8"/>
  <c r="E29" i="8"/>
  <c r="I101" i="8"/>
  <c r="Q83" i="8"/>
  <c r="G246" i="8"/>
  <c r="G60" i="8"/>
  <c r="I25" i="8"/>
  <c r="E33" i="8"/>
  <c r="K285" i="8"/>
  <c r="Q150" i="8"/>
  <c r="O205" i="8"/>
  <c r="AC326" i="8"/>
  <c r="C64" i="8"/>
  <c r="B100" i="8"/>
  <c r="E232" i="8"/>
  <c r="W17" i="8"/>
  <c r="K266" i="8"/>
  <c r="U93" i="8"/>
  <c r="S207" i="8"/>
  <c r="S94" i="8"/>
  <c r="S191" i="8"/>
  <c r="M136" i="8"/>
  <c r="B158" i="8"/>
  <c r="K270" i="8"/>
  <c r="K71" i="8"/>
  <c r="O78" i="8"/>
  <c r="Q193" i="8"/>
  <c r="M312" i="8"/>
  <c r="C127" i="8"/>
  <c r="B332" i="8"/>
  <c r="S102" i="8"/>
  <c r="W229" i="8"/>
  <c r="K42" i="8"/>
  <c r="O159" i="8"/>
  <c r="W243" i="8"/>
  <c r="E216" i="8"/>
  <c r="B161" i="8"/>
  <c r="U322" i="8"/>
  <c r="S324" i="8"/>
  <c r="U225" i="8"/>
  <c r="W215" i="8"/>
  <c r="W97" i="8"/>
  <c r="W161" i="8"/>
  <c r="AA71" i="8"/>
  <c r="U244" i="8"/>
  <c r="O336" i="8"/>
  <c r="C219" i="8"/>
  <c r="Y173" i="8"/>
  <c r="G238" i="8"/>
  <c r="B165" i="8"/>
  <c r="E153" i="8"/>
  <c r="E149" i="8"/>
  <c r="G146" i="8"/>
  <c r="I143" i="8"/>
  <c r="AC139" i="8"/>
  <c r="AC135" i="8"/>
  <c r="AA50" i="8"/>
  <c r="AA46" i="8"/>
  <c r="K43" i="8"/>
  <c r="Y39" i="8"/>
  <c r="Y35" i="8"/>
  <c r="C206" i="8"/>
  <c r="B203" i="8"/>
  <c r="G199" i="8"/>
  <c r="I196" i="8"/>
  <c r="K193" i="8"/>
  <c r="S125" i="8"/>
  <c r="AA63" i="8"/>
  <c r="Q60" i="8"/>
  <c r="W352" i="8"/>
  <c r="AA349" i="8"/>
  <c r="U346" i="8"/>
  <c r="U342" i="8"/>
  <c r="W158" i="8"/>
  <c r="G331" i="8"/>
  <c r="AC116" i="8"/>
  <c r="G145" i="8"/>
  <c r="E25" i="8"/>
  <c r="U286" i="8"/>
  <c r="G20" i="8"/>
  <c r="I74" i="8"/>
  <c r="Q251" i="8"/>
  <c r="I227" i="8"/>
  <c r="C118" i="8"/>
  <c r="U355" i="8"/>
  <c r="G346" i="8"/>
  <c r="K209" i="8"/>
  <c r="U258" i="8"/>
  <c r="S307" i="8"/>
  <c r="O161" i="8"/>
  <c r="I216" i="8"/>
  <c r="AC80" i="8"/>
  <c r="S213" i="8"/>
  <c r="U285" i="8"/>
  <c r="Q173" i="8"/>
  <c r="C37" i="8"/>
  <c r="G328" i="8"/>
  <c r="Y322" i="8"/>
  <c r="W319" i="8"/>
  <c r="I317" i="8"/>
  <c r="K314" i="8"/>
  <c r="E311" i="8"/>
  <c r="B308" i="8"/>
  <c r="Y353" i="8"/>
  <c r="O307" i="8"/>
  <c r="G299" i="8"/>
  <c r="I296" i="8"/>
  <c r="Q292" i="8"/>
  <c r="C261" i="8"/>
  <c r="B258" i="8"/>
  <c r="K255" i="8"/>
  <c r="M252" i="8"/>
  <c r="AC279" i="8"/>
  <c r="AC275" i="8"/>
  <c r="AC270" i="8"/>
  <c r="Y210" i="8"/>
  <c r="M350" i="8"/>
  <c r="G347" i="8"/>
  <c r="M342" i="8"/>
  <c r="U299" i="8"/>
  <c r="W296" i="8"/>
  <c r="O293" i="8"/>
  <c r="I261" i="8"/>
  <c r="S258" i="8"/>
  <c r="B255" i="8"/>
  <c r="O251" i="8"/>
  <c r="U211" i="8"/>
  <c r="K208" i="8"/>
  <c r="U327" i="8"/>
  <c r="C321" i="8"/>
  <c r="E317" i="8"/>
  <c r="M313" i="8"/>
  <c r="O310" i="8"/>
  <c r="K307" i="8"/>
  <c r="M279" i="8"/>
  <c r="AA276" i="8"/>
  <c r="Y273" i="8"/>
  <c r="M270" i="8"/>
  <c r="I235" i="8"/>
  <c r="I231" i="8"/>
  <c r="U226" i="8"/>
  <c r="C224" i="8"/>
  <c r="Q25" i="8"/>
  <c r="M119" i="8"/>
  <c r="S263" i="8"/>
  <c r="AC31" i="8"/>
  <c r="B118" i="8"/>
  <c r="B250" i="8"/>
  <c r="C345" i="8"/>
  <c r="AA35" i="8"/>
  <c r="G39" i="8"/>
  <c r="M42" i="8"/>
  <c r="K46" i="8"/>
  <c r="I49" i="8"/>
  <c r="AC126" i="8"/>
  <c r="B130" i="8"/>
  <c r="B57" i="8"/>
  <c r="O61" i="8"/>
  <c r="B65" i="8"/>
  <c r="B70" i="8"/>
  <c r="B167" i="8"/>
  <c r="E170" i="8"/>
  <c r="S66" i="8"/>
  <c r="S70" i="8"/>
  <c r="E131" i="8"/>
  <c r="M135" i="8"/>
  <c r="Y138" i="8"/>
  <c r="Q141" i="8"/>
  <c r="AA144" i="8"/>
  <c r="G148" i="8"/>
  <c r="B152" i="8"/>
  <c r="B156" i="8"/>
  <c r="S195" i="8"/>
  <c r="I198" i="8"/>
  <c r="O201" i="8"/>
  <c r="G205" i="8"/>
  <c r="K167" i="8"/>
  <c r="Q170" i="8"/>
  <c r="B174" i="8"/>
  <c r="I224" i="8"/>
  <c r="M227" i="8"/>
  <c r="S230" i="8"/>
  <c r="U233" i="8"/>
  <c r="Q270" i="8"/>
  <c r="G225" i="8"/>
  <c r="S232" i="8"/>
  <c r="Q272" i="8"/>
  <c r="K278" i="8"/>
  <c r="Y308" i="8"/>
  <c r="U315" i="8"/>
  <c r="AA322" i="8"/>
  <c r="W209" i="8"/>
  <c r="Y253" i="8"/>
  <c r="W259" i="8"/>
  <c r="K295" i="8"/>
  <c r="E301" i="8"/>
  <c r="K349" i="8"/>
  <c r="G212" i="8"/>
  <c r="G278" i="8"/>
  <c r="AA253" i="8"/>
  <c r="Q259" i="8"/>
  <c r="E294" i="8"/>
  <c r="E306" i="8"/>
  <c r="U309" i="8"/>
  <c r="M315" i="8"/>
  <c r="Q321" i="8"/>
  <c r="S83" i="8"/>
  <c r="K346" i="8"/>
  <c r="W122" i="8"/>
  <c r="B85" i="8"/>
  <c r="B26" i="8"/>
  <c r="C39" i="8"/>
  <c r="B151" i="8"/>
  <c r="AA191" i="8"/>
  <c r="AA141" i="8"/>
  <c r="M43" i="8"/>
  <c r="G64" i="8"/>
  <c r="G126" i="8"/>
  <c r="K216" i="8"/>
  <c r="E348" i="8"/>
  <c r="AC354" i="8"/>
  <c r="Y57" i="8"/>
  <c r="Y65" i="8"/>
  <c r="W194" i="8"/>
  <c r="K201" i="8"/>
  <c r="B33" i="8"/>
  <c r="B41" i="8"/>
  <c r="C49" i="8"/>
  <c r="M137" i="8"/>
  <c r="Y144" i="8"/>
  <c r="U151" i="8"/>
  <c r="W119" i="8"/>
  <c r="Y90" i="8"/>
  <c r="S29" i="8"/>
  <c r="G181" i="8"/>
  <c r="I344" i="8"/>
  <c r="G116" i="8"/>
  <c r="AC195" i="8"/>
  <c r="I52" i="8"/>
  <c r="G353" i="8"/>
  <c r="W353" i="8"/>
  <c r="G311" i="8"/>
  <c r="Y185" i="8"/>
  <c r="AC210" i="8"/>
  <c r="I183" i="8"/>
  <c r="Y110" i="8"/>
  <c r="Y24" i="8"/>
  <c r="Q156" i="8"/>
  <c r="M345" i="8"/>
  <c r="E163" i="8"/>
  <c r="E325" i="8"/>
  <c r="AA200" i="8"/>
  <c r="B180" i="8"/>
  <c r="W132" i="8"/>
  <c r="U81" i="8"/>
  <c r="AA324" i="8"/>
  <c r="W70" i="8"/>
  <c r="I322" i="8"/>
  <c r="U284" i="8"/>
  <c r="W81" i="8"/>
  <c r="C205" i="8"/>
  <c r="AA238" i="8"/>
  <c r="S10" i="8"/>
  <c r="Y228" i="8"/>
  <c r="E275" i="8"/>
  <c r="K312" i="8"/>
  <c r="Q206" i="8"/>
  <c r="AA256" i="8"/>
  <c r="I298" i="8"/>
  <c r="O273" i="8"/>
  <c r="Y256" i="8"/>
  <c r="Y297" i="8"/>
  <c r="AA312" i="8"/>
  <c r="Y326" i="8"/>
  <c r="U251" i="8"/>
  <c r="I339" i="8"/>
  <c r="W26" i="8"/>
  <c r="B334" i="8"/>
  <c r="C341" i="8"/>
  <c r="G345" i="8"/>
  <c r="W126" i="8"/>
  <c r="U204" i="8"/>
  <c r="M45" i="8"/>
  <c r="E141" i="8"/>
  <c r="S178" i="8"/>
  <c r="Y198" i="8"/>
  <c r="Q197" i="8"/>
  <c r="U195" i="8"/>
  <c r="Q66" i="8"/>
  <c r="O62" i="8"/>
  <c r="Y302" i="8"/>
  <c r="AC132" i="8"/>
  <c r="U70" i="8"/>
  <c r="B95" i="8"/>
  <c r="W208" i="8"/>
  <c r="AA143" i="8"/>
  <c r="M247" i="8"/>
  <c r="AA60" i="8"/>
  <c r="S350" i="8"/>
  <c r="M63" i="8"/>
  <c r="U114" i="8"/>
  <c r="K269" i="8"/>
  <c r="AA305" i="8"/>
  <c r="AA318" i="8"/>
  <c r="G214" i="8"/>
  <c r="Y291" i="8"/>
  <c r="S345" i="8"/>
  <c r="I209" i="8"/>
  <c r="Q250" i="8"/>
  <c r="B291" i="8"/>
  <c r="Q352" i="8"/>
  <c r="O300" i="8"/>
  <c r="S318" i="8"/>
  <c r="U51" i="8"/>
  <c r="S206" i="8"/>
  <c r="Q318" i="8"/>
  <c r="Y94" i="8"/>
  <c r="Q121" i="8"/>
  <c r="U150" i="8"/>
  <c r="S351" i="8"/>
  <c r="E62" i="8"/>
  <c r="Y197" i="8"/>
  <c r="O37" i="8"/>
  <c r="G134" i="8"/>
  <c r="AC147" i="8"/>
  <c r="U48" i="8"/>
  <c r="Q167" i="8"/>
  <c r="G352" i="8"/>
  <c r="S153" i="8"/>
  <c r="E165" i="8"/>
  <c r="U220" i="8"/>
  <c r="U188" i="8"/>
  <c r="AA154" i="8"/>
  <c r="Y84" i="8"/>
  <c r="W231" i="8"/>
  <c r="U334" i="8"/>
  <c r="AC220" i="8"/>
  <c r="G319" i="8"/>
  <c r="G102" i="8"/>
  <c r="G50" i="8"/>
  <c r="I97" i="8"/>
  <c r="W248" i="8"/>
  <c r="M98" i="8"/>
  <c r="G188" i="8"/>
  <c r="AC341" i="8"/>
  <c r="W88" i="8"/>
  <c r="M219" i="8"/>
  <c r="U330" i="8"/>
  <c r="W34" i="8"/>
  <c r="C38" i="8"/>
  <c r="K41" i="8"/>
  <c r="AA44" i="8"/>
  <c r="B48" i="8"/>
  <c r="B125" i="8"/>
  <c r="M128" i="8"/>
  <c r="S132" i="8"/>
  <c r="E60" i="8"/>
  <c r="S63" i="8"/>
  <c r="AC67" i="8"/>
  <c r="C166" i="8"/>
  <c r="AC168" i="8"/>
  <c r="Q172" i="8"/>
  <c r="AA68" i="8"/>
  <c r="K130" i="8"/>
  <c r="AC133" i="8"/>
  <c r="U137" i="8"/>
  <c r="G140" i="8"/>
  <c r="W143" i="8"/>
  <c r="Y146" i="8"/>
  <c r="S150" i="8"/>
  <c r="AC153" i="8"/>
  <c r="I194" i="8"/>
  <c r="B197" i="8"/>
  <c r="M200" i="8"/>
  <c r="C204" i="8"/>
  <c r="I166" i="8"/>
  <c r="G169" i="8"/>
  <c r="M172" i="8"/>
  <c r="W222" i="8"/>
  <c r="E226" i="8"/>
  <c r="Q229" i="8"/>
  <c r="O232" i="8"/>
  <c r="W268" i="8"/>
  <c r="E224" i="8"/>
  <c r="Q231" i="8"/>
  <c r="B271" i="8"/>
  <c r="I277" i="8"/>
  <c r="U307" i="8"/>
  <c r="B314" i="8"/>
  <c r="E321" i="8"/>
  <c r="Y208" i="8"/>
  <c r="I252" i="8"/>
  <c r="Y258" i="8"/>
  <c r="AA293" i="8"/>
  <c r="K300" i="8"/>
  <c r="AA347" i="8"/>
  <c r="C211" i="8"/>
  <c r="Y276" i="8"/>
  <c r="W252" i="8"/>
  <c r="G258" i="8"/>
  <c r="AC292" i="8"/>
  <c r="O299" i="8"/>
  <c r="C354" i="8"/>
  <c r="G308" i="8"/>
  <c r="S314" i="8"/>
  <c r="G320" i="8"/>
  <c r="O328" i="8"/>
  <c r="K296" i="8"/>
  <c r="S332" i="8"/>
  <c r="C329" i="8"/>
  <c r="E210" i="8"/>
  <c r="G74" i="8"/>
  <c r="M23" i="8"/>
  <c r="B265" i="8"/>
  <c r="B92" i="8"/>
  <c r="I217" i="8"/>
  <c r="B11" i="8"/>
  <c r="AC98" i="8"/>
  <c r="K347" i="8"/>
  <c r="O353" i="8"/>
  <c r="Q64" i="8"/>
  <c r="S193" i="8"/>
  <c r="O199" i="8"/>
  <c r="M206" i="8"/>
  <c r="C40" i="8"/>
  <c r="Q47" i="8"/>
  <c r="S136" i="8"/>
  <c r="Q143" i="8"/>
  <c r="M149" i="8"/>
  <c r="G114" i="8"/>
  <c r="Y202" i="8"/>
  <c r="W193" i="8"/>
  <c r="W121" i="8"/>
  <c r="B292" i="8"/>
  <c r="U343" i="8"/>
  <c r="B208" i="8"/>
  <c r="O206" i="8"/>
  <c r="M343" i="8"/>
  <c r="K326" i="8"/>
  <c r="AA18" i="8"/>
  <c r="AA334" i="8"/>
  <c r="Y131" i="8"/>
  <c r="AC122" i="8"/>
  <c r="G158" i="8"/>
  <c r="Q13" i="8"/>
  <c r="C207" i="8"/>
  <c r="Y72" i="8"/>
  <c r="AC177" i="8"/>
  <c r="E17" i="8"/>
  <c r="B188" i="8"/>
  <c r="G294" i="8"/>
  <c r="G84" i="8"/>
  <c r="K219" i="8"/>
  <c r="S215" i="8"/>
  <c r="Q278" i="8"/>
  <c r="AA298" i="8"/>
  <c r="K198" i="8"/>
  <c r="AA325" i="8"/>
  <c r="C110" i="8"/>
  <c r="W63" i="8"/>
  <c r="W127" i="8"/>
  <c r="Y102" i="8"/>
  <c r="I239" i="8"/>
  <c r="I118" i="8"/>
  <c r="E57" i="8"/>
  <c r="W98" i="8"/>
  <c r="S277" i="8"/>
  <c r="AA189" i="8"/>
  <c r="Q28" i="8"/>
  <c r="Y122" i="8"/>
  <c r="E55" i="8"/>
  <c r="W264" i="8"/>
  <c r="E184" i="8"/>
  <c r="C159" i="8"/>
  <c r="AC230" i="8"/>
  <c r="W32" i="8"/>
  <c r="AA186" i="8"/>
  <c r="AC289" i="8"/>
  <c r="K34" i="8"/>
  <c r="M109" i="8"/>
  <c r="Q38" i="8"/>
  <c r="W191" i="8"/>
  <c r="K277" i="8"/>
  <c r="B39" i="8"/>
  <c r="K264" i="8"/>
  <c r="W68" i="8"/>
  <c r="Q139" i="8"/>
  <c r="S180" i="8"/>
  <c r="U273" i="8"/>
  <c r="Y192" i="8"/>
  <c r="AC346" i="8"/>
  <c r="M285" i="8"/>
  <c r="E147" i="8"/>
  <c r="U169" i="8"/>
  <c r="I13" i="8"/>
  <c r="E14" i="8"/>
  <c r="W114" i="8"/>
  <c r="AC241" i="8"/>
  <c r="K82" i="8"/>
  <c r="C89" i="8"/>
  <c r="C340" i="8"/>
  <c r="AA243" i="8"/>
  <c r="Q232" i="8"/>
  <c r="S204" i="8"/>
  <c r="U135" i="8"/>
  <c r="U349" i="8"/>
  <c r="B30" i="8"/>
  <c r="W329" i="8"/>
  <c r="G132" i="8"/>
  <c r="G133" i="8"/>
  <c r="M81" i="8"/>
  <c r="K244" i="8"/>
  <c r="S309" i="8"/>
  <c r="S268" i="8"/>
  <c r="C129" i="8"/>
  <c r="O324" i="8"/>
  <c r="U183" i="8"/>
  <c r="G118" i="8"/>
  <c r="K272" i="8"/>
  <c r="E173" i="8"/>
  <c r="M156" i="8"/>
  <c r="E255" i="8"/>
  <c r="O261" i="8"/>
  <c r="O332" i="8"/>
  <c r="B36" i="8"/>
  <c r="Q48" i="8"/>
  <c r="E341" i="8"/>
  <c r="U66" i="8"/>
  <c r="AA270" i="8"/>
  <c r="S344" i="8"/>
  <c r="AA161" i="8"/>
  <c r="S34" i="8"/>
  <c r="O288" i="8"/>
  <c r="M228" i="8"/>
  <c r="S73" i="8"/>
  <c r="M35" i="8"/>
  <c r="U341" i="8"/>
  <c r="M82" i="8"/>
  <c r="AC239" i="8"/>
  <c r="K179" i="8"/>
  <c r="W190" i="8"/>
  <c r="K304" i="8"/>
  <c r="W230" i="8"/>
  <c r="M201" i="8"/>
  <c r="Y42" i="8"/>
  <c r="AA215" i="8"/>
  <c r="O187" i="8"/>
  <c r="O229" i="8"/>
  <c r="S12" i="8"/>
  <c r="Q122" i="8"/>
  <c r="I328" i="8"/>
  <c r="C343" i="8"/>
  <c r="I282" i="8"/>
  <c r="I151" i="8"/>
  <c r="AA350" i="8"/>
  <c r="I26" i="8"/>
  <c r="W266" i="8"/>
  <c r="Y180" i="8"/>
  <c r="AA340" i="8"/>
  <c r="S101" i="8"/>
  <c r="Y317" i="8"/>
  <c r="U310" i="8"/>
  <c r="G16" i="8"/>
  <c r="W46" i="8"/>
  <c r="AA335" i="8"/>
  <c r="E102" i="8"/>
  <c r="B193" i="8"/>
  <c r="B213" i="8"/>
  <c r="I182" i="8"/>
  <c r="M107" i="8"/>
  <c r="Q54" i="8"/>
  <c r="Q260" i="8"/>
  <c r="Q264" i="8"/>
  <c r="K248" i="8"/>
  <c r="C152" i="8"/>
  <c r="AA343" i="8"/>
  <c r="B28" i="8"/>
  <c r="Y219" i="8"/>
  <c r="U119" i="8"/>
  <c r="O202" i="8"/>
  <c r="W354" i="8"/>
  <c r="O266" i="8"/>
  <c r="Q188" i="8"/>
  <c r="B110" i="8"/>
  <c r="C335" i="8"/>
  <c r="K315" i="8"/>
  <c r="E332" i="8"/>
  <c r="B168" i="8"/>
  <c r="Q234" i="8"/>
  <c r="Q96" i="8"/>
  <c r="AC42" i="8"/>
  <c r="C130" i="8"/>
  <c r="K65" i="8"/>
  <c r="Y64" i="8"/>
  <c r="W16" i="8"/>
  <c r="AC109" i="8"/>
  <c r="AA229" i="8"/>
  <c r="AA346" i="8"/>
  <c r="C328" i="8"/>
  <c r="B285" i="8"/>
  <c r="C97" i="8"/>
  <c r="AA73" i="8"/>
  <c r="O163" i="8"/>
  <c r="S299" i="8"/>
  <c r="B277" i="8"/>
  <c r="Q338" i="8"/>
  <c r="U209" i="8"/>
  <c r="W101" i="8"/>
  <c r="AA304" i="8"/>
  <c r="C72" i="8"/>
  <c r="K317" i="8"/>
  <c r="M83" i="8"/>
  <c r="AC76" i="8"/>
  <c r="K170" i="8"/>
  <c r="Q199" i="8"/>
  <c r="S288" i="8"/>
  <c r="G130" i="8"/>
  <c r="M88" i="8"/>
  <c r="O342" i="8"/>
  <c r="G313" i="8"/>
  <c r="Y193" i="8"/>
  <c r="Y229" i="8"/>
  <c r="AA317" i="8"/>
  <c r="K14" i="8"/>
  <c r="AA302" i="8"/>
  <c r="S72" i="8"/>
  <c r="O143" i="8"/>
  <c r="O340" i="8"/>
  <c r="U102" i="8"/>
  <c r="G160" i="8"/>
  <c r="Q329" i="8"/>
  <c r="G38" i="8"/>
  <c r="S303" i="8"/>
  <c r="I110" i="8"/>
  <c r="W54" i="8"/>
  <c r="W116" i="8"/>
  <c r="B128" i="8"/>
  <c r="Y336" i="8"/>
  <c r="S137" i="8"/>
  <c r="B282" i="8"/>
  <c r="Q55" i="8"/>
  <c r="M229" i="8"/>
  <c r="Y286" i="8"/>
  <c r="M192" i="8"/>
  <c r="Y40" i="8"/>
  <c r="E20" i="8"/>
  <c r="O287" i="8"/>
  <c r="C272" i="8"/>
  <c r="B204" i="8"/>
  <c r="AC148" i="8"/>
  <c r="I303" i="8"/>
  <c r="I32" i="8"/>
  <c r="I29" i="8"/>
  <c r="K329" i="8"/>
  <c r="G210" i="8"/>
  <c r="W10" i="8"/>
  <c r="C355" i="8"/>
  <c r="O227" i="8"/>
  <c r="K160" i="8"/>
  <c r="AA40" i="8"/>
  <c r="AC197" i="8"/>
  <c r="I293" i="8"/>
  <c r="G279" i="8"/>
  <c r="W156" i="8"/>
  <c r="I43" i="8"/>
  <c r="Y321" i="8"/>
  <c r="M114" i="8"/>
  <c r="E158" i="8"/>
  <c r="K252" i="8"/>
  <c r="O20" i="8"/>
  <c r="O51" i="8"/>
  <c r="W290" i="8"/>
  <c r="AA47" i="8"/>
  <c r="W28" i="8"/>
  <c r="AC203" i="8"/>
  <c r="S92" i="8"/>
  <c r="C104" i="8"/>
  <c r="U14" i="8"/>
  <c r="K249" i="8"/>
  <c r="AA23" i="8"/>
  <c r="C286" i="8"/>
  <c r="M177" i="8"/>
  <c r="O322" i="8"/>
  <c r="B179" i="8"/>
  <c r="E146" i="8"/>
  <c r="Y95" i="8"/>
  <c r="C307" i="8"/>
  <c r="AA194" i="8"/>
  <c r="Y85" i="8"/>
  <c r="O14" i="8"/>
  <c r="AC113" i="8"/>
  <c r="M300" i="8"/>
  <c r="Q324" i="8"/>
  <c r="G186" i="8"/>
  <c r="I230" i="8"/>
  <c r="I16" i="8"/>
  <c r="AA327" i="8"/>
  <c r="U162" i="8"/>
  <c r="AC212" i="8"/>
  <c r="W241" i="8"/>
  <c r="K246" i="8"/>
  <c r="M61" i="8"/>
  <c r="G290" i="8"/>
  <c r="E247" i="8"/>
  <c r="O281" i="8"/>
  <c r="B189" i="8"/>
  <c r="W197" i="8"/>
  <c r="K137" i="8"/>
  <c r="K74" i="8"/>
  <c r="S143" i="8"/>
  <c r="S85" i="8"/>
  <c r="Y166" i="8"/>
  <c r="Q192" i="8"/>
  <c r="Y233" i="8"/>
  <c r="E212" i="8"/>
  <c r="B242" i="8"/>
  <c r="S328" i="8"/>
  <c r="O128" i="8"/>
  <c r="Y246" i="8"/>
  <c r="C192" i="8"/>
  <c r="C85" i="8"/>
  <c r="S187" i="8"/>
  <c r="B261" i="8"/>
  <c r="Y126" i="8"/>
  <c r="O83" i="8"/>
  <c r="I286" i="8"/>
  <c r="C308" i="8"/>
  <c r="B267" i="8"/>
  <c r="AA182" i="8"/>
  <c r="I299" i="8"/>
  <c r="AC38" i="8"/>
  <c r="Y49" i="8"/>
  <c r="G240" i="8"/>
  <c r="AC332" i="8"/>
  <c r="G71" i="8"/>
  <c r="AC143" i="8"/>
  <c r="Y177" i="8"/>
  <c r="AA252" i="8"/>
  <c r="AC182" i="8"/>
  <c r="O350" i="8"/>
  <c r="M278" i="8"/>
  <c r="Y325" i="8"/>
  <c r="C237" i="8"/>
  <c r="U201" i="8"/>
  <c r="E117" i="8"/>
  <c r="U75" i="8"/>
  <c r="E208" i="8"/>
  <c r="G141" i="8"/>
  <c r="O64" i="8"/>
  <c r="W108" i="8"/>
  <c r="Q293" i="8"/>
  <c r="M351" i="8"/>
  <c r="W349" i="8"/>
  <c r="Q295" i="8"/>
  <c r="C266" i="8"/>
  <c r="Y36" i="8"/>
  <c r="K262" i="8"/>
  <c r="B341" i="8"/>
  <c r="AA227" i="8"/>
  <c r="Y354" i="8"/>
  <c r="Y350" i="8"/>
  <c r="I88" i="8"/>
  <c r="S274" i="8"/>
  <c r="AA249" i="8"/>
  <c r="K324" i="8"/>
  <c r="I152" i="8"/>
  <c r="AC310" i="8"/>
  <c r="U144" i="8"/>
  <c r="O239" i="8"/>
  <c r="M78" i="8"/>
  <c r="U187" i="8"/>
  <c r="B279" i="8"/>
  <c r="C223" i="8"/>
  <c r="M281" i="8"/>
  <c r="C326" i="8"/>
  <c r="AA52" i="8"/>
  <c r="AA17" i="8"/>
  <c r="K174" i="8"/>
  <c r="E286" i="8"/>
  <c r="AA129" i="8"/>
  <c r="U52" i="8"/>
  <c r="AC106" i="8"/>
  <c r="G137" i="8"/>
  <c r="Y16" i="8"/>
  <c r="G11" i="8"/>
  <c r="C243" i="8"/>
  <c r="M92" i="8"/>
  <c r="AA224" i="8"/>
  <c r="S40" i="8"/>
  <c r="E300" i="8"/>
  <c r="K159" i="8"/>
  <c r="B173" i="8"/>
  <c r="Q37" i="8"/>
  <c r="B336" i="8"/>
  <c r="B347" i="8"/>
  <c r="I351" i="8"/>
  <c r="U252" i="8"/>
  <c r="I232" i="8"/>
  <c r="G112" i="8"/>
  <c r="E318" i="8"/>
  <c r="I68" i="8"/>
  <c r="C164" i="8"/>
  <c r="E171" i="8"/>
  <c r="M131" i="8"/>
  <c r="O122" i="8"/>
  <c r="G128" i="8"/>
  <c r="M241" i="8"/>
  <c r="W182" i="8"/>
  <c r="I294" i="8"/>
  <c r="S321" i="8"/>
  <c r="E169" i="8"/>
  <c r="M116" i="8"/>
  <c r="Q26" i="8"/>
  <c r="U28" i="8"/>
  <c r="S149" i="8"/>
  <c r="W136" i="8"/>
  <c r="G91" i="8"/>
  <c r="Y299" i="8"/>
  <c r="I271" i="8"/>
  <c r="B181" i="8"/>
  <c r="I212" i="8"/>
  <c r="B162" i="8"/>
  <c r="U335" i="8"/>
  <c r="M76" i="8"/>
  <c r="B288" i="8"/>
  <c r="AA285" i="8"/>
  <c r="Y252" i="8"/>
  <c r="AA135" i="8"/>
  <c r="Q93" i="8"/>
  <c r="AA33" i="8"/>
  <c r="B166" i="8"/>
  <c r="M260" i="8"/>
  <c r="B37" i="8"/>
  <c r="Y51" i="8"/>
  <c r="S339" i="8"/>
  <c r="Q106" i="8"/>
  <c r="K72" i="8"/>
  <c r="O34" i="8"/>
  <c r="AA90" i="8"/>
  <c r="Y243" i="8"/>
  <c r="B12" i="8"/>
  <c r="AA106" i="8"/>
  <c r="I14" i="8"/>
  <c r="K217" i="8"/>
  <c r="Y265" i="8"/>
  <c r="E245" i="8"/>
  <c r="AA164" i="8"/>
  <c r="S172" i="8"/>
  <c r="AC312" i="8"/>
  <c r="Y26" i="8"/>
  <c r="Q110" i="8"/>
  <c r="AA137" i="8"/>
  <c r="M30" i="8"/>
  <c r="AC282" i="8"/>
  <c r="G143" i="8"/>
  <c r="G47" i="8"/>
  <c r="K96" i="8"/>
  <c r="G325" i="8"/>
  <c r="C318" i="8"/>
  <c r="Y247" i="8"/>
  <c r="I20" i="8"/>
  <c r="K103" i="8"/>
  <c r="I34" i="8"/>
  <c r="K247" i="8"/>
  <c r="Y175" i="8"/>
  <c r="M171" i="8"/>
  <c r="E177" i="8"/>
  <c r="G348" i="8"/>
  <c r="G57" i="8"/>
  <c r="AA67" i="8"/>
  <c r="Y107" i="8"/>
  <c r="B176" i="8"/>
  <c r="U160" i="8"/>
  <c r="B159" i="8"/>
  <c r="AA62" i="8"/>
  <c r="K151" i="8"/>
  <c r="G241" i="8"/>
  <c r="E353" i="8"/>
  <c r="B93" i="8"/>
  <c r="U35" i="8"/>
  <c r="M44" i="8"/>
  <c r="B102" i="8"/>
  <c r="U278" i="8"/>
  <c r="AC344" i="8"/>
  <c r="O182" i="8"/>
  <c r="U37" i="8"/>
  <c r="AC269" i="8"/>
  <c r="AA344" i="8"/>
  <c r="W297" i="8"/>
  <c r="O215" i="8"/>
  <c r="S283" i="8"/>
  <c r="K120" i="8"/>
  <c r="G54" i="8"/>
  <c r="E285" i="8"/>
  <c r="U203" i="8"/>
  <c r="AA69" i="8"/>
  <c r="B286" i="8"/>
  <c r="O254" i="8"/>
  <c r="C80" i="8"/>
  <c r="B51" i="8"/>
  <c r="S61" i="8"/>
  <c r="AC32" i="8"/>
  <c r="E156" i="8"/>
  <c r="C177" i="8"/>
  <c r="E244" i="8"/>
  <c r="O270" i="8"/>
  <c r="U26" i="8"/>
  <c r="E72" i="8"/>
  <c r="I112" i="8"/>
  <c r="S60" i="8"/>
  <c r="C25" i="8"/>
  <c r="S88" i="8"/>
  <c r="C278" i="8"/>
  <c r="AA112" i="8"/>
  <c r="U82" i="8"/>
  <c r="Q29" i="8"/>
  <c r="K161" i="8"/>
  <c r="S16" i="8"/>
  <c r="S296" i="8"/>
  <c r="W324" i="8"/>
  <c r="M16" i="8"/>
  <c r="AC349" i="8"/>
  <c r="W15" i="8"/>
  <c r="Q61" i="8"/>
  <c r="O92" i="8"/>
  <c r="S90" i="8"/>
  <c r="AA64" i="8"/>
  <c r="O110" i="8"/>
  <c r="K330" i="8"/>
  <c r="K16" i="8"/>
  <c r="K114" i="8"/>
  <c r="S160" i="8"/>
  <c r="W186" i="8"/>
  <c r="O238" i="8"/>
  <c r="Y31" i="8"/>
  <c r="Y157" i="8"/>
  <c r="AC178" i="8"/>
  <c r="K207" i="8"/>
  <c r="O290" i="8"/>
  <c r="K335" i="8"/>
  <c r="AC81" i="8"/>
  <c r="B247" i="8"/>
  <c r="Y67" i="8"/>
  <c r="M48" i="8"/>
  <c r="M273" i="8"/>
  <c r="M113" i="8"/>
  <c r="AA28" i="8"/>
  <c r="O47" i="8"/>
  <c r="AC214" i="8"/>
  <c r="K73" i="8"/>
  <c r="B104" i="8"/>
  <c r="W341" i="8"/>
  <c r="AC94" i="8"/>
  <c r="AC95" i="8"/>
  <c r="Q130" i="8"/>
  <c r="K112" i="8"/>
  <c r="G149" i="8"/>
  <c r="S190" i="8"/>
  <c r="O27" i="8"/>
  <c r="W64" i="8"/>
  <c r="AC96" i="8"/>
  <c r="Q63" i="8"/>
  <c r="S217" i="8"/>
  <c r="S319" i="8"/>
  <c r="U50" i="8"/>
  <c r="S116" i="8"/>
  <c r="S117" i="8"/>
  <c r="K242" i="8"/>
  <c r="K109" i="8"/>
  <c r="M180" i="8"/>
  <c r="Q80" i="8"/>
  <c r="AC146" i="8"/>
  <c r="K98" i="8"/>
  <c r="E205" i="8"/>
  <c r="W55" i="8"/>
  <c r="S177" i="8"/>
  <c r="Y10" i="8"/>
  <c r="U39" i="8"/>
  <c r="Q180" i="8"/>
  <c r="AC208" i="8"/>
  <c r="S151" i="8"/>
  <c r="Q102" i="8"/>
  <c r="U43" i="8"/>
  <c r="O79" i="8"/>
  <c r="AA329" i="8"/>
  <c r="Q218" i="8"/>
  <c r="M318" i="8"/>
  <c r="W171" i="8"/>
  <c r="Q316" i="8"/>
  <c r="M332" i="8"/>
  <c r="AA24" i="8"/>
  <c r="Q224" i="8"/>
  <c r="AA58" i="8"/>
  <c r="Q88" i="8"/>
  <c r="S216" i="8"/>
  <c r="K282" i="8"/>
  <c r="Q184" i="8"/>
  <c r="M68" i="8"/>
  <c r="Y77" i="8"/>
  <c r="U247" i="8"/>
  <c r="O243" i="8"/>
  <c r="AC255" i="8"/>
  <c r="AA294" i="8"/>
  <c r="K227" i="8"/>
  <c r="U328" i="8"/>
  <c r="B244" i="8"/>
  <c r="K333" i="8"/>
  <c r="Y287" i="8"/>
  <c r="B59" i="8"/>
  <c r="O319" i="8"/>
  <c r="Q281" i="8"/>
  <c r="B53" i="8"/>
  <c r="S139" i="8"/>
  <c r="I65" i="8"/>
  <c r="S123" i="8"/>
  <c r="S131" i="8"/>
  <c r="C74" i="8"/>
  <c r="Y235" i="8"/>
  <c r="W103" i="8"/>
  <c r="M267" i="8"/>
  <c r="AC266" i="8"/>
  <c r="AA118" i="8"/>
  <c r="I92" i="8"/>
  <c r="U112" i="8"/>
  <c r="I247" i="8"/>
  <c r="B315" i="8"/>
  <c r="O259" i="8"/>
  <c r="G247" i="8"/>
  <c r="I255" i="8"/>
  <c r="B245" i="8"/>
  <c r="M29" i="8"/>
  <c r="B287" i="8"/>
  <c r="W56" i="8"/>
  <c r="W221" i="8"/>
  <c r="M174" i="8"/>
  <c r="Y62" i="8"/>
  <c r="Y117" i="8"/>
  <c r="W236" i="8"/>
  <c r="U78" i="8"/>
  <c r="W48" i="8"/>
  <c r="S96" i="8"/>
  <c r="Q20" i="8"/>
  <c r="K243" i="8"/>
  <c r="I173" i="8"/>
  <c r="O107" i="8"/>
  <c r="AC160" i="8"/>
  <c r="AC44" i="8"/>
  <c r="O164" i="8"/>
  <c r="O246" i="8"/>
  <c r="S124" i="8"/>
  <c r="Y339" i="8"/>
  <c r="Q51" i="8"/>
  <c r="O157" i="8"/>
  <c r="S43" i="8"/>
  <c r="U53" i="8"/>
  <c r="Y226" i="8"/>
  <c r="U186" i="8"/>
  <c r="U80" i="8"/>
  <c r="U146" i="8"/>
  <c r="W90" i="8"/>
  <c r="O321" i="8"/>
  <c r="O235" i="8"/>
  <c r="E290" i="8"/>
  <c r="U57" i="8"/>
  <c r="C253" i="8"/>
  <c r="W83" i="8"/>
  <c r="O285" i="8"/>
  <c r="AC217" i="8"/>
  <c r="S145" i="8"/>
  <c r="W50" i="8"/>
  <c r="AC79" i="8"/>
  <c r="O111" i="8"/>
  <c r="Y76" i="8"/>
  <c r="AA211" i="8"/>
  <c r="AC351" i="8"/>
  <c r="I243" i="8"/>
  <c r="E142" i="8"/>
  <c r="K75" i="8"/>
  <c r="U248" i="8"/>
  <c r="C217" i="8"/>
  <c r="Y348" i="8"/>
  <c r="W225" i="8"/>
  <c r="W159" i="8"/>
  <c r="M220" i="8"/>
  <c r="M239" i="8"/>
  <c r="Q107" i="8"/>
  <c r="Y145" i="8"/>
  <c r="I125" i="8"/>
  <c r="K38" i="8"/>
  <c r="E53" i="8"/>
  <c r="W293" i="8"/>
  <c r="W118" i="8"/>
  <c r="B22" i="8"/>
  <c r="G277" i="8"/>
  <c r="I301" i="8"/>
  <c r="K265" i="8"/>
  <c r="U116" i="8"/>
  <c r="B114" i="8"/>
  <c r="Y25" i="8"/>
  <c r="Y55" i="8"/>
  <c r="W220" i="8"/>
  <c r="Y238" i="8"/>
  <c r="I176" i="8"/>
  <c r="U178" i="8"/>
  <c r="W237" i="8"/>
  <c r="Y165" i="8"/>
  <c r="I210" i="8"/>
  <c r="U87" i="8"/>
  <c r="B131" i="8"/>
  <c r="I78" i="8"/>
  <c r="O217" i="8"/>
  <c r="M320" i="8"/>
  <c r="Y209" i="8"/>
  <c r="G335" i="8"/>
  <c r="I120" i="8"/>
  <c r="K238" i="8"/>
  <c r="S36" i="8"/>
  <c r="M91" i="8"/>
  <c r="C199" i="8"/>
  <c r="I21" i="8"/>
  <c r="Y239" i="8"/>
  <c r="I326" i="8"/>
  <c r="U182" i="8"/>
  <c r="Q285" i="8"/>
  <c r="Y218" i="8"/>
  <c r="O177" i="8"/>
  <c r="K11" i="8"/>
  <c r="AC207" i="8"/>
  <c r="Y54" i="8"/>
  <c r="C291" i="8"/>
  <c r="AA109" i="8"/>
  <c r="I319" i="8"/>
  <c r="U72" i="8"/>
  <c r="AA172" i="8"/>
  <c r="M145" i="8"/>
  <c r="I248" i="8"/>
  <c r="E67" i="8"/>
  <c r="B49" i="8"/>
  <c r="C27" i="8"/>
  <c r="B113" i="8"/>
  <c r="E91" i="8"/>
  <c r="U177" i="8"/>
  <c r="Q253" i="8"/>
  <c r="O296" i="8"/>
  <c r="U24" i="8"/>
  <c r="W326" i="8"/>
  <c r="K250" i="8"/>
  <c r="C285" i="8"/>
  <c r="I204" i="8"/>
  <c r="G303" i="8"/>
  <c r="B137" i="8"/>
  <c r="AA157" i="8"/>
  <c r="C90" i="8"/>
  <c r="Y92" i="8"/>
  <c r="E314" i="8"/>
  <c r="O218" i="8"/>
  <c r="AA87" i="8"/>
  <c r="AC63" i="8"/>
  <c r="AA277" i="8"/>
  <c r="AC130" i="8"/>
  <c r="W61" i="8"/>
  <c r="U30" i="8"/>
  <c r="M337" i="8"/>
  <c r="M329" i="8"/>
  <c r="W78" i="8"/>
  <c r="B318" i="8"/>
  <c r="S301" i="8"/>
  <c r="S259" i="8"/>
  <c r="AA196" i="8"/>
  <c r="Y83" i="8"/>
  <c r="S154" i="8"/>
  <c r="B135" i="8"/>
  <c r="U33" i="8"/>
  <c r="W92" i="8"/>
  <c r="W330" i="8"/>
  <c r="B19" i="8"/>
  <c r="W258" i="8"/>
  <c r="K352" i="8"/>
  <c r="U324" i="8"/>
  <c r="C123" i="8"/>
  <c r="AA209" i="8"/>
  <c r="B305" i="8"/>
  <c r="K229" i="8"/>
  <c r="G283" i="8"/>
  <c r="B84" i="8"/>
  <c r="AC256" i="8"/>
  <c r="G242" i="8"/>
  <c r="I345" i="8"/>
  <c r="AC188" i="8"/>
  <c r="B170" i="8"/>
  <c r="C56" i="8"/>
  <c r="G317" i="8"/>
  <c r="Y100" i="8"/>
  <c r="K100" i="8"/>
  <c r="E264" i="8"/>
  <c r="S261" i="8"/>
  <c r="C214" i="8"/>
  <c r="AA80" i="8"/>
  <c r="W295" i="8"/>
  <c r="W30" i="8"/>
  <c r="E281" i="8"/>
  <c r="C260" i="8"/>
  <c r="AA76" i="8"/>
  <c r="AA321" i="8"/>
  <c r="S24" i="8"/>
  <c r="B32" i="8"/>
  <c r="Q158" i="8"/>
  <c r="G124" i="8"/>
  <c r="S19" i="8"/>
  <c r="M253" i="8"/>
  <c r="S243" i="8"/>
  <c r="B64" i="8"/>
  <c r="W33" i="8"/>
  <c r="M255" i="8"/>
  <c r="Q113" i="8"/>
  <c r="G86" i="8"/>
  <c r="O98" i="8"/>
  <c r="Y263" i="8"/>
  <c r="M26" i="8"/>
  <c r="M84" i="8"/>
  <c r="U125" i="8"/>
  <c r="S119" i="8"/>
  <c r="G10" i="8"/>
  <c r="C93" i="8"/>
  <c r="K53" i="8"/>
  <c r="K52" i="8"/>
  <c r="U110" i="8"/>
  <c r="W44" i="8"/>
  <c r="AA257" i="8"/>
  <c r="B211" i="8"/>
  <c r="M140" i="8"/>
  <c r="K47" i="8"/>
  <c r="M123" i="8"/>
  <c r="AC120" i="8"/>
  <c r="Y58" i="8"/>
  <c r="Q341" i="8"/>
  <c r="I179" i="8"/>
  <c r="M235" i="8"/>
  <c r="K337" i="8"/>
  <c r="U175" i="8"/>
  <c r="S298" i="8"/>
  <c r="B184" i="8"/>
  <c r="AA30" i="8"/>
  <c r="C169" i="8"/>
  <c r="W82" i="8"/>
  <c r="AC353" i="8"/>
  <c r="E154" i="8"/>
  <c r="M31" i="8"/>
  <c r="K90" i="8"/>
  <c r="AA177" i="8"/>
  <c r="C16" i="8"/>
  <c r="S313" i="8"/>
  <c r="K89" i="8"/>
  <c r="W24" i="8"/>
  <c r="U129" i="8"/>
  <c r="E106" i="8"/>
  <c r="K13" i="8"/>
  <c r="M127" i="8"/>
  <c r="O58" i="8"/>
  <c r="M33" i="8"/>
  <c r="AC28" i="8"/>
  <c r="M118" i="8"/>
  <c r="I55" i="8"/>
  <c r="B27" i="8"/>
  <c r="G196" i="8"/>
  <c r="W93" i="8"/>
  <c r="AC92" i="8"/>
  <c r="K93" i="8"/>
  <c r="W203" i="8"/>
  <c r="Y86" i="8"/>
  <c r="AC75" i="8"/>
  <c r="AA13" i="8"/>
  <c r="AA265" i="8"/>
  <c r="S257" i="8"/>
  <c r="B66" i="8"/>
  <c r="AA180" i="8"/>
  <c r="O73" i="8"/>
  <c r="U101" i="8"/>
  <c r="M249" i="8"/>
  <c r="G82" i="8"/>
  <c r="K195" i="8"/>
  <c r="AC215" i="8"/>
  <c r="W18" i="8"/>
  <c r="W111" i="8"/>
  <c r="S42" i="8"/>
  <c r="M323" i="8"/>
  <c r="AC55" i="8"/>
  <c r="Q336" i="8"/>
  <c r="O91" i="8"/>
  <c r="K331" i="8"/>
  <c r="C251" i="8"/>
  <c r="AA279" i="8"/>
  <c r="W242" i="8"/>
  <c r="S220" i="8"/>
  <c r="K226" i="8"/>
  <c r="M286" i="8"/>
  <c r="U240" i="8"/>
  <c r="G51" i="8"/>
  <c r="E295" i="8"/>
  <c r="G159" i="8"/>
  <c r="O126" i="8"/>
  <c r="O133" i="8"/>
  <c r="I96" i="8"/>
  <c r="K55" i="8"/>
  <c r="AA226" i="8"/>
  <c r="I22" i="8"/>
  <c r="I314" i="8"/>
  <c r="Y128" i="8"/>
  <c r="O114" i="8"/>
  <c r="E61" i="8"/>
  <c r="U13" i="8"/>
  <c r="W85" i="8"/>
  <c r="Y80" i="8"/>
  <c r="W20" i="8"/>
  <c r="K162" i="8"/>
  <c r="K298" i="8"/>
  <c r="W181" i="8"/>
  <c r="M111" i="8"/>
  <c r="AC305" i="8"/>
  <c r="Y204" i="8"/>
  <c r="B249" i="8"/>
  <c r="O29" i="8"/>
  <c r="Y97" i="8"/>
  <c r="Q104" i="8"/>
  <c r="U223" i="8"/>
  <c r="O94" i="8"/>
  <c r="Q312" i="8"/>
  <c r="AA348" i="8"/>
  <c r="AC125" i="8"/>
  <c r="AC11" i="8"/>
  <c r="AA93" i="8"/>
  <c r="I195" i="8"/>
  <c r="K54" i="8"/>
  <c r="W23" i="8"/>
  <c r="K105" i="8"/>
  <c r="K19" i="8"/>
  <c r="AA113" i="8"/>
  <c r="Y158" i="8"/>
  <c r="B82" i="8"/>
  <c r="Q249" i="8"/>
  <c r="AC211" i="8"/>
  <c r="C220" i="8"/>
  <c r="U192" i="8"/>
  <c r="M103" i="8"/>
  <c r="Y118" i="8"/>
  <c r="S252" i="8"/>
  <c r="C65" i="8"/>
  <c r="G337" i="8"/>
  <c r="M213" i="8"/>
  <c r="AA354" i="8"/>
  <c r="S189" i="8"/>
  <c r="G272" i="8"/>
  <c r="AA207" i="8"/>
  <c r="I132" i="8"/>
  <c r="Y241" i="8"/>
  <c r="K233" i="8"/>
  <c r="M258" i="8"/>
  <c r="E83" i="8"/>
  <c r="B256" i="8"/>
  <c r="K283" i="8"/>
  <c r="Q269" i="8"/>
  <c r="K237" i="8"/>
  <c r="C142" i="8"/>
  <c r="B163" i="8"/>
  <c r="AA121" i="8"/>
  <c r="C125" i="8"/>
  <c r="AC238" i="8"/>
  <c r="AC154" i="8"/>
  <c r="E124" i="8"/>
  <c r="U276" i="8"/>
  <c r="U96" i="8"/>
  <c r="B108" i="8"/>
  <c r="E116" i="8"/>
  <c r="C102" i="8"/>
  <c r="B186" i="8"/>
  <c r="I156" i="8"/>
  <c r="S48" i="8"/>
  <c r="C99" i="8"/>
  <c r="Y304" i="8"/>
  <c r="AA115" i="8"/>
  <c r="G226" i="8"/>
  <c r="C124" i="8"/>
  <c r="U127" i="8"/>
  <c r="S282" i="8"/>
  <c r="I11" i="8"/>
  <c r="AC232" i="8"/>
  <c r="C167" i="8"/>
  <c r="C132" i="8"/>
  <c r="AC338" i="8"/>
  <c r="Q132" i="8"/>
  <c r="G55" i="8"/>
  <c r="E59" i="8"/>
  <c r="S128" i="8"/>
  <c r="G123" i="8"/>
  <c r="Q243" i="8"/>
  <c r="E89" i="8"/>
  <c r="G103" i="8"/>
  <c r="Y275" i="8"/>
  <c r="AC355" i="8"/>
  <c r="K338" i="8"/>
  <c r="E75" i="8"/>
  <c r="K206" i="8"/>
  <c r="U326" i="8"/>
  <c r="B231" i="8"/>
  <c r="AA259" i="8"/>
  <c r="W323" i="8"/>
  <c r="G281" i="8"/>
  <c r="C276" i="8"/>
  <c r="B340" i="8"/>
  <c r="G182" i="8"/>
  <c r="G298" i="8"/>
  <c r="Y313" i="8"/>
  <c r="C55" i="8"/>
  <c r="Q217" i="8"/>
  <c r="Q31" i="8"/>
  <c r="O257" i="8"/>
  <c r="AA183" i="8"/>
  <c r="K321" i="8"/>
  <c r="Q354" i="8"/>
  <c r="M211" i="8"/>
  <c r="C107" i="8"/>
  <c r="AA313" i="8"/>
  <c r="Y346" i="8"/>
  <c r="E324" i="8"/>
  <c r="G13" i="8"/>
  <c r="E122" i="8"/>
  <c r="C87" i="8"/>
  <c r="B335" i="8"/>
  <c r="Y296" i="8"/>
  <c r="E265" i="8"/>
  <c r="K187" i="8"/>
  <c r="Q195" i="8"/>
  <c r="I310" i="8"/>
  <c r="S54" i="8"/>
  <c r="I245" i="8"/>
  <c r="O268" i="8"/>
  <c r="G110" i="8"/>
  <c r="B16" i="8"/>
  <c r="B221" i="8"/>
  <c r="S208" i="8"/>
  <c r="O10" i="8"/>
  <c r="E251" i="8"/>
  <c r="Y189" i="8"/>
  <c r="O242" i="8"/>
  <c r="M338" i="8"/>
  <c r="O354" i="8"/>
  <c r="O323" i="8"/>
  <c r="U55" i="8"/>
  <c r="S214" i="8"/>
  <c r="O71" i="8"/>
  <c r="M46" i="8"/>
  <c r="G267" i="8"/>
  <c r="E215" i="8"/>
  <c r="U15" i="8"/>
  <c r="K78" i="8"/>
  <c r="G117" i="8"/>
  <c r="O172" i="8"/>
  <c r="AA125" i="8"/>
  <c r="AC189" i="8"/>
  <c r="E151" i="8"/>
  <c r="S141" i="8"/>
  <c r="Q33" i="8"/>
  <c r="G164" i="8"/>
  <c r="S23" i="8"/>
  <c r="AC136" i="8"/>
  <c r="K25" i="8"/>
  <c r="O75" i="8"/>
  <c r="W75" i="8"/>
  <c r="S235" i="8"/>
  <c r="G121" i="8"/>
  <c r="C154" i="8"/>
  <c r="AA78" i="8"/>
  <c r="K17" i="8"/>
  <c r="AA74" i="8"/>
  <c r="AC59" i="8"/>
  <c r="AA36" i="8"/>
  <c r="Y178" i="8"/>
  <c r="W152" i="8"/>
  <c r="Y316" i="8"/>
  <c r="U246" i="8"/>
  <c r="C236" i="8"/>
  <c r="B69" i="8"/>
  <c r="W130" i="8"/>
  <c r="M89" i="8"/>
  <c r="AA94" i="8"/>
  <c r="AA149" i="8"/>
  <c r="I36" i="8"/>
  <c r="Q163" i="8"/>
  <c r="U139" i="8"/>
  <c r="I199" i="8"/>
  <c r="M87" i="8"/>
  <c r="E190" i="8"/>
  <c r="O183" i="8"/>
  <c r="W288" i="8"/>
  <c r="O241" i="8"/>
  <c r="AC128" i="8"/>
  <c r="S244" i="8"/>
  <c r="AA147" i="8"/>
  <c r="AA178" i="8"/>
  <c r="I106" i="8"/>
  <c r="E127" i="8"/>
  <c r="Q308" i="8"/>
  <c r="U76" i="8"/>
  <c r="C299" i="8"/>
  <c r="I246" i="8"/>
  <c r="E159" i="8"/>
  <c r="C100" i="8"/>
  <c r="O166" i="8"/>
  <c r="Q266" i="8"/>
  <c r="G176" i="8"/>
  <c r="W355" i="8"/>
  <c r="E100" i="8"/>
  <c r="I335" i="8"/>
  <c r="C140" i="8"/>
  <c r="Y183" i="8"/>
  <c r="U190" i="8"/>
  <c r="C75" i="8"/>
  <c r="S292" i="8"/>
  <c r="AC107" i="8"/>
  <c r="I355" i="8"/>
  <c r="AA254" i="8"/>
  <c r="Q105" i="8"/>
  <c r="U176" i="8"/>
  <c r="O263" i="8"/>
  <c r="U205" i="8"/>
  <c r="C281" i="8"/>
  <c r="B147" i="8"/>
  <c r="I70" i="8"/>
  <c r="G177" i="8"/>
  <c r="B198" i="8"/>
  <c r="W276" i="8"/>
  <c r="B216" i="8"/>
  <c r="W234" i="8"/>
  <c r="AC248" i="8"/>
  <c r="W12" i="8"/>
  <c r="AC103" i="8"/>
  <c r="E355" i="8"/>
  <c r="G166" i="8"/>
  <c r="O237" i="8"/>
  <c r="AC93" i="8"/>
  <c r="I161" i="8"/>
  <c r="U323" i="8"/>
  <c r="M186" i="8"/>
  <c r="M97" i="8"/>
  <c r="E222" i="8"/>
  <c r="S15" i="8"/>
  <c r="K30" i="8"/>
  <c r="K341" i="8"/>
  <c r="O283" i="8"/>
  <c r="U113" i="8"/>
  <c r="W179" i="8"/>
  <c r="K141" i="8"/>
  <c r="E201" i="8"/>
  <c r="S202" i="8"/>
  <c r="M353" i="8"/>
  <c r="W338" i="8"/>
  <c r="Y290" i="8"/>
  <c r="E252" i="8"/>
  <c r="Q288" i="8"/>
  <c r="C303" i="8"/>
  <c r="W205" i="8"/>
  <c r="O99" i="8"/>
  <c r="C121" i="8"/>
  <c r="C309" i="8"/>
  <c r="O104" i="8"/>
  <c r="AA306" i="8"/>
  <c r="M10" i="8"/>
  <c r="U255" i="8"/>
  <c r="I12" i="8"/>
  <c r="AC19" i="8"/>
  <c r="AC90" i="8"/>
  <c r="AC205" i="8"/>
  <c r="O43" i="8"/>
  <c r="Q320" i="8"/>
  <c r="AC251" i="8"/>
  <c r="Q144" i="8"/>
  <c r="B263" i="8"/>
  <c r="W240" i="8"/>
  <c r="K178" i="8"/>
  <c r="I338" i="8"/>
  <c r="B284" i="8"/>
  <c r="B222" i="8"/>
  <c r="I304" i="8"/>
  <c r="I316" i="8"/>
  <c r="B14" i="8"/>
  <c r="Y60" i="8"/>
  <c r="E280" i="8"/>
  <c r="O153" i="8"/>
  <c r="E213" i="8"/>
  <c r="I27" i="8"/>
  <c r="B190" i="8"/>
  <c r="M299" i="8"/>
  <c r="C52" i="8"/>
  <c r="B257" i="8"/>
  <c r="AA206" i="8"/>
  <c r="Y27" i="8"/>
  <c r="AA15" i="8"/>
  <c r="S112" i="8"/>
  <c r="K88" i="8"/>
  <c r="AC181" i="8"/>
  <c r="B99" i="8"/>
  <c r="M27" i="8"/>
  <c r="W11" i="8"/>
  <c r="AA128" i="8"/>
  <c r="K58" i="8"/>
  <c r="AA190" i="8"/>
  <c r="K107" i="8"/>
  <c r="M302" i="8"/>
  <c r="M176" i="8"/>
  <c r="Y47" i="8"/>
  <c r="E52" i="8"/>
  <c r="AC56" i="8"/>
  <c r="U22" i="8"/>
  <c r="M28" i="8"/>
  <c r="M146" i="8"/>
  <c r="AC127" i="8"/>
  <c r="S236" i="8"/>
  <c r="Q177" i="8"/>
  <c r="M74" i="8"/>
  <c r="Q50" i="8"/>
  <c r="AC16" i="8"/>
  <c r="AC287" i="8"/>
  <c r="Y13" i="8"/>
  <c r="Y30" i="8"/>
  <c r="M169" i="8"/>
  <c r="Q241" i="8"/>
  <c r="AC244" i="8"/>
  <c r="Q289" i="8"/>
  <c r="B29" i="8"/>
  <c r="M152" i="8"/>
  <c r="Y50" i="8"/>
  <c r="B88" i="8"/>
  <c r="Y227" i="8"/>
  <c r="Y248" i="8"/>
  <c r="Y120" i="8"/>
  <c r="AA245" i="8"/>
  <c r="I162" i="8"/>
  <c r="U267" i="8"/>
  <c r="AC150" i="8"/>
  <c r="Y303" i="8"/>
  <c r="U134" i="8"/>
  <c r="M355" i="8"/>
  <c r="O338" i="8"/>
  <c r="Q287" i="8"/>
  <c r="K149" i="8"/>
  <c r="W267" i="8"/>
  <c r="M293" i="8"/>
  <c r="AC77" i="8"/>
  <c r="E302" i="8"/>
  <c r="O331" i="8"/>
  <c r="S325" i="8"/>
  <c r="U122" i="8"/>
  <c r="C53" i="8"/>
  <c r="E37" i="8"/>
  <c r="U256" i="8"/>
  <c r="C258" i="8"/>
  <c r="U238" i="8"/>
  <c r="K204" i="8"/>
  <c r="E90" i="8"/>
  <c r="Y200" i="8"/>
  <c r="G76" i="8"/>
  <c r="M322" i="8"/>
  <c r="B202" i="8"/>
  <c r="S227" i="8"/>
  <c r="C203" i="8"/>
  <c r="I258" i="8"/>
  <c r="AC17" i="8"/>
  <c r="S35" i="8"/>
  <c r="AC162" i="8"/>
  <c r="I115" i="8"/>
  <c r="W144" i="8"/>
  <c r="S341" i="8"/>
  <c r="K189" i="8"/>
  <c r="AA26" i="8"/>
  <c r="C68" i="8"/>
  <c r="G204" i="8"/>
  <c r="E271" i="8"/>
  <c r="C336" i="8"/>
  <c r="E68" i="8"/>
  <c r="C162" i="8"/>
  <c r="Y217" i="8"/>
  <c r="I95" i="8"/>
  <c r="Q240" i="8"/>
  <c r="K286" i="8"/>
  <c r="I167" i="8"/>
  <c r="G175" i="8"/>
  <c r="M165" i="8"/>
  <c r="I181" i="8"/>
  <c r="AC242" i="8"/>
  <c r="Q68" i="8"/>
  <c r="I262" i="8"/>
  <c r="I128" i="8"/>
  <c r="B18" i="8"/>
  <c r="S337" i="8"/>
  <c r="Q335" i="8"/>
  <c r="O162" i="8"/>
  <c r="U138" i="8"/>
  <c r="Y334" i="8"/>
  <c r="E51" i="8"/>
  <c r="I203" i="8"/>
  <c r="Q258" i="8"/>
  <c r="U262" i="8"/>
  <c r="G304" i="8"/>
  <c r="U296" i="8"/>
  <c r="C208" i="8"/>
  <c r="Q328" i="8"/>
  <c r="AC54" i="8"/>
  <c r="Q175" i="8"/>
  <c r="B139" i="8"/>
  <c r="C122" i="8"/>
  <c r="AC345" i="8"/>
  <c r="Q74" i="8"/>
  <c r="W117" i="8"/>
  <c r="C108" i="8"/>
  <c r="E345" i="8"/>
  <c r="C73" i="8"/>
  <c r="B248" i="8"/>
  <c r="M197" i="8"/>
  <c r="G17" i="8"/>
  <c r="B109" i="8"/>
  <c r="AC193" i="8"/>
  <c r="K194" i="8"/>
  <c r="E113" i="8"/>
  <c r="U339" i="8"/>
  <c r="C249" i="8"/>
  <c r="Y289" i="8"/>
  <c r="Q210" i="8"/>
  <c r="Q71" i="8"/>
  <c r="B237" i="8"/>
  <c r="C109" i="8"/>
  <c r="C82" i="8"/>
  <c r="C170" i="8"/>
  <c r="G43" i="8"/>
  <c r="I37" i="8"/>
  <c r="I165" i="8"/>
  <c r="O248" i="8"/>
  <c r="M250" i="8"/>
  <c r="M150" i="8"/>
  <c r="I144" i="8"/>
  <c r="Q187" i="8"/>
  <c r="Y281" i="8"/>
  <c r="S286" i="8"/>
  <c r="K176" i="8"/>
  <c r="B348" i="8"/>
  <c r="I330" i="8"/>
  <c r="Y344" i="8"/>
  <c r="G334" i="8"/>
  <c r="G273" i="8"/>
  <c r="M324" i="8"/>
  <c r="S315" i="8"/>
  <c r="Y142" i="8"/>
  <c r="C46" i="8"/>
  <c r="I185" i="8"/>
  <c r="O17" i="8"/>
  <c r="AC83" i="8"/>
  <c r="AA202" i="8"/>
  <c r="E343" i="8"/>
  <c r="I193" i="8"/>
  <c r="AC86" i="8"/>
  <c r="G49" i="8"/>
  <c r="G330" i="8"/>
  <c r="O118" i="8"/>
  <c r="W333" i="8"/>
  <c r="C50" i="8"/>
  <c r="O25" i="8"/>
  <c r="G336" i="8"/>
  <c r="AC337" i="8"/>
  <c r="AC278" i="8"/>
  <c r="Q305" i="8"/>
  <c r="I56" i="8"/>
  <c r="Q92" i="8"/>
  <c r="K348" i="8"/>
  <c r="AC343" i="8"/>
  <c r="S78" i="8"/>
  <c r="Y143" i="8"/>
  <c r="AA244" i="8"/>
  <c r="K36" i="8"/>
  <c r="M189" i="8"/>
  <c r="AA119" i="8"/>
  <c r="AC161" i="8"/>
  <c r="AC225" i="8"/>
  <c r="G222" i="8"/>
  <c r="AA199" i="8"/>
  <c r="M93" i="8"/>
  <c r="G296" i="8"/>
  <c r="O90" i="8"/>
  <c r="C353" i="8"/>
  <c r="O279" i="8"/>
  <c r="B24" i="8"/>
  <c r="AA216" i="8"/>
  <c r="AC85" i="8"/>
  <c r="G100" i="8"/>
  <c r="M132" i="8"/>
  <c r="Y259" i="8"/>
  <c r="AC171" i="8"/>
  <c r="M236" i="8"/>
  <c r="U59" i="8"/>
  <c r="Q282" i="8"/>
  <c r="I136" i="8"/>
  <c r="E331" i="8"/>
  <c r="Q300" i="8"/>
  <c r="S75" i="8"/>
  <c r="AC33" i="8"/>
  <c r="AA280" i="8"/>
  <c r="O116" i="8"/>
  <c r="AA219" i="8"/>
  <c r="E10" i="8"/>
  <c r="E22" i="8"/>
  <c r="U91" i="8"/>
  <c r="B122" i="8"/>
  <c r="I171" i="8"/>
  <c r="Y212" i="8"/>
  <c r="E227" i="8"/>
  <c r="Q84" i="8"/>
  <c r="K113" i="8"/>
  <c r="E18" i="8"/>
  <c r="Q91" i="8"/>
  <c r="E36" i="8"/>
  <c r="U149" i="8"/>
  <c r="E152" i="8"/>
  <c r="G340" i="8"/>
  <c r="G284" i="8"/>
  <c r="I269" i="8"/>
  <c r="U171" i="8"/>
  <c r="C144" i="8"/>
  <c r="Y17" i="8"/>
  <c r="M226" i="8"/>
  <c r="Q174" i="8"/>
  <c r="G288" i="8"/>
  <c r="I73" i="8"/>
  <c r="C59" i="8"/>
  <c r="AC25" i="8"/>
  <c r="O139" i="8"/>
  <c r="O49" i="8"/>
  <c r="K354" i="8"/>
  <c r="U221" i="8"/>
  <c r="C240" i="8"/>
  <c r="AC340" i="8"/>
  <c r="E308" i="8"/>
  <c r="Y159" i="8"/>
  <c r="W282" i="8"/>
  <c r="E30" i="8"/>
  <c r="U32" i="8"/>
  <c r="I123" i="8"/>
  <c r="S157" i="8"/>
  <c r="S14" i="8"/>
  <c r="M248" i="8"/>
  <c r="E278" i="8"/>
  <c r="I272" i="8"/>
  <c r="AC52" i="8"/>
  <c r="I215" i="8"/>
  <c r="W289" i="8"/>
  <c r="M12" i="8"/>
  <c r="K23" i="8"/>
  <c r="U245" i="8"/>
  <c r="Y188" i="8"/>
  <c r="Y19" i="8"/>
  <c r="Q95" i="8"/>
  <c r="M193" i="8"/>
  <c r="O186" i="8"/>
  <c r="I50" i="8"/>
  <c r="U117" i="8"/>
  <c r="Q220" i="8"/>
  <c r="AC263" i="8"/>
  <c r="S17" i="8"/>
  <c r="K177" i="8"/>
  <c r="U303" i="8"/>
  <c r="M214" i="8"/>
  <c r="AA155" i="8"/>
  <c r="B20" i="8"/>
  <c r="I291" i="8"/>
  <c r="Q248" i="8"/>
  <c r="M283" i="8"/>
  <c r="M185" i="8"/>
  <c r="AA158" i="8"/>
  <c r="Y18" i="8"/>
  <c r="K64" i="8"/>
  <c r="O277" i="8"/>
  <c r="O87" i="8"/>
  <c r="W25" i="8"/>
  <c r="W120" i="8"/>
  <c r="I323" i="8"/>
  <c r="Y104" i="8"/>
  <c r="S340" i="8"/>
  <c r="O240" i="8"/>
  <c r="G200" i="8"/>
  <c r="Q212" i="8"/>
  <c r="S80" i="8"/>
  <c r="AA25" i="8"/>
  <c r="W219" i="8"/>
  <c r="Q39" i="8"/>
  <c r="U158" i="8"/>
  <c r="AC308" i="8"/>
  <c r="Q216" i="8"/>
  <c r="O105" i="8"/>
  <c r="S71" i="8"/>
  <c r="K184" i="8"/>
  <c r="U199" i="8"/>
  <c r="AC102" i="8"/>
  <c r="M52" i="8"/>
  <c r="Q123" i="8"/>
  <c r="AA319" i="8"/>
  <c r="W163" i="8"/>
  <c r="C241" i="8"/>
  <c r="I158" i="8"/>
  <c r="S245" i="8"/>
  <c r="C182" i="8"/>
  <c r="E78" i="8"/>
  <c r="U44" i="8"/>
  <c r="S209" i="8"/>
  <c r="S331" i="8"/>
  <c r="K44" i="8"/>
  <c r="C180" i="8"/>
  <c r="Y161" i="8"/>
  <c r="U345" i="8"/>
  <c r="G211" i="8"/>
  <c r="C295" i="8"/>
  <c r="S30" i="8"/>
  <c r="M121" i="8"/>
  <c r="G190" i="8"/>
  <c r="Q127" i="8"/>
  <c r="Q183" i="8"/>
  <c r="Q70" i="8"/>
  <c r="O138" i="8"/>
  <c r="Y311" i="8"/>
  <c r="W245" i="8"/>
  <c r="B283" i="8"/>
  <c r="U23" i="8"/>
  <c r="Y168" i="8"/>
  <c r="Y162" i="8"/>
  <c r="U281" i="8"/>
  <c r="S226" i="8"/>
  <c r="S218" i="8"/>
  <c r="W214" i="8"/>
  <c r="S89" i="8"/>
  <c r="M244" i="8"/>
  <c r="U97" i="8"/>
  <c r="Q221" i="8"/>
  <c r="W262" i="8"/>
  <c r="B91" i="8"/>
  <c r="Y261" i="8"/>
  <c r="Y216" i="8"/>
  <c r="U236" i="8"/>
  <c r="M230" i="8"/>
  <c r="W176" i="8"/>
  <c r="K301" i="8"/>
  <c r="AC219" i="8"/>
  <c r="E186" i="8"/>
  <c r="C54" i="8"/>
  <c r="K240" i="8"/>
  <c r="E250" i="8"/>
  <c r="AC233" i="8"/>
  <c r="Y315" i="8"/>
  <c r="AA303" i="8"/>
  <c r="Y124" i="8"/>
  <c r="I300" i="8"/>
  <c r="C245" i="8"/>
  <c r="E337" i="8"/>
  <c r="Q215" i="8"/>
  <c r="AA307" i="8"/>
  <c r="B205" i="8"/>
  <c r="S67" i="8"/>
  <c r="O55" i="8"/>
  <c r="M55" i="8"/>
  <c r="AA77" i="8"/>
  <c r="B126" i="8"/>
  <c r="I85" i="8"/>
  <c r="W212" i="8"/>
  <c r="U118" i="8"/>
  <c r="B106" i="8"/>
  <c r="Y306" i="8"/>
  <c r="O262" i="8"/>
  <c r="U34" i="8"/>
  <c r="AC285" i="8"/>
  <c r="Y14" i="8"/>
  <c r="I87" i="8"/>
  <c r="Q169" i="8"/>
  <c r="I180" i="8"/>
  <c r="S247" i="8"/>
  <c r="G355" i="8"/>
  <c r="G106" i="8"/>
  <c r="K259" i="8"/>
  <c r="AA355" i="8"/>
  <c r="Y98" i="8"/>
  <c r="G254" i="8"/>
  <c r="O41" i="8"/>
  <c r="I79" i="8"/>
  <c r="W210" i="8"/>
  <c r="C136" i="8"/>
  <c r="E299" i="8"/>
  <c r="O304" i="8"/>
  <c r="O221" i="8"/>
  <c r="E174" i="8"/>
  <c r="M191" i="8"/>
  <c r="I142" i="8"/>
  <c r="C35" i="8"/>
  <c r="AA250" i="8"/>
  <c r="I251" i="8"/>
  <c r="U106" i="8"/>
  <c r="E12" i="8"/>
  <c r="AC61" i="8"/>
  <c r="Q87" i="8"/>
  <c r="Y213" i="8"/>
  <c r="AA262" i="8"/>
  <c r="Y121" i="8"/>
  <c r="K276" i="8"/>
  <c r="G329" i="8"/>
  <c r="AA55" i="8"/>
  <c r="B67" i="8"/>
  <c r="B218" i="8"/>
  <c r="AA237" i="8"/>
  <c r="O11" i="8"/>
  <c r="K332" i="8"/>
  <c r="W160" i="8"/>
  <c r="K10" i="8"/>
  <c r="B177" i="8"/>
  <c r="AA85" i="8"/>
  <c r="Y21" i="8"/>
  <c r="S120" i="8"/>
  <c r="S64" i="8"/>
  <c r="W284" i="8"/>
  <c r="AC13" i="8"/>
  <c r="AA98" i="8"/>
  <c r="AC185" i="8"/>
  <c r="E260" i="8"/>
  <c r="AA96" i="8"/>
  <c r="M54" i="8"/>
  <c r="S272" i="8"/>
  <c r="M13" i="8"/>
  <c r="U161" i="8"/>
  <c r="W303" i="8"/>
  <c r="W305" i="8"/>
  <c r="Y224" i="8"/>
  <c r="M344" i="8"/>
  <c r="G22" i="8"/>
  <c r="B78" i="8"/>
  <c r="AA95" i="8"/>
  <c r="B17" i="8"/>
  <c r="U19" i="8"/>
  <c r="AC105" i="8"/>
  <c r="E239" i="8"/>
  <c r="K68" i="8"/>
  <c r="U191" i="8"/>
  <c r="U94" i="8"/>
  <c r="O89" i="8"/>
  <c r="AA179" i="8"/>
  <c r="AA126" i="8"/>
  <c r="S198" i="8"/>
  <c r="S176" i="8"/>
  <c r="AC159" i="8"/>
  <c r="I220" i="8"/>
  <c r="O19" i="8"/>
  <c r="W35" i="8"/>
  <c r="S99" i="8"/>
  <c r="U218" i="8"/>
  <c r="Y43" i="8"/>
  <c r="W167" i="8"/>
  <c r="E107" i="8"/>
  <c r="K85" i="8"/>
  <c r="K342" i="8"/>
  <c r="K143" i="8"/>
  <c r="W104" i="8"/>
  <c r="Y73" i="8"/>
  <c r="O165" i="8"/>
  <c r="Q86" i="8"/>
  <c r="G157" i="8"/>
  <c r="AA292" i="8"/>
  <c r="Q73" i="8"/>
  <c r="I205" i="8"/>
  <c r="AA246" i="8"/>
  <c r="O67" i="8"/>
  <c r="B103" i="8"/>
  <c r="AC112" i="8"/>
  <c r="AC199" i="8"/>
  <c r="AA12" i="8"/>
  <c r="K119" i="8"/>
  <c r="B52" i="8"/>
  <c r="S284" i="8"/>
  <c r="S110" i="8"/>
  <c r="K239" i="8"/>
  <c r="E276" i="8"/>
  <c r="M297" i="8"/>
  <c r="I23" i="8"/>
  <c r="M14" i="8"/>
  <c r="Q99" i="8"/>
  <c r="U253" i="8"/>
  <c r="M18" i="8"/>
  <c r="O31" i="8"/>
  <c r="U88" i="8"/>
  <c r="M24" i="8"/>
  <c r="O222" i="8"/>
  <c r="Q219" i="8"/>
  <c r="G108" i="8"/>
  <c r="C13" i="8"/>
  <c r="W178" i="8"/>
  <c r="W244" i="8"/>
  <c r="S21" i="8"/>
  <c r="K77" i="8"/>
  <c r="O170" i="8"/>
  <c r="B322" i="8"/>
  <c r="S28" i="8"/>
  <c r="Q56" i="8"/>
  <c r="O24" i="8"/>
  <c r="W192" i="8"/>
  <c r="Y164" i="8"/>
  <c r="W71" i="8"/>
  <c r="Y254" i="8"/>
  <c r="Y181" i="8"/>
  <c r="B72" i="8"/>
  <c r="S163" i="8"/>
  <c r="Q30" i="8"/>
  <c r="AA79" i="8"/>
  <c r="AC163" i="8"/>
  <c r="AC271" i="8"/>
  <c r="M53" i="8"/>
  <c r="G111" i="8"/>
  <c r="Y352" i="8"/>
  <c r="Y108" i="8"/>
  <c r="I129" i="8"/>
  <c r="AA102" i="8"/>
  <c r="M187" i="8"/>
  <c r="C88" i="8"/>
  <c r="AA16" i="8"/>
  <c r="M265" i="8"/>
  <c r="I244" i="8"/>
  <c r="U338" i="8"/>
  <c r="Y332" i="8"/>
  <c r="G131" i="8"/>
  <c r="Y113" i="8"/>
  <c r="K288" i="8"/>
  <c r="W53" i="8"/>
  <c r="AC309" i="8"/>
  <c r="Y285" i="8"/>
  <c r="E236" i="8"/>
  <c r="I17" i="8"/>
  <c r="W59" i="8"/>
  <c r="I290" i="8"/>
  <c r="E234" i="8"/>
  <c r="Q271" i="8"/>
  <c r="S346" i="8"/>
  <c r="AA130" i="8"/>
  <c r="AA192" i="8"/>
  <c r="E269" i="8"/>
  <c r="M182" i="8"/>
  <c r="I264" i="8"/>
  <c r="G151" i="8"/>
  <c r="E223" i="8"/>
  <c r="K284" i="8"/>
  <c r="U174" i="8"/>
  <c r="C244" i="8"/>
  <c r="I148" i="8"/>
  <c r="C225" i="8"/>
  <c r="Y267" i="8"/>
  <c r="E258" i="8"/>
  <c r="Q326" i="8"/>
  <c r="E157" i="8"/>
  <c r="C227" i="8"/>
  <c r="C293" i="8"/>
  <c r="O334" i="8"/>
  <c r="Q283" i="8"/>
  <c r="AC281" i="8"/>
  <c r="C78" i="8"/>
  <c r="K45" i="8"/>
  <c r="M218" i="8"/>
  <c r="AA170" i="8"/>
  <c r="AC118" i="8"/>
  <c r="G12" i="8"/>
  <c r="U237" i="8"/>
  <c r="M292" i="8"/>
  <c r="K26" i="8"/>
  <c r="AA82" i="8"/>
  <c r="U68" i="8"/>
  <c r="AC172" i="8"/>
  <c r="K275" i="8"/>
  <c r="O101" i="8"/>
  <c r="AA10" i="8"/>
  <c r="K60" i="8"/>
  <c r="G168" i="8"/>
  <c r="B124" i="8"/>
  <c r="G89" i="8"/>
  <c r="W72" i="8"/>
  <c r="AC62" i="8"/>
  <c r="Q53" i="8"/>
  <c r="Q256" i="8"/>
  <c r="C44" i="8"/>
  <c r="AC328" i="8"/>
  <c r="M101" i="8"/>
  <c r="G178" i="8"/>
  <c r="Y52" i="8"/>
  <c r="AA311" i="8"/>
  <c r="C61" i="8"/>
  <c r="Q154" i="8"/>
  <c r="K211" i="8"/>
  <c r="Y81" i="8"/>
  <c r="AA54" i="8"/>
  <c r="U234" i="8"/>
  <c r="Y75" i="8"/>
  <c r="W77" i="8"/>
  <c r="Q116" i="8"/>
  <c r="Y215" i="8"/>
  <c r="Q159" i="8"/>
  <c r="S22" i="8"/>
  <c r="AA174" i="8"/>
  <c r="AA43" i="8"/>
  <c r="Q165" i="8"/>
  <c r="W249" i="8"/>
  <c r="I324" i="8"/>
  <c r="M159" i="8"/>
  <c r="S249" i="8"/>
  <c r="M19" i="8"/>
  <c r="U16" i="8"/>
  <c r="AA163" i="8"/>
  <c r="S133" i="8"/>
  <c r="C79" i="8"/>
  <c r="G31" i="8"/>
  <c r="E283" i="8"/>
  <c r="I63" i="8"/>
  <c r="G36" i="8"/>
  <c r="AA332" i="8"/>
  <c r="O306" i="8"/>
  <c r="AC333" i="8"/>
  <c r="Y96" i="8"/>
  <c r="B309" i="8"/>
  <c r="G354" i="8"/>
  <c r="O53" i="8"/>
  <c r="K122" i="8"/>
  <c r="AC68" i="8"/>
  <c r="M95" i="8"/>
  <c r="K302" i="8"/>
  <c r="C48" i="8"/>
  <c r="K115" i="8"/>
  <c r="B220" i="8"/>
  <c r="K213" i="8"/>
  <c r="W123" i="8"/>
  <c r="O333" i="8"/>
  <c r="Q349" i="8"/>
  <c r="AC78" i="8"/>
  <c r="W344" i="8"/>
  <c r="Q203" i="8"/>
  <c r="G42" i="8"/>
  <c r="G104" i="8"/>
  <c r="Y109" i="8"/>
  <c r="O294" i="8"/>
  <c r="U79" i="8"/>
  <c r="E74" i="8"/>
  <c r="O317" i="8"/>
  <c r="E92" i="8"/>
  <c r="AC258" i="8"/>
  <c r="C98" i="8"/>
  <c r="W155" i="8"/>
  <c r="W96" i="8"/>
  <c r="K172" i="8"/>
  <c r="Y298" i="8"/>
  <c r="B164" i="8"/>
  <c r="K241" i="8"/>
  <c r="C12" i="8"/>
  <c r="I174" i="8"/>
  <c r="C324" i="8"/>
  <c r="E288" i="8"/>
  <c r="E175" i="8"/>
  <c r="AC280" i="8"/>
  <c r="U318" i="8"/>
  <c r="AC69" i="8"/>
  <c r="AC234" i="8"/>
  <c r="U215" i="8"/>
  <c r="G234" i="8"/>
  <c r="I265" i="8"/>
  <c r="M188" i="8"/>
  <c r="Y284" i="8"/>
  <c r="Q171" i="8"/>
  <c r="G263" i="8"/>
  <c r="B10" i="8"/>
  <c r="S84" i="8"/>
  <c r="E123" i="8"/>
  <c r="I107" i="8"/>
  <c r="I187" i="8"/>
  <c r="U304" i="8"/>
  <c r="AC228" i="8"/>
  <c r="AC290" i="8"/>
  <c r="U140" i="8"/>
  <c r="K292" i="8"/>
  <c r="C333" i="8"/>
  <c r="M142" i="8"/>
  <c r="I138" i="8"/>
  <c r="AC114" i="8"/>
  <c r="S201" i="8"/>
  <c r="I287" i="8"/>
  <c r="AA236" i="8"/>
  <c r="I178" i="8"/>
  <c r="C146" i="8"/>
  <c r="W180" i="8"/>
  <c r="W310" i="8"/>
  <c r="W95" i="8"/>
  <c r="Y134" i="8"/>
  <c r="AC10" i="8"/>
  <c r="M208" i="8"/>
  <c r="K200" i="8"/>
  <c r="I90" i="8"/>
  <c r="W238" i="8"/>
  <c r="G218" i="8"/>
  <c r="U155" i="8"/>
  <c r="AC164" i="8"/>
  <c r="G28" i="8"/>
  <c r="G215" i="8"/>
  <c r="AA45" i="8"/>
  <c r="K40" i="8"/>
  <c r="E188" i="8"/>
  <c r="AC158" i="8"/>
  <c r="W187" i="8"/>
  <c r="C342" i="8"/>
  <c r="O84" i="8"/>
  <c r="Q120" i="8"/>
  <c r="AC73" i="8"/>
  <c r="AC221" i="8"/>
  <c r="O18" i="8"/>
  <c r="AC323" i="8"/>
  <c r="M160" i="8"/>
  <c r="S62" i="8"/>
  <c r="S264" i="8"/>
  <c r="U84" i="8"/>
  <c r="O207" i="8"/>
  <c r="M70" i="8"/>
  <c r="I69" i="8"/>
  <c r="Q77" i="8"/>
  <c r="W283" i="8"/>
  <c r="U92" i="8"/>
  <c r="K118" i="8"/>
  <c r="AC318" i="8"/>
  <c r="Y116" i="8"/>
  <c r="C232" i="8"/>
  <c r="M333" i="8"/>
  <c r="W343" i="8"/>
  <c r="K287" i="8"/>
  <c r="U308" i="8"/>
  <c r="Q44" i="8"/>
  <c r="U77" i="8"/>
  <c r="AC322" i="8"/>
  <c r="I302" i="8"/>
  <c r="M144" i="8"/>
  <c r="C339" i="8"/>
  <c r="B325" i="8"/>
  <c r="O141" i="8"/>
  <c r="Q134" i="8"/>
  <c r="O245" i="8"/>
  <c r="AA133" i="8"/>
  <c r="M216" i="8"/>
  <c r="C14" i="8"/>
  <c r="S164" i="8"/>
  <c r="B42" i="8"/>
  <c r="Q76" i="8"/>
  <c r="AC191" i="8"/>
  <c r="E65" i="8"/>
  <c r="Y236" i="8"/>
  <c r="AC262" i="8"/>
  <c r="W113" i="8"/>
  <c r="I76" i="8"/>
  <c r="U351" i="8"/>
  <c r="B62" i="8"/>
  <c r="W80" i="8"/>
  <c r="G314" i="8"/>
  <c r="Y242" i="8"/>
  <c r="C15" i="8"/>
  <c r="W134" i="8"/>
  <c r="M94" i="8"/>
  <c r="AA314" i="8"/>
  <c r="AA248" i="8"/>
  <c r="E291" i="8"/>
  <c r="K150" i="8"/>
  <c r="B306" i="8"/>
  <c r="I39" i="8"/>
  <c r="C165" i="8"/>
  <c r="E77" i="8"/>
  <c r="W99" i="8"/>
  <c r="G79" i="8"/>
  <c r="O178" i="8"/>
  <c r="O211" i="8"/>
  <c r="G99" i="8"/>
  <c r="Y20" i="8"/>
  <c r="I86" i="8"/>
  <c r="O175" i="8"/>
  <c r="G219" i="8"/>
  <c r="I18" i="8"/>
  <c r="S237" i="8"/>
  <c r="O292" i="8"/>
  <c r="C332" i="8"/>
  <c r="O124" i="8"/>
  <c r="I221" i="8"/>
  <c r="Y174" i="8"/>
  <c r="B339" i="8"/>
  <c r="U185" i="8"/>
  <c r="M271" i="8"/>
  <c r="I114" i="8"/>
  <c r="Q327" i="8"/>
  <c r="S179" i="8"/>
  <c r="B74" i="8"/>
  <c r="AA107" i="8"/>
  <c r="K350" i="8"/>
  <c r="W314" i="8"/>
  <c r="K199" i="8"/>
  <c r="K334" i="8"/>
  <c r="B243" i="8"/>
  <c r="B115" i="8"/>
  <c r="G34" i="8"/>
  <c r="B270" i="8"/>
  <c r="B155" i="8"/>
  <c r="K56" i="8"/>
  <c r="O315" i="8"/>
  <c r="M232" i="8"/>
  <c r="I103" i="8"/>
  <c r="Q23" i="8"/>
  <c r="G115" i="8"/>
  <c r="W94" i="8"/>
  <c r="G19" i="8"/>
  <c r="C69" i="8"/>
  <c r="Y184" i="8"/>
  <c r="Q43" i="8"/>
  <c r="G94" i="8"/>
  <c r="C215" i="8"/>
  <c r="K196" i="8"/>
  <c r="G97" i="8"/>
  <c r="K221" i="8"/>
  <c r="E180" i="8"/>
  <c r="I347" i="8"/>
  <c r="AA255" i="8"/>
  <c r="M37" i="8"/>
  <c r="W281" i="8"/>
  <c r="C106" i="8"/>
  <c r="E312" i="8"/>
  <c r="Q103" i="8"/>
  <c r="I54" i="8"/>
  <c r="W213" i="8"/>
  <c r="I237" i="8"/>
  <c r="Q284" i="8"/>
  <c r="I253" i="8"/>
  <c r="S219" i="8"/>
  <c r="Q16" i="8"/>
  <c r="B209" i="8"/>
  <c r="B15" i="8"/>
  <c r="G122" i="8"/>
  <c r="E344" i="8"/>
  <c r="K323" i="8"/>
  <c r="K94" i="8"/>
  <c r="I89" i="8"/>
  <c r="AC329" i="8"/>
  <c r="K231" i="8"/>
  <c r="M242" i="8"/>
  <c r="Q290" i="8"/>
  <c r="G264" i="8"/>
  <c r="G184" i="8"/>
  <c r="M90" i="8"/>
  <c r="Q185" i="8"/>
  <c r="E150" i="8"/>
  <c r="W287" i="8"/>
  <c r="Q311" i="8"/>
  <c r="Q94" i="8"/>
  <c r="W141" i="8"/>
  <c r="I75" i="8"/>
  <c r="G344" i="8"/>
  <c r="AA273" i="8"/>
  <c r="U249" i="8"/>
  <c r="G333" i="8"/>
  <c r="O244" i="8"/>
  <c r="E197" i="8"/>
  <c r="M85" i="8"/>
  <c r="Y88" i="8"/>
  <c r="AA11" i="8"/>
  <c r="Y230" i="8"/>
  <c r="AA105" i="8"/>
  <c r="M303" i="8"/>
  <c r="U271" i="8"/>
  <c r="K28" i="8"/>
  <c r="O76" i="8"/>
  <c r="W79" i="8"/>
  <c r="C193" i="8"/>
  <c r="Q286" i="8"/>
  <c r="U213" i="8"/>
  <c r="B199" i="8"/>
  <c r="Q108" i="8"/>
  <c r="AA51" i="8"/>
  <c r="K76" i="8"/>
  <c r="C322" i="8"/>
  <c r="Q19" i="8"/>
  <c r="O158" i="8"/>
  <c r="M157" i="8"/>
  <c r="AC155" i="8"/>
  <c r="O154" i="8"/>
  <c r="B153" i="8"/>
  <c r="U71" i="8"/>
  <c r="S333" i="8"/>
  <c r="O335" i="8"/>
  <c r="Q205" i="8"/>
  <c r="S342" i="8"/>
  <c r="E347" i="8"/>
  <c r="E96" i="8"/>
  <c r="G350" i="8"/>
  <c r="AA111" i="8"/>
  <c r="C148" i="8"/>
  <c r="G171" i="8"/>
  <c r="I157" i="8"/>
  <c r="Q152" i="8"/>
  <c r="U214" i="8"/>
  <c r="B289" i="8"/>
  <c r="C43" i="8"/>
  <c r="K245" i="8"/>
  <c r="AC216" i="8"/>
  <c r="E230" i="8"/>
  <c r="S173" i="8"/>
  <c r="E28" i="8"/>
  <c r="G343" i="8"/>
  <c r="C81" i="8"/>
  <c r="U283" i="8"/>
  <c r="O176" i="8"/>
  <c r="U332" i="8"/>
  <c r="E207" i="8"/>
  <c r="I35" i="8"/>
  <c r="AA275" i="8"/>
  <c r="G162" i="8"/>
  <c r="O302" i="8"/>
  <c r="G192" i="8"/>
  <c r="AA309" i="8"/>
  <c r="C184" i="8"/>
  <c r="O103" i="8"/>
  <c r="B281" i="8"/>
  <c r="U300" i="8"/>
  <c r="C283" i="8"/>
  <c r="G185" i="8"/>
  <c r="K168" i="8"/>
  <c r="AC235" i="8"/>
  <c r="O209" i="8"/>
  <c r="U85" i="8"/>
  <c r="S211" i="8"/>
  <c r="AA168" i="8"/>
  <c r="O113" i="8"/>
  <c r="O189" i="8"/>
  <c r="Y277" i="8"/>
  <c r="S135" i="8"/>
  <c r="G45" i="8"/>
  <c r="Q52" i="8"/>
  <c r="Q85" i="8"/>
  <c r="I137" i="8"/>
  <c r="AA284" i="8"/>
  <c r="O125" i="8"/>
  <c r="S118" i="8"/>
  <c r="M21" i="8"/>
  <c r="Y78" i="8"/>
  <c r="O284" i="8"/>
  <c r="AC223" i="8"/>
  <c r="G285" i="8"/>
  <c r="S304" i="8"/>
  <c r="Q97" i="8"/>
  <c r="Q291" i="8"/>
  <c r="AA241" i="8"/>
  <c r="O69" i="8"/>
  <c r="S25" i="8"/>
  <c r="K84" i="8"/>
  <c r="W57" i="8"/>
  <c r="Y93" i="8"/>
  <c r="S20" i="8"/>
  <c r="S327" i="8"/>
  <c r="G154" i="8"/>
  <c r="C153" i="8"/>
  <c r="AC151" i="8"/>
  <c r="W149" i="8"/>
  <c r="Y148" i="8"/>
  <c r="U147" i="8"/>
  <c r="O146" i="8"/>
  <c r="E145" i="8"/>
  <c r="K144" i="8"/>
  <c r="AA142" i="8"/>
  <c r="M141" i="8"/>
  <c r="S140" i="8"/>
  <c r="AA138" i="8"/>
  <c r="E137" i="8"/>
  <c r="K136" i="8"/>
  <c r="AA134" i="8"/>
  <c r="W133" i="8"/>
  <c r="O50" i="8"/>
  <c r="E49" i="8"/>
  <c r="U47" i="8"/>
  <c r="G46" i="8"/>
  <c r="E45" i="8"/>
  <c r="AC43" i="8"/>
  <c r="AA41" i="8"/>
  <c r="M40" i="8"/>
  <c r="S39" i="8"/>
  <c r="AA37" i="8"/>
  <c r="M36" i="8"/>
  <c r="AC34" i="8"/>
  <c r="G207" i="8"/>
  <c r="E206" i="8"/>
  <c r="K205" i="8"/>
  <c r="AA203" i="8"/>
  <c r="W202" i="8"/>
  <c r="Y201" i="8"/>
  <c r="I200" i="8"/>
  <c r="M198" i="8"/>
  <c r="S197" i="8"/>
  <c r="Q196" i="8"/>
  <c r="G195" i="8"/>
  <c r="E194" i="8"/>
  <c r="K129" i="8"/>
  <c r="B127" i="8"/>
  <c r="C126" i="8"/>
  <c r="U124" i="8"/>
  <c r="S65" i="8"/>
  <c r="I64" i="8"/>
  <c r="W62" i="8"/>
  <c r="Y61" i="8"/>
  <c r="AA59" i="8"/>
  <c r="M58" i="8"/>
  <c r="U354" i="8"/>
  <c r="B353" i="8"/>
  <c r="C352" i="8"/>
  <c r="U350" i="8"/>
  <c r="O349" i="8"/>
  <c r="M348" i="8"/>
  <c r="S347" i="8"/>
  <c r="I346" i="8"/>
  <c r="B345" i="8"/>
  <c r="AC342" i="8"/>
  <c r="B54" i="8"/>
  <c r="C305" i="8"/>
  <c r="AA301" i="8"/>
  <c r="I122" i="8"/>
  <c r="U290" i="8"/>
  <c r="AA217" i="8"/>
  <c r="U219" i="8"/>
  <c r="B224" i="8"/>
  <c r="AC46" i="8"/>
  <c r="I30" i="8"/>
  <c r="O236" i="8"/>
  <c r="O231" i="8"/>
  <c r="S155" i="8"/>
  <c r="B178" i="8"/>
  <c r="Q189" i="8"/>
  <c r="AA84" i="8"/>
  <c r="I33" i="8"/>
  <c r="Y329" i="8"/>
  <c r="G235" i="8"/>
  <c r="G58" i="8"/>
  <c r="I188" i="8"/>
  <c r="E164" i="8"/>
  <c r="G213" i="8"/>
  <c r="I80" i="8"/>
  <c r="M210" i="8"/>
  <c r="M129" i="8"/>
  <c r="Q307" i="8"/>
  <c r="C11" i="8"/>
  <c r="E303" i="8"/>
  <c r="E148" i="8"/>
  <c r="I207" i="8"/>
  <c r="C195" i="8"/>
  <c r="K21" i="8"/>
  <c r="I337" i="8"/>
  <c r="U108" i="8"/>
  <c r="B34" i="8"/>
  <c r="B252" i="8"/>
  <c r="G183" i="8"/>
  <c r="C171" i="8"/>
  <c r="W51" i="8"/>
  <c r="I48" i="8"/>
  <c r="C42" i="8"/>
  <c r="G216" i="8"/>
  <c r="W320" i="8"/>
  <c r="O275" i="8"/>
  <c r="Y106" i="8"/>
  <c r="B47" i="8"/>
  <c r="I81" i="8"/>
  <c r="B80" i="8"/>
  <c r="O16" i="8"/>
  <c r="Y29" i="8"/>
  <c r="Y71" i="8"/>
  <c r="U11" i="8"/>
  <c r="K222" i="8"/>
  <c r="I108" i="8"/>
  <c r="I228" i="8"/>
  <c r="I260" i="8"/>
  <c r="I113" i="8"/>
  <c r="E144" i="8"/>
  <c r="I44" i="8"/>
  <c r="W331" i="8"/>
  <c r="AC330" i="8"/>
  <c r="K311" i="8"/>
  <c r="B328" i="8"/>
  <c r="C327" i="8"/>
  <c r="U325" i="8"/>
  <c r="K322" i="8"/>
  <c r="I321" i="8"/>
  <c r="B320" i="8"/>
  <c r="C319" i="8"/>
  <c r="AC317" i="8"/>
  <c r="AA316" i="8"/>
  <c r="W315" i="8"/>
  <c r="Y314" i="8"/>
  <c r="U313" i="8"/>
  <c r="O312" i="8"/>
  <c r="M311" i="8"/>
  <c r="S310" i="8"/>
  <c r="I309" i="8"/>
  <c r="W307" i="8"/>
  <c r="AA300" i="8"/>
  <c r="M354" i="8"/>
  <c r="K353" i="8"/>
  <c r="I352" i="8"/>
  <c r="W350" i="8"/>
  <c r="W306" i="8"/>
  <c r="Y305" i="8"/>
  <c r="B299" i="8"/>
  <c r="C298" i="8"/>
  <c r="AC296" i="8"/>
  <c r="B295" i="8"/>
  <c r="Y293" i="8"/>
  <c r="U292" i="8"/>
  <c r="O291" i="8"/>
  <c r="W261" i="8"/>
  <c r="Y260" i="8"/>
  <c r="U259" i="8"/>
  <c r="O258" i="8"/>
  <c r="M257" i="8"/>
  <c r="S256" i="8"/>
  <c r="S255" i="8"/>
  <c r="Q254" i="8"/>
  <c r="G253" i="8"/>
  <c r="C252" i="8"/>
  <c r="U250" i="8"/>
  <c r="S280" i="8"/>
  <c r="I279" i="8"/>
  <c r="B278" i="8"/>
  <c r="S276" i="8"/>
  <c r="I275" i="8"/>
  <c r="W272" i="8"/>
  <c r="K214" i="8"/>
  <c r="O212" i="8"/>
  <c r="E211" i="8"/>
  <c r="K210" i="8"/>
  <c r="AA208" i="8"/>
  <c r="M207" i="8"/>
  <c r="Y349" i="8"/>
  <c r="U348" i="8"/>
  <c r="W346" i="8"/>
  <c r="Y345" i="8"/>
  <c r="B343" i="8"/>
  <c r="B302" i="8"/>
  <c r="C301" i="8"/>
  <c r="AC299" i="8"/>
  <c r="U298" i="8"/>
  <c r="O297" i="8"/>
  <c r="M296" i="8"/>
  <c r="S295" i="8"/>
  <c r="Q294" i="8"/>
  <c r="B293" i="8"/>
  <c r="S291" i="8"/>
  <c r="Q261" i="8"/>
  <c r="G260" i="8"/>
  <c r="E259" i="8"/>
  <c r="K258" i="8"/>
  <c r="I257" i="8"/>
  <c r="O255" i="8"/>
  <c r="M254" i="8"/>
  <c r="K253" i="8"/>
  <c r="AA251" i="8"/>
  <c r="W250" i="8"/>
  <c r="C213" i="8"/>
  <c r="Q211" i="8"/>
  <c r="B210" i="8"/>
  <c r="C209" i="8"/>
  <c r="Q207" i="8"/>
  <c r="AC327" i="8"/>
  <c r="B326" i="8"/>
  <c r="W321" i="8"/>
  <c r="Y320" i="8"/>
  <c r="Q319" i="8"/>
  <c r="W317" i="8"/>
  <c r="S316" i="8"/>
  <c r="Q315" i="8"/>
  <c r="W313" i="8"/>
  <c r="Y312" i="8"/>
  <c r="U311" i="8"/>
  <c r="G310" i="8"/>
  <c r="E309" i="8"/>
  <c r="AC307" i="8"/>
  <c r="U306" i="8"/>
  <c r="O305" i="8"/>
  <c r="W279" i="8"/>
  <c r="Y278" i="8"/>
  <c r="U277" i="8"/>
  <c r="O276" i="8"/>
  <c r="M275" i="8"/>
  <c r="M274" i="8"/>
  <c r="K273" i="8"/>
  <c r="AA271" i="8"/>
  <c r="W270" i="8"/>
  <c r="Y269" i="8"/>
  <c r="U268" i="8"/>
  <c r="AA234" i="8"/>
  <c r="Y232" i="8"/>
  <c r="U231" i="8"/>
  <c r="G230" i="8"/>
  <c r="S228" i="8"/>
  <c r="AC226" i="8"/>
  <c r="AA225" i="8"/>
  <c r="W224" i="8"/>
  <c r="Y223" i="8"/>
  <c r="U222" i="8"/>
  <c r="G221" i="8"/>
  <c r="AA269" i="8"/>
  <c r="C268" i="8"/>
  <c r="K234" i="8"/>
  <c r="AA232" i="8"/>
  <c r="M231" i="8"/>
  <c r="K230" i="8"/>
  <c r="I229" i="8"/>
  <c r="B228" i="8"/>
  <c r="B227" i="8"/>
  <c r="Y225" i="8"/>
  <c r="U224" i="8"/>
  <c r="G223" i="8"/>
  <c r="Y221" i="8"/>
  <c r="O173" i="8"/>
  <c r="E172" i="8"/>
  <c r="AC170" i="8"/>
  <c r="AA169" i="8"/>
  <c r="W168" i="8"/>
  <c r="S167" i="8"/>
  <c r="Q166" i="8"/>
  <c r="M164" i="8"/>
  <c r="W204" i="8"/>
  <c r="Y203" i="8"/>
  <c r="Q202" i="8"/>
  <c r="B201" i="8"/>
  <c r="C200" i="8"/>
  <c r="Q198" i="8"/>
  <c r="G197" i="8"/>
  <c r="E196" i="8"/>
  <c r="AC194" i="8"/>
  <c r="AA193" i="8"/>
  <c r="Q157" i="8"/>
  <c r="C155" i="8"/>
  <c r="Q153" i="8"/>
  <c r="G152" i="8"/>
  <c r="C151" i="8"/>
  <c r="I149" i="8"/>
  <c r="W147" i="8"/>
  <c r="S146" i="8"/>
  <c r="Q145" i="8"/>
  <c r="G144" i="8"/>
  <c r="E143" i="8"/>
  <c r="U141" i="8"/>
  <c r="O140" i="8"/>
  <c r="M139" i="8"/>
  <c r="S138" i="8"/>
  <c r="Q137" i="8"/>
  <c r="B136" i="8"/>
  <c r="C135" i="8"/>
  <c r="Q133" i="8"/>
  <c r="W131" i="8"/>
  <c r="S130" i="8"/>
  <c r="E71" i="8"/>
  <c r="K70" i="8"/>
  <c r="O68" i="8"/>
  <c r="M67" i="8"/>
  <c r="AC173" i="8"/>
  <c r="AA171" i="8"/>
  <c r="M170" i="8"/>
  <c r="K169" i="8"/>
  <c r="AA167" i="8"/>
  <c r="W166" i="8"/>
  <c r="S165" i="8"/>
  <c r="I71" i="8"/>
  <c r="M69" i="8"/>
  <c r="Q67" i="8"/>
  <c r="O65" i="8"/>
  <c r="Y63" i="8"/>
  <c r="Q62" i="8"/>
  <c r="G61" i="8"/>
  <c r="Y59" i="8"/>
  <c r="I58" i="8"/>
  <c r="C133" i="8"/>
  <c r="AC131" i="8"/>
  <c r="O130" i="8"/>
  <c r="W128" i="8"/>
  <c r="Y127" i="8"/>
  <c r="U126" i="8"/>
  <c r="W124" i="8"/>
  <c r="AC49" i="8"/>
  <c r="O48" i="8"/>
  <c r="M47" i="8"/>
  <c r="S46" i="8"/>
  <c r="Q45" i="8"/>
  <c r="B44" i="8"/>
  <c r="E42" i="8"/>
  <c r="AC40" i="8"/>
  <c r="AA39" i="8"/>
  <c r="M38" i="8"/>
  <c r="S37" i="8"/>
  <c r="Q36" i="8"/>
  <c r="B35" i="8"/>
  <c r="C34" i="8"/>
  <c r="G342" i="8"/>
  <c r="O325" i="8"/>
  <c r="Y283" i="8"/>
  <c r="E241" i="8"/>
  <c r="E193" i="8"/>
  <c r="K124" i="8"/>
  <c r="AA89" i="8"/>
  <c r="I82" i="8"/>
  <c r="AC14" i="8"/>
  <c r="E334" i="8"/>
  <c r="AC267" i="8"/>
  <c r="C221" i="8"/>
  <c r="K186" i="8"/>
  <c r="O120" i="8"/>
  <c r="O108" i="8"/>
  <c r="E82" i="8"/>
  <c r="C18" i="8"/>
  <c r="U136" i="8"/>
  <c r="C246" i="8"/>
  <c r="E238" i="8"/>
  <c r="S108" i="8"/>
  <c r="W304" i="8"/>
  <c r="M290" i="8"/>
  <c r="AA57" i="8"/>
  <c r="K306" i="8"/>
  <c r="M158" i="8"/>
  <c r="C112" i="8"/>
  <c r="K92" i="8"/>
  <c r="E121" i="8"/>
  <c r="W233" i="8"/>
  <c r="G268" i="8"/>
  <c r="O160" i="8"/>
  <c r="W199" i="8"/>
  <c r="B235" i="8"/>
  <c r="AC82" i="8"/>
  <c r="U73" i="8"/>
  <c r="Y79" i="8"/>
  <c r="M243" i="8"/>
  <c r="Q200" i="8"/>
  <c r="O168" i="8"/>
  <c r="M341" i="8"/>
  <c r="E109" i="8"/>
  <c r="G147" i="8"/>
  <c r="AC29" i="8"/>
  <c r="B290" i="8"/>
  <c r="W273" i="8"/>
  <c r="E23" i="8"/>
  <c r="S329" i="8"/>
  <c r="U242" i="8"/>
  <c r="S106" i="8"/>
  <c r="G81" i="8"/>
  <c r="I91" i="8"/>
  <c r="B71" i="8"/>
  <c r="O145" i="8"/>
  <c r="E160" i="8"/>
  <c r="Q79" i="8"/>
  <c r="Q138" i="8"/>
  <c r="W13" i="8"/>
  <c r="M86" i="8"/>
  <c r="O181" i="8"/>
  <c r="I307" i="8"/>
  <c r="S174" i="8"/>
  <c r="S76" i="8"/>
  <c r="AC87" i="8"/>
  <c r="AA49" i="8"/>
  <c r="E267" i="8"/>
  <c r="K18" i="8"/>
  <c r="AA70" i="8"/>
  <c r="AC71" i="8"/>
  <c r="K116" i="8"/>
  <c r="AA239" i="8"/>
  <c r="M72" i="8"/>
  <c r="M153" i="8"/>
  <c r="Y153" i="8"/>
  <c r="W154" i="8"/>
  <c r="K123" i="8"/>
  <c r="M130" i="8"/>
  <c r="O295" i="8"/>
  <c r="Q314" i="8"/>
  <c r="U90" i="8"/>
  <c r="AA101" i="8"/>
  <c r="AC101" i="8"/>
  <c r="E134" i="8"/>
  <c r="I242" i="8"/>
  <c r="W43" i="8"/>
  <c r="S53" i="8"/>
  <c r="AC156" i="8"/>
  <c r="U216" i="8"/>
  <c r="O42" i="8"/>
  <c r="U65" i="8"/>
  <c r="Q14" i="8"/>
  <c r="O137" i="8"/>
  <c r="S181" i="8"/>
  <c r="S168" i="8"/>
  <c r="M115" i="8"/>
  <c r="Y56" i="8"/>
  <c r="U104" i="8"/>
  <c r="E349" i="8"/>
  <c r="AA97" i="8"/>
  <c r="Y268" i="8"/>
  <c r="Q119" i="8"/>
  <c r="K104" i="8"/>
  <c r="O97" i="8"/>
  <c r="K51" i="8"/>
  <c r="AA42" i="8"/>
  <c r="I99" i="8"/>
  <c r="K131" i="8"/>
  <c r="E104" i="8"/>
  <c r="U54" i="8"/>
  <c r="G245" i="8"/>
  <c r="Y32" i="8"/>
  <c r="B160" i="8"/>
  <c r="AC186" i="8"/>
  <c r="M184" i="8"/>
  <c r="Y282" i="8"/>
  <c r="K218" i="8"/>
  <c r="Y163" i="8"/>
  <c r="S93" i="8"/>
  <c r="B101" i="8"/>
  <c r="B83" i="8"/>
  <c r="Q125" i="8"/>
  <c r="K110" i="8"/>
  <c r="G23" i="8"/>
  <c r="AA296" i="8"/>
  <c r="Y288" i="8"/>
  <c r="I93" i="8"/>
  <c r="B60" i="8"/>
  <c r="E218" i="8"/>
  <c r="O200" i="8"/>
  <c r="Y45" i="8"/>
  <c r="K155" i="8"/>
  <c r="B73" i="8"/>
  <c r="Y149" i="8"/>
  <c r="AC284" i="8"/>
  <c r="O66" i="8"/>
  <c r="G193" i="8"/>
  <c r="M71" i="8"/>
  <c r="E192" i="8"/>
  <c r="E41" i="8"/>
  <c r="E24" i="8"/>
  <c r="AC119" i="8"/>
  <c r="M120" i="8"/>
  <c r="K268" i="8"/>
  <c r="I305" i="8"/>
  <c r="O74" i="8"/>
  <c r="AC302" i="8"/>
  <c r="U288" i="8"/>
  <c r="U347" i="8"/>
  <c r="AA204" i="8"/>
  <c r="E199" i="8"/>
  <c r="C23" i="8"/>
  <c r="W322" i="8"/>
  <c r="AA145" i="8"/>
  <c r="S240" i="8"/>
  <c r="C28" i="8"/>
  <c r="G191" i="8"/>
  <c r="Y319" i="8"/>
  <c r="S82" i="8"/>
  <c r="Y338" i="8"/>
  <c r="Y23" i="8"/>
  <c r="O149" i="8"/>
  <c r="O40" i="8"/>
  <c r="S52" i="8"/>
  <c r="K281" i="8"/>
  <c r="I177" i="8"/>
  <c r="U99" i="8"/>
  <c r="Q117" i="8"/>
  <c r="E183" i="8"/>
  <c r="E167" i="8"/>
  <c r="U83" i="8"/>
  <c r="S97" i="8"/>
  <c r="O337" i="8"/>
  <c r="S38" i="8"/>
  <c r="W74" i="8"/>
  <c r="M221" i="8"/>
  <c r="Y249" i="8"/>
  <c r="E328" i="8"/>
  <c r="B226" i="8"/>
  <c r="U241" i="8"/>
  <c r="C218" i="8"/>
  <c r="C31" i="8"/>
  <c r="M178" i="8"/>
  <c r="C323" i="8"/>
  <c r="AC320" i="8"/>
  <c r="S121" i="8"/>
  <c r="Q181" i="8"/>
  <c r="B259" i="8"/>
  <c r="G70" i="8"/>
  <c r="AC291" i="8"/>
  <c r="I53" i="8"/>
  <c r="I234" i="8"/>
  <c r="M288" i="8"/>
  <c r="B330" i="8"/>
  <c r="Y187" i="8"/>
  <c r="O96" i="8"/>
  <c r="E155" i="8"/>
  <c r="C289" i="8"/>
  <c r="O327" i="8"/>
  <c r="O28" i="8"/>
  <c r="U132" i="8"/>
  <c r="I225" i="8"/>
  <c r="E333" i="8"/>
  <c r="I280" i="8"/>
  <c r="I169" i="8"/>
  <c r="W316" i="8"/>
  <c r="B304" i="8"/>
  <c r="Y307" i="8"/>
  <c r="E178" i="8"/>
  <c r="B327" i="8"/>
  <c r="B298" i="8"/>
  <c r="Y179" i="8"/>
  <c r="W247" i="8"/>
  <c r="AC167" i="8"/>
  <c r="AC91" i="8"/>
  <c r="AA188" i="8"/>
  <c r="Q78" i="8"/>
  <c r="U279" i="8"/>
  <c r="O192" i="8"/>
  <c r="C273" i="8"/>
  <c r="S251" i="8"/>
  <c r="E322" i="8"/>
  <c r="U100" i="8"/>
  <c r="C288" i="8"/>
  <c r="I208" i="8"/>
  <c r="AC273" i="8"/>
  <c r="C19" i="8"/>
  <c r="C158" i="8"/>
  <c r="Q302" i="8"/>
  <c r="W334" i="8"/>
  <c r="E214" i="8"/>
  <c r="I186" i="8"/>
  <c r="C76" i="8"/>
  <c r="AA337" i="8"/>
  <c r="I111" i="8"/>
  <c r="E316" i="8"/>
  <c r="I241" i="8"/>
  <c r="Q98" i="8"/>
  <c r="W183" i="8"/>
  <c r="W175" i="8"/>
  <c r="O33" i="8"/>
  <c r="Q24" i="8"/>
  <c r="I164" i="8"/>
  <c r="I320" i="8"/>
  <c r="I121" i="8"/>
  <c r="W66" i="8"/>
  <c r="C134" i="8"/>
  <c r="O80" i="8"/>
  <c r="C174" i="8"/>
  <c r="W19" i="8"/>
  <c r="S323" i="8"/>
  <c r="I66" i="8"/>
  <c r="I150" i="8"/>
  <c r="S100" i="8"/>
  <c r="AA108" i="8"/>
  <c r="O250" i="8"/>
  <c r="W271" i="8"/>
  <c r="G21" i="8"/>
  <c r="O77" i="8"/>
  <c r="M106" i="8"/>
  <c r="U239" i="8"/>
  <c r="O272" i="8"/>
  <c r="G229" i="8"/>
  <c r="E94" i="8"/>
  <c r="Q208" i="8"/>
  <c r="O147" i="8"/>
  <c r="I19" i="8"/>
  <c r="Q236" i="8"/>
  <c r="M105" i="8"/>
  <c r="U120" i="8"/>
  <c r="AA185" i="8"/>
  <c r="C351" i="8"/>
  <c r="M167" i="8"/>
  <c r="E266" i="8"/>
  <c r="E31" i="8"/>
  <c r="AA159" i="8"/>
  <c r="M280" i="8"/>
  <c r="C179" i="8"/>
  <c r="B45" i="8"/>
  <c r="S103" i="8"/>
  <c r="O198" i="8"/>
  <c r="E246" i="8"/>
  <c r="C21" i="8"/>
  <c r="E132" i="8"/>
  <c r="Y139" i="8"/>
  <c r="C310" i="8"/>
  <c r="U156" i="8"/>
  <c r="M336" i="8"/>
  <c r="AA120" i="8"/>
  <c r="C216" i="8"/>
  <c r="U320" i="8"/>
  <c r="C263" i="8"/>
  <c r="E289" i="8"/>
  <c r="S115" i="8"/>
  <c r="K49" i="8"/>
  <c r="E217" i="8"/>
  <c r="S51" i="8"/>
  <c r="E335" i="8"/>
  <c r="C101" i="8"/>
  <c r="W52" i="8"/>
  <c r="K15" i="8"/>
  <c r="C300" i="8"/>
  <c r="B351" i="8"/>
  <c r="AC57" i="8"/>
  <c r="B240" i="8"/>
  <c r="G150" i="8"/>
  <c r="U282" i="8"/>
  <c r="O224" i="8"/>
  <c r="G300" i="8"/>
  <c r="U344" i="8"/>
  <c r="W345" i="8"/>
  <c r="O303" i="8"/>
  <c r="S242" i="8"/>
  <c r="Q109" i="8"/>
  <c r="I83" i="8"/>
  <c r="O22" i="8"/>
  <c r="I184" i="8"/>
  <c r="O82" i="8"/>
  <c r="B150" i="8"/>
  <c r="W332" i="8"/>
  <c r="AC190" i="8"/>
  <c r="Q274" i="8"/>
  <c r="G261" i="8"/>
  <c r="K31" i="8"/>
  <c r="AA336" i="8"/>
  <c r="U123" i="8"/>
  <c r="M50" i="8"/>
  <c r="O204" i="8"/>
  <c r="B266" i="8"/>
  <c r="S279" i="8"/>
  <c r="G78" i="8"/>
  <c r="U63" i="8"/>
  <c r="O265" i="8"/>
  <c r="W235" i="8"/>
  <c r="G105" i="8"/>
  <c r="O102" i="8"/>
  <c r="K181" i="8"/>
  <c r="C248" i="8"/>
  <c r="Q49" i="8"/>
  <c r="W102" i="8"/>
  <c r="U152" i="8"/>
  <c r="AC18" i="8"/>
  <c r="C20" i="8"/>
  <c r="U115" i="8"/>
  <c r="I284" i="8"/>
  <c r="C325" i="8"/>
  <c r="E110" i="8"/>
  <c r="G326" i="8"/>
  <c r="M104" i="8"/>
  <c r="K305" i="8"/>
  <c r="O63" i="8"/>
  <c r="B206" i="8"/>
  <c r="C347" i="8"/>
  <c r="K254" i="8"/>
  <c r="G224" i="8"/>
  <c r="B98" i="8"/>
  <c r="E203" i="8"/>
  <c r="B90" i="8"/>
  <c r="M295" i="8"/>
  <c r="Y160" i="8"/>
  <c r="AA103" i="8"/>
  <c r="C173" i="8"/>
  <c r="O233" i="8"/>
  <c r="AC246" i="8"/>
  <c r="C255" i="8"/>
  <c r="E81" i="8"/>
  <c r="Q168" i="8"/>
  <c r="Q89" i="8"/>
  <c r="AA220" i="8"/>
  <c r="B236" i="8"/>
  <c r="I281" i="8"/>
  <c r="B183" i="8"/>
  <c r="I102" i="8"/>
  <c r="B303" i="8"/>
  <c r="C32" i="8"/>
  <c r="E338" i="8"/>
  <c r="C338" i="8"/>
  <c r="U31" i="8"/>
  <c r="U316" i="8"/>
  <c r="E140" i="8"/>
  <c r="O95" i="8"/>
  <c r="K279" i="8"/>
  <c r="U291" i="8"/>
  <c r="M25" i="8"/>
  <c r="M80" i="8"/>
  <c r="Q12" i="8"/>
  <c r="Q244" i="8"/>
  <c r="S352" i="8"/>
  <c r="M22" i="8"/>
  <c r="AA214" i="8"/>
  <c r="U17" i="8"/>
  <c r="O12" i="8"/>
  <c r="M181" i="8"/>
  <c r="C250" i="8"/>
  <c r="G88" i="8"/>
  <c r="AA32" i="8"/>
  <c r="M39" i="8"/>
  <c r="B133" i="8"/>
  <c r="K126" i="8"/>
  <c r="AC260" i="8"/>
  <c r="Y137" i="8"/>
  <c r="S238" i="8"/>
  <c r="B333" i="8"/>
  <c r="AA29" i="8"/>
  <c r="Y237" i="8"/>
  <c r="Q273" i="8"/>
  <c r="S239" i="8"/>
  <c r="Q345" i="8"/>
  <c r="AA81" i="8"/>
  <c r="Q140" i="8"/>
  <c r="W138" i="8"/>
  <c r="Q148" i="8"/>
  <c r="W73" i="8"/>
  <c r="I336" i="8"/>
  <c r="M117" i="8"/>
  <c r="K79" i="8"/>
  <c r="Y129" i="8"/>
  <c r="E15" i="8"/>
  <c r="C175" i="8"/>
  <c r="Q18" i="8"/>
  <c r="G135" i="8"/>
  <c r="Y133" i="8"/>
  <c r="Q101" i="8"/>
  <c r="O352" i="8"/>
  <c r="I341" i="8"/>
  <c r="AC187" i="8"/>
  <c r="K303" i="8"/>
  <c r="W162" i="8"/>
  <c r="K163" i="8"/>
  <c r="S105" i="8"/>
  <c r="U12" i="8"/>
  <c r="E268" i="8"/>
  <c r="M203" i="8"/>
  <c r="W308" i="8"/>
  <c r="B338" i="8"/>
  <c r="I273" i="8"/>
  <c r="B38" i="8"/>
  <c r="Q245" i="8"/>
  <c r="AA122" i="8"/>
  <c r="G139" i="8"/>
  <c r="K80" i="8"/>
  <c r="C262" i="8"/>
  <c r="U333" i="8"/>
  <c r="I285" i="8"/>
  <c r="S182" i="8"/>
  <c r="I288" i="8"/>
  <c r="I218" i="8"/>
  <c r="B311" i="8"/>
  <c r="E54" i="8"/>
  <c r="Y309" i="8"/>
  <c r="K236" i="8"/>
  <c r="S166" i="8"/>
  <c r="K156" i="8"/>
  <c r="AA99" i="8"/>
  <c r="K220" i="8"/>
  <c r="M291" i="8"/>
  <c r="Y119" i="8"/>
  <c r="E130" i="8"/>
  <c r="G270" i="8"/>
  <c r="U280" i="8"/>
  <c r="AA131" i="8"/>
  <c r="I146" i="8"/>
  <c r="AA268" i="8"/>
  <c r="C17" i="8"/>
  <c r="B55" i="8"/>
  <c r="Q112" i="8"/>
  <c r="Y266" i="8"/>
  <c r="AC48" i="8"/>
  <c r="K215" i="8"/>
  <c r="I77" i="8"/>
  <c r="O21" i="8"/>
  <c r="C163" i="8"/>
  <c r="S250" i="8"/>
  <c r="C111" i="8"/>
  <c r="C29" i="8"/>
  <c r="U208" i="8"/>
  <c r="Y264" i="8"/>
  <c r="O339" i="8"/>
  <c r="E182" i="8"/>
  <c r="B89" i="8"/>
  <c r="AA282" i="8"/>
  <c r="Q182" i="8"/>
  <c r="K157" i="8"/>
  <c r="K339" i="8"/>
  <c r="O226" i="8"/>
  <c r="U336" i="8"/>
  <c r="S336" i="8"/>
  <c r="AC339" i="8"/>
  <c r="U86" i="8"/>
  <c r="AC72" i="8"/>
  <c r="Y15" i="8"/>
  <c r="Y103" i="8"/>
  <c r="Y194" i="8"/>
  <c r="S26" i="8"/>
  <c r="U181" i="8"/>
  <c r="AA218" i="8"/>
  <c r="B77" i="8"/>
  <c r="Y69" i="8"/>
  <c r="AA151" i="8"/>
  <c r="AC183" i="8"/>
  <c r="Y28" i="8"/>
  <c r="B116" i="8"/>
  <c r="Y22" i="8"/>
  <c r="K69" i="8"/>
  <c r="AA104" i="8"/>
  <c r="S129" i="8"/>
  <c r="U193" i="8"/>
  <c r="M199" i="8"/>
  <c r="W239" i="8"/>
  <c r="G243" i="8"/>
  <c r="AC35" i="8"/>
  <c r="O190" i="8"/>
  <c r="AC300" i="8"/>
  <c r="Y335" i="8"/>
  <c r="U331" i="8"/>
  <c r="M240" i="8"/>
  <c r="AA100" i="8"/>
  <c r="I240" i="8"/>
  <c r="G24" i="8"/>
  <c r="M190" i="8"/>
  <c r="O341" i="8"/>
  <c r="E179" i="8"/>
  <c r="U172" i="8"/>
  <c r="W218" i="8"/>
  <c r="AC324" i="8"/>
  <c r="AA288" i="8"/>
  <c r="W100" i="8"/>
  <c r="Q237" i="8"/>
  <c r="S234" i="8"/>
  <c r="S338" i="8"/>
  <c r="E307" i="8"/>
  <c r="AC184" i="8"/>
  <c r="C138" i="8"/>
  <c r="G25" i="8"/>
  <c r="G56" i="8"/>
  <c r="Q115" i="8"/>
  <c r="S289" i="8"/>
  <c r="AA110" i="8"/>
  <c r="E277" i="8"/>
  <c r="G194" i="8"/>
  <c r="S265" i="8"/>
  <c r="AA272" i="8"/>
  <c r="U10" i="8"/>
  <c r="I192" i="8"/>
  <c r="U154" i="8"/>
  <c r="S55" i="8"/>
  <c r="G309" i="8"/>
  <c r="I189" i="8"/>
  <c r="G72" i="8"/>
  <c r="S142" i="8"/>
  <c r="AA240" i="8"/>
  <c r="I59" i="8"/>
  <c r="C187" i="8"/>
  <c r="Q136" i="8"/>
  <c r="I308" i="8"/>
  <c r="W286" i="8"/>
  <c r="G180" i="8"/>
  <c r="Y271" i="8"/>
  <c r="G239" i="8"/>
  <c r="E237" i="8"/>
  <c r="W177" i="8"/>
  <c r="C290" i="8"/>
  <c r="S285" i="8"/>
  <c r="W125" i="8"/>
  <c r="U263" i="8"/>
  <c r="Y135" i="8"/>
  <c r="M195" i="8"/>
  <c r="G67" i="8"/>
  <c r="G275" i="8"/>
  <c r="C302" i="8"/>
  <c r="U61" i="8"/>
  <c r="M15" i="8"/>
  <c r="W142" i="8"/>
  <c r="K267" i="8"/>
  <c r="B272" i="8"/>
  <c r="Y105" i="8"/>
  <c r="G95" i="8"/>
  <c r="K62" i="8"/>
  <c r="K145" i="8"/>
  <c r="M11" i="8"/>
  <c r="O135" i="8"/>
  <c r="AA181" i="8"/>
  <c r="Q118" i="8"/>
  <c r="Y101" i="8"/>
  <c r="AC39" i="8"/>
  <c r="Q322" i="8"/>
  <c r="AC23" i="8"/>
  <c r="W84" i="8"/>
  <c r="AC142" i="8"/>
  <c r="AC26" i="8"/>
  <c r="W27" i="8"/>
  <c r="K202" i="8"/>
  <c r="O267" i="8"/>
  <c r="M59" i="8"/>
  <c r="E73" i="8"/>
  <c r="C239" i="8"/>
  <c r="S248" i="8"/>
  <c r="W87" i="8"/>
  <c r="C344" i="8"/>
  <c r="G315" i="8"/>
  <c r="C304" i="8"/>
  <c r="E228" i="8"/>
  <c r="W291" i="8"/>
  <c r="Q46" i="8"/>
  <c r="C83" i="8"/>
  <c r="B301" i="8"/>
  <c r="K180" i="8"/>
  <c r="E253" i="8"/>
  <c r="M246" i="8"/>
  <c r="G256" i="8"/>
  <c r="C77" i="8"/>
  <c r="Q255" i="8"/>
  <c r="Y220" i="8"/>
  <c r="K203" i="8"/>
  <c r="C95" i="8"/>
  <c r="G257" i="8"/>
  <c r="AA187" i="8"/>
  <c r="I223" i="8"/>
  <c r="U337" i="8"/>
  <c r="G287" i="8"/>
  <c r="B112" i="8"/>
  <c r="G15" i="8"/>
  <c r="G80" i="8"/>
  <c r="B342" i="8"/>
  <c r="W169" i="8"/>
  <c r="W150" i="8"/>
  <c r="B81" i="8"/>
  <c r="B117" i="8"/>
  <c r="E99" i="8"/>
  <c r="Q246" i="8"/>
  <c r="O106" i="8"/>
  <c r="W201" i="8"/>
  <c r="U128" i="8"/>
  <c r="W336" i="8"/>
  <c r="Q151" i="8"/>
  <c r="G129" i="8"/>
  <c r="AA264" i="8"/>
  <c r="K182" i="8"/>
  <c r="S354" i="8"/>
  <c r="O308" i="8"/>
  <c r="AA53" i="8"/>
  <c r="O85" i="8"/>
  <c r="G98" i="8"/>
  <c r="M215" i="8"/>
  <c r="G327" i="8"/>
  <c r="B239" i="8"/>
  <c r="Y112" i="8"/>
  <c r="W184" i="8"/>
  <c r="Q15" i="8"/>
  <c r="W65" i="8"/>
  <c r="I104" i="8"/>
  <c r="U232" i="8"/>
  <c r="Y301" i="8"/>
  <c r="B352" i="8"/>
  <c r="B321" i="8"/>
  <c r="B111" i="8"/>
  <c r="O30" i="8"/>
  <c r="Q124" i="8"/>
  <c r="K294" i="8"/>
  <c r="AC74" i="8"/>
  <c r="C284" i="8"/>
  <c r="O132" i="8"/>
  <c r="I263" i="8"/>
  <c r="G202" i="8"/>
  <c r="Q263" i="8"/>
  <c r="Y87" i="8"/>
  <c r="B191" i="8"/>
  <c r="I201" i="8"/>
  <c r="S126" i="8"/>
  <c r="AA261" i="8"/>
  <c r="AC249" i="8"/>
  <c r="B217" i="8"/>
  <c r="AC169" i="8"/>
  <c r="E185" i="8"/>
  <c r="C96" i="8"/>
  <c r="AC347" i="8"/>
  <c r="C210" i="8"/>
  <c r="Y337" i="8"/>
  <c r="Y244" i="8"/>
  <c r="E115" i="8"/>
  <c r="U165" i="8"/>
  <c r="AC12" i="8"/>
  <c r="I84" i="8"/>
  <c r="C119" i="8"/>
  <c r="M183" i="8"/>
  <c r="G244" i="8"/>
  <c r="M305" i="8"/>
  <c r="S11" i="8"/>
  <c r="Q82" i="8"/>
  <c r="S104" i="8"/>
  <c r="K192" i="8"/>
  <c r="AA242" i="8"/>
  <c r="AA290" i="8"/>
  <c r="E336" i="8"/>
  <c r="E34" i="8"/>
  <c r="O35" i="8"/>
  <c r="K37" i="8"/>
  <c r="W38" i="8"/>
  <c r="Q40" i="8"/>
  <c r="Y41" i="8"/>
  <c r="G44" i="8"/>
  <c r="AC45" i="8"/>
  <c r="E47" i="8"/>
  <c r="AA48" i="8"/>
  <c r="S50" i="8"/>
  <c r="I126" i="8"/>
  <c r="C128" i="8"/>
  <c r="W129" i="8"/>
  <c r="U131" i="8"/>
  <c r="E133" i="8"/>
  <c r="AC58" i="8"/>
  <c r="W60" i="8"/>
  <c r="U62" i="8"/>
  <c r="M64" i="8"/>
  <c r="I67" i="8"/>
  <c r="W69" i="8"/>
  <c r="U164" i="8"/>
  <c r="M166" i="8"/>
  <c r="I168" i="8"/>
  <c r="Y169" i="8"/>
  <c r="O171" i="8"/>
  <c r="K66" i="8"/>
  <c r="B68" i="8"/>
  <c r="U69" i="8"/>
  <c r="Q129" i="8"/>
  <c r="C131" i="8"/>
  <c r="I133" i="8"/>
  <c r="E135" i="8"/>
  <c r="O136" i="8"/>
  <c r="K138" i="8"/>
  <c r="W139" i="8"/>
  <c r="I141" i="8"/>
  <c r="C143" i="8"/>
  <c r="O144" i="8"/>
  <c r="AC145" i="8"/>
  <c r="M147" i="8"/>
  <c r="Q149" i="8"/>
  <c r="W151" i="8"/>
  <c r="I153" i="8"/>
  <c r="M155" i="8"/>
  <c r="AC157" i="8"/>
  <c r="U194" i="8"/>
  <c r="M196" i="8"/>
  <c r="AA197" i="8"/>
  <c r="Y199" i="8"/>
  <c r="G201" i="8"/>
  <c r="AC202" i="8"/>
  <c r="M204" i="8"/>
  <c r="W164" i="8"/>
  <c r="AC166" i="8"/>
  <c r="M168" i="8"/>
  <c r="I170" i="8"/>
  <c r="Y171" i="8"/>
  <c r="G173" i="8"/>
  <c r="C222" i="8"/>
  <c r="AA223" i="8"/>
  <c r="S225" i="8"/>
  <c r="G227" i="8"/>
  <c r="O228" i="8"/>
  <c r="AC229" i="8"/>
  <c r="B232" i="8"/>
  <c r="Q233" i="8"/>
  <c r="E235" i="8"/>
  <c r="I270" i="8"/>
  <c r="I222" i="8"/>
  <c r="S223" i="8"/>
  <c r="B225" i="8"/>
  <c r="Q226" i="8"/>
  <c r="K228" i="8"/>
  <c r="AA230" i="8"/>
  <c r="K232" i="8"/>
  <c r="O234" i="8"/>
  <c r="AC268" i="8"/>
  <c r="E270" i="8"/>
  <c r="O271" i="8"/>
  <c r="S273" i="8"/>
  <c r="C275" i="8"/>
  <c r="G276" i="8"/>
  <c r="AC277" i="8"/>
  <c r="E279" i="8"/>
  <c r="O280" i="8"/>
  <c r="AC306" i="8"/>
  <c r="S308" i="8"/>
  <c r="B310" i="8"/>
  <c r="AC311" i="8"/>
  <c r="E313" i="8"/>
  <c r="I315" i="8"/>
  <c r="C317" i="8"/>
  <c r="O318" i="8"/>
  <c r="S320" i="8"/>
  <c r="G322" i="8"/>
  <c r="I327" i="8"/>
  <c r="U207" i="8"/>
  <c r="M209" i="8"/>
  <c r="I211" i="8"/>
  <c r="B214" i="8"/>
  <c r="G251" i="8"/>
  <c r="AC252" i="8"/>
  <c r="W254" i="8"/>
  <c r="O256" i="8"/>
  <c r="AC257" i="8"/>
  <c r="M259" i="8"/>
  <c r="AA260" i="8"/>
  <c r="K291" i="8"/>
  <c r="G293" i="8"/>
  <c r="AC294" i="8"/>
  <c r="E296" i="8"/>
  <c r="AA297" i="8"/>
  <c r="K299" i="8"/>
  <c r="Y300" i="8"/>
  <c r="G302" i="8"/>
  <c r="K345" i="8"/>
  <c r="M346" i="8"/>
  <c r="AC348" i="8"/>
  <c r="E350" i="8"/>
  <c r="O208" i="8"/>
  <c r="S210" i="8"/>
  <c r="B212" i="8"/>
  <c r="AC213" i="8"/>
  <c r="B273" i="8"/>
  <c r="U275" i="8"/>
  <c r="W277" i="8"/>
  <c r="Q279" i="8"/>
  <c r="I250" i="8"/>
  <c r="Y251" i="8"/>
  <c r="O253" i="8"/>
  <c r="AC254" i="8"/>
  <c r="E256" i="8"/>
  <c r="W257" i="8"/>
  <c r="I259" i="8"/>
  <c r="S260" i="8"/>
  <c r="B262" i="8"/>
  <c r="I292" i="8"/>
  <c r="S293" i="8"/>
  <c r="G295" i="8"/>
  <c r="S297" i="8"/>
  <c r="W298" i="8"/>
  <c r="C306" i="8"/>
  <c r="G307" i="8"/>
  <c r="AA351" i="8"/>
  <c r="S353" i="8"/>
  <c r="O355" i="8"/>
  <c r="B300" i="8"/>
  <c r="AC301" i="8"/>
  <c r="Q309" i="8"/>
  <c r="C311" i="8"/>
  <c r="G312" i="8"/>
  <c r="AC313" i="8"/>
  <c r="E315" i="8"/>
  <c r="O316" i="8"/>
  <c r="K318" i="8"/>
  <c r="M319" i="8"/>
  <c r="AA320" i="8"/>
  <c r="S322" i="8"/>
  <c r="S326" i="8"/>
  <c r="W327" i="8"/>
  <c r="O81" i="8"/>
  <c r="G187" i="8"/>
  <c r="AC84" i="8"/>
  <c r="E35" i="8"/>
  <c r="W165" i="8"/>
  <c r="Q347" i="8"/>
  <c r="S330" i="8"/>
  <c r="C70" i="8"/>
  <c r="U293" i="8"/>
  <c r="M110" i="8"/>
  <c r="S74" i="8"/>
  <c r="E32" i="8"/>
  <c r="O346" i="8"/>
  <c r="C105" i="8"/>
  <c r="Q339" i="8"/>
  <c r="K111" i="8"/>
  <c r="G231" i="8"/>
  <c r="E85" i="8"/>
  <c r="O329" i="8"/>
  <c r="U305" i="8"/>
  <c r="E98" i="8"/>
  <c r="U314" i="8"/>
  <c r="O179" i="8"/>
  <c r="E26" i="8"/>
  <c r="C297" i="8"/>
  <c r="Q299" i="8"/>
  <c r="O15" i="8"/>
  <c r="G163" i="8"/>
  <c r="AC316" i="8"/>
  <c r="AA283" i="8"/>
  <c r="B233" i="8"/>
  <c r="AA315" i="8"/>
  <c r="S107" i="8"/>
  <c r="Q280" i="8"/>
  <c r="B149" i="8"/>
  <c r="I266" i="8"/>
  <c r="Q276" i="8"/>
  <c r="C117" i="8"/>
  <c r="U103" i="8"/>
  <c r="G170" i="8"/>
  <c r="G73" i="8"/>
  <c r="O109" i="8"/>
  <c r="Q191" i="8"/>
  <c r="C242" i="8"/>
  <c r="Y182" i="8"/>
  <c r="U230" i="8"/>
  <c r="K48" i="8"/>
  <c r="I267" i="8"/>
  <c r="Q342" i="8"/>
  <c r="Y343" i="8"/>
  <c r="Q346" i="8"/>
  <c r="C348" i="8"/>
  <c r="G349" i="8"/>
  <c r="K351" i="8"/>
  <c r="M352" i="8"/>
  <c r="I354" i="8"/>
  <c r="S57" i="8"/>
  <c r="O59" i="8"/>
  <c r="C62" i="8"/>
  <c r="G63" i="8"/>
  <c r="AC64" i="8"/>
  <c r="AC124" i="8"/>
  <c r="M126" i="8"/>
  <c r="Q128" i="8"/>
  <c r="M194" i="8"/>
  <c r="AA195" i="8"/>
  <c r="K197" i="8"/>
  <c r="W198" i="8"/>
  <c r="AC200" i="8"/>
  <c r="M202" i="8"/>
  <c r="Q204" i="8"/>
  <c r="Y205" i="8"/>
  <c r="B207" i="8"/>
  <c r="K35" i="8"/>
  <c r="G37" i="8"/>
  <c r="K39" i="8"/>
  <c r="W40" i="8"/>
  <c r="U42" i="8"/>
  <c r="C45" i="8"/>
  <c r="O46" i="8"/>
  <c r="Y48" i="8"/>
  <c r="B50" i="8"/>
  <c r="B134" i="8"/>
  <c r="Q135" i="8"/>
  <c r="C137" i="8"/>
  <c r="I139" i="8"/>
  <c r="C141" i="8"/>
  <c r="O142" i="8"/>
  <c r="S144" i="8"/>
  <c r="B146" i="8"/>
  <c r="Q147" i="8"/>
  <c r="C149" i="8"/>
  <c r="AA150" i="8"/>
  <c r="Y152" i="8"/>
  <c r="AC97" i="8"/>
  <c r="O286" i="8"/>
  <c r="Q235" i="8"/>
  <c r="S113" i="8"/>
  <c r="O88" i="8"/>
  <c r="O309" i="8"/>
  <c r="AC243" i="8"/>
  <c r="M263" i="8"/>
  <c r="O38" i="8"/>
  <c r="Y172" i="8"/>
  <c r="B269" i="8"/>
  <c r="Y196" i="8"/>
  <c r="M125" i="8"/>
  <c r="O326" i="8"/>
  <c r="C287" i="8"/>
  <c r="C201" i="8"/>
  <c r="K99" i="8"/>
  <c r="C271" i="8"/>
  <c r="M284" i="8"/>
  <c r="AA92" i="8"/>
  <c r="O282" i="8"/>
  <c r="U265" i="8"/>
  <c r="Q179" i="8"/>
  <c r="Q331" i="8"/>
  <c r="B215" i="8"/>
  <c r="Y292" i="8"/>
  <c r="Y333" i="8"/>
  <c r="U264" i="8"/>
  <c r="G323" i="8"/>
  <c r="O185" i="8"/>
  <c r="B175" i="8"/>
  <c r="O219" i="8"/>
  <c r="B79" i="8"/>
  <c r="Y245" i="8"/>
  <c r="G321" i="8"/>
  <c r="U340" i="8"/>
  <c r="Q214" i="8"/>
  <c r="C30" i="8"/>
  <c r="Q304" i="8"/>
  <c r="E95" i="8"/>
  <c r="B196" i="8"/>
  <c r="AA341" i="8"/>
  <c r="W280" i="8"/>
  <c r="E340" i="8"/>
  <c r="M282" i="8"/>
  <c r="G206" i="8"/>
  <c r="G265" i="8"/>
  <c r="C191" i="8"/>
  <c r="Y191" i="8"/>
  <c r="E21" i="8"/>
  <c r="Y150" i="8"/>
  <c r="S192" i="8"/>
  <c r="C274" i="8"/>
  <c r="Y330" i="8"/>
  <c r="S335" i="8"/>
  <c r="K106" i="8"/>
  <c r="Q155" i="8"/>
  <c r="W157" i="8"/>
  <c r="I47" i="8"/>
  <c r="K183" i="8"/>
  <c r="K24" i="8"/>
  <c r="AC30" i="8"/>
  <c r="W14" i="8"/>
  <c r="AC192" i="8"/>
  <c r="I238" i="8"/>
  <c r="O129" i="8"/>
  <c r="O269" i="8"/>
  <c r="U289" i="8"/>
  <c r="S98" i="8"/>
  <c r="S95" i="8"/>
  <c r="Y114" i="8"/>
  <c r="M122" i="8"/>
  <c r="B87" i="8"/>
  <c r="S246" i="8"/>
  <c r="Y279" i="8"/>
  <c r="C314" i="8"/>
  <c r="O191" i="8"/>
  <c r="M331" i="8"/>
  <c r="G301" i="8"/>
  <c r="W260" i="8"/>
  <c r="B75" i="8"/>
  <c r="C230" i="8"/>
  <c r="G305" i="8"/>
  <c r="AA330" i="8"/>
  <c r="O180" i="8"/>
  <c r="B23" i="8"/>
  <c r="S290" i="8"/>
  <c r="I191" i="8"/>
  <c r="C294" i="8"/>
  <c r="S188" i="8"/>
  <c r="O289" i="8"/>
  <c r="E320" i="8"/>
  <c r="B143" i="8"/>
  <c r="E58" i="8"/>
  <c r="B31" i="8"/>
  <c r="U312" i="8"/>
  <c r="Q348" i="8"/>
  <c r="S68" i="8"/>
  <c r="I353" i="8"/>
  <c r="C168" i="8"/>
  <c r="G40" i="8"/>
  <c r="AA295" i="8"/>
  <c r="I130" i="8"/>
  <c r="K320" i="8"/>
  <c r="O86" i="8"/>
  <c r="W216" i="8"/>
  <c r="B200" i="8"/>
  <c r="Q160" i="8"/>
  <c r="G259" i="8"/>
  <c r="K139" i="8"/>
  <c r="O100" i="8"/>
  <c r="S270" i="8"/>
  <c r="W76" i="8"/>
  <c r="M173" i="8"/>
  <c r="Q228" i="8"/>
  <c r="S317" i="8"/>
  <c r="E221" i="8"/>
  <c r="U210" i="8"/>
  <c r="S224" i="8"/>
  <c r="W256" i="8"/>
  <c r="Y99" i="8"/>
  <c r="I214" i="8"/>
  <c r="AA289" i="8"/>
  <c r="S69" i="8"/>
  <c r="W223" i="8"/>
  <c r="I197" i="8"/>
  <c r="AA235" i="8"/>
  <c r="AA123" i="8"/>
  <c r="I116" i="8"/>
  <c r="B219" i="8"/>
  <c r="S233" i="8"/>
  <c r="W109" i="8"/>
  <c r="W269" i="8"/>
  <c r="K97" i="8"/>
  <c r="AC51" i="8"/>
  <c r="W31" i="8"/>
  <c r="Y270" i="8"/>
  <c r="M339" i="8"/>
  <c r="B234" i="8"/>
  <c r="C22" i="8"/>
  <c r="G120" i="8"/>
  <c r="Y355" i="8"/>
  <c r="E101" i="8"/>
  <c r="W21" i="8"/>
  <c r="B296" i="8"/>
  <c r="AA328" i="8"/>
  <c r="AA233" i="8"/>
  <c r="B238" i="8"/>
  <c r="B275" i="8"/>
  <c r="O313" i="8"/>
  <c r="G96" i="8"/>
  <c r="W107" i="8"/>
  <c r="I312" i="8"/>
  <c r="E103" i="8"/>
  <c r="Q59" i="8"/>
  <c r="E329" i="8"/>
  <c r="Y211" i="8"/>
  <c r="Q100" i="8"/>
  <c r="G332" i="8"/>
  <c r="W339" i="8"/>
  <c r="U29" i="8"/>
  <c r="C330" i="8"/>
  <c r="K166" i="8"/>
  <c r="AA14" i="8"/>
  <c r="AC176" i="8"/>
  <c r="S266" i="8"/>
  <c r="O184" i="8"/>
  <c r="U295" i="8"/>
  <c r="C264" i="8"/>
  <c r="AC88" i="8"/>
  <c r="S81" i="8"/>
  <c r="Q351" i="8"/>
  <c r="AA175" i="8"/>
  <c r="Y341" i="8"/>
  <c r="W22" i="8"/>
  <c r="Q17" i="8"/>
  <c r="E118" i="8"/>
  <c r="I190" i="8"/>
  <c r="B123" i="8"/>
  <c r="AA263" i="8"/>
  <c r="B337" i="8"/>
  <c r="AA27" i="8"/>
  <c r="C86" i="8"/>
  <c r="Q176" i="8"/>
  <c r="W89" i="8"/>
  <c r="I333" i="8"/>
  <c r="K95" i="8"/>
  <c r="AA213" i="8"/>
  <c r="G26" i="8"/>
  <c r="I31" i="8"/>
  <c r="M349" i="8"/>
  <c r="O298" i="8"/>
  <c r="Y294" i="8"/>
  <c r="O330" i="8"/>
  <c r="M75" i="8"/>
  <c r="Y151" i="8"/>
  <c r="Y89" i="8"/>
  <c r="AC108" i="8"/>
  <c r="G30" i="8"/>
  <c r="I61" i="8"/>
  <c r="K154" i="8"/>
  <c r="S306" i="8"/>
  <c r="G85" i="8"/>
  <c r="K325" i="8"/>
  <c r="B141" i="8"/>
  <c r="AC175" i="8"/>
  <c r="AC265" i="8"/>
  <c r="U148" i="8"/>
  <c r="Y231" i="8"/>
  <c r="O344" i="8"/>
  <c r="K86" i="8"/>
  <c r="G29" i="8"/>
  <c r="AA38" i="8"/>
  <c r="K67" i="8"/>
  <c r="Q262" i="8"/>
  <c r="K336" i="8"/>
  <c r="U227" i="8"/>
  <c r="B331" i="8"/>
  <c r="S185" i="8"/>
  <c r="AA160" i="8"/>
  <c r="Y141" i="8"/>
  <c r="Q81" i="8"/>
  <c r="W188" i="8"/>
  <c r="G75" i="8"/>
  <c r="O60" i="8"/>
  <c r="M100" i="8"/>
  <c r="S27" i="8"/>
  <c r="E243" i="8"/>
  <c r="S194" i="8"/>
  <c r="S47" i="8"/>
  <c r="AC165" i="8"/>
  <c r="O36" i="8"/>
  <c r="K12" i="8"/>
  <c r="W174" i="8"/>
  <c r="O52" i="8"/>
  <c r="AA299" i="8"/>
  <c r="C190" i="8"/>
  <c r="I159" i="8"/>
  <c r="AC303" i="8"/>
  <c r="M277" i="8"/>
  <c r="E249" i="8"/>
  <c r="I160" i="8"/>
  <c r="E161" i="8"/>
  <c r="AA331" i="8"/>
  <c r="AC37" i="8"/>
  <c r="K128" i="8"/>
  <c r="AA176" i="8"/>
  <c r="AC89" i="8"/>
  <c r="G156" i="8"/>
  <c r="E273" i="8"/>
  <c r="C57" i="8"/>
  <c r="I117" i="8"/>
  <c r="M179" i="8"/>
  <c r="U189" i="8"/>
  <c r="E304" i="8"/>
  <c r="AA56" i="8"/>
  <c r="M96" i="8"/>
  <c r="C189" i="8"/>
  <c r="G220" i="8"/>
  <c r="AC286" i="8"/>
  <c r="AA333" i="8"/>
  <c r="Y33" i="8"/>
  <c r="G35" i="8"/>
  <c r="AC36" i="8"/>
  <c r="E38" i="8"/>
  <c r="I40" i="8"/>
  <c r="S41" i="8"/>
  <c r="B43" i="8"/>
  <c r="U45" i="8"/>
  <c r="C47" i="8"/>
  <c r="G48" i="8"/>
  <c r="K50" i="8"/>
  <c r="G125" i="8"/>
  <c r="S127" i="8"/>
  <c r="B129" i="8"/>
  <c r="Q131" i="8"/>
  <c r="Y132" i="8"/>
  <c r="U58" i="8"/>
  <c r="M60" i="8"/>
  <c r="I62" i="8"/>
  <c r="E64" i="8"/>
  <c r="AA66" i="8"/>
  <c r="Y68" i="8"/>
  <c r="Q164" i="8"/>
  <c r="E166" i="8"/>
  <c r="O167" i="8"/>
  <c r="S169" i="8"/>
  <c r="B171" i="8"/>
  <c r="K173" i="8"/>
  <c r="W67" i="8"/>
  <c r="Q69" i="8"/>
  <c r="C71" i="8"/>
  <c r="Y130" i="8"/>
  <c r="AA132" i="8"/>
  <c r="S134" i="8"/>
  <c r="G136" i="8"/>
  <c r="AC137" i="8"/>
  <c r="E139" i="8"/>
  <c r="AA140" i="8"/>
  <c r="K142" i="8"/>
  <c r="B144" i="8"/>
  <c r="U145" i="8"/>
  <c r="C147" i="8"/>
  <c r="AA148" i="8"/>
  <c r="M151" i="8"/>
  <c r="AA152" i="8"/>
  <c r="Y154" i="8"/>
  <c r="U157" i="8"/>
  <c r="Q194" i="8"/>
  <c r="C196" i="8"/>
  <c r="O197" i="8"/>
  <c r="S199" i="8"/>
  <c r="W200" i="8"/>
  <c r="U202" i="8"/>
  <c r="E204" i="8"/>
  <c r="I206" i="8"/>
  <c r="U166" i="8"/>
  <c r="E168" i="8"/>
  <c r="O169" i="8"/>
  <c r="S171" i="8"/>
  <c r="W172" i="8"/>
  <c r="S221" i="8"/>
  <c r="O223" i="8"/>
  <c r="K225" i="8"/>
  <c r="W226" i="8"/>
  <c r="G228" i="8"/>
  <c r="U229" i="8"/>
  <c r="E231" i="8"/>
  <c r="I233" i="8"/>
  <c r="C235" i="8"/>
  <c r="G269" i="8"/>
  <c r="AA221" i="8"/>
  <c r="K223" i="8"/>
  <c r="M224" i="8"/>
  <c r="I226" i="8"/>
  <c r="AC227" i="8"/>
  <c r="E229" i="8"/>
  <c r="AC231" i="8"/>
  <c r="M233" i="8"/>
  <c r="Q268" i="8"/>
  <c r="C270" i="8"/>
  <c r="G271" i="8"/>
  <c r="AC272" i="8"/>
  <c r="W274" i="8"/>
  <c r="B276" i="8"/>
  <c r="Q277" i="8"/>
  <c r="C279" i="8"/>
  <c r="G280" i="8"/>
  <c r="Q306" i="8"/>
  <c r="K308" i="8"/>
  <c r="W309" i="8"/>
  <c r="I311" i="8"/>
  <c r="C313" i="8"/>
  <c r="O314" i="8"/>
  <c r="K316" i="8"/>
  <c r="G318" i="8"/>
  <c r="AC319" i="8"/>
  <c r="M321" i="8"/>
  <c r="AA326" i="8"/>
  <c r="Y328" i="8"/>
  <c r="AC206" i="8"/>
  <c r="E209" i="8"/>
  <c r="AA210" i="8"/>
  <c r="S212" i="8"/>
  <c r="B251" i="8"/>
  <c r="Q252" i="8"/>
  <c r="E254" i="8"/>
  <c r="I256" i="8"/>
  <c r="U257" i="8"/>
  <c r="C259" i="8"/>
  <c r="O260" i="8"/>
  <c r="AC261" i="8"/>
  <c r="E292" i="8"/>
  <c r="U294" i="8"/>
  <c r="C296" i="8"/>
  <c r="G297" i="8"/>
  <c r="AC298" i="8"/>
  <c r="S300" i="8"/>
  <c r="W301" i="8"/>
  <c r="O343" i="8"/>
  <c r="E346" i="8"/>
  <c r="I348" i="8"/>
  <c r="C350" i="8"/>
  <c r="G208" i="8"/>
  <c r="AC209" i="8"/>
  <c r="W211" i="8"/>
  <c r="I213" i="8"/>
  <c r="S271" i="8"/>
  <c r="Q275" i="8"/>
  <c r="C277" i="8"/>
  <c r="AA278" i="8"/>
  <c r="Y280" i="8"/>
  <c r="K251" i="8"/>
  <c r="B253" i="8"/>
  <c r="U254" i="8"/>
  <c r="C256" i="8"/>
  <c r="E257" i="8"/>
  <c r="AA258" i="8"/>
  <c r="K260" i="8"/>
  <c r="M261" i="8"/>
  <c r="AA291" i="8"/>
  <c r="K293" i="8"/>
  <c r="W294" i="8"/>
  <c r="K297" i="8"/>
  <c r="M298" i="8"/>
  <c r="S305" i="8"/>
  <c r="B307" i="8"/>
  <c r="O351" i="8"/>
  <c r="AC352" i="8"/>
  <c r="B355" i="8"/>
  <c r="W299" i="8"/>
  <c r="U301" i="8"/>
  <c r="AA308" i="8"/>
  <c r="Y310" i="8"/>
  <c r="B312" i="8"/>
  <c r="Q313" i="8"/>
  <c r="C315" i="8"/>
  <c r="G316" i="8"/>
  <c r="U317" i="8"/>
  <c r="E319" i="8"/>
  <c r="O320" i="8"/>
  <c r="AC321" i="8"/>
  <c r="AC325" i="8"/>
  <c r="M327" i="8"/>
  <c r="Q303" i="8"/>
  <c r="W253" i="8"/>
  <c r="K289" i="8"/>
  <c r="K133" i="8"/>
  <c r="G107" i="8"/>
  <c r="Q21" i="8"/>
  <c r="O220" i="8"/>
  <c r="K256" i="8"/>
  <c r="Q225" i="8"/>
  <c r="U25" i="8"/>
  <c r="AA22" i="8"/>
  <c r="E84" i="8"/>
  <c r="M340" i="8"/>
  <c r="W39" i="8"/>
  <c r="I329" i="8"/>
  <c r="AA166" i="8"/>
  <c r="I340" i="8"/>
  <c r="E11" i="8"/>
  <c r="S222" i="8"/>
  <c r="S241" i="8"/>
  <c r="Q11" i="8"/>
  <c r="U163" i="8"/>
  <c r="E220" i="8"/>
  <c r="AA184" i="8"/>
  <c r="AA274" i="8"/>
  <c r="Y147" i="8"/>
  <c r="B187" i="8"/>
  <c r="O274" i="8"/>
  <c r="G66" i="8"/>
  <c r="M308" i="8"/>
  <c r="E138" i="8"/>
  <c r="AA31" i="8"/>
  <c r="AC264" i="8"/>
  <c r="G53" i="8"/>
  <c r="Q90" i="8"/>
  <c r="B157" i="8"/>
  <c r="S229" i="8"/>
  <c r="U235" i="8"/>
  <c r="E287" i="8"/>
  <c r="C349" i="8"/>
  <c r="M251" i="8"/>
  <c r="U353" i="8"/>
  <c r="AC152" i="8"/>
  <c r="B96" i="8"/>
  <c r="I124" i="8"/>
  <c r="W217" i="8"/>
  <c r="I342" i="8"/>
  <c r="S343" i="8"/>
  <c r="AA345" i="8"/>
  <c r="Y347" i="8"/>
  <c r="B349" i="8"/>
  <c r="Q350" i="8"/>
  <c r="E352" i="8"/>
  <c r="AA353" i="8"/>
  <c r="S355" i="8"/>
  <c r="K57" i="8"/>
  <c r="G59" i="8"/>
  <c r="AC60" i="8"/>
  <c r="B63" i="8"/>
  <c r="U64" i="8"/>
  <c r="E66" i="8"/>
  <c r="E126" i="8"/>
  <c r="AA127" i="8"/>
  <c r="C194" i="8"/>
  <c r="O195" i="8"/>
  <c r="AC196" i="8"/>
  <c r="E198" i="8"/>
  <c r="U200" i="8"/>
  <c r="E202" i="8"/>
  <c r="O203" i="8"/>
  <c r="S205" i="8"/>
  <c r="W206" i="8"/>
  <c r="Q34" i="8"/>
  <c r="W36" i="8"/>
  <c r="U38" i="8"/>
  <c r="E40" i="8"/>
  <c r="I42" i="8"/>
  <c r="Y44" i="8"/>
  <c r="B46" i="8"/>
  <c r="AC47" i="8"/>
  <c r="W49" i="8"/>
  <c r="M133" i="8"/>
  <c r="I135" i="8"/>
  <c r="Y136" i="8"/>
  <c r="B138" i="8"/>
  <c r="Y140" i="8"/>
  <c r="G142" i="8"/>
  <c r="U143" i="8"/>
  <c r="W145" i="8"/>
  <c r="I147" i="8"/>
  <c r="S148" i="8"/>
  <c r="O150" i="8"/>
  <c r="S152" i="8"/>
  <c r="B154" i="8"/>
  <c r="W115" i="8"/>
  <c r="C10" i="8"/>
  <c r="K185" i="8"/>
  <c r="Y11" i="8"/>
  <c r="M20" i="8"/>
  <c r="AA286" i="8"/>
  <c r="S158" i="8"/>
  <c r="O230" i="8"/>
  <c r="Y91" i="8"/>
  <c r="S87" i="8"/>
  <c r="K101" i="8"/>
  <c r="Y240" i="8"/>
  <c r="G286" i="8"/>
  <c r="AC65" i="8"/>
  <c r="B317" i="8"/>
  <c r="W246" i="8"/>
  <c r="M272" i="8"/>
  <c r="C186" i="8"/>
  <c r="AC331" i="8"/>
  <c r="B294" i="8"/>
  <c r="B329" i="8"/>
  <c r="E108" i="8"/>
  <c r="G153" i="8"/>
  <c r="Y74" i="8"/>
  <c r="K61" i="8"/>
  <c r="W232" i="8"/>
  <c r="K261" i="8"/>
  <c r="W112" i="8"/>
  <c r="G69" i="8"/>
  <c r="U107" i="8"/>
  <c r="AC70" i="8"/>
  <c r="M256" i="8"/>
  <c r="B246" i="8"/>
  <c r="K125" i="8"/>
  <c r="W337" i="8"/>
  <c r="I140" i="8"/>
  <c r="U142" i="8"/>
  <c r="M325" i="8"/>
  <c r="S111" i="8"/>
  <c r="E125" i="8"/>
  <c r="E70" i="8"/>
  <c r="B230" i="8"/>
  <c r="Y327" i="8"/>
  <c r="W263" i="8"/>
  <c r="Q27" i="8"/>
  <c r="I219" i="8"/>
  <c r="E80" i="8"/>
  <c r="M51" i="8"/>
  <c r="M328" i="8"/>
  <c r="K175" i="8"/>
  <c r="S311" i="8"/>
  <c r="O151" i="8"/>
  <c r="Y155" i="8"/>
  <c r="E272" i="8"/>
  <c r="S59" i="8"/>
  <c r="I155" i="8"/>
  <c r="C157" i="8"/>
  <c r="K83" i="8"/>
  <c r="I318" i="8"/>
  <c r="K32" i="8"/>
  <c r="Q242" i="8"/>
  <c r="W251" i="8"/>
  <c r="O188" i="8"/>
  <c r="O45" i="8"/>
  <c r="K22" i="8"/>
  <c r="M217" i="8"/>
  <c r="AA86" i="8"/>
  <c r="K171" i="8"/>
  <c r="O115" i="8"/>
  <c r="AC20" i="8"/>
  <c r="E262" i="8"/>
  <c r="W292" i="8"/>
  <c r="M57" i="8"/>
  <c r="I41" i="8"/>
  <c r="C320" i="8"/>
  <c r="I163" i="8"/>
  <c r="S162" i="8"/>
  <c r="Q126" i="8"/>
  <c r="B107" i="8"/>
  <c r="AC174" i="8"/>
  <c r="B145" i="8"/>
  <c r="C92" i="8"/>
  <c r="Q332" i="8"/>
  <c r="AA153" i="8"/>
  <c r="Q337" i="8"/>
  <c r="B172" i="8"/>
  <c r="C24" i="8"/>
  <c r="C334" i="8"/>
  <c r="I295" i="8"/>
  <c r="Y272" i="8"/>
  <c r="C115" i="8"/>
  <c r="I15" i="8"/>
  <c r="G101" i="8"/>
  <c r="E76" i="8"/>
  <c r="K340" i="8"/>
  <c r="C161" i="8"/>
  <c r="U184" i="8"/>
  <c r="K188" i="8"/>
  <c r="E69" i="8"/>
  <c r="E248" i="8"/>
  <c r="O347" i="8"/>
  <c r="K257" i="8"/>
  <c r="O117" i="8"/>
  <c r="I278" i="8"/>
  <c r="I100" i="8"/>
  <c r="O72" i="8"/>
  <c r="U18" i="8"/>
  <c r="K147" i="8"/>
  <c r="W148" i="8"/>
  <c r="O264" i="8"/>
  <c r="B105" i="8"/>
  <c r="S334" i="8"/>
  <c r="Y214" i="8"/>
  <c r="I343" i="8"/>
  <c r="Q334" i="8"/>
  <c r="E189" i="8"/>
  <c r="AC335" i="8"/>
  <c r="Q111" i="8"/>
  <c r="U212" i="8"/>
  <c r="U287" i="8"/>
  <c r="Y323" i="8"/>
  <c r="S49" i="8"/>
  <c r="AC104" i="8"/>
  <c r="M32" i="8"/>
  <c r="O26" i="8"/>
  <c r="U46" i="8"/>
  <c r="E310" i="8"/>
  <c r="E181" i="8"/>
  <c r="Q162" i="8"/>
  <c r="AC115" i="8"/>
  <c r="AC295" i="8"/>
  <c r="O131" i="8"/>
  <c r="G27" i="8"/>
  <c r="U179" i="8"/>
  <c r="S33" i="8"/>
  <c r="Y186" i="8"/>
  <c r="Q65" i="8"/>
  <c r="M223" i="8"/>
  <c r="S302" i="8"/>
  <c r="Y115" i="8"/>
  <c r="AC236" i="8"/>
  <c r="O249" i="8"/>
  <c r="E354" i="8"/>
  <c r="C63" i="8"/>
  <c r="AC293" i="8"/>
  <c r="U56" i="8"/>
  <c r="C233" i="8"/>
  <c r="U41" i="8"/>
  <c r="B86" i="8"/>
  <c r="Y170" i="8"/>
  <c r="B97" i="8"/>
  <c r="S175" i="8"/>
  <c r="U180" i="8"/>
  <c r="AA338" i="8"/>
  <c r="I276" i="8"/>
  <c r="B94" i="8"/>
  <c r="B354" i="8"/>
  <c r="K263" i="8"/>
  <c r="S13" i="8"/>
  <c r="B25" i="8"/>
  <c r="G282" i="8"/>
  <c r="C197" i="8"/>
  <c r="B182" i="8"/>
  <c r="Y176" i="8"/>
  <c r="E162" i="8"/>
  <c r="B324" i="8"/>
  <c r="S262" i="8"/>
  <c r="K87" i="8"/>
  <c r="S91" i="8"/>
  <c r="AA352" i="8"/>
  <c r="Q310" i="8"/>
  <c r="U89" i="8"/>
  <c r="G292" i="8"/>
  <c r="O216" i="8"/>
  <c r="Q32" i="8"/>
  <c r="AC274" i="8"/>
  <c r="AC245" i="8"/>
  <c r="Q42" i="8"/>
  <c r="AA72" i="8"/>
  <c r="G87" i="8"/>
  <c r="M134" i="8"/>
  <c r="S253" i="8"/>
  <c r="E86" i="8"/>
  <c r="K224" i="8"/>
  <c r="E105" i="8"/>
  <c r="M330" i="8"/>
  <c r="O247" i="8"/>
  <c r="C212" i="8"/>
  <c r="B254" i="8"/>
  <c r="C282" i="8"/>
  <c r="Y12" i="8"/>
  <c r="C156" i="8"/>
  <c r="M138" i="8"/>
  <c r="B40" i="8"/>
  <c r="B76" i="8"/>
  <c r="B58" i="8"/>
  <c r="W29" i="8"/>
  <c r="AA116" i="8"/>
  <c r="S114" i="8"/>
  <c r="S348" i="8"/>
  <c r="I46" i="8"/>
  <c r="AC144" i="8"/>
  <c r="W140" i="8"/>
  <c r="AA117" i="8"/>
  <c r="Q230" i="8"/>
  <c r="Q35" i="8"/>
  <c r="Y262" i="8"/>
  <c r="O193" i="8"/>
  <c r="B61" i="8"/>
  <c r="S231" i="8"/>
  <c r="C60" i="8"/>
  <c r="Y123" i="8"/>
  <c r="Y111" i="8"/>
  <c r="Q146" i="8"/>
  <c r="K27" i="8"/>
  <c r="AC27" i="8"/>
  <c r="C337" i="8"/>
  <c r="M212" i="8"/>
  <c r="E240" i="8"/>
  <c r="Q190" i="8"/>
  <c r="M154" i="8"/>
  <c r="B13" i="8"/>
  <c r="K235" i="8"/>
  <c r="C331" i="8"/>
  <c r="S86" i="8"/>
  <c r="AA165" i="8"/>
  <c r="S45" i="8"/>
  <c r="M269" i="8"/>
  <c r="O13" i="8"/>
  <c r="AC247" i="8"/>
  <c r="Y250" i="8"/>
  <c r="B119" i="8"/>
  <c r="U20" i="8"/>
  <c r="AC304" i="8"/>
  <c r="C267" i="8"/>
  <c r="Q10" i="8"/>
  <c r="W300" i="8"/>
  <c r="C185" i="8"/>
  <c r="M276" i="8"/>
  <c r="G83" i="8"/>
  <c r="E97" i="8"/>
  <c r="G262" i="8"/>
  <c r="M73" i="8"/>
  <c r="G90" i="8"/>
  <c r="M238" i="8"/>
  <c r="U105" i="8"/>
  <c r="M347" i="8"/>
  <c r="B21" i="8"/>
  <c r="C120" i="8"/>
  <c r="I357" i="8" l="1"/>
  <c r="I365" i="8"/>
  <c r="Q371" i="8"/>
  <c r="Q357" i="8"/>
  <c r="Q367" i="8" s="1"/>
  <c r="Q361" i="8"/>
  <c r="Q359" i="8"/>
  <c r="Q369" i="8"/>
  <c r="Q365" i="8"/>
  <c r="AA359" i="8"/>
  <c r="AA361" i="8"/>
  <c r="AA365" i="8"/>
  <c r="AA357" i="8"/>
  <c r="AA373" i="8"/>
  <c r="Y365" i="8"/>
  <c r="Y359" i="8"/>
  <c r="Y361" i="8"/>
  <c r="Y357" i="8"/>
  <c r="Y367" i="8" s="1"/>
  <c r="Y373" i="8"/>
  <c r="E359" i="8"/>
  <c r="E361" i="8"/>
  <c r="E357" i="8"/>
  <c r="E367" i="8" s="1"/>
  <c r="E365" i="8"/>
  <c r="I359" i="8"/>
  <c r="W357" i="8"/>
  <c r="W367" i="8" s="1"/>
  <c r="W373" i="8"/>
  <c r="W359" i="8"/>
  <c r="W361" i="8"/>
  <c r="W365" i="8"/>
  <c r="I361" i="8"/>
  <c r="S361" i="8"/>
  <c r="S357" i="8"/>
  <c r="S367" i="8" s="1"/>
  <c r="S365" i="8"/>
  <c r="U361" i="8"/>
  <c r="U357" i="8"/>
  <c r="U367" i="8" s="1"/>
  <c r="U369" i="8"/>
  <c r="U365" i="8"/>
  <c r="U371" i="8"/>
  <c r="U359" i="8"/>
  <c r="AC361" i="8"/>
  <c r="AC357" i="8"/>
  <c r="AC359" i="8"/>
  <c r="AC365" i="8"/>
  <c r="K365" i="8"/>
  <c r="K361" i="8"/>
  <c r="K359" i="8"/>
  <c r="K357" i="8"/>
  <c r="K367" i="8" s="1"/>
  <c r="M361" i="8"/>
  <c r="M357" i="8"/>
  <c r="M367" i="8" s="1"/>
  <c r="M365" i="8"/>
  <c r="M359" i="8"/>
  <c r="M369" i="8"/>
  <c r="M371" i="8"/>
  <c r="O357" i="8"/>
  <c r="O367" i="8" s="1"/>
  <c r="O361" i="8"/>
  <c r="O359" i="8"/>
  <c r="O365" i="8"/>
  <c r="G361" i="8"/>
  <c r="G359" i="8"/>
  <c r="G365" i="8"/>
  <c r="G357" i="8"/>
  <c r="G367" i="8" s="1"/>
  <c r="G371" i="8"/>
  <c r="G369" i="8"/>
  <c r="S359" i="8"/>
  <c r="AC367" i="8" l="1"/>
  <c r="Y378" i="8"/>
  <c r="Q363" i="8"/>
  <c r="I363" i="8"/>
  <c r="U363" i="8"/>
  <c r="I367" i="8"/>
  <c r="Y379" i="8"/>
  <c r="S363" i="8"/>
  <c r="O363" i="8"/>
  <c r="G363" i="8"/>
  <c r="M363" i="8"/>
  <c r="W363" i="8"/>
  <c r="K363" i="8"/>
  <c r="AC363" i="8"/>
  <c r="AA363" i="8"/>
  <c r="AA367" i="8"/>
  <c r="Y377" i="8"/>
  <c r="E363" i="8"/>
  <c r="Y363" i="8"/>
</calcChain>
</file>

<file path=xl/sharedStrings.xml><?xml version="1.0" encoding="utf-8"?>
<sst xmlns="http://schemas.openxmlformats.org/spreadsheetml/2006/main" count="427" uniqueCount="422">
  <si>
    <t>STATE-WIDE TOTAL</t>
  </si>
  <si>
    <t>Est. Change in Enrollment</t>
  </si>
  <si>
    <t>Est. Change in Property Tax</t>
  </si>
  <si>
    <t>Maximum</t>
  </si>
  <si>
    <t>Minimum</t>
  </si>
  <si>
    <t>Range</t>
  </si>
  <si>
    <t>Median</t>
  </si>
  <si>
    <t>Average</t>
  </si>
  <si>
    <t>Number of Districts with Increases</t>
  </si>
  <si>
    <t>Number of Districts with Decreases</t>
  </si>
  <si>
    <t>Notes and Assumptions:</t>
  </si>
  <si>
    <t>Please contact the LSA if there are any questions or concerns regarding this information.</t>
  </si>
  <si>
    <t>Total Number of Districts Receiving:</t>
  </si>
  <si>
    <t>Assumptions include:</t>
  </si>
  <si>
    <t>Taxable Valuations</t>
  </si>
  <si>
    <t>Enrollments</t>
  </si>
  <si>
    <t>Special Ed. Weighting Change</t>
  </si>
  <si>
    <t>Supplementary Weighting Change</t>
  </si>
  <si>
    <t>ESL Weighting Change</t>
  </si>
  <si>
    <t>At-Risk Weighting Change</t>
  </si>
  <si>
    <t xml:space="preserve">Regular State school aid does not include State Categorical Supplement amounts.  </t>
  </si>
  <si>
    <t>Change in Preschool Formula</t>
  </si>
  <si>
    <t>DoM #</t>
  </si>
  <si>
    <t># of districts:</t>
  </si>
  <si>
    <t>Est. Change in Combined District Cost</t>
  </si>
  <si>
    <t>Preschool Weighting Change</t>
  </si>
  <si>
    <t>Estimated change in state aid includes regular school aid and the total state categorical supplements.</t>
  </si>
  <si>
    <t>District</t>
  </si>
  <si>
    <t>Total State Aid From General Fund (Preschool Formula, State Categoricals, Regular School Aid without PTER Funds):</t>
  </si>
  <si>
    <t>Note:  Estimates include AEA flow-through funding amounts generated at the district level.</t>
  </si>
  <si>
    <t>*Estimated change in State aid includes regular State aid and total State categorical supplements but does not include preschool formula funding.</t>
  </si>
  <si>
    <t>Total All State Aid (Preschool Formula, State Categoricals, Regular School Aid, and Property Tax Equity and Relief Funds):</t>
  </si>
  <si>
    <t>Actual</t>
  </si>
  <si>
    <t>Combined district cost is the sum of the regular program, state categorical supplements,  budget adjustment, district cost of supplementary weights, special education program, area education agency programs, dropout prevention programs and includes both property tax and State aid.   The combined district cost does not include the preschool state aid amount.</t>
  </si>
  <si>
    <t>Total State Aid Increase from Previous Fiscal Year:</t>
  </si>
  <si>
    <t xml:space="preserve">The budget adjustment is a mechanism to provide additional funding for school districts with declining enrollments.  It is funded with property taxes and is included in the Foundation Property Taxes. </t>
  </si>
  <si>
    <t>FY 2015 Budget Enrollment</t>
  </si>
  <si>
    <t>FY 2015</t>
  </si>
  <si>
    <t>LSA SAS Program V3.5_FY14.</t>
  </si>
  <si>
    <t>This spreadsheet was updated on December 26, 2013.</t>
  </si>
  <si>
    <t>Estimates include Property Tax Equity and Relief (PTER) funds from the FY 2014 State sales/use tax for school infrastructure that total $8.2 million.  The funds are also included in the Regular State aid amounts.</t>
  </si>
  <si>
    <t>Choose FY 2015 State Percent of Growth Here ==&gt;:</t>
  </si>
  <si>
    <t>Est. FY 2015 State Percent of Growth:</t>
  </si>
  <si>
    <t>Legislative Services Agency:  Estimated FY 2015 property tax and regular State aid totals have been adjusted for Property Tax Equity and Relief (PTER) funding and estimated Commercial and Industrial Replacment payments.  See additional notes at bottom.</t>
  </si>
  <si>
    <t xml:space="preserve">Est. FY 2015 Regular State Aid </t>
  </si>
  <si>
    <t>Est. FY 2015 Total State Categorical Supplements</t>
  </si>
  <si>
    <t>FY 2015 Estimated Change in State Aid*</t>
  </si>
  <si>
    <t>Est. FY 2015 Combined District Cost</t>
  </si>
  <si>
    <t>Est. FY 2015 Total Property Tax Adjustment Aid</t>
  </si>
  <si>
    <t>FY 2015 Budget Adjustment</t>
  </si>
  <si>
    <t xml:space="preserve">FY 2015 Preschool Formula </t>
  </si>
  <si>
    <t>Est. FY 2015 Foundation Property Taxes**</t>
  </si>
  <si>
    <t>District_Name</t>
  </si>
  <si>
    <t>Dist</t>
  </si>
  <si>
    <t>_TYPE_</t>
  </si>
  <si>
    <t>_FREQ_</t>
  </si>
  <si>
    <t>l101b</t>
  </si>
  <si>
    <t>enr_chng</t>
  </si>
  <si>
    <t>reg_schl_b</t>
  </si>
  <si>
    <t>s_cats_b</t>
  </si>
  <si>
    <t>st_change</t>
  </si>
  <si>
    <t>pt_b</t>
  </si>
  <si>
    <t>pt_change</t>
  </si>
  <si>
    <t>cdc_b</t>
  </si>
  <si>
    <t>pt_a</t>
  </si>
  <si>
    <t>cdc_a</t>
  </si>
  <si>
    <t>cdc_change</t>
  </si>
  <si>
    <t>L416B</t>
  </si>
  <si>
    <t>L824b</t>
  </si>
  <si>
    <t>l734b</t>
  </si>
  <si>
    <t>pschl_change</t>
  </si>
  <si>
    <t>ptb_rel1</t>
  </si>
  <si>
    <t>ptb_rel2</t>
  </si>
  <si>
    <t>ci_b</t>
  </si>
  <si>
    <t>A-H-S-T</t>
  </si>
  <si>
    <t>AGWSR</t>
  </si>
  <si>
    <t>Adair-Casey</t>
  </si>
  <si>
    <t>Adel DeSoto Minburn</t>
  </si>
  <si>
    <t>Akron Westfield</t>
  </si>
  <si>
    <t>Albert City-Truesdale</t>
  </si>
  <si>
    <t>Albia</t>
  </si>
  <si>
    <t>Alburnett</t>
  </si>
  <si>
    <t>Alden</t>
  </si>
  <si>
    <t>Algona</t>
  </si>
  <si>
    <t>Allamakee</t>
  </si>
  <si>
    <t>Alta</t>
  </si>
  <si>
    <t>Ames</t>
  </si>
  <si>
    <t>Anamosa</t>
  </si>
  <si>
    <t>Andrew</t>
  </si>
  <si>
    <t>Ankeny</t>
  </si>
  <si>
    <t>Aplington-Parkersburg</t>
  </si>
  <si>
    <t>Ar-We-Va</t>
  </si>
  <si>
    <t>Armstrong-Ringsted</t>
  </si>
  <si>
    <t>Atlantic</t>
  </si>
  <si>
    <t>Audubon</t>
  </si>
  <si>
    <t>Aurelia</t>
  </si>
  <si>
    <t>BCLUW</t>
  </si>
  <si>
    <t>Ballard</t>
  </si>
  <si>
    <t>Battle Creek-Ida Grove</t>
  </si>
  <si>
    <t>Baxter</t>
  </si>
  <si>
    <t>Bedford</t>
  </si>
  <si>
    <t>Belle Plaine</t>
  </si>
  <si>
    <t>Bellevue</t>
  </si>
  <si>
    <t>Belmond-Klemme</t>
  </si>
  <si>
    <t>Bennett</t>
  </si>
  <si>
    <t>Benton</t>
  </si>
  <si>
    <t>Bettendorf</t>
  </si>
  <si>
    <t>Bondurant-Farrar</t>
  </si>
  <si>
    <t>Boone</t>
  </si>
  <si>
    <t>Boyden-Hull</t>
  </si>
  <si>
    <t>Boyer Valley</t>
  </si>
  <si>
    <t>Brooklyn-Guernsey-Malcom</t>
  </si>
  <si>
    <t>Burlington</t>
  </si>
  <si>
    <t>CAL</t>
  </si>
  <si>
    <t>CAM</t>
  </si>
  <si>
    <t>Calamus-Wheatland</t>
  </si>
  <si>
    <t>Camanche</t>
  </si>
  <si>
    <t>Cardinal</t>
  </si>
  <si>
    <t>Carlisle</t>
  </si>
  <si>
    <t>Carroll</t>
  </si>
  <si>
    <t>Cedar Falls</t>
  </si>
  <si>
    <t>Cedar Rapids</t>
  </si>
  <si>
    <t>Center Point-Urbana</t>
  </si>
  <si>
    <t>Centerville</t>
  </si>
  <si>
    <t>Central</t>
  </si>
  <si>
    <t>Central City</t>
  </si>
  <si>
    <t>Central Clinton</t>
  </si>
  <si>
    <t>Central Decatur</t>
  </si>
  <si>
    <t>Central Lee</t>
  </si>
  <si>
    <t>Central Lyon</t>
  </si>
  <si>
    <t>Central Springs</t>
  </si>
  <si>
    <t>Chariton</t>
  </si>
  <si>
    <t>Charles City</t>
  </si>
  <si>
    <t>Charter Oak-Ute</t>
  </si>
  <si>
    <t>Cherokee</t>
  </si>
  <si>
    <t>Clarinda</t>
  </si>
  <si>
    <t>Clarion-Goldfield</t>
  </si>
  <si>
    <t>Clarke</t>
  </si>
  <si>
    <t>Clarksville</t>
  </si>
  <si>
    <t>Clay Central-Everly</t>
  </si>
  <si>
    <t>Clayton Ridge</t>
  </si>
  <si>
    <t>Clear Creek Amana</t>
  </si>
  <si>
    <t>Clear Lake</t>
  </si>
  <si>
    <t>Clearfield</t>
  </si>
  <si>
    <t>Clinton</t>
  </si>
  <si>
    <t>Colfax-Mingo</t>
  </si>
  <si>
    <t>College</t>
  </si>
  <si>
    <t>Collins-Maxwell</t>
  </si>
  <si>
    <t>Colo-NESCO School</t>
  </si>
  <si>
    <t>Columbus</t>
  </si>
  <si>
    <t>Coon Rapids-Bayard</t>
  </si>
  <si>
    <t>Corning</t>
  </si>
  <si>
    <t>Corwith-Wesley</t>
  </si>
  <si>
    <t>Council Bluffs</t>
  </si>
  <si>
    <t>Creston</t>
  </si>
  <si>
    <t>Dallas Center-Grimes</t>
  </si>
  <si>
    <t>Danville</t>
  </si>
  <si>
    <t>Davenport</t>
  </si>
  <si>
    <t>Davis County</t>
  </si>
  <si>
    <t>Decorah Community</t>
  </si>
  <si>
    <t>Delwood</t>
  </si>
  <si>
    <t>Denison</t>
  </si>
  <si>
    <t>Denver</t>
  </si>
  <si>
    <t>Des Moines Independent</t>
  </si>
  <si>
    <t>Diagonal</t>
  </si>
  <si>
    <t>Dike-New Hartford</t>
  </si>
  <si>
    <t>Dows</t>
  </si>
  <si>
    <t>Dubuque</t>
  </si>
  <si>
    <t>Dunkerton</t>
  </si>
  <si>
    <t>Durant</t>
  </si>
  <si>
    <t>Eagle Grove</t>
  </si>
  <si>
    <t>Earlham</t>
  </si>
  <si>
    <t>East Buchanan</t>
  </si>
  <si>
    <t>East Greene</t>
  </si>
  <si>
    <t>East Marshall</t>
  </si>
  <si>
    <t>East Mills</t>
  </si>
  <si>
    <t>East Sac County</t>
  </si>
  <si>
    <t>East Union</t>
  </si>
  <si>
    <t>Eastern Allamakee</t>
  </si>
  <si>
    <t>Easton Valley</t>
  </si>
  <si>
    <t>Eddyville-Blakesburg-</t>
  </si>
  <si>
    <t>Edgewood-Colesburg</t>
  </si>
  <si>
    <t>Eldora-New Providence</t>
  </si>
  <si>
    <t>Elk Horn-Kimballton</t>
  </si>
  <si>
    <t>Emmetsburg</t>
  </si>
  <si>
    <t>English Valleys</t>
  </si>
  <si>
    <t>Essex</t>
  </si>
  <si>
    <t>Estherville Lincoln</t>
  </si>
  <si>
    <t>Exira</t>
  </si>
  <si>
    <t>Fairfield</t>
  </si>
  <si>
    <t>Farragut</t>
  </si>
  <si>
    <t>Forest City</t>
  </si>
  <si>
    <t>Fort Dodge</t>
  </si>
  <si>
    <t>Fort Madison</t>
  </si>
  <si>
    <t>Fredericksburg</t>
  </si>
  <si>
    <t>Fremont-Mills</t>
  </si>
  <si>
    <t>GMG</t>
  </si>
  <si>
    <t>Galva-Holstein</t>
  </si>
  <si>
    <t>Garner-Hayfield</t>
  </si>
  <si>
    <t>George-Little Rock</t>
  </si>
  <si>
    <t>Gilbert</t>
  </si>
  <si>
    <t>Gilmore City-Bradgate</t>
  </si>
  <si>
    <t>Gladbrook-Reinbeck</t>
  </si>
  <si>
    <t>Glenwood</t>
  </si>
  <si>
    <t>Glidden-Ralston</t>
  </si>
  <si>
    <t>Graettinger-Terril</t>
  </si>
  <si>
    <t>Grinnell-Newburg</t>
  </si>
  <si>
    <t>Griswold</t>
  </si>
  <si>
    <t>Grundy Center</t>
  </si>
  <si>
    <t>Guthrie Center</t>
  </si>
  <si>
    <t>H-L-V</t>
  </si>
  <si>
    <t>Hamburg</t>
  </si>
  <si>
    <t>Hampton-Dumont</t>
  </si>
  <si>
    <t>Harlan</t>
  </si>
  <si>
    <t>Harmony</t>
  </si>
  <si>
    <t>Harris-Lake Park</t>
  </si>
  <si>
    <t>Hartley-Melvin-Sanborn</t>
  </si>
  <si>
    <t>Highland</t>
  </si>
  <si>
    <t>Hinton</t>
  </si>
  <si>
    <t>Howard-Winneshiek</t>
  </si>
  <si>
    <t>Hubbard-Radcliffe</t>
  </si>
  <si>
    <t>Hudson</t>
  </si>
  <si>
    <t>Humboldt</t>
  </si>
  <si>
    <t>IKM-Manning</t>
  </si>
  <si>
    <t>Independence</t>
  </si>
  <si>
    <t>Indianola</t>
  </si>
  <si>
    <t>Interstate 35</t>
  </si>
  <si>
    <t>Iowa City</t>
  </si>
  <si>
    <t>Iowa Falls</t>
  </si>
  <si>
    <t>Iowa Valley</t>
  </si>
  <si>
    <t>Janesville Consolidated</t>
  </si>
  <si>
    <t>Jefferson-Scranton</t>
  </si>
  <si>
    <t>Jesup</t>
  </si>
  <si>
    <t>Johnston</t>
  </si>
  <si>
    <t>Keokuk</t>
  </si>
  <si>
    <t>Keota</t>
  </si>
  <si>
    <t>Kingsley-Pierson</t>
  </si>
  <si>
    <t>Knoxville</t>
  </si>
  <si>
    <t>Lake Mills</t>
  </si>
  <si>
    <t>Lamoni</t>
  </si>
  <si>
    <t>Laurens-Marathon</t>
  </si>
  <si>
    <t>Lawton-Bronson</t>
  </si>
  <si>
    <t>Le Mars</t>
  </si>
  <si>
    <t>Lenox</t>
  </si>
  <si>
    <t>Lewis Central</t>
  </si>
  <si>
    <t>Linn-Mar</t>
  </si>
  <si>
    <t>Lisbon</t>
  </si>
  <si>
    <t>Logan-Magnolia</t>
  </si>
  <si>
    <t>Lone Tree</t>
  </si>
  <si>
    <t>Louisa-Muscatine</t>
  </si>
  <si>
    <t>LuVerne</t>
  </si>
  <si>
    <t>Lynnville-Sully</t>
  </si>
  <si>
    <t>MFL MarMac</t>
  </si>
  <si>
    <t>MOC-Floyd Valley</t>
  </si>
  <si>
    <t>Madrid</t>
  </si>
  <si>
    <t>Manson Northwest Webster</t>
  </si>
  <si>
    <t>Maple Valley-Anthon Oto</t>
  </si>
  <si>
    <t>Maquoketa</t>
  </si>
  <si>
    <t>Maquoketa Valley</t>
  </si>
  <si>
    <t>Marcus-Meriden-Cleghorn</t>
  </si>
  <si>
    <t>Marion Independent</t>
  </si>
  <si>
    <t>Marshalltown</t>
  </si>
  <si>
    <t>Martensdale-St Marys</t>
  </si>
  <si>
    <t>Mason City</t>
  </si>
  <si>
    <t>Mediapolis</t>
  </si>
  <si>
    <t>Melcher-Dallas</t>
  </si>
  <si>
    <t>Mid-Prairie</t>
  </si>
  <si>
    <t>Midland</t>
  </si>
  <si>
    <t>Missouri Valley</t>
  </si>
  <si>
    <t>Montezuma</t>
  </si>
  <si>
    <t>Monticello</t>
  </si>
  <si>
    <t>Moravia</t>
  </si>
  <si>
    <t>Mormon Trail</t>
  </si>
  <si>
    <t>Morning Sun</t>
  </si>
  <si>
    <t>Moulton-Udell</t>
  </si>
  <si>
    <t>Mount Ayr</t>
  </si>
  <si>
    <t>Mount Pleasant</t>
  </si>
  <si>
    <t>Mount Vernon</t>
  </si>
  <si>
    <t>Murray</t>
  </si>
  <si>
    <t>Muscatine</t>
  </si>
  <si>
    <t>Nashua-Plainfield</t>
  </si>
  <si>
    <t>Nevada</t>
  </si>
  <si>
    <t>New Hampton</t>
  </si>
  <si>
    <t>New London</t>
  </si>
  <si>
    <t>Newell-Fonda</t>
  </si>
  <si>
    <t>Newton</t>
  </si>
  <si>
    <t>Nodaway Valley</t>
  </si>
  <si>
    <t>North Butler</t>
  </si>
  <si>
    <t>North Cedar</t>
  </si>
  <si>
    <t>North Fayette</t>
  </si>
  <si>
    <t>North Iowa</t>
  </si>
  <si>
    <t>North Kossuth</t>
  </si>
  <si>
    <t>North Linn</t>
  </si>
  <si>
    <t>North Mahaska</t>
  </si>
  <si>
    <t>North Polk</t>
  </si>
  <si>
    <t>North Scott</t>
  </si>
  <si>
    <t>North Tama County</t>
  </si>
  <si>
    <t>North Winneshiek</t>
  </si>
  <si>
    <t>Northeast</t>
  </si>
  <si>
    <t>Northeast Hamilton</t>
  </si>
  <si>
    <t>Northwood-Kensett</t>
  </si>
  <si>
    <t>Norwalk</t>
  </si>
  <si>
    <t>Odebolt-Arthur</t>
  </si>
  <si>
    <t>Oelwein</t>
  </si>
  <si>
    <t>Ogden</t>
  </si>
  <si>
    <t>Okoboji</t>
  </si>
  <si>
    <t>Olin Consolidated</t>
  </si>
  <si>
    <t>Orient-Macksburg</t>
  </si>
  <si>
    <t>Osage</t>
  </si>
  <si>
    <t>Oskaloosa</t>
  </si>
  <si>
    <t>Ottumwa</t>
  </si>
  <si>
    <t>PCM</t>
  </si>
  <si>
    <t>Panorama</t>
  </si>
  <si>
    <t>Paton-Churdan</t>
  </si>
  <si>
    <t>Pekin</t>
  </si>
  <si>
    <t>Pella</t>
  </si>
  <si>
    <t>Perry</t>
  </si>
  <si>
    <t>Pleasant Valley</t>
  </si>
  <si>
    <t>Pleasantville</t>
  </si>
  <si>
    <t>Pocahontas Area</t>
  </si>
  <si>
    <t>Postville</t>
  </si>
  <si>
    <t>Prairie Valley</t>
  </si>
  <si>
    <t>Prescott</t>
  </si>
  <si>
    <t>Red Oak</t>
  </si>
  <si>
    <t>Remsen-Union</t>
  </si>
  <si>
    <t>Riceville</t>
  </si>
  <si>
    <t>River Valley</t>
  </si>
  <si>
    <t>Riverside</t>
  </si>
  <si>
    <t>Rock Valley</t>
  </si>
  <si>
    <t>Rockwell City-Lytton</t>
  </si>
  <si>
    <t>Roland-Story</t>
  </si>
  <si>
    <t>Rudd-Rockford-Marble Rk</t>
  </si>
  <si>
    <t>Ruthven-Ayrshire</t>
  </si>
  <si>
    <t>Saydel</t>
  </si>
  <si>
    <t>Schaller-Crestland</t>
  </si>
  <si>
    <t>Schleswig</t>
  </si>
  <si>
    <t>Sentral</t>
  </si>
  <si>
    <t>Sergeant Bluff-Luton</t>
  </si>
  <si>
    <t>Seymour</t>
  </si>
  <si>
    <t>Sheldon</t>
  </si>
  <si>
    <t>Shenandoah</t>
  </si>
  <si>
    <t>Sibley-Ocheyedan</t>
  </si>
  <si>
    <t>Sidney</t>
  </si>
  <si>
    <t>Sigourney</t>
  </si>
  <si>
    <t>Sioux Center</t>
  </si>
  <si>
    <t>Sioux Central</t>
  </si>
  <si>
    <t>Sioux City</t>
  </si>
  <si>
    <t>Solon</t>
  </si>
  <si>
    <t>South Hamilton</t>
  </si>
  <si>
    <t>South O'Brien</t>
  </si>
  <si>
    <t>South Page</t>
  </si>
  <si>
    <t>South Tama County</t>
  </si>
  <si>
    <t>South Winneshiek</t>
  </si>
  <si>
    <t>Southeast Polk</t>
  </si>
  <si>
    <t>Southeast Warren</t>
  </si>
  <si>
    <t>Southeast Webster Grand</t>
  </si>
  <si>
    <t>Southern Cal</t>
  </si>
  <si>
    <t>Spencer</t>
  </si>
  <si>
    <t>Spirit Lake</t>
  </si>
  <si>
    <t>Springville</t>
  </si>
  <si>
    <t>St Ansgar</t>
  </si>
  <si>
    <t>Stanton</t>
  </si>
  <si>
    <t>Starmont</t>
  </si>
  <si>
    <t>Storm Lake</t>
  </si>
  <si>
    <t>Stratford</t>
  </si>
  <si>
    <t>Sumner</t>
  </si>
  <si>
    <t>Tipton</t>
  </si>
  <si>
    <t>Titonka Consolidated</t>
  </si>
  <si>
    <t>Treynor</t>
  </si>
  <si>
    <t>Tri-Center</t>
  </si>
  <si>
    <t>Tri-County</t>
  </si>
  <si>
    <t>Tripoli</t>
  </si>
  <si>
    <t>Turkey Valley</t>
  </si>
  <si>
    <t>Twin Cedars</t>
  </si>
  <si>
    <t>Twin Rivers</t>
  </si>
  <si>
    <t>Underwood</t>
  </si>
  <si>
    <t>Union</t>
  </si>
  <si>
    <t>United</t>
  </si>
  <si>
    <t>Urbandale</t>
  </si>
  <si>
    <t>Valley</t>
  </si>
  <si>
    <t>Van Buren</t>
  </si>
  <si>
    <t>Van Meter</t>
  </si>
  <si>
    <t>Ventura</t>
  </si>
  <si>
    <t>Villisca</t>
  </si>
  <si>
    <t>Vinton-Shellsburg</t>
  </si>
  <si>
    <t>Waco</t>
  </si>
  <si>
    <t>Walnut</t>
  </si>
  <si>
    <t>Wapello</t>
  </si>
  <si>
    <t>Wapsie Valley</t>
  </si>
  <si>
    <t>Washington</t>
  </si>
  <si>
    <t>Waterloo</t>
  </si>
  <si>
    <t>Waukee</t>
  </si>
  <si>
    <t>Waverly-Shell Rock</t>
  </si>
  <si>
    <t>Wayne</t>
  </si>
  <si>
    <t>Webster City</t>
  </si>
  <si>
    <t>West Bend-Mallard</t>
  </si>
  <si>
    <t>West Branch</t>
  </si>
  <si>
    <t>West Burlington Ind</t>
  </si>
  <si>
    <t>West Central</t>
  </si>
  <si>
    <t>West Central Valley</t>
  </si>
  <si>
    <t>West Delaware County</t>
  </si>
  <si>
    <t>West Des Moines</t>
  </si>
  <si>
    <t>West Fork CSD</t>
  </si>
  <si>
    <t>West Hancock</t>
  </si>
  <si>
    <t>West Harrison</t>
  </si>
  <si>
    <t>West Liberty</t>
  </si>
  <si>
    <t>West Lyon</t>
  </si>
  <si>
    <t>West Marshall</t>
  </si>
  <si>
    <t>West Monona</t>
  </si>
  <si>
    <t>West Sioux</t>
  </si>
  <si>
    <t>Western Dubuque</t>
  </si>
  <si>
    <t>Westwood</t>
  </si>
  <si>
    <t>Whiting</t>
  </si>
  <si>
    <t>Williamsburg</t>
  </si>
  <si>
    <t>Wilton</t>
  </si>
  <si>
    <t>Winfield-Mt Union</t>
  </si>
  <si>
    <t>Winterset</t>
  </si>
  <si>
    <t>Woodbine</t>
  </si>
  <si>
    <t>Woodbury Central</t>
  </si>
  <si>
    <t>Woodward-Granger</t>
  </si>
  <si>
    <t xml:space="preserve">NOTE:  The FY 2015 State percent of growth has been set at 4.0% for regular school aid and the State categorical supplements.  </t>
  </si>
  <si>
    <t>**Foundation property taxes include estimates for the uniform levy, the total additional levy and have been adjusted to reflect the estimated reduction due to the commercial/industrial replacement payment portion applied to the  uniform and additional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</si>
</sst>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0.0;* \-#,##0.0"/>
    <numFmt numFmtId="165" formatCode="&quot;$&quot;* #,##0;&quot;$&quot;* \-#,##0"/>
    <numFmt numFmtId="166" formatCode="* #,##0;* \-#,##0"/>
    <numFmt numFmtId="167" formatCode="0.0%"/>
  </numFmts>
  <fonts count="15" x14ac:knownFonts="1">
    <font>
      <sz val="10"/>
      <name val="Arial"/>
    </font>
    <font>
      <sz val="10"/>
      <name val="Arial"/>
      <family val="2"/>
    </font>
    <font>
      <b/>
      <sz val="10"/>
      <name val="Arial"/>
      <family val="2"/>
    </font>
    <font>
      <sz val="9"/>
      <name val="Arial"/>
      <family val="2"/>
    </font>
    <font>
      <b/>
      <sz val="9"/>
      <name val="Arial"/>
      <family val="2"/>
    </font>
    <font>
      <sz val="9"/>
      <color indexed="10"/>
      <name val="Arial"/>
      <family val="2"/>
    </font>
    <font>
      <b/>
      <sz val="9"/>
      <color indexed="10"/>
      <name val="Arial"/>
      <family val="2"/>
    </font>
    <font>
      <b/>
      <sz val="10"/>
      <color indexed="10"/>
      <name val="Arial"/>
      <family val="2"/>
    </font>
    <font>
      <sz val="8"/>
      <name val="Arial"/>
      <family val="2"/>
    </font>
    <font>
      <b/>
      <sz val="9"/>
      <color indexed="8"/>
      <name val="Arial"/>
      <family val="2"/>
    </font>
    <font>
      <sz val="8"/>
      <name val="Arial"/>
      <family val="2"/>
    </font>
    <font>
      <u/>
      <sz val="10"/>
      <color indexed="12"/>
      <name val="Arial"/>
      <family val="2"/>
    </font>
    <font>
      <sz val="10"/>
      <name val="Arial"/>
      <family val="2"/>
    </font>
    <font>
      <b/>
      <sz val="11"/>
      <name val="Arial"/>
      <family val="2"/>
    </font>
    <font>
      <sz val="11"/>
      <color theme="1"/>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right/>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14" fillId="0" borderId="0" applyNumberFormat="0" applyFill="0" applyBorder="0" applyAlignment="0" applyProtection="0"/>
    <xf numFmtId="9" fontId="1" fillId="0" borderId="0" applyFont="0" applyFill="0" applyBorder="0" applyAlignment="0" applyProtection="0"/>
  </cellStyleXfs>
  <cellXfs count="81">
    <xf numFmtId="0" fontId="0" fillId="0" borderId="0" xfId="0"/>
    <xf numFmtId="0" fontId="2" fillId="0" borderId="0" xfId="0" applyFont="1"/>
    <xf numFmtId="10" fontId="0" fillId="0" borderId="0" xfId="0" applyNumberFormat="1"/>
    <xf numFmtId="0" fontId="3" fillId="0" borderId="0" xfId="0" applyFont="1"/>
    <xf numFmtId="164" fontId="3" fillId="0" borderId="0" xfId="0" applyNumberFormat="1" applyFont="1"/>
    <xf numFmtId="165" fontId="3" fillId="0" borderId="0" xfId="0" applyNumberFormat="1" applyFont="1"/>
    <xf numFmtId="166" fontId="3" fillId="0" borderId="0" xfId="0" applyNumberFormat="1" applyFont="1"/>
    <xf numFmtId="0" fontId="4" fillId="0" borderId="0" xfId="0" applyFont="1"/>
    <xf numFmtId="164" fontId="4" fillId="0" borderId="1" xfId="0" applyNumberFormat="1" applyFont="1" applyBorder="1"/>
    <xf numFmtId="0" fontId="4" fillId="0" borderId="0" xfId="0" applyFont="1" applyBorder="1"/>
    <xf numFmtId="165" fontId="4" fillId="0" borderId="1" xfId="0" applyNumberFormat="1" applyFont="1" applyBorder="1"/>
    <xf numFmtId="164" fontId="4" fillId="0" borderId="0" xfId="0" applyNumberFormat="1" applyFont="1"/>
    <xf numFmtId="166" fontId="4" fillId="0" borderId="0" xfId="0" applyNumberFormat="1" applyFont="1"/>
    <xf numFmtId="43" fontId="4" fillId="0" borderId="0" xfId="0" applyNumberFormat="1" applyFont="1"/>
    <xf numFmtId="0" fontId="5" fillId="2" borderId="0" xfId="0" applyFont="1" applyFill="1"/>
    <xf numFmtId="0" fontId="6" fillId="2" borderId="0" xfId="0" applyFont="1" applyFill="1"/>
    <xf numFmtId="0" fontId="8" fillId="0" borderId="0" xfId="0" applyFont="1"/>
    <xf numFmtId="0" fontId="8" fillId="0" borderId="2" xfId="0" applyFont="1" applyBorder="1" applyAlignment="1">
      <alignment horizontal="center"/>
    </xf>
    <xf numFmtId="0" fontId="8" fillId="0" borderId="0" xfId="0" applyFont="1" applyAlignment="1">
      <alignment horizontal="right"/>
    </xf>
    <xf numFmtId="10" fontId="8" fillId="0" borderId="0" xfId="0" applyNumberFormat="1" applyFont="1"/>
    <xf numFmtId="3" fontId="0" fillId="0" borderId="0" xfId="0" applyNumberFormat="1"/>
    <xf numFmtId="0" fontId="3" fillId="0" borderId="0" xfId="0" applyFont="1" applyBorder="1"/>
    <xf numFmtId="0" fontId="0" fillId="0" borderId="0" xfId="0" applyBorder="1"/>
    <xf numFmtId="1" fontId="0" fillId="0" borderId="0" xfId="0" applyNumberFormat="1"/>
    <xf numFmtId="1" fontId="3" fillId="0" borderId="0" xfId="0" applyNumberFormat="1" applyFont="1"/>
    <xf numFmtId="1" fontId="4" fillId="0" borderId="0" xfId="0" applyNumberFormat="1" applyFont="1" applyAlignment="1">
      <alignment horizontal="center" wrapText="1"/>
    </xf>
    <xf numFmtId="1" fontId="3" fillId="0" borderId="0" xfId="0" applyNumberFormat="1" applyFont="1" applyFill="1"/>
    <xf numFmtId="0" fontId="3" fillId="0" borderId="0" xfId="0" applyFont="1" applyFill="1"/>
    <xf numFmtId="0" fontId="0" fillId="0" borderId="0" xfId="0" applyFill="1"/>
    <xf numFmtId="1" fontId="0" fillId="0" borderId="0" xfId="0" applyNumberFormat="1" applyFill="1"/>
    <xf numFmtId="10" fontId="7" fillId="2" borderId="0" xfId="3" applyNumberFormat="1" applyFont="1" applyFill="1"/>
    <xf numFmtId="165" fontId="0" fillId="0" borderId="0" xfId="0" applyNumberFormat="1"/>
    <xf numFmtId="0" fontId="4" fillId="0" borderId="2" xfId="0" applyFont="1" applyBorder="1" applyAlignment="1">
      <alignment horizontal="center" wrapText="1"/>
    </xf>
    <xf numFmtId="0" fontId="5" fillId="0" borderId="0" xfId="0" applyFont="1" applyBorder="1"/>
    <xf numFmtId="0" fontId="9" fillId="0" borderId="2" xfId="0" applyFont="1" applyBorder="1" applyAlignment="1">
      <alignment horizontal="center" wrapText="1"/>
    </xf>
    <xf numFmtId="166" fontId="0" fillId="0" borderId="0" xfId="0" applyNumberFormat="1"/>
    <xf numFmtId="0" fontId="8" fillId="0" borderId="0" xfId="0" applyFont="1" applyBorder="1" applyAlignment="1">
      <alignment horizontal="center"/>
    </xf>
    <xf numFmtId="10" fontId="8" fillId="0" borderId="0" xfId="0" applyNumberFormat="1" applyFont="1" applyBorder="1"/>
    <xf numFmtId="0" fontId="3" fillId="0" borderId="0" xfId="0" applyNumberFormat="1" applyFont="1" applyAlignment="1">
      <alignment horizontal="center"/>
    </xf>
    <xf numFmtId="0" fontId="4" fillId="0" borderId="0" xfId="0" applyFont="1" applyBorder="1" applyAlignment="1">
      <alignment horizontal="center" wrapText="1"/>
    </xf>
    <xf numFmtId="164" fontId="3" fillId="0" borderId="0" xfId="0" applyNumberFormat="1" applyFont="1" applyAlignment="1">
      <alignment horizontal="center"/>
    </xf>
    <xf numFmtId="0" fontId="2" fillId="0" borderId="0" xfId="0" applyFont="1" applyFill="1" applyAlignment="1">
      <alignment horizontal="right"/>
    </xf>
    <xf numFmtId="0" fontId="3" fillId="3" borderId="0" xfId="0" applyNumberFormat="1" applyFont="1" applyFill="1" applyAlignment="1">
      <alignment horizontal="center"/>
    </xf>
    <xf numFmtId="0" fontId="0" fillId="3" borderId="0" xfId="0" applyFill="1"/>
    <xf numFmtId="164" fontId="3" fillId="3" borderId="0" xfId="0" applyNumberFormat="1" applyFont="1" applyFill="1" applyAlignment="1">
      <alignment horizontal="center"/>
    </xf>
    <xf numFmtId="0" fontId="3" fillId="3" borderId="0" xfId="0" applyFont="1" applyFill="1"/>
    <xf numFmtId="166" fontId="3" fillId="3" borderId="0" xfId="0" applyNumberFormat="1" applyFont="1" applyFill="1"/>
    <xf numFmtId="10" fontId="0" fillId="3" borderId="0" xfId="0" applyNumberFormat="1" applyFill="1"/>
    <xf numFmtId="3" fontId="0" fillId="3" borderId="0" xfId="0" applyNumberFormat="1" applyFill="1"/>
    <xf numFmtId="0" fontId="8" fillId="0" borderId="0" xfId="0" applyFont="1" applyFill="1"/>
    <xf numFmtId="165" fontId="3" fillId="0" borderId="0" xfId="0" applyNumberFormat="1" applyFont="1" applyFill="1"/>
    <xf numFmtId="10" fontId="8" fillId="0" borderId="0" xfId="0" applyNumberFormat="1" applyFont="1" applyBorder="1" applyAlignment="1">
      <alignment horizontal="center"/>
    </xf>
    <xf numFmtId="0" fontId="8" fillId="0" borderId="0" xfId="0" applyFont="1" applyAlignment="1">
      <alignment horizontal="center"/>
    </xf>
    <xf numFmtId="167" fontId="8" fillId="0" borderId="0" xfId="0" applyNumberFormat="1" applyFont="1" applyAlignment="1">
      <alignment horizontal="center"/>
    </xf>
    <xf numFmtId="0" fontId="6" fillId="0" borderId="0" xfId="0" applyFont="1" applyFill="1"/>
    <xf numFmtId="10" fontId="7" fillId="0" borderId="0" xfId="3" applyNumberFormat="1" applyFont="1" applyFill="1"/>
    <xf numFmtId="0" fontId="0" fillId="2" borderId="0" xfId="0" applyFill="1"/>
    <xf numFmtId="0" fontId="14" fillId="0" borderId="0" xfId="2"/>
    <xf numFmtId="0" fontId="14" fillId="0" borderId="0" xfId="2"/>
    <xf numFmtId="0" fontId="14" fillId="0" borderId="0" xfId="2"/>
    <xf numFmtId="0" fontId="14" fillId="0" borderId="0" xfId="2"/>
    <xf numFmtId="0" fontId="14" fillId="0" borderId="0" xfId="2"/>
    <xf numFmtId="0" fontId="14" fillId="0" borderId="0" xfId="2"/>
    <xf numFmtId="165" fontId="2" fillId="0" borderId="0" xfId="0" applyNumberFormat="1" applyFont="1" applyFill="1"/>
    <xf numFmtId="0" fontId="4" fillId="0" borderId="0" xfId="0" applyFont="1" applyAlignment="1">
      <alignment horizontal="center"/>
    </xf>
    <xf numFmtId="0" fontId="14" fillId="0" borderId="0" xfId="2" applyAlignment="1">
      <alignment horizontal="center"/>
    </xf>
    <xf numFmtId="0" fontId="0" fillId="0" borderId="0" xfId="0" applyAlignment="1">
      <alignment horizontal="center"/>
    </xf>
    <xf numFmtId="167" fontId="13" fillId="0" borderId="3" xfId="3" applyNumberFormat="1" applyFont="1" applyBorder="1"/>
    <xf numFmtId="0" fontId="2" fillId="5" borderId="0" xfId="0" applyFont="1" applyFill="1" applyAlignment="1">
      <alignment horizontal="right"/>
    </xf>
    <xf numFmtId="0" fontId="0" fillId="0" borderId="0" xfId="0" applyAlignment="1"/>
    <xf numFmtId="0" fontId="12" fillId="5" borderId="0" xfId="0" applyFont="1" applyFill="1"/>
    <xf numFmtId="0" fontId="0" fillId="6" borderId="0" xfId="0" applyFill="1"/>
    <xf numFmtId="0" fontId="1" fillId="6" borderId="0" xfId="0" applyFont="1" applyFill="1" applyAlignment="1">
      <alignment horizontal="right"/>
    </xf>
    <xf numFmtId="1" fontId="4" fillId="0" borderId="2" xfId="0" applyNumberFormat="1" applyFont="1" applyBorder="1" applyAlignment="1">
      <alignment horizontal="center" wrapText="1"/>
    </xf>
    <xf numFmtId="0" fontId="8" fillId="0" borderId="0" xfId="0" applyFont="1" applyAlignment="1">
      <alignment horizontal="left" wrapText="1"/>
    </xf>
    <xf numFmtId="0" fontId="11" fillId="0" borderId="0" xfId="1" applyFill="1" applyAlignment="1" applyProtection="1">
      <alignment horizontal="center" wrapText="1"/>
    </xf>
    <xf numFmtId="0" fontId="11" fillId="0" borderId="0" xfId="1" applyAlignment="1" applyProtection="1">
      <alignment horizontal="center" wrapText="1"/>
    </xf>
    <xf numFmtId="0" fontId="4" fillId="4" borderId="0" xfId="0" applyFont="1" applyFill="1" applyAlignment="1">
      <alignment horizontal="center" wrapText="1"/>
    </xf>
    <xf numFmtId="0" fontId="0" fillId="0" borderId="0" xfId="0" applyAlignment="1">
      <alignment wrapText="1"/>
    </xf>
    <xf numFmtId="164" fontId="3" fillId="0" borderId="2" xfId="0" applyNumberFormat="1" applyFont="1" applyBorder="1" applyAlignment="1">
      <alignment horizontal="center"/>
    </xf>
    <xf numFmtId="166" fontId="3" fillId="0" borderId="2" xfId="0" applyNumberFormat="1" applyFont="1" applyBorder="1"/>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AY397"/>
  <sheetViews>
    <sheetView tabSelected="1" topLeftCell="C1" workbookViewId="0">
      <pane ySplit="9" topLeftCell="A10" activePane="bottomLeft" state="frozenSplit"/>
      <selection activeCell="C1" sqref="C1"/>
      <selection pane="bottomLeft" activeCell="G9" sqref="G9"/>
    </sheetView>
  </sheetViews>
  <sheetFormatPr defaultColWidth="14.42578125" defaultRowHeight="12.75" x14ac:dyDescent="0.2"/>
  <cols>
    <col min="1" max="1" width="24.140625" style="23" hidden="1" customWidth="1"/>
    <col min="2" max="2" width="3.42578125" style="23" hidden="1" customWidth="1"/>
    <col min="3" max="3" width="28.85546875" customWidth="1"/>
    <col min="4" max="4" width="2" customWidth="1"/>
    <col min="5" max="5" width="13" customWidth="1"/>
    <col min="6" max="6" width="2.140625" customWidth="1"/>
    <col min="7" max="7" width="15.42578125" customWidth="1"/>
    <col min="8" max="8" width="1.7109375" customWidth="1"/>
    <col min="9" max="9" width="13.28515625" customWidth="1"/>
    <col min="10" max="10" width="1.5703125" customWidth="1"/>
    <col min="11" max="11" width="14.42578125" customWidth="1"/>
    <col min="12" max="12" width="1.5703125" customWidth="1"/>
    <col min="13" max="13" width="13.85546875" customWidth="1"/>
    <col min="14" max="14" width="1.140625" customWidth="1"/>
    <col min="15" max="15" width="14" customWidth="1"/>
    <col min="16" max="16" width="1" customWidth="1"/>
    <col min="17" max="17" width="13.7109375" customWidth="1"/>
    <col min="18" max="18" width="1.140625" customWidth="1"/>
    <col min="19" max="19" width="13.42578125" bestFit="1" customWidth="1"/>
    <col min="20" max="20" width="1.85546875" customWidth="1"/>
    <col min="21" max="21" width="12.42578125" bestFit="1" customWidth="1"/>
    <col min="22" max="22" width="1" customWidth="1"/>
    <col min="23" max="23" width="13.85546875" bestFit="1" customWidth="1"/>
    <col min="24" max="24" width="1.42578125" customWidth="1"/>
    <col min="25" max="25" width="16.28515625" customWidth="1"/>
    <col min="26" max="26" width="1.140625" customWidth="1"/>
    <col min="27" max="27" width="10.85546875" bestFit="1" customWidth="1"/>
    <col min="28" max="28" width="1.140625" customWidth="1"/>
    <col min="29" max="29" width="12.28515625" customWidth="1"/>
    <col min="45" max="45" width="14.42578125" customWidth="1"/>
    <col min="46" max="48" width="14.42578125" hidden="1" customWidth="1"/>
    <col min="49" max="49" width="0" hidden="1" customWidth="1"/>
  </cols>
  <sheetData>
    <row r="1" spans="1:51" ht="29.25" customHeight="1" x14ac:dyDescent="0.2">
      <c r="C1" s="77" t="s">
        <v>43</v>
      </c>
      <c r="D1" s="78"/>
      <c r="E1" s="78"/>
      <c r="F1" s="78"/>
      <c r="G1" s="78"/>
      <c r="H1" s="78"/>
      <c r="I1" s="78"/>
      <c r="J1" s="78"/>
      <c r="K1" s="78"/>
      <c r="L1" s="78"/>
      <c r="M1" s="78"/>
      <c r="N1" s="78"/>
      <c r="O1" s="78"/>
      <c r="P1" s="78"/>
      <c r="Q1" s="78"/>
      <c r="R1" s="78"/>
      <c r="S1" s="78"/>
      <c r="T1" s="69"/>
      <c r="U1" s="69"/>
      <c r="V1" s="69"/>
      <c r="W1" s="69"/>
      <c r="X1" s="69"/>
      <c r="Y1" s="69"/>
      <c r="Z1" s="69"/>
      <c r="AA1" s="69"/>
      <c r="AB1" s="69"/>
      <c r="AC1" s="69"/>
    </row>
    <row r="2" spans="1:51" ht="2.25" customHeight="1" x14ac:dyDescent="0.2">
      <c r="O2" s="31"/>
    </row>
    <row r="3" spans="1:51" ht="16.5" hidden="1" customHeight="1" thickBot="1" x14ac:dyDescent="0.3">
      <c r="C3" s="70"/>
      <c r="D3" s="70"/>
      <c r="E3" s="70"/>
      <c r="F3" s="70"/>
      <c r="G3" s="70"/>
      <c r="H3" s="70"/>
      <c r="I3" s="68" t="s">
        <v>41</v>
      </c>
      <c r="J3" s="70"/>
      <c r="K3" s="67">
        <v>0.04</v>
      </c>
    </row>
    <row r="4" spans="1:51" ht="9" hidden="1" customHeight="1" x14ac:dyDescent="0.2">
      <c r="A4" s="24"/>
      <c r="B4" s="24"/>
      <c r="C4" s="3"/>
      <c r="D4" s="3"/>
      <c r="E4" s="3"/>
      <c r="F4" s="3"/>
      <c r="G4" s="3"/>
      <c r="H4" s="3"/>
      <c r="I4" s="3"/>
      <c r="J4" s="3"/>
      <c r="K4" s="3"/>
      <c r="L4" s="3"/>
      <c r="N4" s="3"/>
      <c r="O4" s="3"/>
      <c r="P4" s="3"/>
      <c r="Q4" s="3"/>
      <c r="R4" s="3"/>
      <c r="S4" s="3"/>
      <c r="AT4" s="2">
        <f>G5</f>
        <v>0.04</v>
      </c>
      <c r="AU4">
        <f>VLOOKUP(AT4,$AU$13:$AV$19,2,FALSE)</f>
        <v>3</v>
      </c>
    </row>
    <row r="5" spans="1:51" x14ac:dyDescent="0.2">
      <c r="A5" s="24"/>
      <c r="B5" s="24"/>
      <c r="C5" s="15"/>
      <c r="D5" s="15"/>
      <c r="E5" s="71"/>
      <c r="F5" s="72" t="s">
        <v>42</v>
      </c>
      <c r="G5" s="30">
        <f>K3</f>
        <v>0.04</v>
      </c>
      <c r="I5" s="15" t="s">
        <v>29</v>
      </c>
      <c r="J5" s="14"/>
      <c r="K5" s="14"/>
      <c r="L5" s="14"/>
      <c r="M5" s="14"/>
      <c r="N5" s="14"/>
      <c r="O5" s="14"/>
      <c r="P5" s="14"/>
      <c r="Q5" s="14"/>
      <c r="R5" s="14"/>
      <c r="S5" s="14"/>
      <c r="T5" s="56"/>
      <c r="U5" s="56"/>
    </row>
    <row r="6" spans="1:51" s="28" customFormat="1" x14ac:dyDescent="0.2">
      <c r="A6" s="26"/>
      <c r="B6" s="26"/>
      <c r="C6" s="54"/>
      <c r="D6" s="54"/>
      <c r="E6" s="55"/>
      <c r="F6" s="27"/>
      <c r="G6" s="27"/>
      <c r="H6" s="54"/>
      <c r="I6" s="75"/>
      <c r="J6" s="76"/>
      <c r="K6" s="76"/>
      <c r="L6" s="76"/>
      <c r="M6" s="76"/>
      <c r="N6" s="76"/>
      <c r="O6" s="76"/>
      <c r="P6" s="76"/>
      <c r="Q6" s="76"/>
      <c r="R6" s="76"/>
      <c r="S6" s="76"/>
      <c r="T6" s="76"/>
      <c r="U6" s="76"/>
    </row>
    <row r="7" spans="1:51" x14ac:dyDescent="0.2">
      <c r="A7" s="24"/>
      <c r="B7" s="24"/>
      <c r="C7" s="7" t="s">
        <v>420</v>
      </c>
      <c r="D7" s="3"/>
      <c r="E7" s="3"/>
      <c r="F7" s="3"/>
      <c r="G7" s="3"/>
      <c r="H7" s="3"/>
      <c r="I7" s="3"/>
      <c r="J7" s="3"/>
      <c r="K7" s="3"/>
      <c r="L7" s="3"/>
      <c r="M7" s="3"/>
      <c r="N7" s="3"/>
      <c r="O7" s="3"/>
      <c r="P7" s="3"/>
      <c r="Q7" s="3"/>
      <c r="R7" s="3"/>
      <c r="S7" s="3"/>
    </row>
    <row r="8" spans="1:51" ht="8.25" customHeight="1" x14ac:dyDescent="0.2">
      <c r="A8" s="24"/>
      <c r="B8" s="24"/>
      <c r="C8" s="7"/>
      <c r="D8" s="3"/>
      <c r="E8" s="3"/>
      <c r="F8" s="3"/>
      <c r="G8" s="3"/>
      <c r="H8" s="3"/>
      <c r="I8" s="3"/>
      <c r="J8" s="3"/>
      <c r="K8" s="3"/>
      <c r="L8" s="3"/>
      <c r="M8" s="3"/>
      <c r="N8" s="3"/>
      <c r="O8" s="3"/>
      <c r="P8" s="3"/>
      <c r="Q8" s="3"/>
      <c r="R8" s="3"/>
      <c r="S8" s="3"/>
    </row>
    <row r="9" spans="1:51" ht="52.5" customHeight="1" x14ac:dyDescent="0.2">
      <c r="A9" s="25"/>
      <c r="B9" s="25" t="s">
        <v>22</v>
      </c>
      <c r="C9" s="73" t="s">
        <v>27</v>
      </c>
      <c r="D9" s="21"/>
      <c r="E9" s="32" t="s">
        <v>36</v>
      </c>
      <c r="F9" s="21"/>
      <c r="G9" s="32" t="s">
        <v>1</v>
      </c>
      <c r="H9" s="21"/>
      <c r="I9" s="32" t="s">
        <v>44</v>
      </c>
      <c r="J9" s="33"/>
      <c r="K9" s="32" t="s">
        <v>45</v>
      </c>
      <c r="L9" s="39"/>
      <c r="M9" s="32" t="s">
        <v>46</v>
      </c>
      <c r="N9" s="21"/>
      <c r="O9" s="32" t="s">
        <v>51</v>
      </c>
      <c r="P9" s="21"/>
      <c r="Q9" s="32" t="s">
        <v>2</v>
      </c>
      <c r="R9" s="21"/>
      <c r="S9" s="34" t="s">
        <v>47</v>
      </c>
      <c r="U9" s="34" t="s">
        <v>24</v>
      </c>
      <c r="V9" s="22"/>
      <c r="W9" s="34" t="s">
        <v>48</v>
      </c>
      <c r="Y9" s="34" t="s">
        <v>49</v>
      </c>
      <c r="AA9" s="34" t="s">
        <v>50</v>
      </c>
      <c r="AB9" s="34"/>
      <c r="AC9" s="34" t="s">
        <v>21</v>
      </c>
    </row>
    <row r="10" spans="1:51" x14ac:dyDescent="0.2">
      <c r="B10" s="38">
        <f>CHOOSE($AU$4,'C_6_%'!B2,'C_5_%'!B2,'C_4_%'!B2,'C_3_%'!B2,'C_2_%'!B2,'C_1_%'!B2,'C_0_%'!B2,)</f>
        <v>441</v>
      </c>
      <c r="C10" s="38" t="str">
        <f>CHOOSE($AU$4,'C_6_%'!A2,'C_5_%'!A2,'C_4_%'!A2,'C_3_%'!A2,'C_2_%'!A2,'C_1_%'!A2,'C_0_%'!A2,)</f>
        <v>A-H-S-T</v>
      </c>
      <c r="E10" s="40">
        <f>CHOOSE($AU$4,'C_6_%'!E2,'C_5_%'!E2,'C_4_%'!E2,'C_3_%'!E2,'C_2_%'!E2,'C_1_%'!E2,'C_0_%'!E2)</f>
        <v>596.6</v>
      </c>
      <c r="G10" s="40">
        <f>CHOOSE($AU$4,'C_6_%'!F2,'C_5_%'!F2,'C_4_%'!F2,'C_3_%'!F2,'C_2_%'!F2,'C_1_%'!F2,'C_0_%'!F2)</f>
        <v>3.8</v>
      </c>
      <c r="I10" s="5">
        <f>CHOOSE($AU$4,'C_6_%'!G2,'C_5_%'!G2,'C_4_%'!G2,'C_3_%'!G2,'C_2_%'!G2,'C_1_%'!G2,'C_0_%'!G2,)</f>
        <v>2600188</v>
      </c>
      <c r="K10" s="5">
        <f>CHOOSE($AU$4,'C_6_%'!H2,'C_5_%'!H2,'C_4_%'!H2,'C_3_%'!H2,'C_2_%'!H2,'C_1_%'!H2,'C_0_%'!H2)</f>
        <v>380978</v>
      </c>
      <c r="M10" s="5">
        <f>CHOOSE($AU$4,'C_6_%'!I2,'C_5_%'!I2,'C_4_%'!I2,'C_3_%'!I2,'C_2_%'!I2,'C_1_%'!I2,'C_0_%'!I2)</f>
        <v>269803</v>
      </c>
      <c r="O10" s="5">
        <f>CHOOSE($AU$4,'C_6_%'!J2,'C_5_%'!J2,'C_4_%'!J2,'C_3_%'!J2,'C_2_%'!J2,'C_1_%'!J2,'C_0_%'!J2)</f>
        <v>1943775</v>
      </c>
      <c r="Q10" s="5">
        <f>CHOOSE($AU$4,'C_6_%'!K2,'C_5_%'!K2,'C_4_%'!K2,'C_3_%'!K2,'C_2_%'!K2,'C_1_%'!K2,'C_0_%'!K2)</f>
        <v>57046</v>
      </c>
      <c r="S10" s="5">
        <f>CHOOSE($AU$4,'C_6_%'!L2,'C_5_%'!L2,'C_4_%'!L2,'C_3_%'!L2,'C_2_%'!L2,'C_1_%'!L2,'C_0_%'!L2,)</f>
        <v>4938320</v>
      </c>
      <c r="U10" s="5">
        <f>CHOOSE($AU$4,'C_6_%'!O2,'C_5_%'!O2,'C_4_%'!O2,'C_3_%'!O2,'C_2_%'!O2,'C_1_%'!O2,'C_0_%'!O2)</f>
        <v>340228</v>
      </c>
      <c r="W10" s="5">
        <f>CHOOSE($AU$4,'C_6_%'!Q2,'C_5_%'!Q2,'C_4_%'!Q2,'C_3_%'!Q2,'C_2_%'!Q2,'C_1_%'!Q2,'C_0_%'!Q2)</f>
        <v>0</v>
      </c>
      <c r="Y10" s="5">
        <f>CHOOSE($AU$4,'C_6_%'!P2,'C_5_%'!P2,'C_4_%'!P2,'C_3_%'!P2,'C_2_%'!P2,'C_1_%'!P2,'C_0_%'!P2)</f>
        <v>0</v>
      </c>
      <c r="AA10" s="5">
        <f>CHOOSE($AU$4,'C_6_%'!R2,'C_5_%'!R2,'C_4_%'!R2,'C_3_%'!R2,'C_2_%'!R2,'C_1_%'!R2,'C_0_%'!R2)</f>
        <v>108222</v>
      </c>
      <c r="AC10" s="5">
        <f>CHOOSE($AU$4,'C_6_%'!S2,'C_5_%'!S2,'C_4_%'!S2,'C_3_%'!S2,'C_2_%'!S2,'C_1_%'!S2,'C_0_%'!S2)</f>
        <v>10286</v>
      </c>
      <c r="AD10" s="5"/>
      <c r="AU10" s="2"/>
      <c r="AW10" s="20"/>
      <c r="AX10" s="20"/>
      <c r="AY10" s="20"/>
    </row>
    <row r="11" spans="1:51" x14ac:dyDescent="0.2">
      <c r="B11" s="38">
        <f>CHOOSE($AU$4,'C_6_%'!B3,'C_5_%'!B3,'C_4_%'!B3,'C_3_%'!B3,'C_2_%'!B3,'C_1_%'!B3,'C_0_%'!B3,)</f>
        <v>9</v>
      </c>
      <c r="C11" s="38" t="str">
        <f>CHOOSE($AU$4,'C_6_%'!A3,'C_5_%'!A3,'C_4_%'!A3,'C_3_%'!A3,'C_2_%'!A3,'C_1_%'!A3,'C_0_%'!A3,)</f>
        <v>AGWSR</v>
      </c>
      <c r="E11" s="40">
        <f>CHOOSE($AU$4,'C_6_%'!E3,'C_5_%'!E3,'C_4_%'!E3,'C_3_%'!E3,'C_2_%'!E3,'C_1_%'!E3,'C_0_%'!E3)</f>
        <v>596.70000000000005</v>
      </c>
      <c r="G11" s="40">
        <f>CHOOSE($AU$4,'C_6_%'!F3,'C_5_%'!F3,'C_4_%'!F3,'C_3_%'!F3,'C_2_%'!F3,'C_1_%'!F3,'C_0_%'!F3)</f>
        <v>-20.100000000000001</v>
      </c>
      <c r="H11" s="3"/>
      <c r="I11" s="6">
        <f>CHOOSE($AU$4,'C_6_%'!G3,'C_5_%'!G3,'C_4_%'!G3,'C_3_%'!G3,'C_2_%'!G3,'C_1_%'!G3,'C_0_%'!G3,)</f>
        <v>2419266</v>
      </c>
      <c r="J11" s="6"/>
      <c r="K11" s="6">
        <f>CHOOSE($AU$4,'C_6_%'!H3,'C_5_%'!H3,'C_4_%'!H3,'C_3_%'!H3,'C_2_%'!H3,'C_1_%'!H3,'C_0_%'!H3)</f>
        <v>440264</v>
      </c>
      <c r="L11" s="6"/>
      <c r="M11" s="6">
        <f>CHOOSE($AU$4,'C_6_%'!I3,'C_5_%'!I3,'C_4_%'!I3,'C_3_%'!I3,'C_2_%'!I3,'C_1_%'!I3,'C_0_%'!I3)</f>
        <v>67582</v>
      </c>
      <c r="N11" s="6"/>
      <c r="O11" s="6">
        <f>CHOOSE($AU$4,'C_6_%'!J3,'C_5_%'!J3,'C_4_%'!J3,'C_3_%'!J3,'C_2_%'!J3,'C_1_%'!J3,'C_0_%'!J3)</f>
        <v>2575896</v>
      </c>
      <c r="P11" s="6"/>
      <c r="Q11" s="6">
        <f>CHOOSE($AU$4,'C_6_%'!K3,'C_5_%'!K3,'C_4_%'!K3,'C_3_%'!K3,'C_2_%'!K3,'C_1_%'!K3,'C_0_%'!K3)</f>
        <v>-39146</v>
      </c>
      <c r="R11" s="6"/>
      <c r="S11" s="6">
        <f>CHOOSE($AU$4,'C_6_%'!L3,'C_5_%'!L3,'C_4_%'!L3,'C_3_%'!L3,'C_2_%'!L3,'C_1_%'!L3,'C_0_%'!L3,)</f>
        <v>5443475</v>
      </c>
      <c r="T11" s="6"/>
      <c r="U11" s="6">
        <f>CHOOSE($AU$4,'C_6_%'!O3,'C_5_%'!O3,'C_4_%'!O3,'C_3_%'!O3,'C_2_%'!O3,'C_1_%'!O3,'C_0_%'!O3)</f>
        <v>36485</v>
      </c>
      <c r="V11" s="6"/>
      <c r="W11" s="6">
        <f>CHOOSE($AU$4,'C_6_%'!Q3,'C_5_%'!Q3,'C_4_%'!Q3,'C_3_%'!Q3,'C_2_%'!Q3,'C_1_%'!Q3,'C_0_%'!Q3)</f>
        <v>0</v>
      </c>
      <c r="X11" s="6"/>
      <c r="Y11" s="6">
        <f>CHOOSE($AU$4,'C_6_%'!P3,'C_5_%'!P3,'C_4_%'!P3,'C_3_%'!P3,'C_2_%'!P3,'C_1_%'!P3,'C_0_%'!P3)</f>
        <v>17485</v>
      </c>
      <c r="Z11" s="6"/>
      <c r="AA11" s="6">
        <f>CHOOSE($AU$4,'C_6_%'!R3,'C_5_%'!R3,'C_4_%'!R3,'C_3_%'!R3,'C_2_%'!R3,'C_1_%'!R3,'C_0_%'!R3)</f>
        <v>79575</v>
      </c>
      <c r="AB11" s="6"/>
      <c r="AC11" s="6">
        <f>CHOOSE($AU$4,'C_6_%'!S3,'C_5_%'!S3,'C_4_%'!S3,'C_3_%'!S3,'C_2_%'!S3,'C_1_%'!S3,'C_0_%'!S3)</f>
        <v>-3059</v>
      </c>
      <c r="AU11" s="2"/>
      <c r="AW11" s="20"/>
      <c r="AX11" s="20"/>
      <c r="AY11" s="20"/>
    </row>
    <row r="12" spans="1:51" x14ac:dyDescent="0.2">
      <c r="B12" s="38">
        <f>CHOOSE($AU$4,'C_6_%'!B4,'C_5_%'!B4,'C_4_%'!B4,'C_3_%'!B4,'C_2_%'!B4,'C_1_%'!B4,'C_0_%'!B4,)</f>
        <v>18</v>
      </c>
      <c r="C12" s="38" t="str">
        <f>CHOOSE($AU$4,'C_6_%'!A4,'C_5_%'!A4,'C_4_%'!A4,'C_3_%'!A4,'C_2_%'!A4,'C_1_%'!A4,'C_0_%'!A4,)</f>
        <v>Adair-Casey</v>
      </c>
      <c r="E12" s="40">
        <f>CHOOSE($AU$4,'C_6_%'!E4,'C_5_%'!E4,'C_4_%'!E4,'C_3_%'!E4,'C_2_%'!E4,'C_1_%'!E4,'C_0_%'!E4)</f>
        <v>328.4</v>
      </c>
      <c r="G12" s="40">
        <f>CHOOSE($AU$4,'C_6_%'!F4,'C_5_%'!F4,'C_4_%'!F4,'C_3_%'!F4,'C_2_%'!F4,'C_1_%'!F4,'C_0_%'!F4)</f>
        <v>-28.9</v>
      </c>
      <c r="H12" s="3"/>
      <c r="I12" s="6">
        <f>CHOOSE($AU$4,'C_6_%'!G4,'C_5_%'!G4,'C_4_%'!G4,'C_3_%'!G4,'C_2_%'!G4,'C_1_%'!G4,'C_0_%'!G4,)</f>
        <v>1491677</v>
      </c>
      <c r="J12" s="6"/>
      <c r="K12" s="6">
        <f>CHOOSE($AU$4,'C_6_%'!H4,'C_5_%'!H4,'C_4_%'!H4,'C_3_%'!H4,'C_2_%'!H4,'C_1_%'!H4,'C_0_%'!H4)</f>
        <v>259949</v>
      </c>
      <c r="L12" s="6"/>
      <c r="M12" s="6">
        <f>CHOOSE($AU$4,'C_6_%'!I4,'C_5_%'!I4,'C_4_%'!I4,'C_3_%'!I4,'C_2_%'!I4,'C_1_%'!I4,'C_0_%'!I4)</f>
        <v>-33361</v>
      </c>
      <c r="N12" s="6"/>
      <c r="O12" s="6">
        <f>CHOOSE($AU$4,'C_6_%'!J4,'C_5_%'!J4,'C_4_%'!J4,'C_3_%'!J4,'C_2_%'!J4,'C_1_%'!J4,'C_0_%'!J4)</f>
        <v>1306839</v>
      </c>
      <c r="P12" s="6"/>
      <c r="Q12" s="6">
        <f>CHOOSE($AU$4,'C_6_%'!K4,'C_5_%'!K4,'C_4_%'!K4,'C_3_%'!K4,'C_2_%'!K4,'C_1_%'!K4,'C_0_%'!K4)</f>
        <v>135951</v>
      </c>
      <c r="R12" s="6"/>
      <c r="S12" s="6">
        <f>CHOOSE($AU$4,'C_6_%'!L4,'C_5_%'!L4,'C_4_%'!L4,'C_3_%'!L4,'C_2_%'!L4,'C_1_%'!L4,'C_0_%'!L4,)</f>
        <v>3070443.6666999999</v>
      </c>
      <c r="T12" s="6"/>
      <c r="U12" s="6">
        <f>CHOOSE($AU$4,'C_6_%'!O4,'C_5_%'!O4,'C_4_%'!O4,'C_3_%'!O4,'C_2_%'!O4,'C_1_%'!O4,'C_0_%'!O4)</f>
        <v>114568.66667000001</v>
      </c>
      <c r="V12" s="6"/>
      <c r="W12" s="6">
        <f>CHOOSE($AU$4,'C_6_%'!Q4,'C_5_%'!Q4,'C_4_%'!Q4,'C_3_%'!Q4,'C_2_%'!Q4,'C_1_%'!Q4,'C_0_%'!Q4)</f>
        <v>0</v>
      </c>
      <c r="X12" s="6"/>
      <c r="Y12" s="6">
        <f>CHOOSE($AU$4,'C_6_%'!P4,'C_5_%'!P4,'C_4_%'!P4,'C_3_%'!P4,'C_2_%'!P4,'C_1_%'!P4,'C_0_%'!P4)</f>
        <v>118309</v>
      </c>
      <c r="Z12" s="6"/>
      <c r="AA12" s="6">
        <f>CHOOSE($AU$4,'C_6_%'!R4,'C_5_%'!R4,'C_4_%'!R4,'C_3_%'!R4,'C_2_%'!R4,'C_1_%'!R4,'C_0_%'!R4)</f>
        <v>38196</v>
      </c>
      <c r="AB12" s="6"/>
      <c r="AC12" s="6">
        <f>CHOOSE($AU$4,'C_6_%'!S4,'C_5_%'!S4,'C_4_%'!S4,'C_3_%'!S4,'C_2_%'!S4,'C_1_%'!S4,'C_0_%'!S4)</f>
        <v>-29135</v>
      </c>
      <c r="AU12" s="2"/>
      <c r="AW12" s="20"/>
      <c r="AX12" s="20"/>
      <c r="AY12" s="20"/>
    </row>
    <row r="13" spans="1:51" x14ac:dyDescent="0.2">
      <c r="B13" s="38">
        <f>CHOOSE($AU$4,'C_6_%'!B5,'C_5_%'!B5,'C_4_%'!B5,'C_3_%'!B5,'C_2_%'!B5,'C_1_%'!B5,'C_0_%'!B5,)</f>
        <v>27</v>
      </c>
      <c r="C13" s="38" t="str">
        <f>CHOOSE($AU$4,'C_6_%'!A5,'C_5_%'!A5,'C_4_%'!A5,'C_3_%'!A5,'C_2_%'!A5,'C_1_%'!A5,'C_0_%'!A5,)</f>
        <v>Adel DeSoto Minburn</v>
      </c>
      <c r="E13" s="40">
        <f>CHOOSE($AU$4,'C_6_%'!E5,'C_5_%'!E5,'C_4_%'!E5,'C_3_%'!E5,'C_2_%'!E5,'C_1_%'!E5,'C_0_%'!E5)</f>
        <v>1481.1</v>
      </c>
      <c r="G13" s="40">
        <f>CHOOSE($AU$4,'C_6_%'!F5,'C_5_%'!F5,'C_4_%'!F5,'C_3_%'!F5,'C_2_%'!F5,'C_1_%'!F5,'C_0_%'!F5)</f>
        <v>21.4</v>
      </c>
      <c r="H13" s="3"/>
      <c r="I13" s="6">
        <f>CHOOSE($AU$4,'C_6_%'!G5,'C_5_%'!G5,'C_4_%'!G5,'C_3_%'!G5,'C_2_%'!G5,'C_1_%'!G5,'C_0_%'!G5,)</f>
        <v>7592968</v>
      </c>
      <c r="J13" s="6"/>
      <c r="K13" s="6">
        <f>CHOOSE($AU$4,'C_6_%'!H5,'C_5_%'!H5,'C_4_%'!H5,'C_3_%'!H5,'C_2_%'!H5,'C_1_%'!H5,'C_0_%'!H5)</f>
        <v>1052821</v>
      </c>
      <c r="L13" s="6"/>
      <c r="M13" s="6">
        <f>CHOOSE($AU$4,'C_6_%'!I5,'C_5_%'!I5,'C_4_%'!I5,'C_3_%'!I5,'C_2_%'!I5,'C_1_%'!I5,'C_0_%'!I5)</f>
        <v>604763</v>
      </c>
      <c r="N13" s="6"/>
      <c r="O13" s="6">
        <f>CHOOSE($AU$4,'C_6_%'!J5,'C_5_%'!J5,'C_4_%'!J5,'C_3_%'!J5,'C_2_%'!J5,'C_1_%'!J5,'C_0_%'!J5)</f>
        <v>3960707</v>
      </c>
      <c r="P13" s="6"/>
      <c r="Q13" s="6">
        <f>CHOOSE($AU$4,'C_6_%'!K5,'C_5_%'!K5,'C_4_%'!K5,'C_3_%'!K5,'C_2_%'!K5,'C_1_%'!K5,'C_0_%'!K5)</f>
        <v>97971</v>
      </c>
      <c r="R13" s="6"/>
      <c r="S13" s="6">
        <f>CHOOSE($AU$4,'C_6_%'!L5,'C_5_%'!L5,'C_4_%'!L5,'C_3_%'!L5,'C_2_%'!L5,'C_1_%'!L5,'C_0_%'!L5,)</f>
        <v>12633072.666999999</v>
      </c>
      <c r="T13" s="6"/>
      <c r="U13" s="6">
        <f>CHOOSE($AU$4,'C_6_%'!O5,'C_5_%'!O5,'C_4_%'!O5,'C_3_%'!O5,'C_2_%'!O5,'C_1_%'!O5,'C_0_%'!O5)</f>
        <v>729310.66666999995</v>
      </c>
      <c r="V13" s="6"/>
      <c r="W13" s="6">
        <f>CHOOSE($AU$4,'C_6_%'!Q5,'C_5_%'!Q5,'C_4_%'!Q5,'C_3_%'!Q5,'C_2_%'!Q5,'C_1_%'!Q5,'C_0_%'!Q5)</f>
        <v>0</v>
      </c>
      <c r="X13" s="6"/>
      <c r="Y13" s="6">
        <f>CHOOSE($AU$4,'C_6_%'!P5,'C_5_%'!P5,'C_4_%'!P5,'C_3_%'!P5,'C_2_%'!P5,'C_1_%'!P5,'C_0_%'!P5)</f>
        <v>0</v>
      </c>
      <c r="Z13" s="6"/>
      <c r="AA13" s="6">
        <f>CHOOSE($AU$4,'C_6_%'!R5,'C_5_%'!R5,'C_4_%'!R5,'C_3_%'!R5,'C_2_%'!R5,'C_1_%'!R5,'C_0_%'!R5)</f>
        <v>0</v>
      </c>
      <c r="AB13" s="6"/>
      <c r="AC13" s="6">
        <f>CHOOSE($AU$4,'C_6_%'!S5,'C_5_%'!S5,'C_4_%'!S5,'C_3_%'!S5,'C_2_%'!S5,'C_1_%'!S5,'C_0_%'!S5)</f>
        <v>0</v>
      </c>
      <c r="AU13" s="2">
        <v>0.06</v>
      </c>
      <c r="AV13">
        <v>1</v>
      </c>
      <c r="AW13" s="20"/>
      <c r="AX13" s="20"/>
      <c r="AY13" s="20"/>
    </row>
    <row r="14" spans="1:51" s="43" customFormat="1" x14ac:dyDescent="0.2">
      <c r="B14" s="42">
        <f>CHOOSE($AU$4,'C_6_%'!B6,'C_5_%'!B6,'C_4_%'!B6,'C_3_%'!B6,'C_2_%'!B6,'C_1_%'!B6,'C_0_%'!B6,)</f>
        <v>63</v>
      </c>
      <c r="C14" s="42" t="str">
        <f>CHOOSE($AU$4,'C_6_%'!A6,'C_5_%'!A6,'C_4_%'!A6,'C_3_%'!A6,'C_2_%'!A6,'C_1_%'!A6,'C_0_%'!A6,)</f>
        <v>Akron Westfield</v>
      </c>
      <c r="E14" s="44">
        <f>CHOOSE($AU$4,'C_6_%'!E6,'C_5_%'!E6,'C_4_%'!E6,'C_3_%'!E6,'C_2_%'!E6,'C_1_%'!E6,'C_0_%'!E6)</f>
        <v>520</v>
      </c>
      <c r="G14" s="44">
        <f>CHOOSE($AU$4,'C_6_%'!F6,'C_5_%'!F6,'C_4_%'!F6,'C_3_%'!F6,'C_2_%'!F6,'C_1_%'!F6,'C_0_%'!F6)</f>
        <v>8.1999999999999993</v>
      </c>
      <c r="H14" s="45"/>
      <c r="I14" s="46">
        <f>CHOOSE($AU$4,'C_6_%'!G6,'C_5_%'!G6,'C_4_%'!G6,'C_3_%'!G6,'C_2_%'!G6,'C_1_%'!G6,'C_0_%'!G6,)</f>
        <v>2771873</v>
      </c>
      <c r="J14" s="46"/>
      <c r="K14" s="46">
        <f>CHOOSE($AU$4,'C_6_%'!H6,'C_5_%'!H6,'C_4_%'!H6,'C_3_%'!H6,'C_2_%'!H6,'C_1_%'!H6,'C_0_%'!H6)</f>
        <v>394438</v>
      </c>
      <c r="L14" s="46"/>
      <c r="M14" s="46">
        <f>CHOOSE($AU$4,'C_6_%'!I6,'C_5_%'!I6,'C_4_%'!I6,'C_3_%'!I6,'C_2_%'!I6,'C_1_%'!I6,'C_0_%'!I6)</f>
        <v>259840</v>
      </c>
      <c r="N14" s="46"/>
      <c r="O14" s="46">
        <f>CHOOSE($AU$4,'C_6_%'!J6,'C_5_%'!J6,'C_4_%'!J6,'C_3_%'!J6,'C_2_%'!J6,'C_1_%'!J6,'C_0_%'!J6)</f>
        <v>1570705</v>
      </c>
      <c r="P14" s="46"/>
      <c r="Q14" s="46">
        <f>CHOOSE($AU$4,'C_6_%'!K6,'C_5_%'!K6,'C_4_%'!K6,'C_3_%'!K6,'C_2_%'!K6,'C_1_%'!K6,'C_0_%'!K6)</f>
        <v>35120</v>
      </c>
      <c r="R14" s="46"/>
      <c r="S14" s="46">
        <f>CHOOSE($AU$4,'C_6_%'!L6,'C_5_%'!L6,'C_4_%'!L6,'C_3_%'!L6,'C_2_%'!L6,'C_1_%'!L6,'C_0_%'!L6,)</f>
        <v>4742182</v>
      </c>
      <c r="T14" s="46"/>
      <c r="U14" s="46">
        <f>CHOOSE($AU$4,'C_6_%'!O6,'C_5_%'!O6,'C_4_%'!O6,'C_3_%'!O6,'C_2_%'!O6,'C_1_%'!O6,'C_0_%'!O6)</f>
        <v>300126</v>
      </c>
      <c r="V14" s="46"/>
      <c r="W14" s="46">
        <f>CHOOSE($AU$4,'C_6_%'!Q6,'C_5_%'!Q6,'C_4_%'!Q6,'C_3_%'!Q6,'C_2_%'!Q6,'C_1_%'!Q6,'C_0_%'!Q6)</f>
        <v>0</v>
      </c>
      <c r="X14" s="46"/>
      <c r="Y14" s="46">
        <f>CHOOSE($AU$4,'C_6_%'!P6,'C_5_%'!P6,'C_4_%'!P6,'C_3_%'!P6,'C_2_%'!P6,'C_1_%'!P6,'C_0_%'!P6)</f>
        <v>0</v>
      </c>
      <c r="Z14" s="46"/>
      <c r="AA14" s="46">
        <f>CHOOSE($AU$4,'C_6_%'!R6,'C_5_%'!R6,'C_4_%'!R6,'C_3_%'!R6,'C_2_%'!R6,'C_1_%'!R6,'C_0_%'!R6)</f>
        <v>38196</v>
      </c>
      <c r="AB14" s="46"/>
      <c r="AC14" s="46">
        <f>CHOOSE($AU$4,'C_6_%'!S6,'C_5_%'!S6,'C_4_%'!S6,'C_3_%'!S6,'C_2_%'!S6,'C_1_%'!S6,'C_0_%'!S6)</f>
        <v>-38317</v>
      </c>
      <c r="AU14" s="47">
        <v>0.05</v>
      </c>
      <c r="AV14" s="43">
        <v>2</v>
      </c>
      <c r="AW14" s="48"/>
      <c r="AX14" s="48"/>
      <c r="AY14" s="48"/>
    </row>
    <row r="15" spans="1:51" x14ac:dyDescent="0.2">
      <c r="B15" s="38">
        <f>CHOOSE($AU$4,'C_6_%'!B7,'C_5_%'!B7,'C_4_%'!B7,'C_3_%'!B7,'C_2_%'!B7,'C_1_%'!B7,'C_0_%'!B7,)</f>
        <v>72</v>
      </c>
      <c r="C15" s="38" t="str">
        <f>CHOOSE($AU$4,'C_6_%'!A7,'C_5_%'!A7,'C_4_%'!A7,'C_3_%'!A7,'C_2_%'!A7,'C_1_%'!A7,'C_0_%'!A7,)</f>
        <v>Albert City-Truesdale</v>
      </c>
      <c r="E15" s="40">
        <f>CHOOSE($AU$4,'C_6_%'!E7,'C_5_%'!E7,'C_4_%'!E7,'C_3_%'!E7,'C_2_%'!E7,'C_1_%'!E7,'C_0_%'!E7)</f>
        <v>202</v>
      </c>
      <c r="G15" s="40">
        <f>CHOOSE($AU$4,'C_6_%'!F7,'C_5_%'!F7,'C_4_%'!F7,'C_3_%'!F7,'C_2_%'!F7,'C_1_%'!F7,'C_0_%'!F7)</f>
        <v>-11</v>
      </c>
      <c r="H15" s="3"/>
      <c r="I15" s="6">
        <f>CHOOSE($AU$4,'C_6_%'!G7,'C_5_%'!G7,'C_4_%'!G7,'C_3_%'!G7,'C_2_%'!G7,'C_1_%'!G7,'C_0_%'!G7,)</f>
        <v>686557</v>
      </c>
      <c r="J15" s="6"/>
      <c r="K15" s="6">
        <f>CHOOSE($AU$4,'C_6_%'!H7,'C_5_%'!H7,'C_4_%'!H7,'C_3_%'!H7,'C_2_%'!H7,'C_1_%'!H7,'C_0_%'!H7)</f>
        <v>119048</v>
      </c>
      <c r="L15" s="6"/>
      <c r="M15" s="6">
        <f>CHOOSE($AU$4,'C_6_%'!I7,'C_5_%'!I7,'C_4_%'!I7,'C_3_%'!I7,'C_2_%'!I7,'C_1_%'!I7,'C_0_%'!I7)</f>
        <v>13764</v>
      </c>
      <c r="N15" s="6"/>
      <c r="O15" s="6">
        <f>CHOOSE($AU$4,'C_6_%'!J7,'C_5_%'!J7,'C_4_%'!J7,'C_3_%'!J7,'C_2_%'!J7,'C_1_%'!J7,'C_0_%'!J7)</f>
        <v>1070524</v>
      </c>
      <c r="P15" s="6"/>
      <c r="Q15" s="6">
        <f>CHOOSE($AU$4,'C_6_%'!K7,'C_5_%'!K7,'C_4_%'!K7,'C_3_%'!K7,'C_2_%'!K7,'C_1_%'!K7,'C_0_%'!K7)</f>
        <v>45333</v>
      </c>
      <c r="R15" s="6"/>
      <c r="S15" s="6">
        <f>CHOOSE($AU$4,'C_6_%'!L7,'C_5_%'!L7,'C_4_%'!L7,'C_3_%'!L7,'C_2_%'!L7,'C_1_%'!L7,'C_0_%'!L7,)</f>
        <v>1883649</v>
      </c>
      <c r="T15" s="6"/>
      <c r="U15" s="6">
        <f>CHOOSE($AU$4,'C_6_%'!O7,'C_5_%'!O7,'C_4_%'!O7,'C_3_%'!O7,'C_2_%'!O7,'C_1_%'!O7,'C_0_%'!O7)</f>
        <v>66617</v>
      </c>
      <c r="V15" s="6"/>
      <c r="W15" s="6">
        <f>CHOOSE($AU$4,'C_6_%'!Q7,'C_5_%'!Q7,'C_4_%'!Q7,'C_3_%'!Q7,'C_2_%'!Q7,'C_1_%'!Q7,'C_0_%'!Q7)</f>
        <v>0</v>
      </c>
      <c r="X15" s="6"/>
      <c r="Y15" s="6">
        <f>CHOOSE($AU$4,'C_6_%'!P7,'C_5_%'!P7,'C_4_%'!P7,'C_3_%'!P7,'C_2_%'!P7,'C_1_%'!P7,'C_0_%'!P7)</f>
        <v>31942</v>
      </c>
      <c r="Z15" s="6"/>
      <c r="AA15" s="6">
        <f>CHOOSE($AU$4,'C_6_%'!R7,'C_5_%'!R7,'C_4_%'!R7,'C_3_%'!R7,'C_2_%'!R7,'C_1_%'!R7,'C_0_%'!R7)</f>
        <v>41379</v>
      </c>
      <c r="AB15" s="6"/>
      <c r="AC15" s="6">
        <f>CHOOSE($AU$4,'C_6_%'!S7,'C_5_%'!S7,'C_4_%'!S7,'C_3_%'!S7,'C_2_%'!S7,'C_1_%'!S7,'C_0_%'!S7)</f>
        <v>10774</v>
      </c>
      <c r="AU15" s="2">
        <v>0.04</v>
      </c>
      <c r="AV15">
        <v>3</v>
      </c>
      <c r="AW15" s="20"/>
      <c r="AX15" s="20"/>
      <c r="AY15" s="20"/>
    </row>
    <row r="16" spans="1:51" x14ac:dyDescent="0.2">
      <c r="B16" s="38">
        <f>CHOOSE($AU$4,'C_6_%'!B8,'C_5_%'!B8,'C_4_%'!B8,'C_3_%'!B8,'C_2_%'!B8,'C_1_%'!B8,'C_0_%'!B8,)</f>
        <v>81</v>
      </c>
      <c r="C16" s="38" t="str">
        <f>CHOOSE($AU$4,'C_6_%'!A8,'C_5_%'!A8,'C_4_%'!A8,'C_3_%'!A8,'C_2_%'!A8,'C_1_%'!A8,'C_0_%'!A8,)</f>
        <v>Albia</v>
      </c>
      <c r="E16" s="40">
        <f>CHOOSE($AU$4,'C_6_%'!E8,'C_5_%'!E8,'C_4_%'!E8,'C_3_%'!E8,'C_2_%'!E8,'C_1_%'!E8,'C_0_%'!E8)</f>
        <v>1182.5999999999999</v>
      </c>
      <c r="G16" s="40">
        <f>CHOOSE($AU$4,'C_6_%'!F8,'C_5_%'!F8,'C_4_%'!F8,'C_3_%'!F8,'C_2_%'!F8,'C_1_%'!F8,'C_0_%'!F8)</f>
        <v>-0.2</v>
      </c>
      <c r="H16" s="3"/>
      <c r="I16" s="6">
        <f>CHOOSE($AU$4,'C_6_%'!G8,'C_5_%'!G8,'C_4_%'!G8,'C_3_%'!G8,'C_2_%'!G8,'C_1_%'!G8,'C_0_%'!G8,)</f>
        <v>6564633</v>
      </c>
      <c r="J16" s="6"/>
      <c r="K16" s="6">
        <f>CHOOSE($AU$4,'C_6_%'!H8,'C_5_%'!H8,'C_4_%'!H8,'C_3_%'!H8,'C_2_%'!H8,'C_1_%'!H8,'C_0_%'!H8)</f>
        <v>815878</v>
      </c>
      <c r="L16" s="6"/>
      <c r="M16" s="6">
        <f>CHOOSE($AU$4,'C_6_%'!I8,'C_5_%'!I8,'C_4_%'!I8,'C_3_%'!I8,'C_2_%'!I8,'C_1_%'!I8,'C_0_%'!I8)</f>
        <v>381967</v>
      </c>
      <c r="N16" s="6"/>
      <c r="O16" s="6">
        <f>CHOOSE($AU$4,'C_6_%'!J8,'C_5_%'!J8,'C_4_%'!J8,'C_3_%'!J8,'C_2_%'!J8,'C_1_%'!J8,'C_0_%'!J8)</f>
        <v>2678286</v>
      </c>
      <c r="P16" s="6"/>
      <c r="Q16" s="6">
        <f>CHOOSE($AU$4,'C_6_%'!K8,'C_5_%'!K8,'C_4_%'!K8,'C_3_%'!K8,'C_2_%'!K8,'C_1_%'!K8,'C_0_%'!K8)</f>
        <v>63934</v>
      </c>
      <c r="R16" s="6"/>
      <c r="S16" s="6">
        <f>CHOOSE($AU$4,'C_6_%'!L8,'C_5_%'!L8,'C_4_%'!L8,'C_3_%'!L8,'C_2_%'!L8,'C_1_%'!L8,'C_0_%'!L8,)</f>
        <v>10082038.666999999</v>
      </c>
      <c r="T16" s="6"/>
      <c r="U16" s="6">
        <f>CHOOSE($AU$4,'C_6_%'!O8,'C_5_%'!O8,'C_4_%'!O8,'C_3_%'!O8,'C_2_%'!O8,'C_1_%'!O8,'C_0_%'!O8)</f>
        <v>469142.66667000001</v>
      </c>
      <c r="V16" s="6"/>
      <c r="W16" s="6">
        <f>CHOOSE($AU$4,'C_6_%'!Q8,'C_5_%'!Q8,'C_4_%'!Q8,'C_3_%'!Q8,'C_2_%'!Q8,'C_1_%'!Q8,'C_0_%'!Q8)</f>
        <v>166817.25438999999</v>
      </c>
      <c r="X16" s="6"/>
      <c r="Y16" s="6">
        <f>CHOOSE($AU$4,'C_6_%'!P8,'C_5_%'!P8,'C_4_%'!P8,'C_3_%'!P8,'C_2_%'!P8,'C_1_%'!P8,'C_0_%'!P8)</f>
        <v>0</v>
      </c>
      <c r="Z16" s="6"/>
      <c r="AA16" s="6">
        <f>CHOOSE($AU$4,'C_6_%'!R8,'C_5_%'!R8,'C_4_%'!R8,'C_3_%'!R8,'C_2_%'!R8,'C_1_%'!R8,'C_0_%'!R8)</f>
        <v>181431</v>
      </c>
      <c r="AB16" s="6"/>
      <c r="AC16" s="6">
        <f>CHOOSE($AU$4,'C_6_%'!S8,'C_5_%'!S8,'C_4_%'!S8,'C_3_%'!S8,'C_2_%'!S8,'C_1_%'!S8,'C_0_%'!S8)</f>
        <v>13103</v>
      </c>
      <c r="AU16" s="2">
        <v>0.03</v>
      </c>
      <c r="AV16">
        <v>4</v>
      </c>
      <c r="AW16" s="20"/>
      <c r="AX16" s="20"/>
      <c r="AY16" s="20"/>
    </row>
    <row r="17" spans="2:51" x14ac:dyDescent="0.2">
      <c r="B17" s="38">
        <f>CHOOSE($AU$4,'C_6_%'!B9,'C_5_%'!B9,'C_4_%'!B9,'C_3_%'!B9,'C_2_%'!B9,'C_1_%'!B9,'C_0_%'!B9,)</f>
        <v>99</v>
      </c>
      <c r="C17" s="38" t="str">
        <f>CHOOSE($AU$4,'C_6_%'!A9,'C_5_%'!A9,'C_4_%'!A9,'C_3_%'!A9,'C_2_%'!A9,'C_1_%'!A9,'C_0_%'!A9,)</f>
        <v>Alburnett</v>
      </c>
      <c r="E17" s="40">
        <f>CHOOSE($AU$4,'C_6_%'!E9,'C_5_%'!E9,'C_4_%'!E9,'C_3_%'!E9,'C_2_%'!E9,'C_1_%'!E9,'C_0_%'!E9)</f>
        <v>544.5</v>
      </c>
      <c r="G17" s="40">
        <f>CHOOSE($AU$4,'C_6_%'!F9,'C_5_%'!F9,'C_4_%'!F9,'C_3_%'!F9,'C_2_%'!F9,'C_1_%'!F9,'C_0_%'!F9)</f>
        <v>-13.9</v>
      </c>
      <c r="H17" s="3"/>
      <c r="I17" s="6">
        <f>CHOOSE($AU$4,'C_6_%'!G9,'C_5_%'!G9,'C_4_%'!G9,'C_3_%'!G9,'C_2_%'!G9,'C_1_%'!G9,'C_0_%'!G9,)</f>
        <v>2672350</v>
      </c>
      <c r="J17" s="6"/>
      <c r="K17" s="6">
        <f>CHOOSE($AU$4,'C_6_%'!H9,'C_5_%'!H9,'C_4_%'!H9,'C_3_%'!H9,'C_2_%'!H9,'C_1_%'!H9,'C_0_%'!H9)</f>
        <v>383762</v>
      </c>
      <c r="L17" s="6"/>
      <c r="M17" s="6">
        <f>CHOOSE($AU$4,'C_6_%'!I9,'C_5_%'!I9,'C_4_%'!I9,'C_3_%'!I9,'C_2_%'!I9,'C_1_%'!I9,'C_0_%'!I9)</f>
        <v>123704</v>
      </c>
      <c r="N17" s="6"/>
      <c r="O17" s="6">
        <f>CHOOSE($AU$4,'C_6_%'!J9,'C_5_%'!J9,'C_4_%'!J9,'C_3_%'!J9,'C_2_%'!J9,'C_1_%'!J9,'C_0_%'!J9)</f>
        <v>1448403</v>
      </c>
      <c r="P17" s="6"/>
      <c r="Q17" s="6">
        <f>CHOOSE($AU$4,'C_6_%'!K9,'C_5_%'!K9,'C_4_%'!K9,'C_3_%'!K9,'C_2_%'!K9,'C_1_%'!K9,'C_0_%'!K9)</f>
        <v>19494</v>
      </c>
      <c r="R17" s="6"/>
      <c r="S17" s="6">
        <f>CHOOSE($AU$4,'C_6_%'!L9,'C_5_%'!L9,'C_4_%'!L9,'C_3_%'!L9,'C_2_%'!L9,'C_1_%'!L9,'C_0_%'!L9,)</f>
        <v>4507195</v>
      </c>
      <c r="T17" s="6"/>
      <c r="U17" s="6">
        <f>CHOOSE($AU$4,'C_6_%'!O9,'C_5_%'!O9,'C_4_%'!O9,'C_3_%'!O9,'C_2_%'!O9,'C_1_%'!O9,'C_0_%'!O9)</f>
        <v>145878</v>
      </c>
      <c r="V17" s="6"/>
      <c r="W17" s="6">
        <f>CHOOSE($AU$4,'C_6_%'!Q9,'C_5_%'!Q9,'C_4_%'!Q9,'C_3_%'!Q9,'C_2_%'!Q9,'C_1_%'!Q9,'C_0_%'!Q9)</f>
        <v>0</v>
      </c>
      <c r="X17" s="6"/>
      <c r="Y17" s="6">
        <f>CHOOSE($AU$4,'C_6_%'!P9,'C_5_%'!P9,'C_4_%'!P9,'C_3_%'!P9,'C_2_%'!P9,'C_1_%'!P9,'C_0_%'!P9)</f>
        <v>0</v>
      </c>
      <c r="Z17" s="6"/>
      <c r="AA17" s="6">
        <f>CHOOSE($AU$4,'C_6_%'!R9,'C_5_%'!R9,'C_4_%'!R9,'C_3_%'!R9,'C_2_%'!R9,'C_1_%'!R9,'C_0_%'!R9)</f>
        <v>0</v>
      </c>
      <c r="AB17" s="6"/>
      <c r="AC17" s="6">
        <f>CHOOSE($AU$4,'C_6_%'!S9,'C_5_%'!S9,'C_4_%'!S9,'C_3_%'!S9,'C_2_%'!S9,'C_1_%'!S9,'C_0_%'!S9)</f>
        <v>0</v>
      </c>
      <c r="AU17" s="2">
        <v>0.02</v>
      </c>
      <c r="AV17">
        <v>5</v>
      </c>
      <c r="AW17" s="20"/>
      <c r="AX17" s="20"/>
      <c r="AY17" s="20"/>
    </row>
    <row r="18" spans="2:51" x14ac:dyDescent="0.2">
      <c r="B18" s="38">
        <f>CHOOSE($AU$4,'C_6_%'!B10,'C_5_%'!B10,'C_4_%'!B10,'C_3_%'!B10,'C_2_%'!B10,'C_1_%'!B10,'C_0_%'!B10,)</f>
        <v>108</v>
      </c>
      <c r="C18" s="38" t="str">
        <f>CHOOSE($AU$4,'C_6_%'!A10,'C_5_%'!A10,'C_4_%'!A10,'C_3_%'!A10,'C_2_%'!A10,'C_1_%'!A10,'C_0_%'!A10,)</f>
        <v>Alden</v>
      </c>
      <c r="E18" s="40">
        <f>CHOOSE($AU$4,'C_6_%'!E10,'C_5_%'!E10,'C_4_%'!E10,'C_3_%'!E10,'C_2_%'!E10,'C_1_%'!E10,'C_0_%'!E10)</f>
        <v>260.7</v>
      </c>
      <c r="G18" s="40">
        <f>CHOOSE($AU$4,'C_6_%'!F10,'C_5_%'!F10,'C_4_%'!F10,'C_3_%'!F10,'C_2_%'!F10,'C_1_%'!F10,'C_0_%'!F10)</f>
        <v>-3.8</v>
      </c>
      <c r="H18" s="3"/>
      <c r="I18" s="6">
        <f>CHOOSE($AU$4,'C_6_%'!G10,'C_5_%'!G10,'C_4_%'!G10,'C_3_%'!G10,'C_2_%'!G10,'C_1_%'!G10,'C_0_%'!G10,)</f>
        <v>1137448</v>
      </c>
      <c r="J18" s="6"/>
      <c r="K18" s="6">
        <f>CHOOSE($AU$4,'C_6_%'!H10,'C_5_%'!H10,'C_4_%'!H10,'C_3_%'!H10,'C_2_%'!H10,'C_1_%'!H10,'C_0_%'!H10)</f>
        <v>199827</v>
      </c>
      <c r="L18" s="6"/>
      <c r="M18" s="6">
        <f>CHOOSE($AU$4,'C_6_%'!I10,'C_5_%'!I10,'C_4_%'!I10,'C_3_%'!I10,'C_2_%'!I10,'C_1_%'!I10,'C_0_%'!I10)</f>
        <v>117178</v>
      </c>
      <c r="N18" s="6"/>
      <c r="O18" s="6">
        <f>CHOOSE($AU$4,'C_6_%'!J10,'C_5_%'!J10,'C_4_%'!J10,'C_3_%'!J10,'C_2_%'!J10,'C_1_%'!J10,'C_0_%'!J10)</f>
        <v>1013316</v>
      </c>
      <c r="P18" s="6"/>
      <c r="Q18" s="6">
        <f>CHOOSE($AU$4,'C_6_%'!K10,'C_5_%'!K10,'C_4_%'!K10,'C_3_%'!K10,'C_2_%'!K10,'C_1_%'!K10,'C_0_%'!K10)</f>
        <v>27178</v>
      </c>
      <c r="R18" s="6"/>
      <c r="S18" s="6">
        <f>CHOOSE($AU$4,'C_6_%'!L10,'C_5_%'!L10,'C_4_%'!L10,'C_3_%'!L10,'C_2_%'!L10,'C_1_%'!L10,'C_0_%'!L10,)</f>
        <v>2357321.3333000001</v>
      </c>
      <c r="T18" s="6"/>
      <c r="U18" s="6">
        <f>CHOOSE($AU$4,'C_6_%'!O10,'C_5_%'!O10,'C_4_%'!O10,'C_3_%'!O10,'C_2_%'!O10,'C_1_%'!O10,'C_0_%'!O10)</f>
        <v>151086.33332999999</v>
      </c>
      <c r="V18" s="6"/>
      <c r="W18" s="6">
        <f>CHOOSE($AU$4,'C_6_%'!Q10,'C_5_%'!Q10,'C_4_%'!Q10,'C_3_%'!Q10,'C_2_%'!Q10,'C_1_%'!Q10,'C_0_%'!Q10)</f>
        <v>0</v>
      </c>
      <c r="X18" s="6"/>
      <c r="Y18" s="6">
        <f>CHOOSE($AU$4,'C_6_%'!P10,'C_5_%'!P10,'C_4_%'!P10,'C_3_%'!P10,'C_2_%'!P10,'C_1_%'!P10,'C_0_%'!P10)</f>
        <v>0</v>
      </c>
      <c r="Z18" s="6"/>
      <c r="AA18" s="6">
        <f>CHOOSE($AU$4,'C_6_%'!R10,'C_5_%'!R10,'C_4_%'!R10,'C_3_%'!R10,'C_2_%'!R10,'C_1_%'!R10,'C_0_%'!R10)</f>
        <v>89124</v>
      </c>
      <c r="AB18" s="6"/>
      <c r="AC18" s="6">
        <f>CHOOSE($AU$4,'C_6_%'!S10,'C_5_%'!S10,'C_4_%'!S10,'C_3_%'!S10,'C_2_%'!S10,'C_1_%'!S10,'C_0_%'!S10)</f>
        <v>27914</v>
      </c>
      <c r="AU18" s="2">
        <v>0.01</v>
      </c>
      <c r="AV18">
        <v>6</v>
      </c>
      <c r="AW18" s="20"/>
      <c r="AX18" s="20"/>
      <c r="AY18" s="20"/>
    </row>
    <row r="19" spans="2:51" s="43" customFormat="1" x14ac:dyDescent="0.2">
      <c r="B19" s="42">
        <f>CHOOSE($AU$4,'C_6_%'!B11,'C_5_%'!B11,'C_4_%'!B11,'C_3_%'!B11,'C_2_%'!B11,'C_1_%'!B11,'C_0_%'!B11,)</f>
        <v>126</v>
      </c>
      <c r="C19" s="42" t="str">
        <f>CHOOSE($AU$4,'C_6_%'!A11,'C_5_%'!A11,'C_4_%'!A11,'C_3_%'!A11,'C_2_%'!A11,'C_1_%'!A11,'C_0_%'!A11,)</f>
        <v>Algona</v>
      </c>
      <c r="E19" s="44">
        <f>CHOOSE($AU$4,'C_6_%'!E11,'C_5_%'!E11,'C_4_%'!E11,'C_3_%'!E11,'C_2_%'!E11,'C_1_%'!E11,'C_0_%'!E11)</f>
        <v>1182.2</v>
      </c>
      <c r="G19" s="44">
        <f>CHOOSE($AU$4,'C_6_%'!F11,'C_5_%'!F11,'C_4_%'!F11,'C_3_%'!F11,'C_2_%'!F11,'C_1_%'!F11,'C_0_%'!F11)</f>
        <v>-16.899999999999999</v>
      </c>
      <c r="H19" s="45"/>
      <c r="I19" s="46">
        <f>CHOOSE($AU$4,'C_6_%'!G11,'C_5_%'!G11,'C_4_%'!G11,'C_3_%'!G11,'C_2_%'!G11,'C_1_%'!G11,'C_0_%'!G11,)</f>
        <v>5810485</v>
      </c>
      <c r="J19" s="46"/>
      <c r="K19" s="46">
        <f>CHOOSE($AU$4,'C_6_%'!H11,'C_5_%'!H11,'C_4_%'!H11,'C_3_%'!H11,'C_2_%'!H11,'C_1_%'!H11,'C_0_%'!H11)</f>
        <v>843137</v>
      </c>
      <c r="L19" s="46"/>
      <c r="M19" s="46">
        <f>CHOOSE($AU$4,'C_6_%'!I11,'C_5_%'!I11,'C_4_%'!I11,'C_3_%'!I11,'C_2_%'!I11,'C_1_%'!I11,'C_0_%'!I11)</f>
        <v>516599</v>
      </c>
      <c r="N19" s="46"/>
      <c r="O19" s="46">
        <f>CHOOSE($AU$4,'C_6_%'!J11,'C_5_%'!J11,'C_4_%'!J11,'C_3_%'!J11,'C_2_%'!J11,'C_1_%'!J11,'C_0_%'!J11)</f>
        <v>4830296</v>
      </c>
      <c r="P19" s="46"/>
      <c r="Q19" s="46">
        <f>CHOOSE($AU$4,'C_6_%'!K11,'C_5_%'!K11,'C_4_%'!K11,'C_3_%'!K11,'C_2_%'!K11,'C_1_%'!K11,'C_0_%'!K11)</f>
        <v>76728</v>
      </c>
      <c r="R19" s="46"/>
      <c r="S19" s="46">
        <f>CHOOSE($AU$4,'C_6_%'!L11,'C_5_%'!L11,'C_4_%'!L11,'C_3_%'!L11,'C_2_%'!L11,'C_1_%'!L11,'C_0_%'!L11,)</f>
        <v>11544870</v>
      </c>
      <c r="T19" s="46"/>
      <c r="U19" s="46">
        <f>CHOOSE($AU$4,'C_6_%'!O11,'C_5_%'!O11,'C_4_%'!O11,'C_3_%'!O11,'C_2_%'!O11,'C_1_%'!O11,'C_0_%'!O11)</f>
        <v>654279</v>
      </c>
      <c r="V19" s="46"/>
      <c r="W19" s="46">
        <f>CHOOSE($AU$4,'C_6_%'!Q11,'C_5_%'!Q11,'C_4_%'!Q11,'C_3_%'!Q11,'C_2_%'!Q11,'C_1_%'!Q11,'C_0_%'!Q11)</f>
        <v>0</v>
      </c>
      <c r="X19" s="46"/>
      <c r="Y19" s="46">
        <f>CHOOSE($AU$4,'C_6_%'!P11,'C_5_%'!P11,'C_4_%'!P11,'C_3_%'!P11,'C_2_%'!P11,'C_1_%'!P11,'C_0_%'!P11)</f>
        <v>0</v>
      </c>
      <c r="Z19" s="46"/>
      <c r="AA19" s="46">
        <f>CHOOSE($AU$4,'C_6_%'!R11,'C_5_%'!R11,'C_4_%'!R11,'C_3_%'!R11,'C_2_%'!R11,'C_1_%'!R11,'C_0_%'!R11)</f>
        <v>302385</v>
      </c>
      <c r="AB19" s="46"/>
      <c r="AC19" s="46">
        <f>CHOOSE($AU$4,'C_6_%'!S11,'C_5_%'!S11,'C_4_%'!S11,'C_3_%'!S11,'C_2_%'!S11,'C_1_%'!S11,'C_0_%'!S11)</f>
        <v>-25089</v>
      </c>
      <c r="AU19" s="47">
        <v>0</v>
      </c>
      <c r="AV19" s="43">
        <v>7</v>
      </c>
      <c r="AW19" s="48"/>
      <c r="AX19" s="48"/>
      <c r="AY19" s="48"/>
    </row>
    <row r="20" spans="2:51" x14ac:dyDescent="0.2">
      <c r="B20" s="38">
        <f>CHOOSE($AU$4,'C_6_%'!B12,'C_5_%'!B12,'C_4_%'!B12,'C_3_%'!B12,'C_2_%'!B12,'C_1_%'!B12,'C_0_%'!B12,)</f>
        <v>135</v>
      </c>
      <c r="C20" s="38" t="str">
        <f>CHOOSE($AU$4,'C_6_%'!A12,'C_5_%'!A12,'C_4_%'!A12,'C_3_%'!A12,'C_2_%'!A12,'C_1_%'!A12,'C_0_%'!A12,)</f>
        <v>Allamakee</v>
      </c>
      <c r="E20" s="40">
        <f>CHOOSE($AU$4,'C_6_%'!E12,'C_5_%'!E12,'C_4_%'!E12,'C_3_%'!E12,'C_2_%'!E12,'C_1_%'!E12,'C_0_%'!E12)</f>
        <v>1176.9000000000001</v>
      </c>
      <c r="G20" s="40">
        <f>CHOOSE($AU$4,'C_6_%'!F12,'C_5_%'!F12,'C_4_%'!F12,'C_3_%'!F12,'C_2_%'!F12,'C_1_%'!F12,'C_0_%'!F12)</f>
        <v>-31</v>
      </c>
      <c r="H20" s="3"/>
      <c r="I20" s="6">
        <f>CHOOSE($AU$4,'C_6_%'!G12,'C_5_%'!G12,'C_4_%'!G12,'C_3_%'!G12,'C_2_%'!G12,'C_1_%'!G12,'C_0_%'!G12,)</f>
        <v>5721674</v>
      </c>
      <c r="J20" s="6"/>
      <c r="K20" s="6">
        <f>CHOOSE($AU$4,'C_6_%'!H12,'C_5_%'!H12,'C_4_%'!H12,'C_3_%'!H12,'C_2_%'!H12,'C_1_%'!H12,'C_0_%'!H12)</f>
        <v>817799</v>
      </c>
      <c r="L20" s="6"/>
      <c r="M20" s="6">
        <f>CHOOSE($AU$4,'C_6_%'!I12,'C_5_%'!I12,'C_4_%'!I12,'C_3_%'!I12,'C_2_%'!I12,'C_1_%'!I12,'C_0_%'!I12)</f>
        <v>132072</v>
      </c>
      <c r="N20" s="6"/>
      <c r="O20" s="6">
        <f>CHOOSE($AU$4,'C_6_%'!J12,'C_5_%'!J12,'C_4_%'!J12,'C_3_%'!J12,'C_2_%'!J12,'C_1_%'!J12,'C_0_%'!J12)</f>
        <v>3620008</v>
      </c>
      <c r="P20" s="6"/>
      <c r="Q20" s="6">
        <f>CHOOSE($AU$4,'C_6_%'!K12,'C_5_%'!K12,'C_4_%'!K12,'C_3_%'!K12,'C_2_%'!K12,'C_1_%'!K12,'C_0_%'!K12)</f>
        <v>29705</v>
      </c>
      <c r="R20" s="6"/>
      <c r="S20" s="6">
        <f>CHOOSE($AU$4,'C_6_%'!L12,'C_5_%'!L12,'C_4_%'!L12,'C_3_%'!L12,'C_2_%'!L12,'C_1_%'!L12,'C_0_%'!L12,)</f>
        <v>10185882.333000001</v>
      </c>
      <c r="T20" s="6"/>
      <c r="U20" s="6">
        <f>CHOOSE($AU$4,'C_6_%'!O12,'C_5_%'!O12,'C_4_%'!O12,'C_3_%'!O12,'C_2_%'!O12,'C_1_%'!O12,'C_0_%'!O12)</f>
        <v>188178.33332999999</v>
      </c>
      <c r="V20" s="6"/>
      <c r="W20" s="6">
        <f>CHOOSE($AU$4,'C_6_%'!Q12,'C_5_%'!Q12,'C_4_%'!Q12,'C_3_%'!Q12,'C_2_%'!Q12,'C_1_%'!Q12,'C_0_%'!Q12)</f>
        <v>0</v>
      </c>
      <c r="X20" s="6"/>
      <c r="Y20" s="6">
        <f>CHOOSE($AU$4,'C_6_%'!P12,'C_5_%'!P12,'C_4_%'!P12,'C_3_%'!P12,'C_2_%'!P12,'C_1_%'!P12,'C_0_%'!P12)</f>
        <v>0</v>
      </c>
      <c r="Z20" s="6"/>
      <c r="AA20" s="6">
        <f>CHOOSE($AU$4,'C_6_%'!R12,'C_5_%'!R12,'C_4_%'!R12,'C_3_%'!R12,'C_2_%'!R12,'C_1_%'!R12,'C_0_%'!R12)</f>
        <v>210078</v>
      </c>
      <c r="AB20" s="6"/>
      <c r="AC20" s="6">
        <f>CHOOSE($AU$4,'C_6_%'!S12,'C_5_%'!S12,'C_4_%'!S12,'C_3_%'!S12,'C_2_%'!S12,'C_1_%'!S12,'C_0_%'!S12)</f>
        <v>8085</v>
      </c>
      <c r="AU20" s="2"/>
      <c r="AW20" s="20"/>
      <c r="AX20" s="20"/>
      <c r="AY20" s="20"/>
    </row>
    <row r="21" spans="2:51" x14ac:dyDescent="0.2">
      <c r="B21" s="38">
        <f>CHOOSE($AU$4,'C_6_%'!B13,'C_5_%'!B13,'C_4_%'!B13,'C_3_%'!B13,'C_2_%'!B13,'C_1_%'!B13,'C_0_%'!B13,)</f>
        <v>171</v>
      </c>
      <c r="C21" s="38" t="str">
        <f>CHOOSE($AU$4,'C_6_%'!A13,'C_5_%'!A13,'C_4_%'!A13,'C_3_%'!A13,'C_2_%'!A13,'C_1_%'!A13,'C_0_%'!A13,)</f>
        <v>Alta</v>
      </c>
      <c r="E21" s="40">
        <f>CHOOSE($AU$4,'C_6_%'!E13,'C_5_%'!E13,'C_4_%'!E13,'C_3_%'!E13,'C_2_%'!E13,'C_1_%'!E13,'C_0_%'!E13)</f>
        <v>510</v>
      </c>
      <c r="G21" s="40">
        <f>CHOOSE($AU$4,'C_6_%'!F13,'C_5_%'!F13,'C_4_%'!F13,'C_3_%'!F13,'C_2_%'!F13,'C_1_%'!F13,'C_0_%'!F13)</f>
        <v>7.2</v>
      </c>
      <c r="H21" s="3"/>
      <c r="I21" s="6">
        <f>CHOOSE($AU$4,'C_6_%'!G13,'C_5_%'!G13,'C_4_%'!G13,'C_3_%'!G13,'C_2_%'!G13,'C_1_%'!G13,'C_0_%'!G13,)</f>
        <v>2363983</v>
      </c>
      <c r="J21" s="6"/>
      <c r="K21" s="6">
        <f>CHOOSE($AU$4,'C_6_%'!H13,'C_5_%'!H13,'C_4_%'!H13,'C_3_%'!H13,'C_2_%'!H13,'C_1_%'!H13,'C_0_%'!H13)</f>
        <v>408334</v>
      </c>
      <c r="L21" s="6"/>
      <c r="M21" s="6">
        <f>CHOOSE($AU$4,'C_6_%'!I13,'C_5_%'!I13,'C_4_%'!I13,'C_3_%'!I13,'C_2_%'!I13,'C_1_%'!I13,'C_0_%'!I13)</f>
        <v>206916</v>
      </c>
      <c r="N21" s="6"/>
      <c r="O21" s="6">
        <f>CHOOSE($AU$4,'C_6_%'!J13,'C_5_%'!J13,'C_4_%'!J13,'C_3_%'!J13,'C_2_%'!J13,'C_1_%'!J13,'C_0_%'!J13)</f>
        <v>1858304</v>
      </c>
      <c r="P21" s="6"/>
      <c r="Q21" s="6">
        <f>CHOOSE($AU$4,'C_6_%'!K13,'C_5_%'!K13,'C_4_%'!K13,'C_3_%'!K13,'C_2_%'!K13,'C_1_%'!K13,'C_0_%'!K13)</f>
        <v>41480</v>
      </c>
      <c r="R21" s="6"/>
      <c r="S21" s="6">
        <f>CHOOSE($AU$4,'C_6_%'!L13,'C_5_%'!L13,'C_4_%'!L13,'C_3_%'!L13,'C_2_%'!L13,'C_1_%'!L13,'C_0_%'!L13,)</f>
        <v>4659386</v>
      </c>
      <c r="T21" s="6"/>
      <c r="U21" s="6">
        <f>CHOOSE($AU$4,'C_6_%'!O13,'C_5_%'!O13,'C_4_%'!O13,'C_3_%'!O13,'C_2_%'!O13,'C_1_%'!O13,'C_0_%'!O13)</f>
        <v>277161</v>
      </c>
      <c r="V21" s="6"/>
      <c r="W21" s="6">
        <f>CHOOSE($AU$4,'C_6_%'!Q13,'C_5_%'!Q13,'C_4_%'!Q13,'C_3_%'!Q13,'C_2_%'!Q13,'C_1_%'!Q13,'C_0_%'!Q13)</f>
        <v>0</v>
      </c>
      <c r="X21" s="6"/>
      <c r="Y21" s="6">
        <f>CHOOSE($AU$4,'C_6_%'!P13,'C_5_%'!P13,'C_4_%'!P13,'C_3_%'!P13,'C_2_%'!P13,'C_1_%'!P13,'C_0_%'!P13)</f>
        <v>0</v>
      </c>
      <c r="Z21" s="6"/>
      <c r="AA21" s="6">
        <f>CHOOSE($AU$4,'C_6_%'!R13,'C_5_%'!R13,'C_4_%'!R13,'C_3_%'!R13,'C_2_%'!R13,'C_1_%'!R13,'C_0_%'!R13)</f>
        <v>127320</v>
      </c>
      <c r="AB21" s="6"/>
      <c r="AC21" s="6">
        <f>CHOOSE($AU$4,'C_6_%'!S13,'C_5_%'!S13,'C_4_%'!S13,'C_3_%'!S13,'C_2_%'!S13,'C_1_%'!S13,'C_0_%'!S13)</f>
        <v>-10403</v>
      </c>
      <c r="AU21" s="2"/>
      <c r="AW21" s="20"/>
      <c r="AX21" s="20"/>
      <c r="AY21" s="20"/>
    </row>
    <row r="22" spans="2:51" x14ac:dyDescent="0.2">
      <c r="B22" s="38">
        <f>CHOOSE($AU$4,'C_6_%'!B14,'C_5_%'!B14,'C_4_%'!B14,'C_3_%'!B14,'C_2_%'!B14,'C_1_%'!B14,'C_0_%'!B14,)</f>
        <v>225</v>
      </c>
      <c r="C22" s="38" t="str">
        <f>CHOOSE($AU$4,'C_6_%'!A14,'C_5_%'!A14,'C_4_%'!A14,'C_3_%'!A14,'C_2_%'!A14,'C_1_%'!A14,'C_0_%'!A14,)</f>
        <v>Ames</v>
      </c>
      <c r="E22" s="40">
        <f>CHOOSE($AU$4,'C_6_%'!E14,'C_5_%'!E14,'C_4_%'!E14,'C_3_%'!E14,'C_2_%'!E14,'C_1_%'!E14,'C_0_%'!E14)</f>
        <v>4246.6000000000004</v>
      </c>
      <c r="G22" s="40">
        <f>CHOOSE($AU$4,'C_6_%'!F14,'C_5_%'!F14,'C_4_%'!F14,'C_3_%'!F14,'C_2_%'!F14,'C_1_%'!F14,'C_0_%'!F14)</f>
        <v>17.899999999999999</v>
      </c>
      <c r="H22" s="3"/>
      <c r="I22" s="6">
        <f>CHOOSE($AU$4,'C_6_%'!G14,'C_5_%'!G14,'C_4_%'!G14,'C_3_%'!G14,'C_2_%'!G14,'C_1_%'!G14,'C_0_%'!G14,)</f>
        <v>14788635</v>
      </c>
      <c r="J22" s="6"/>
      <c r="K22" s="6">
        <f>CHOOSE($AU$4,'C_6_%'!H14,'C_5_%'!H14,'C_4_%'!H14,'C_3_%'!H14,'C_2_%'!H14,'C_1_%'!H14,'C_0_%'!H14)</f>
        <v>2989164</v>
      </c>
      <c r="L22" s="6"/>
      <c r="M22" s="6">
        <f>CHOOSE($AU$4,'C_6_%'!I14,'C_5_%'!I14,'C_4_%'!I14,'C_3_%'!I14,'C_2_%'!I14,'C_1_%'!I14,'C_0_%'!I14)</f>
        <v>748035</v>
      </c>
      <c r="N22" s="6"/>
      <c r="O22" s="6">
        <f>CHOOSE($AU$4,'C_6_%'!J14,'C_5_%'!J14,'C_4_%'!J14,'C_3_%'!J14,'C_2_%'!J14,'C_1_%'!J14,'C_0_%'!J14)</f>
        <v>17931725</v>
      </c>
      <c r="P22" s="6"/>
      <c r="Q22" s="6">
        <f>CHOOSE($AU$4,'C_6_%'!K14,'C_5_%'!K14,'C_4_%'!K14,'C_3_%'!K14,'C_2_%'!K14,'C_1_%'!K14,'C_0_%'!K14)</f>
        <v>300256</v>
      </c>
      <c r="R22" s="6"/>
      <c r="S22" s="6">
        <f>CHOOSE($AU$4,'C_6_%'!L14,'C_5_%'!L14,'C_4_%'!L14,'C_3_%'!L14,'C_2_%'!L14,'C_1_%'!L14,'C_0_%'!L14,)</f>
        <v>36099113.332999997</v>
      </c>
      <c r="T22" s="6"/>
      <c r="U22" s="6">
        <f>CHOOSE($AU$4,'C_6_%'!O14,'C_5_%'!O14,'C_4_%'!O14,'C_3_%'!O14,'C_2_%'!O14,'C_1_%'!O14,'C_0_%'!O14)</f>
        <v>1437880.3333000001</v>
      </c>
      <c r="V22" s="6"/>
      <c r="W22" s="6">
        <f>CHOOSE($AU$4,'C_6_%'!Q14,'C_5_%'!Q14,'C_4_%'!Q14,'C_3_%'!Q14,'C_2_%'!Q14,'C_1_%'!Q14,'C_0_%'!Q14)</f>
        <v>0</v>
      </c>
      <c r="X22" s="6"/>
      <c r="Y22" s="6">
        <f>CHOOSE($AU$4,'C_6_%'!P14,'C_5_%'!P14,'C_4_%'!P14,'C_3_%'!P14,'C_2_%'!P14,'C_1_%'!P14,'C_0_%'!P14)</f>
        <v>0</v>
      </c>
      <c r="Z22" s="6"/>
      <c r="AA22" s="6">
        <f>CHOOSE($AU$4,'C_6_%'!R14,'C_5_%'!R14,'C_4_%'!R14,'C_3_%'!R14,'C_2_%'!R14,'C_1_%'!R14,'C_0_%'!R14)</f>
        <v>744822</v>
      </c>
      <c r="AB22" s="6"/>
      <c r="AC22" s="6">
        <f>CHOOSE($AU$4,'C_6_%'!S14,'C_5_%'!S14,'C_4_%'!S14,'C_3_%'!S14,'C_2_%'!S14,'C_1_%'!S14,'C_0_%'!S14)</f>
        <v>-50908</v>
      </c>
      <c r="AW22" s="20"/>
      <c r="AX22" s="20"/>
      <c r="AY22" s="20"/>
    </row>
    <row r="23" spans="2:51" x14ac:dyDescent="0.2">
      <c r="B23" s="38">
        <f>CHOOSE($AU$4,'C_6_%'!B15,'C_5_%'!B15,'C_4_%'!B15,'C_3_%'!B15,'C_2_%'!B15,'C_1_%'!B15,'C_0_%'!B15,)</f>
        <v>234</v>
      </c>
      <c r="C23" s="38" t="str">
        <f>CHOOSE($AU$4,'C_6_%'!A15,'C_5_%'!A15,'C_4_%'!A15,'C_3_%'!A15,'C_2_%'!A15,'C_1_%'!A15,'C_0_%'!A15,)</f>
        <v>Anamosa</v>
      </c>
      <c r="E23" s="40">
        <f>CHOOSE($AU$4,'C_6_%'!E15,'C_5_%'!E15,'C_4_%'!E15,'C_3_%'!E15,'C_2_%'!E15,'C_1_%'!E15,'C_0_%'!E15)</f>
        <v>1247</v>
      </c>
      <c r="G23" s="40">
        <f>CHOOSE($AU$4,'C_6_%'!F15,'C_5_%'!F15,'C_4_%'!F15,'C_3_%'!F15,'C_2_%'!F15,'C_1_%'!F15,'C_0_%'!F15)</f>
        <v>8.9</v>
      </c>
      <c r="H23" s="3"/>
      <c r="I23" s="6">
        <f>CHOOSE($AU$4,'C_6_%'!G15,'C_5_%'!G15,'C_4_%'!G15,'C_3_%'!G15,'C_2_%'!G15,'C_1_%'!G15,'C_0_%'!G15,)</f>
        <v>6611015</v>
      </c>
      <c r="J23" s="6"/>
      <c r="K23" s="6">
        <f>CHOOSE($AU$4,'C_6_%'!H15,'C_5_%'!H15,'C_4_%'!H15,'C_3_%'!H15,'C_2_%'!H15,'C_1_%'!H15,'C_0_%'!H15)</f>
        <v>919804</v>
      </c>
      <c r="L23" s="6"/>
      <c r="M23" s="6">
        <f>CHOOSE($AU$4,'C_6_%'!I15,'C_5_%'!I15,'C_4_%'!I15,'C_3_%'!I15,'C_2_%'!I15,'C_1_%'!I15,'C_0_%'!I15)</f>
        <v>423513</v>
      </c>
      <c r="N23" s="6"/>
      <c r="O23" s="6">
        <f>CHOOSE($AU$4,'C_6_%'!J15,'C_5_%'!J15,'C_4_%'!J15,'C_3_%'!J15,'C_2_%'!J15,'C_1_%'!J15,'C_0_%'!J15)</f>
        <v>3190857</v>
      </c>
      <c r="P23" s="6"/>
      <c r="Q23" s="6">
        <f>CHOOSE($AU$4,'C_6_%'!K15,'C_5_%'!K15,'C_4_%'!K15,'C_3_%'!K15,'C_2_%'!K15,'C_1_%'!K15,'C_0_%'!K15)</f>
        <v>70966</v>
      </c>
      <c r="R23" s="6"/>
      <c r="S23" s="6">
        <f>CHOOSE($AU$4,'C_6_%'!L15,'C_5_%'!L15,'C_4_%'!L15,'C_3_%'!L15,'C_2_%'!L15,'C_1_%'!L15,'C_0_%'!L15,)</f>
        <v>10743709.666999999</v>
      </c>
      <c r="T23" s="6"/>
      <c r="U23" s="6">
        <f>CHOOSE($AU$4,'C_6_%'!O15,'C_5_%'!O15,'C_4_%'!O15,'C_3_%'!O15,'C_2_%'!O15,'C_1_%'!O15,'C_0_%'!O15)</f>
        <v>516512.66667000001</v>
      </c>
      <c r="V23" s="6"/>
      <c r="W23" s="6">
        <f>CHOOSE($AU$4,'C_6_%'!Q15,'C_5_%'!Q15,'C_4_%'!Q15,'C_3_%'!Q15,'C_2_%'!Q15,'C_1_%'!Q15,'C_0_%'!Q15)</f>
        <v>6148.8865787000004</v>
      </c>
      <c r="X23" s="6"/>
      <c r="Y23" s="6">
        <f>CHOOSE($AU$4,'C_6_%'!P15,'C_5_%'!P15,'C_4_%'!P15,'C_3_%'!P15,'C_2_%'!P15,'C_1_%'!P15,'C_0_%'!P15)</f>
        <v>0</v>
      </c>
      <c r="Z23" s="6"/>
      <c r="AA23" s="6">
        <f>CHOOSE($AU$4,'C_6_%'!R15,'C_5_%'!R15,'C_4_%'!R15,'C_3_%'!R15,'C_2_%'!R15,'C_1_%'!R15,'C_0_%'!R15)</f>
        <v>216444</v>
      </c>
      <c r="AB23" s="6"/>
      <c r="AC23" s="6">
        <f>CHOOSE($AU$4,'C_6_%'!S15,'C_5_%'!S15,'C_4_%'!S15,'C_3_%'!S15,'C_2_%'!S15,'C_1_%'!S15,'C_0_%'!S15)</f>
        <v>60358</v>
      </c>
      <c r="AW23" s="20"/>
      <c r="AX23" s="20"/>
      <c r="AY23" s="20"/>
    </row>
    <row r="24" spans="2:51" s="43" customFormat="1" x14ac:dyDescent="0.2">
      <c r="B24" s="42">
        <f>CHOOSE($AU$4,'C_6_%'!B16,'C_5_%'!B16,'C_4_%'!B16,'C_3_%'!B16,'C_2_%'!B16,'C_1_%'!B16,'C_0_%'!B16,)</f>
        <v>243</v>
      </c>
      <c r="C24" s="42" t="str">
        <f>CHOOSE($AU$4,'C_6_%'!A16,'C_5_%'!A16,'C_4_%'!A16,'C_3_%'!A16,'C_2_%'!A16,'C_1_%'!A16,'C_0_%'!A16,)</f>
        <v>Andrew</v>
      </c>
      <c r="E24" s="44">
        <f>CHOOSE($AU$4,'C_6_%'!E16,'C_5_%'!E16,'C_4_%'!E16,'C_3_%'!E16,'C_2_%'!E16,'C_1_%'!E16,'C_0_%'!E16)</f>
        <v>272.3</v>
      </c>
      <c r="G24" s="44">
        <f>CHOOSE($AU$4,'C_6_%'!F16,'C_5_%'!F16,'C_4_%'!F16,'C_3_%'!F16,'C_2_%'!F16,'C_1_%'!F16,'C_0_%'!F16)</f>
        <v>-1</v>
      </c>
      <c r="H24" s="45"/>
      <c r="I24" s="46">
        <f>CHOOSE($AU$4,'C_6_%'!G16,'C_5_%'!G16,'C_4_%'!G16,'C_3_%'!G16,'C_2_%'!G16,'C_1_%'!G16,'C_0_%'!G16,)</f>
        <v>1542232</v>
      </c>
      <c r="J24" s="46"/>
      <c r="K24" s="46">
        <f>CHOOSE($AU$4,'C_6_%'!H16,'C_5_%'!H16,'C_4_%'!H16,'C_3_%'!H16,'C_2_%'!H16,'C_1_%'!H16,'C_0_%'!H16)</f>
        <v>208652</v>
      </c>
      <c r="L24" s="46"/>
      <c r="M24" s="46">
        <f>CHOOSE($AU$4,'C_6_%'!I16,'C_5_%'!I16,'C_4_%'!I16,'C_3_%'!I16,'C_2_%'!I16,'C_1_%'!I16,'C_0_%'!I16)</f>
        <v>138910</v>
      </c>
      <c r="N24" s="46"/>
      <c r="O24" s="46">
        <f>CHOOSE($AU$4,'C_6_%'!J16,'C_5_%'!J16,'C_4_%'!J16,'C_3_%'!J16,'C_2_%'!J16,'C_1_%'!J16,'C_0_%'!J16)</f>
        <v>796163</v>
      </c>
      <c r="P24" s="46"/>
      <c r="Q24" s="46">
        <f>CHOOSE($AU$4,'C_6_%'!K16,'C_5_%'!K16,'C_4_%'!K16,'C_3_%'!K16,'C_2_%'!K16,'C_1_%'!K16,'C_0_%'!K16)</f>
        <v>8420</v>
      </c>
      <c r="R24" s="46"/>
      <c r="S24" s="46">
        <f>CHOOSE($AU$4,'C_6_%'!L16,'C_5_%'!L16,'C_4_%'!L16,'C_3_%'!L16,'C_2_%'!L16,'C_1_%'!L16,'C_0_%'!L16,)</f>
        <v>2548497.6666999999</v>
      </c>
      <c r="T24" s="46"/>
      <c r="U24" s="46">
        <f>CHOOSE($AU$4,'C_6_%'!O16,'C_5_%'!O16,'C_4_%'!O16,'C_3_%'!O16,'C_2_%'!O16,'C_1_%'!O16,'C_0_%'!O16)</f>
        <v>148780.66667000001</v>
      </c>
      <c r="V24" s="46"/>
      <c r="W24" s="46">
        <f>CHOOSE($AU$4,'C_6_%'!Q16,'C_5_%'!Q16,'C_4_%'!Q16,'C_3_%'!Q16,'C_2_%'!Q16,'C_1_%'!Q16,'C_0_%'!Q16)</f>
        <v>0</v>
      </c>
      <c r="X24" s="46"/>
      <c r="Y24" s="46">
        <f>CHOOSE($AU$4,'C_6_%'!P16,'C_5_%'!P16,'C_4_%'!P16,'C_3_%'!P16,'C_2_%'!P16,'C_1_%'!P16,'C_0_%'!P16)</f>
        <v>0</v>
      </c>
      <c r="Z24" s="46"/>
      <c r="AA24" s="46">
        <f>CHOOSE($AU$4,'C_6_%'!R16,'C_5_%'!R16,'C_4_%'!R16,'C_3_%'!R16,'C_2_%'!R16,'C_1_%'!R16,'C_0_%'!R16)</f>
        <v>50928</v>
      </c>
      <c r="AB24" s="46"/>
      <c r="AC24" s="46">
        <f>CHOOSE($AU$4,'C_6_%'!S16,'C_5_%'!S16,'C_4_%'!S16,'C_3_%'!S16,'C_2_%'!S16,'C_1_%'!S16,'C_0_%'!S16)</f>
        <v>5020</v>
      </c>
      <c r="AW24" s="48"/>
      <c r="AX24" s="48"/>
      <c r="AY24" s="48"/>
    </row>
    <row r="25" spans="2:51" x14ac:dyDescent="0.2">
      <c r="B25" s="38">
        <f>CHOOSE($AU$4,'C_6_%'!B17,'C_5_%'!B17,'C_4_%'!B17,'C_3_%'!B17,'C_2_%'!B17,'C_1_%'!B17,'C_0_%'!B17,)</f>
        <v>261</v>
      </c>
      <c r="C25" s="38" t="str">
        <f>CHOOSE($AU$4,'C_6_%'!A17,'C_5_%'!A17,'C_4_%'!A17,'C_3_%'!A17,'C_2_%'!A17,'C_1_%'!A17,'C_0_%'!A17,)</f>
        <v>Ankeny</v>
      </c>
      <c r="E25" s="40">
        <f>CHOOSE($AU$4,'C_6_%'!E17,'C_5_%'!E17,'C_4_%'!E17,'C_3_%'!E17,'C_2_%'!E17,'C_1_%'!E17,'C_0_%'!E17)</f>
        <v>9901.9</v>
      </c>
      <c r="G25" s="40">
        <f>CHOOSE($AU$4,'C_6_%'!F17,'C_5_%'!F17,'C_4_%'!F17,'C_3_%'!F17,'C_2_%'!F17,'C_1_%'!F17,'C_0_%'!F17)</f>
        <v>515.6</v>
      </c>
      <c r="H25" s="3"/>
      <c r="I25" s="6">
        <f>CHOOSE($AU$4,'C_6_%'!G17,'C_5_%'!G17,'C_4_%'!G17,'C_3_%'!G17,'C_2_%'!G17,'C_1_%'!G17,'C_0_%'!G17,)</f>
        <v>49515304</v>
      </c>
      <c r="J25" s="6"/>
      <c r="K25" s="6">
        <f>CHOOSE($AU$4,'C_6_%'!H17,'C_5_%'!H17,'C_4_%'!H17,'C_3_%'!H17,'C_2_%'!H17,'C_1_%'!H17,'C_0_%'!H17)</f>
        <v>6297447</v>
      </c>
      <c r="L25" s="6"/>
      <c r="M25" s="6">
        <f>CHOOSE($AU$4,'C_6_%'!I17,'C_5_%'!I17,'C_4_%'!I17,'C_3_%'!I17,'C_2_%'!I17,'C_1_%'!I17,'C_0_%'!I17)</f>
        <v>5941126</v>
      </c>
      <c r="N25" s="6"/>
      <c r="O25" s="6">
        <f>CHOOSE($AU$4,'C_6_%'!J17,'C_5_%'!J17,'C_4_%'!J17,'C_3_%'!J17,'C_2_%'!J17,'C_1_%'!J17,'C_0_%'!J17)</f>
        <v>24569573</v>
      </c>
      <c r="P25" s="6"/>
      <c r="Q25" s="6">
        <f>CHOOSE($AU$4,'C_6_%'!K17,'C_5_%'!K17,'C_4_%'!K17,'C_3_%'!K17,'C_2_%'!K17,'C_1_%'!K17,'C_0_%'!K17)</f>
        <v>924310</v>
      </c>
      <c r="R25" s="6"/>
      <c r="S25" s="6">
        <f>CHOOSE($AU$4,'C_6_%'!L17,'C_5_%'!L17,'C_4_%'!L17,'C_3_%'!L17,'C_2_%'!L17,'C_1_%'!L17,'C_0_%'!L17,)</f>
        <v>80714529.333000004</v>
      </c>
      <c r="T25" s="6"/>
      <c r="U25" s="6">
        <f>CHOOSE($AU$4,'C_6_%'!O17,'C_5_%'!O17,'C_4_%'!O17,'C_3_%'!O17,'C_2_%'!O17,'C_1_%'!O17,'C_0_%'!O17)</f>
        <v>7219392.3333000001</v>
      </c>
      <c r="V25" s="6"/>
      <c r="W25" s="6">
        <f>CHOOSE($AU$4,'C_6_%'!Q17,'C_5_%'!Q17,'C_4_%'!Q17,'C_3_%'!Q17,'C_2_%'!Q17,'C_1_%'!Q17,'C_0_%'!Q17)</f>
        <v>8016.5395979000004</v>
      </c>
      <c r="X25" s="6"/>
      <c r="Y25" s="6">
        <f>CHOOSE($AU$4,'C_6_%'!P17,'C_5_%'!P17,'C_4_%'!P17,'C_3_%'!P17,'C_2_%'!P17,'C_1_%'!P17,'C_0_%'!P17)</f>
        <v>0</v>
      </c>
      <c r="Z25" s="6"/>
      <c r="AA25" s="6">
        <f>CHOOSE($AU$4,'C_6_%'!R17,'C_5_%'!R17,'C_4_%'!R17,'C_3_%'!R17,'C_2_%'!R17,'C_1_%'!R17,'C_0_%'!R17)</f>
        <v>585672</v>
      </c>
      <c r="AB25" s="6"/>
      <c r="AC25" s="6">
        <f>CHOOSE($AU$4,'C_6_%'!S17,'C_5_%'!S17,'C_4_%'!S17,'C_3_%'!S17,'C_2_%'!S17,'C_1_%'!S17,'C_0_%'!S17)</f>
        <v>-63154</v>
      </c>
      <c r="AW25" s="20"/>
      <c r="AX25" s="20"/>
      <c r="AY25" s="20"/>
    </row>
    <row r="26" spans="2:51" x14ac:dyDescent="0.2">
      <c r="B26" s="38">
        <f>CHOOSE($AU$4,'C_6_%'!B18,'C_5_%'!B18,'C_4_%'!B18,'C_3_%'!B18,'C_2_%'!B18,'C_1_%'!B18,'C_0_%'!B18,)</f>
        <v>279</v>
      </c>
      <c r="C26" s="38" t="str">
        <f>CHOOSE($AU$4,'C_6_%'!A18,'C_5_%'!A18,'C_4_%'!A18,'C_3_%'!A18,'C_2_%'!A18,'C_1_%'!A18,'C_0_%'!A18,)</f>
        <v>Aplington-Parkersburg</v>
      </c>
      <c r="E26" s="40">
        <f>CHOOSE($AU$4,'C_6_%'!E18,'C_5_%'!E18,'C_4_%'!E18,'C_3_%'!E18,'C_2_%'!E18,'C_1_%'!E18,'C_0_%'!E18)</f>
        <v>809</v>
      </c>
      <c r="G26" s="40">
        <f>CHOOSE($AU$4,'C_6_%'!F18,'C_5_%'!F18,'C_4_%'!F18,'C_3_%'!F18,'C_2_%'!F18,'C_1_%'!F18,'C_0_%'!F18)</f>
        <v>-33</v>
      </c>
      <c r="H26" s="3"/>
      <c r="I26" s="6">
        <f>CHOOSE($AU$4,'C_6_%'!G18,'C_5_%'!G18,'C_4_%'!G18,'C_3_%'!G18,'C_2_%'!G18,'C_1_%'!G18,'C_0_%'!G18,)</f>
        <v>4141551</v>
      </c>
      <c r="J26" s="6"/>
      <c r="K26" s="6">
        <f>CHOOSE($AU$4,'C_6_%'!H18,'C_5_%'!H18,'C_4_%'!H18,'C_3_%'!H18,'C_2_%'!H18,'C_1_%'!H18,'C_0_%'!H18)</f>
        <v>616652</v>
      </c>
      <c r="L26" s="6"/>
      <c r="M26" s="6">
        <f>CHOOSE($AU$4,'C_6_%'!I18,'C_5_%'!I18,'C_4_%'!I18,'C_3_%'!I18,'C_2_%'!I18,'C_1_%'!I18,'C_0_%'!I18)</f>
        <v>-3325</v>
      </c>
      <c r="N26" s="6"/>
      <c r="O26" s="6">
        <f>CHOOSE($AU$4,'C_6_%'!J18,'C_5_%'!J18,'C_4_%'!J18,'C_3_%'!J18,'C_2_%'!J18,'C_1_%'!J18,'C_0_%'!J18)</f>
        <v>2451885</v>
      </c>
      <c r="P26" s="6"/>
      <c r="Q26" s="6">
        <f>CHOOSE($AU$4,'C_6_%'!K18,'C_5_%'!K18,'C_4_%'!K18,'C_3_%'!K18,'C_2_%'!K18,'C_1_%'!K18,'C_0_%'!K18)</f>
        <v>57094</v>
      </c>
      <c r="R26" s="6"/>
      <c r="S26" s="6">
        <f>CHOOSE($AU$4,'C_6_%'!L18,'C_5_%'!L18,'C_4_%'!L18,'C_3_%'!L18,'C_2_%'!L18,'C_1_%'!L18,'C_0_%'!L18,)</f>
        <v>7221377.6666999999</v>
      </c>
      <c r="T26" s="6"/>
      <c r="U26" s="6">
        <f>CHOOSE($AU$4,'C_6_%'!O18,'C_5_%'!O18,'C_4_%'!O18,'C_3_%'!O18,'C_2_%'!O18,'C_1_%'!O18,'C_0_%'!O18)</f>
        <v>65058.666666999998</v>
      </c>
      <c r="V26" s="6"/>
      <c r="W26" s="6">
        <f>CHOOSE($AU$4,'C_6_%'!Q18,'C_5_%'!Q18,'C_4_%'!Q18,'C_3_%'!Q18,'C_2_%'!Q18,'C_1_%'!Q18,'C_0_%'!Q18)</f>
        <v>0</v>
      </c>
      <c r="X26" s="6"/>
      <c r="Y26" s="6">
        <f>CHOOSE($AU$4,'C_6_%'!P18,'C_5_%'!P18,'C_4_%'!P18,'C_3_%'!P18,'C_2_%'!P18,'C_1_%'!P18,'C_0_%'!P18)</f>
        <v>55327</v>
      </c>
      <c r="Z26" s="6"/>
      <c r="AA26" s="6">
        <f>CHOOSE($AU$4,'C_6_%'!R18,'C_5_%'!R18,'C_4_%'!R18,'C_3_%'!R18,'C_2_%'!R18,'C_1_%'!R18,'C_0_%'!R18)</f>
        <v>175065</v>
      </c>
      <c r="AB26" s="6"/>
      <c r="AC26" s="6">
        <f>CHOOSE($AU$4,'C_6_%'!S18,'C_5_%'!S18,'C_4_%'!S18,'C_3_%'!S18,'C_2_%'!S18,'C_1_%'!S18,'C_0_%'!S18)</f>
        <v>46524</v>
      </c>
      <c r="AW26" s="20"/>
      <c r="AX26" s="20"/>
      <c r="AY26" s="20"/>
    </row>
    <row r="27" spans="2:51" x14ac:dyDescent="0.2">
      <c r="B27" s="38">
        <f>CHOOSE($AU$4,'C_6_%'!B19,'C_5_%'!B19,'C_4_%'!B19,'C_3_%'!B19,'C_2_%'!B19,'C_1_%'!B19,'C_0_%'!B19,)</f>
        <v>355</v>
      </c>
      <c r="C27" s="38" t="str">
        <f>CHOOSE($AU$4,'C_6_%'!A19,'C_5_%'!A19,'C_4_%'!A19,'C_3_%'!A19,'C_2_%'!A19,'C_1_%'!A19,'C_0_%'!A19,)</f>
        <v>Ar-We-Va</v>
      </c>
      <c r="E27" s="40">
        <f>CHOOSE($AU$4,'C_6_%'!E19,'C_5_%'!E19,'C_4_%'!E19,'C_3_%'!E19,'C_2_%'!E19,'C_1_%'!E19,'C_0_%'!E19)</f>
        <v>285.89999999999998</v>
      </c>
      <c r="G27" s="40">
        <f>CHOOSE($AU$4,'C_6_%'!F19,'C_5_%'!F19,'C_4_%'!F19,'C_3_%'!F19,'C_2_%'!F19,'C_1_%'!F19,'C_0_%'!F19)</f>
        <v>-13.7</v>
      </c>
      <c r="H27" s="3"/>
      <c r="I27" s="6">
        <f>CHOOSE($AU$4,'C_6_%'!G19,'C_5_%'!G19,'C_4_%'!G19,'C_3_%'!G19,'C_2_%'!G19,'C_1_%'!G19,'C_0_%'!G19,)</f>
        <v>792771</v>
      </c>
      <c r="J27" s="6"/>
      <c r="K27" s="6">
        <f>CHOOSE($AU$4,'C_6_%'!H19,'C_5_%'!H19,'C_4_%'!H19,'C_3_%'!H19,'C_2_%'!H19,'C_1_%'!H19,'C_0_%'!H19)</f>
        <v>209666</v>
      </c>
      <c r="L27" s="6"/>
      <c r="M27" s="6">
        <f>CHOOSE($AU$4,'C_6_%'!I19,'C_5_%'!I19,'C_4_%'!I19,'C_3_%'!I19,'C_2_%'!I19,'C_1_%'!I19,'C_0_%'!I19)</f>
        <v>-66098</v>
      </c>
      <c r="N27" s="6"/>
      <c r="O27" s="6">
        <f>CHOOSE($AU$4,'C_6_%'!J19,'C_5_%'!J19,'C_4_%'!J19,'C_3_%'!J19,'C_2_%'!J19,'C_1_%'!J19,'C_0_%'!J19)</f>
        <v>1520144</v>
      </c>
      <c r="P27" s="6"/>
      <c r="Q27" s="6">
        <f>CHOOSE($AU$4,'C_6_%'!K19,'C_5_%'!K19,'C_4_%'!K19,'C_3_%'!K19,'C_2_%'!K19,'C_1_%'!K19,'C_0_%'!K19)</f>
        <v>38174</v>
      </c>
      <c r="R27" s="6"/>
      <c r="S27" s="6">
        <f>CHOOSE($AU$4,'C_6_%'!L19,'C_5_%'!L19,'C_4_%'!L19,'C_3_%'!L19,'C_2_%'!L19,'C_1_%'!L19,'C_0_%'!L19,)</f>
        <v>2541989.3333000001</v>
      </c>
      <c r="T27" s="6"/>
      <c r="U27" s="6">
        <f>CHOOSE($AU$4,'C_6_%'!O19,'C_5_%'!O19,'C_4_%'!O19,'C_3_%'!O19,'C_2_%'!O19,'C_1_%'!O19,'C_0_%'!O19)</f>
        <v>-8515.6666669999995</v>
      </c>
      <c r="V27" s="6"/>
      <c r="W27" s="6">
        <f>CHOOSE($AU$4,'C_6_%'!Q19,'C_5_%'!Q19,'C_4_%'!Q19,'C_3_%'!Q19,'C_2_%'!Q19,'C_1_%'!Q19,'C_0_%'!Q19)</f>
        <v>0</v>
      </c>
      <c r="X27" s="6"/>
      <c r="Y27" s="6">
        <f>CHOOSE($AU$4,'C_6_%'!P19,'C_5_%'!P19,'C_4_%'!P19,'C_3_%'!P19,'C_2_%'!P19,'C_1_%'!P19,'C_0_%'!P19)</f>
        <v>32151</v>
      </c>
      <c r="Z27" s="6"/>
      <c r="AA27" s="6">
        <f>CHOOSE($AU$4,'C_6_%'!R19,'C_5_%'!R19,'C_4_%'!R19,'C_3_%'!R19,'C_2_%'!R19,'C_1_%'!R19,'C_0_%'!R19)</f>
        <v>47745</v>
      </c>
      <c r="AB27" s="6"/>
      <c r="AC27" s="6">
        <f>CHOOSE($AU$4,'C_6_%'!S19,'C_5_%'!S19,'C_4_%'!S19,'C_3_%'!S19,'C_2_%'!S19,'C_1_%'!S19,'C_0_%'!S19)</f>
        <v>-4284</v>
      </c>
      <c r="AW27" s="20"/>
      <c r="AX27" s="20"/>
      <c r="AY27" s="20"/>
    </row>
    <row r="28" spans="2:51" x14ac:dyDescent="0.2">
      <c r="B28" s="38">
        <f>CHOOSE($AU$4,'C_6_%'!B20,'C_5_%'!B20,'C_4_%'!B20,'C_3_%'!B20,'C_2_%'!B20,'C_1_%'!B20,'C_0_%'!B20,)</f>
        <v>333</v>
      </c>
      <c r="C28" s="38" t="str">
        <f>CHOOSE($AU$4,'C_6_%'!A20,'C_5_%'!A20,'C_4_%'!A20,'C_3_%'!A20,'C_2_%'!A20,'C_1_%'!A20,'C_0_%'!A20,)</f>
        <v>Armstrong-Ringsted</v>
      </c>
      <c r="E28" s="40">
        <f>CHOOSE($AU$4,'C_6_%'!E20,'C_5_%'!E20,'C_4_%'!E20,'C_3_%'!E20,'C_2_%'!E20,'C_1_%'!E20,'C_0_%'!E20)</f>
        <v>297</v>
      </c>
      <c r="G28" s="40">
        <f>CHOOSE($AU$4,'C_6_%'!F20,'C_5_%'!F20,'C_4_%'!F20,'C_3_%'!F20,'C_2_%'!F20,'C_1_%'!F20,'C_0_%'!F20)</f>
        <v>-1.2</v>
      </c>
      <c r="H28" s="3"/>
      <c r="I28" s="6">
        <f>CHOOSE($AU$4,'C_6_%'!G20,'C_5_%'!G20,'C_4_%'!G20,'C_3_%'!G20,'C_2_%'!G20,'C_1_%'!G20,'C_0_%'!G20,)</f>
        <v>1413153</v>
      </c>
      <c r="J28" s="6"/>
      <c r="K28" s="6">
        <f>CHOOSE($AU$4,'C_6_%'!H20,'C_5_%'!H20,'C_4_%'!H20,'C_3_%'!H20,'C_2_%'!H20,'C_1_%'!H20,'C_0_%'!H20)</f>
        <v>243287</v>
      </c>
      <c r="L28" s="6"/>
      <c r="M28" s="6">
        <f>CHOOSE($AU$4,'C_6_%'!I20,'C_5_%'!I20,'C_4_%'!I20,'C_3_%'!I20,'C_2_%'!I20,'C_1_%'!I20,'C_0_%'!I20)</f>
        <v>402798</v>
      </c>
      <c r="N28" s="6"/>
      <c r="O28" s="6">
        <f>CHOOSE($AU$4,'C_6_%'!J20,'C_5_%'!J20,'C_4_%'!J20,'C_3_%'!J20,'C_2_%'!J20,'C_1_%'!J20,'C_0_%'!J20)</f>
        <v>1272765</v>
      </c>
      <c r="P28" s="6"/>
      <c r="Q28" s="6">
        <f>CHOOSE($AU$4,'C_6_%'!K20,'C_5_%'!K20,'C_4_%'!K20,'C_3_%'!K20,'C_2_%'!K20,'C_1_%'!K20,'C_0_%'!K20)</f>
        <v>-136061</v>
      </c>
      <c r="R28" s="6"/>
      <c r="S28" s="6">
        <f>CHOOSE($AU$4,'C_6_%'!L20,'C_5_%'!L20,'C_4_%'!L20,'C_3_%'!L20,'C_2_%'!L20,'C_1_%'!L20,'C_0_%'!L20,)</f>
        <v>2935927.6666999999</v>
      </c>
      <c r="T28" s="6"/>
      <c r="U28" s="6">
        <f>CHOOSE($AU$4,'C_6_%'!O20,'C_5_%'!O20,'C_4_%'!O20,'C_3_%'!O20,'C_2_%'!O20,'C_1_%'!O20,'C_0_%'!O20)</f>
        <v>273459.66667000001</v>
      </c>
      <c r="V28" s="6"/>
      <c r="W28" s="6">
        <f>CHOOSE($AU$4,'C_6_%'!Q20,'C_5_%'!Q20,'C_4_%'!Q20,'C_3_%'!Q20,'C_2_%'!Q20,'C_1_%'!Q20,'C_0_%'!Q20)</f>
        <v>0</v>
      </c>
      <c r="X28" s="6"/>
      <c r="Y28" s="6">
        <f>CHOOSE($AU$4,'C_6_%'!P20,'C_5_%'!P20,'C_4_%'!P20,'C_3_%'!P20,'C_2_%'!P20,'C_1_%'!P20,'C_0_%'!P20)</f>
        <v>0</v>
      </c>
      <c r="Z28" s="6"/>
      <c r="AA28" s="6">
        <f>CHOOSE($AU$4,'C_6_%'!R20,'C_5_%'!R20,'C_4_%'!R20,'C_3_%'!R20,'C_2_%'!R20,'C_1_%'!R20,'C_0_%'!R20)</f>
        <v>0</v>
      </c>
      <c r="AB28" s="6"/>
      <c r="AC28" s="6">
        <f>CHOOSE($AU$4,'C_6_%'!S20,'C_5_%'!S20,'C_4_%'!S20,'C_3_%'!S20,'C_2_%'!S20,'C_1_%'!S20,'C_0_%'!S20)</f>
        <v>0</v>
      </c>
      <c r="AW28" s="20"/>
      <c r="AX28" s="20"/>
      <c r="AY28" s="20"/>
    </row>
    <row r="29" spans="2:51" s="43" customFormat="1" x14ac:dyDescent="0.2">
      <c r="B29" s="42">
        <f>CHOOSE($AU$4,'C_6_%'!B21,'C_5_%'!B21,'C_4_%'!B21,'C_3_%'!B21,'C_2_%'!B21,'C_1_%'!B21,'C_0_%'!B21,)</f>
        <v>387</v>
      </c>
      <c r="C29" s="42" t="str">
        <f>CHOOSE($AU$4,'C_6_%'!A21,'C_5_%'!A21,'C_4_%'!A21,'C_3_%'!A21,'C_2_%'!A21,'C_1_%'!A21,'C_0_%'!A21,)</f>
        <v>Atlantic</v>
      </c>
      <c r="E29" s="44">
        <f>CHOOSE($AU$4,'C_6_%'!E21,'C_5_%'!E21,'C_4_%'!E21,'C_3_%'!E21,'C_2_%'!E21,'C_1_%'!E21,'C_0_%'!E21)</f>
        <v>1433.9</v>
      </c>
      <c r="G29" s="44">
        <f>CHOOSE($AU$4,'C_6_%'!F21,'C_5_%'!F21,'C_4_%'!F21,'C_3_%'!F21,'C_2_%'!F21,'C_1_%'!F21,'C_0_%'!F21)</f>
        <v>5.0999999999999996</v>
      </c>
      <c r="H29" s="45"/>
      <c r="I29" s="46">
        <f>CHOOSE($AU$4,'C_6_%'!G21,'C_5_%'!G21,'C_4_%'!G21,'C_3_%'!G21,'C_2_%'!G21,'C_1_%'!G21,'C_0_%'!G21,)</f>
        <v>7314516</v>
      </c>
      <c r="J29" s="46"/>
      <c r="K29" s="46">
        <f>CHOOSE($AU$4,'C_6_%'!H21,'C_5_%'!H21,'C_4_%'!H21,'C_3_%'!H21,'C_2_%'!H21,'C_1_%'!H21,'C_0_%'!H21)</f>
        <v>1062634</v>
      </c>
      <c r="L29" s="46"/>
      <c r="M29" s="46">
        <f>CHOOSE($AU$4,'C_6_%'!I21,'C_5_%'!I21,'C_4_%'!I21,'C_3_%'!I21,'C_2_%'!I21,'C_1_%'!I21,'C_0_%'!I21)</f>
        <v>419051</v>
      </c>
      <c r="N29" s="46"/>
      <c r="O29" s="46">
        <f>CHOOSE($AU$4,'C_6_%'!J21,'C_5_%'!J21,'C_4_%'!J21,'C_3_%'!J21,'C_2_%'!J21,'C_1_%'!J21,'C_0_%'!J21)</f>
        <v>4105571</v>
      </c>
      <c r="P29" s="46"/>
      <c r="Q29" s="46">
        <f>CHOOSE($AU$4,'C_6_%'!K21,'C_5_%'!K21,'C_4_%'!K21,'C_3_%'!K21,'C_2_%'!K21,'C_1_%'!K21,'C_0_%'!K21)</f>
        <v>70271</v>
      </c>
      <c r="R29" s="46"/>
      <c r="S29" s="46">
        <f>CHOOSE($AU$4,'C_6_%'!L21,'C_5_%'!L21,'C_4_%'!L21,'C_3_%'!L21,'C_2_%'!L21,'C_1_%'!L21,'C_0_%'!L21,)</f>
        <v>12529179.666999999</v>
      </c>
      <c r="T29" s="46"/>
      <c r="U29" s="46">
        <f>CHOOSE($AU$4,'C_6_%'!O21,'C_5_%'!O21,'C_4_%'!O21,'C_3_%'!O21,'C_2_%'!O21,'C_1_%'!O21,'C_0_%'!O21)</f>
        <v>535780.66666999995</v>
      </c>
      <c r="V29" s="46"/>
      <c r="W29" s="46">
        <f>CHOOSE($AU$4,'C_6_%'!Q21,'C_5_%'!Q21,'C_4_%'!Q21,'C_3_%'!Q21,'C_2_%'!Q21,'C_1_%'!Q21,'C_0_%'!Q21)</f>
        <v>0</v>
      </c>
      <c r="X29" s="46"/>
      <c r="Y29" s="46">
        <f>CHOOSE($AU$4,'C_6_%'!P21,'C_5_%'!P21,'C_4_%'!P21,'C_3_%'!P21,'C_2_%'!P21,'C_1_%'!P21,'C_0_%'!P21)</f>
        <v>0</v>
      </c>
      <c r="Z29" s="46"/>
      <c r="AA29" s="46">
        <f>CHOOSE($AU$4,'C_6_%'!R21,'C_5_%'!R21,'C_4_%'!R21,'C_3_%'!R21,'C_2_%'!R21,'C_1_%'!R21,'C_0_%'!R21)</f>
        <v>350130</v>
      </c>
      <c r="AB29" s="46"/>
      <c r="AC29" s="46">
        <f>CHOOSE($AU$4,'C_6_%'!S21,'C_5_%'!S21,'C_4_%'!S21,'C_3_%'!S21,'C_2_%'!S21,'C_1_%'!S21,'C_0_%'!S21)</f>
        <v>-17130</v>
      </c>
      <c r="AW29" s="48"/>
      <c r="AX29" s="48"/>
      <c r="AY29" s="48"/>
    </row>
    <row r="30" spans="2:51" x14ac:dyDescent="0.2">
      <c r="B30" s="38">
        <f>CHOOSE($AU$4,'C_6_%'!B22,'C_5_%'!B22,'C_4_%'!B22,'C_3_%'!B22,'C_2_%'!B22,'C_1_%'!B22,'C_0_%'!B22,)</f>
        <v>414</v>
      </c>
      <c r="C30" s="38" t="str">
        <f>CHOOSE($AU$4,'C_6_%'!A22,'C_5_%'!A22,'C_4_%'!A22,'C_3_%'!A22,'C_2_%'!A22,'C_1_%'!A22,'C_0_%'!A22,)</f>
        <v>Audubon</v>
      </c>
      <c r="E30" s="40">
        <f>CHOOSE($AU$4,'C_6_%'!E22,'C_5_%'!E22,'C_4_%'!E22,'C_3_%'!E22,'C_2_%'!E22,'C_1_%'!E22,'C_0_%'!E22)</f>
        <v>525.29999999999995</v>
      </c>
      <c r="G30" s="40">
        <f>CHOOSE($AU$4,'C_6_%'!F22,'C_5_%'!F22,'C_4_%'!F22,'C_3_%'!F22,'C_2_%'!F22,'C_1_%'!F22,'C_0_%'!F22)</f>
        <v>-7.8</v>
      </c>
      <c r="H30" s="3"/>
      <c r="I30" s="6">
        <f>CHOOSE($AU$4,'C_6_%'!G22,'C_5_%'!G22,'C_4_%'!G22,'C_3_%'!G22,'C_2_%'!G22,'C_1_%'!G22,'C_0_%'!G22,)</f>
        <v>2377076</v>
      </c>
      <c r="J30" s="6"/>
      <c r="K30" s="6">
        <f>CHOOSE($AU$4,'C_6_%'!H22,'C_5_%'!H22,'C_4_%'!H22,'C_3_%'!H22,'C_2_%'!H22,'C_1_%'!H22,'C_0_%'!H22)</f>
        <v>381832</v>
      </c>
      <c r="L30" s="6"/>
      <c r="M30" s="6">
        <f>CHOOSE($AU$4,'C_6_%'!I22,'C_5_%'!I22,'C_4_%'!I22,'C_3_%'!I22,'C_2_%'!I22,'C_1_%'!I22,'C_0_%'!I22)</f>
        <v>113894</v>
      </c>
      <c r="N30" s="6"/>
      <c r="O30" s="6">
        <f>CHOOSE($AU$4,'C_6_%'!J22,'C_5_%'!J22,'C_4_%'!J22,'C_3_%'!J22,'C_2_%'!J22,'C_1_%'!J22,'C_0_%'!J22)</f>
        <v>1785043</v>
      </c>
      <c r="P30" s="6"/>
      <c r="Q30" s="6">
        <f>CHOOSE($AU$4,'C_6_%'!K22,'C_5_%'!K22,'C_4_%'!K22,'C_3_%'!K22,'C_2_%'!K22,'C_1_%'!K22,'C_0_%'!K22)</f>
        <v>-25792</v>
      </c>
      <c r="R30" s="6"/>
      <c r="S30" s="6">
        <f>CHOOSE($AU$4,'C_6_%'!L22,'C_5_%'!L22,'C_4_%'!L22,'C_3_%'!L22,'C_2_%'!L22,'C_1_%'!L22,'C_0_%'!L22,)</f>
        <v>4551971.6666999999</v>
      </c>
      <c r="T30" s="6"/>
      <c r="U30" s="6">
        <f>CHOOSE($AU$4,'C_6_%'!O22,'C_5_%'!O22,'C_4_%'!O22,'C_3_%'!O22,'C_2_%'!O22,'C_1_%'!O22,'C_0_%'!O22)</f>
        <v>96122.666666999998</v>
      </c>
      <c r="V30" s="6"/>
      <c r="W30" s="6">
        <f>CHOOSE($AU$4,'C_6_%'!Q22,'C_5_%'!Q22,'C_4_%'!Q22,'C_3_%'!Q22,'C_2_%'!Q22,'C_1_%'!Q22,'C_0_%'!Q22)</f>
        <v>0</v>
      </c>
      <c r="X30" s="6"/>
      <c r="Y30" s="6">
        <f>CHOOSE($AU$4,'C_6_%'!P22,'C_5_%'!P22,'C_4_%'!P22,'C_3_%'!P22,'C_2_%'!P22,'C_1_%'!P22,'C_0_%'!P22)</f>
        <v>0</v>
      </c>
      <c r="Z30" s="6"/>
      <c r="AA30" s="6">
        <f>CHOOSE($AU$4,'C_6_%'!R22,'C_5_%'!R22,'C_4_%'!R22,'C_3_%'!R22,'C_2_%'!R22,'C_1_%'!R22,'C_0_%'!R22)</f>
        <v>120954</v>
      </c>
      <c r="AB30" s="6"/>
      <c r="AC30" s="6">
        <f>CHOOSE($AU$4,'C_6_%'!S22,'C_5_%'!S22,'C_4_%'!S22,'C_3_%'!S22,'C_2_%'!S22,'C_1_%'!S22,'C_0_%'!S22)</f>
        <v>13836</v>
      </c>
      <c r="AW30" s="20"/>
      <c r="AX30" s="20"/>
      <c r="AY30" s="20"/>
    </row>
    <row r="31" spans="2:51" x14ac:dyDescent="0.2">
      <c r="B31" s="38">
        <f>CHOOSE($AU$4,'C_6_%'!B23,'C_5_%'!B23,'C_4_%'!B23,'C_3_%'!B23,'C_2_%'!B23,'C_1_%'!B23,'C_0_%'!B23,)</f>
        <v>423</v>
      </c>
      <c r="C31" s="38" t="str">
        <f>CHOOSE($AU$4,'C_6_%'!A23,'C_5_%'!A23,'C_4_%'!A23,'C_3_%'!A23,'C_2_%'!A23,'C_1_%'!A23,'C_0_%'!A23,)</f>
        <v>Aurelia</v>
      </c>
      <c r="E31" s="40">
        <f>CHOOSE($AU$4,'C_6_%'!E23,'C_5_%'!E23,'C_4_%'!E23,'C_3_%'!E23,'C_2_%'!E23,'C_1_%'!E23,'C_0_%'!E23)</f>
        <v>242.4</v>
      </c>
      <c r="G31" s="40">
        <f>CHOOSE($AU$4,'C_6_%'!F23,'C_5_%'!F23,'C_4_%'!F23,'C_3_%'!F23,'C_2_%'!F23,'C_1_%'!F23,'C_0_%'!F23)</f>
        <v>-14.7</v>
      </c>
      <c r="H31" s="3"/>
      <c r="I31" s="6">
        <f>CHOOSE($AU$4,'C_6_%'!G23,'C_5_%'!G23,'C_4_%'!G23,'C_3_%'!G23,'C_2_%'!G23,'C_1_%'!G23,'C_0_%'!G23,)</f>
        <v>879571</v>
      </c>
      <c r="J31" s="6"/>
      <c r="K31" s="6">
        <f>CHOOSE($AU$4,'C_6_%'!H23,'C_5_%'!H23,'C_4_%'!H23,'C_3_%'!H23,'C_2_%'!H23,'C_1_%'!H23,'C_0_%'!H23)</f>
        <v>187757</v>
      </c>
      <c r="L31" s="6"/>
      <c r="M31" s="6">
        <f>CHOOSE($AU$4,'C_6_%'!I23,'C_5_%'!I23,'C_4_%'!I23,'C_3_%'!I23,'C_2_%'!I23,'C_1_%'!I23,'C_0_%'!I23)</f>
        <v>38472</v>
      </c>
      <c r="N31" s="6"/>
      <c r="O31" s="6">
        <f>CHOOSE($AU$4,'C_6_%'!J23,'C_5_%'!J23,'C_4_%'!J23,'C_3_%'!J23,'C_2_%'!J23,'C_1_%'!J23,'C_0_%'!J23)</f>
        <v>1202427</v>
      </c>
      <c r="P31" s="6"/>
      <c r="Q31" s="6">
        <f>CHOOSE($AU$4,'C_6_%'!K23,'C_5_%'!K23,'C_4_%'!K23,'C_3_%'!K23,'C_2_%'!K23,'C_1_%'!K23,'C_0_%'!K23)</f>
        <v>69340</v>
      </c>
      <c r="R31" s="6"/>
      <c r="S31" s="6">
        <f>CHOOSE($AU$4,'C_6_%'!L23,'C_5_%'!L23,'C_4_%'!L23,'C_3_%'!L23,'C_2_%'!L23,'C_1_%'!L23,'C_0_%'!L23,)</f>
        <v>2279691</v>
      </c>
      <c r="T31" s="6"/>
      <c r="U31" s="6">
        <f>CHOOSE($AU$4,'C_6_%'!O23,'C_5_%'!O23,'C_4_%'!O23,'C_3_%'!O23,'C_2_%'!O23,'C_1_%'!O23,'C_0_%'!O23)</f>
        <v>117748</v>
      </c>
      <c r="V31" s="6"/>
      <c r="W31" s="6">
        <f>CHOOSE($AU$4,'C_6_%'!Q23,'C_5_%'!Q23,'C_4_%'!Q23,'C_3_%'!Q23,'C_2_%'!Q23,'C_1_%'!Q23,'C_0_%'!Q23)</f>
        <v>0</v>
      </c>
      <c r="X31" s="6"/>
      <c r="Y31" s="6">
        <f>CHOOSE($AU$4,'C_6_%'!P23,'C_5_%'!P23,'C_4_%'!P23,'C_3_%'!P23,'C_2_%'!P23,'C_1_%'!P23,'C_0_%'!P23)</f>
        <v>47485</v>
      </c>
      <c r="Z31" s="6"/>
      <c r="AA31" s="6">
        <f>CHOOSE($AU$4,'C_6_%'!R23,'C_5_%'!R23,'C_4_%'!R23,'C_3_%'!R23,'C_2_%'!R23,'C_1_%'!R23,'C_0_%'!R23)</f>
        <v>57294</v>
      </c>
      <c r="AB31" s="6"/>
      <c r="AC31" s="6">
        <f>CHOOSE($AU$4,'C_6_%'!S23,'C_5_%'!S23,'C_4_%'!S23,'C_3_%'!S23,'C_2_%'!S23,'C_1_%'!S23,'C_0_%'!S23)</f>
        <v>2205</v>
      </c>
      <c r="AW31" s="20"/>
      <c r="AX31" s="20"/>
      <c r="AY31" s="20"/>
    </row>
    <row r="32" spans="2:51" x14ac:dyDescent="0.2">
      <c r="B32" s="38">
        <f>CHOOSE($AU$4,'C_6_%'!B24,'C_5_%'!B24,'C_4_%'!B24,'C_3_%'!B24,'C_2_%'!B24,'C_1_%'!B24,'C_0_%'!B24,)</f>
        <v>540</v>
      </c>
      <c r="C32" s="38" t="str">
        <f>CHOOSE($AU$4,'C_6_%'!A24,'C_5_%'!A24,'C_4_%'!A24,'C_3_%'!A24,'C_2_%'!A24,'C_1_%'!A24,'C_0_%'!A24,)</f>
        <v>BCLUW</v>
      </c>
      <c r="E32" s="40">
        <f>CHOOSE($AU$4,'C_6_%'!E24,'C_5_%'!E24,'C_4_%'!E24,'C_3_%'!E24,'C_2_%'!E24,'C_1_%'!E24,'C_0_%'!E24)</f>
        <v>578.5</v>
      </c>
      <c r="G32" s="40">
        <f>CHOOSE($AU$4,'C_6_%'!F24,'C_5_%'!F24,'C_4_%'!F24,'C_3_%'!F24,'C_2_%'!F24,'C_1_%'!F24,'C_0_%'!F24)</f>
        <v>-4.2</v>
      </c>
      <c r="H32" s="3"/>
      <c r="I32" s="6">
        <f>CHOOSE($AU$4,'C_6_%'!G24,'C_5_%'!G24,'C_4_%'!G24,'C_3_%'!G24,'C_2_%'!G24,'C_1_%'!G24,'C_0_%'!G24,)</f>
        <v>2811777</v>
      </c>
      <c r="J32" s="6"/>
      <c r="K32" s="6">
        <f>CHOOSE($AU$4,'C_6_%'!H24,'C_5_%'!H24,'C_4_%'!H24,'C_3_%'!H24,'C_2_%'!H24,'C_1_%'!H24,'C_0_%'!H24)</f>
        <v>418284</v>
      </c>
      <c r="L32" s="6"/>
      <c r="M32" s="6">
        <f>CHOOSE($AU$4,'C_6_%'!I24,'C_5_%'!I24,'C_4_%'!I24,'C_3_%'!I24,'C_2_%'!I24,'C_1_%'!I24,'C_0_%'!I24)</f>
        <v>317332</v>
      </c>
      <c r="N32" s="6"/>
      <c r="O32" s="6">
        <f>CHOOSE($AU$4,'C_6_%'!J24,'C_5_%'!J24,'C_4_%'!J24,'C_3_%'!J24,'C_2_%'!J24,'C_1_%'!J24,'C_0_%'!J24)</f>
        <v>2051404</v>
      </c>
      <c r="P32" s="6"/>
      <c r="Q32" s="6">
        <f>CHOOSE($AU$4,'C_6_%'!K24,'C_5_%'!K24,'C_4_%'!K24,'C_3_%'!K24,'C_2_%'!K24,'C_1_%'!K24,'C_0_%'!K24)</f>
        <v>28544</v>
      </c>
      <c r="R32" s="6"/>
      <c r="S32" s="6">
        <f>CHOOSE($AU$4,'C_6_%'!L24,'C_5_%'!L24,'C_4_%'!L24,'C_3_%'!L24,'C_2_%'!L24,'C_1_%'!L24,'C_0_%'!L24,)</f>
        <v>5292120.3333000001</v>
      </c>
      <c r="T32" s="6"/>
      <c r="U32" s="6">
        <f>CHOOSE($AU$4,'C_6_%'!O24,'C_5_%'!O24,'C_4_%'!O24,'C_3_%'!O24,'C_2_%'!O24,'C_1_%'!O24,'C_0_%'!O24)</f>
        <v>356531.33332999999</v>
      </c>
      <c r="V32" s="6"/>
      <c r="W32" s="6">
        <f>CHOOSE($AU$4,'C_6_%'!Q24,'C_5_%'!Q24,'C_4_%'!Q24,'C_3_%'!Q24,'C_2_%'!Q24,'C_1_%'!Q24,'C_0_%'!Q24)</f>
        <v>0</v>
      </c>
      <c r="X32" s="6"/>
      <c r="Y32" s="6">
        <f>CHOOSE($AU$4,'C_6_%'!P24,'C_5_%'!P24,'C_4_%'!P24,'C_3_%'!P24,'C_2_%'!P24,'C_1_%'!P24,'C_0_%'!P24)</f>
        <v>0</v>
      </c>
      <c r="Z32" s="6"/>
      <c r="AA32" s="6">
        <f>CHOOSE($AU$4,'C_6_%'!R24,'C_5_%'!R24,'C_4_%'!R24,'C_3_%'!R24,'C_2_%'!R24,'C_1_%'!R24,'C_0_%'!R24)</f>
        <v>92307</v>
      </c>
      <c r="AB32" s="6"/>
      <c r="AC32" s="6">
        <f>CHOOSE($AU$4,'C_6_%'!S24,'C_5_%'!S24,'C_4_%'!S24,'C_3_%'!S24,'C_2_%'!S24,'C_1_%'!S24,'C_0_%'!S24)</f>
        <v>18855</v>
      </c>
      <c r="AW32" s="20"/>
      <c r="AX32" s="20"/>
      <c r="AY32" s="20"/>
    </row>
    <row r="33" spans="2:51" x14ac:dyDescent="0.2">
      <c r="B33" s="38">
        <f>CHOOSE($AU$4,'C_6_%'!B25,'C_5_%'!B25,'C_4_%'!B25,'C_3_%'!B25,'C_2_%'!B25,'C_1_%'!B25,'C_0_%'!B25,)</f>
        <v>472</v>
      </c>
      <c r="C33" s="38" t="str">
        <f>CHOOSE($AU$4,'C_6_%'!A25,'C_5_%'!A25,'C_4_%'!A25,'C_3_%'!A25,'C_2_%'!A25,'C_1_%'!A25,'C_0_%'!A25,)</f>
        <v>Ballard</v>
      </c>
      <c r="E33" s="40">
        <f>CHOOSE($AU$4,'C_6_%'!E25,'C_5_%'!E25,'C_4_%'!E25,'C_3_%'!E25,'C_2_%'!E25,'C_1_%'!E25,'C_0_%'!E25)</f>
        <v>1600.3</v>
      </c>
      <c r="G33" s="40">
        <f>CHOOSE($AU$4,'C_6_%'!F25,'C_5_%'!F25,'C_4_%'!F25,'C_3_%'!F25,'C_2_%'!F25,'C_1_%'!F25,'C_0_%'!F25)</f>
        <v>59.4</v>
      </c>
      <c r="H33" s="3"/>
      <c r="I33" s="6">
        <f>CHOOSE($AU$4,'C_6_%'!G25,'C_5_%'!G25,'C_4_%'!G25,'C_3_%'!G25,'C_2_%'!G25,'C_1_%'!G25,'C_0_%'!G25,)</f>
        <v>9403846</v>
      </c>
      <c r="J33" s="6"/>
      <c r="K33" s="6">
        <f>CHOOSE($AU$4,'C_6_%'!H25,'C_5_%'!H25,'C_4_%'!H25,'C_3_%'!H25,'C_2_%'!H25,'C_1_%'!H25,'C_0_%'!H25)</f>
        <v>1037399</v>
      </c>
      <c r="L33" s="6"/>
      <c r="M33" s="6">
        <f>CHOOSE($AU$4,'C_6_%'!I25,'C_5_%'!I25,'C_4_%'!I25,'C_3_%'!I25,'C_2_%'!I25,'C_1_%'!I25,'C_0_%'!I25)</f>
        <v>1075367</v>
      </c>
      <c r="N33" s="6"/>
      <c r="O33" s="6">
        <f>CHOOSE($AU$4,'C_6_%'!J25,'C_5_%'!J25,'C_4_%'!J25,'C_3_%'!J25,'C_2_%'!J25,'C_1_%'!J25,'C_0_%'!J25)</f>
        <v>2553542</v>
      </c>
      <c r="P33" s="6"/>
      <c r="Q33" s="6">
        <f>CHOOSE($AU$4,'C_6_%'!K25,'C_5_%'!K25,'C_4_%'!K25,'C_3_%'!K25,'C_2_%'!K25,'C_1_%'!K25,'C_0_%'!K25)</f>
        <v>64254</v>
      </c>
      <c r="R33" s="6"/>
      <c r="S33" s="6">
        <f>CHOOSE($AU$4,'C_6_%'!L25,'C_5_%'!L25,'C_4_%'!L25,'C_3_%'!L25,'C_2_%'!L25,'C_1_%'!L25,'C_0_%'!L25,)</f>
        <v>13018233.666999999</v>
      </c>
      <c r="T33" s="6"/>
      <c r="U33" s="6">
        <f>CHOOSE($AU$4,'C_6_%'!O25,'C_5_%'!O25,'C_4_%'!O25,'C_3_%'!O25,'C_2_%'!O25,'C_1_%'!O25,'C_0_%'!O25)</f>
        <v>1163067.6666999999</v>
      </c>
      <c r="V33" s="6"/>
      <c r="W33" s="6">
        <f>CHOOSE($AU$4,'C_6_%'!Q25,'C_5_%'!Q25,'C_4_%'!Q25,'C_3_%'!Q25,'C_2_%'!Q25,'C_1_%'!Q25,'C_0_%'!Q25)</f>
        <v>475945.43599999999</v>
      </c>
      <c r="X33" s="6"/>
      <c r="Y33" s="6">
        <f>CHOOSE($AU$4,'C_6_%'!P25,'C_5_%'!P25,'C_4_%'!P25,'C_3_%'!P25,'C_2_%'!P25,'C_1_%'!P25,'C_0_%'!P25)</f>
        <v>0</v>
      </c>
      <c r="Z33" s="6"/>
      <c r="AA33" s="6">
        <f>CHOOSE($AU$4,'C_6_%'!R25,'C_5_%'!R25,'C_4_%'!R25,'C_3_%'!R25,'C_2_%'!R25,'C_1_%'!R25,'C_0_%'!R25)</f>
        <v>413790</v>
      </c>
      <c r="AB33" s="6"/>
      <c r="AC33" s="6">
        <f>CHOOSE($AU$4,'C_6_%'!S25,'C_5_%'!S25,'C_4_%'!S25,'C_3_%'!S25,'C_2_%'!S25,'C_1_%'!S25,'C_0_%'!S25)</f>
        <v>67953</v>
      </c>
      <c r="AW33" s="20"/>
      <c r="AX33" s="20"/>
      <c r="AY33" s="20"/>
    </row>
    <row r="34" spans="2:51" s="43" customFormat="1" x14ac:dyDescent="0.2">
      <c r="B34" s="42">
        <f>CHOOSE($AU$4,'C_6_%'!B26,'C_5_%'!B26,'C_4_%'!B26,'C_3_%'!B26,'C_2_%'!B26,'C_1_%'!B26,'C_0_%'!B26,)</f>
        <v>504</v>
      </c>
      <c r="C34" s="42" t="str">
        <f>CHOOSE($AU$4,'C_6_%'!A26,'C_5_%'!A26,'C_4_%'!A26,'C_3_%'!A26,'C_2_%'!A26,'C_1_%'!A26,'C_0_%'!A26,)</f>
        <v>Battle Creek-Ida Grove</v>
      </c>
      <c r="E34" s="44">
        <f>CHOOSE($AU$4,'C_6_%'!E26,'C_5_%'!E26,'C_4_%'!E26,'C_3_%'!E26,'C_2_%'!E26,'C_1_%'!E26,'C_0_%'!E26)</f>
        <v>648.9</v>
      </c>
      <c r="G34" s="44">
        <f>CHOOSE($AU$4,'C_6_%'!F26,'C_5_%'!F26,'C_4_%'!F26,'C_3_%'!F26,'C_2_%'!F26,'C_1_%'!F26,'C_0_%'!F26)</f>
        <v>1.5</v>
      </c>
      <c r="H34" s="45"/>
      <c r="I34" s="46">
        <f>CHOOSE($AU$4,'C_6_%'!G26,'C_5_%'!G26,'C_4_%'!G26,'C_3_%'!G26,'C_2_%'!G26,'C_1_%'!G26,'C_0_%'!G26,)</f>
        <v>3204017</v>
      </c>
      <c r="J34" s="46"/>
      <c r="K34" s="46">
        <f>CHOOSE($AU$4,'C_6_%'!H26,'C_5_%'!H26,'C_4_%'!H26,'C_3_%'!H26,'C_2_%'!H26,'C_1_%'!H26,'C_0_%'!H26)</f>
        <v>494474</v>
      </c>
      <c r="L34" s="46"/>
      <c r="M34" s="46">
        <f>CHOOSE($AU$4,'C_6_%'!I26,'C_5_%'!I26,'C_4_%'!I26,'C_3_%'!I26,'C_2_%'!I26,'C_1_%'!I26,'C_0_%'!I26)</f>
        <v>346863</v>
      </c>
      <c r="N34" s="46"/>
      <c r="O34" s="46">
        <f>CHOOSE($AU$4,'C_6_%'!J26,'C_5_%'!J26,'C_4_%'!J26,'C_3_%'!J26,'C_2_%'!J26,'C_1_%'!J26,'C_0_%'!J26)</f>
        <v>2057541</v>
      </c>
      <c r="P34" s="46"/>
      <c r="Q34" s="46">
        <f>CHOOSE($AU$4,'C_6_%'!K26,'C_5_%'!K26,'C_4_%'!K26,'C_3_%'!K26,'C_2_%'!K26,'C_1_%'!K26,'C_0_%'!K26)</f>
        <v>60333</v>
      </c>
      <c r="R34" s="46"/>
      <c r="S34" s="46">
        <f>CHOOSE($AU$4,'C_6_%'!L26,'C_5_%'!L26,'C_4_%'!L26,'C_3_%'!L26,'C_2_%'!L26,'C_1_%'!L26,'C_0_%'!L26,)</f>
        <v>5777898.6666999999</v>
      </c>
      <c r="T34" s="46"/>
      <c r="U34" s="46">
        <f>CHOOSE($AU$4,'C_6_%'!O26,'C_5_%'!O26,'C_4_%'!O26,'C_3_%'!O26,'C_2_%'!O26,'C_1_%'!O26,'C_0_%'!O26)</f>
        <v>429062.66667000001</v>
      </c>
      <c r="V34" s="46"/>
      <c r="W34" s="46">
        <f>CHOOSE($AU$4,'C_6_%'!Q26,'C_5_%'!Q26,'C_4_%'!Q26,'C_3_%'!Q26,'C_2_%'!Q26,'C_1_%'!Q26,'C_0_%'!Q26)</f>
        <v>0</v>
      </c>
      <c r="X34" s="46"/>
      <c r="Y34" s="46">
        <f>CHOOSE($AU$4,'C_6_%'!P26,'C_5_%'!P26,'C_4_%'!P26,'C_3_%'!P26,'C_2_%'!P26,'C_1_%'!P26,'C_0_%'!P26)</f>
        <v>0</v>
      </c>
      <c r="Z34" s="46"/>
      <c r="AA34" s="46">
        <f>CHOOSE($AU$4,'C_6_%'!R26,'C_5_%'!R26,'C_4_%'!R26,'C_3_%'!R26,'C_2_%'!R26,'C_1_%'!R26,'C_0_%'!R26)</f>
        <v>152784</v>
      </c>
      <c r="AB34" s="46"/>
      <c r="AC34" s="46">
        <f>CHOOSE($AU$4,'C_6_%'!S26,'C_5_%'!S26,'C_4_%'!S26,'C_3_%'!S26,'C_2_%'!S26,'C_1_%'!S26,'C_0_%'!S26)</f>
        <v>27303</v>
      </c>
      <c r="AW34" s="48"/>
      <c r="AX34" s="48"/>
      <c r="AY34" s="48"/>
    </row>
    <row r="35" spans="2:51" x14ac:dyDescent="0.2">
      <c r="B35" s="38">
        <f>CHOOSE($AU$4,'C_6_%'!B27,'C_5_%'!B27,'C_4_%'!B27,'C_3_%'!B27,'C_2_%'!B27,'C_1_%'!B27,'C_0_%'!B27,)</f>
        <v>513</v>
      </c>
      <c r="C35" s="38" t="str">
        <f>CHOOSE($AU$4,'C_6_%'!A27,'C_5_%'!A27,'C_4_%'!A27,'C_3_%'!A27,'C_2_%'!A27,'C_1_%'!A27,'C_0_%'!A27,)</f>
        <v>Baxter</v>
      </c>
      <c r="E35" s="40">
        <f>CHOOSE($AU$4,'C_6_%'!E27,'C_5_%'!E27,'C_4_%'!E27,'C_3_%'!E27,'C_2_%'!E27,'C_1_%'!E27,'C_0_%'!E27)</f>
        <v>359.4</v>
      </c>
      <c r="G35" s="40">
        <f>CHOOSE($AU$4,'C_6_%'!F27,'C_5_%'!F27,'C_4_%'!F27,'C_3_%'!F27,'C_2_%'!F27,'C_1_%'!F27,'C_0_%'!F27)</f>
        <v>6.1</v>
      </c>
      <c r="H35" s="3"/>
      <c r="I35" s="6">
        <f>CHOOSE($AU$4,'C_6_%'!G27,'C_5_%'!G27,'C_4_%'!G27,'C_3_%'!G27,'C_2_%'!G27,'C_1_%'!G27,'C_0_%'!G27,)</f>
        <v>1932087</v>
      </c>
      <c r="J35" s="6"/>
      <c r="K35" s="6">
        <f>CHOOSE($AU$4,'C_6_%'!H27,'C_5_%'!H27,'C_4_%'!H27,'C_3_%'!H27,'C_2_%'!H27,'C_1_%'!H27,'C_0_%'!H27)</f>
        <v>264434</v>
      </c>
      <c r="L35" s="6"/>
      <c r="M35" s="6">
        <f>CHOOSE($AU$4,'C_6_%'!I27,'C_5_%'!I27,'C_4_%'!I27,'C_3_%'!I27,'C_2_%'!I27,'C_1_%'!I27,'C_0_%'!I27)</f>
        <v>140050</v>
      </c>
      <c r="N35" s="6"/>
      <c r="O35" s="6">
        <f>CHOOSE($AU$4,'C_6_%'!J27,'C_5_%'!J27,'C_4_%'!J27,'C_3_%'!J27,'C_2_%'!J27,'C_1_%'!J27,'C_0_%'!J27)</f>
        <v>868042</v>
      </c>
      <c r="P35" s="6"/>
      <c r="Q35" s="6">
        <f>CHOOSE($AU$4,'C_6_%'!K27,'C_5_%'!K27,'C_4_%'!K27,'C_3_%'!K27,'C_2_%'!K27,'C_1_%'!K27,'C_0_%'!K27)</f>
        <v>-151741</v>
      </c>
      <c r="R35" s="6"/>
      <c r="S35" s="6">
        <f>CHOOSE($AU$4,'C_6_%'!L27,'C_5_%'!L27,'C_4_%'!L27,'C_3_%'!L27,'C_2_%'!L27,'C_1_%'!L27,'C_0_%'!L27,)</f>
        <v>3067310.3333000001</v>
      </c>
      <c r="T35" s="6"/>
      <c r="U35" s="6">
        <f>CHOOSE($AU$4,'C_6_%'!O27,'C_5_%'!O27,'C_4_%'!O27,'C_3_%'!O27,'C_2_%'!O27,'C_1_%'!O27,'C_0_%'!O27)</f>
        <v>-8943.6666669999995</v>
      </c>
      <c r="V35" s="6"/>
      <c r="W35" s="6">
        <f>CHOOSE($AU$4,'C_6_%'!Q27,'C_5_%'!Q27,'C_4_%'!Q27,'C_3_%'!Q27,'C_2_%'!Q27,'C_1_%'!Q27,'C_0_%'!Q27)</f>
        <v>28930.309820999999</v>
      </c>
      <c r="X35" s="6"/>
      <c r="Y35" s="6">
        <f>CHOOSE($AU$4,'C_6_%'!P27,'C_5_%'!P27,'C_4_%'!P27,'C_3_%'!P27,'C_2_%'!P27,'C_1_%'!P27,'C_0_%'!P27)</f>
        <v>0</v>
      </c>
      <c r="Z35" s="6"/>
      <c r="AA35" s="6">
        <f>CHOOSE($AU$4,'C_6_%'!R27,'C_5_%'!R27,'C_4_%'!R27,'C_3_%'!R27,'C_2_%'!R27,'C_1_%'!R27,'C_0_%'!R27)</f>
        <v>76392</v>
      </c>
      <c r="AB35" s="6"/>
      <c r="AC35" s="6">
        <f>CHOOSE($AU$4,'C_6_%'!S27,'C_5_%'!S27,'C_4_%'!S27,'C_3_%'!S27,'C_2_%'!S27,'C_1_%'!S27,'C_0_%'!S27)</f>
        <v>9061</v>
      </c>
      <c r="AW35" s="20"/>
      <c r="AX35" s="20"/>
      <c r="AY35" s="20"/>
    </row>
    <row r="36" spans="2:51" x14ac:dyDescent="0.2">
      <c r="B36" s="38">
        <f>CHOOSE($AU$4,'C_6_%'!B28,'C_5_%'!B28,'C_4_%'!B28,'C_3_%'!B28,'C_2_%'!B28,'C_1_%'!B28,'C_0_%'!B28,)</f>
        <v>549</v>
      </c>
      <c r="C36" s="38" t="str">
        <f>CHOOSE($AU$4,'C_6_%'!A28,'C_5_%'!A28,'C_4_%'!A28,'C_3_%'!A28,'C_2_%'!A28,'C_1_%'!A28,'C_0_%'!A28,)</f>
        <v>Bedford</v>
      </c>
      <c r="E36" s="40">
        <f>CHOOSE($AU$4,'C_6_%'!E28,'C_5_%'!E28,'C_4_%'!E28,'C_3_%'!E28,'C_2_%'!E28,'C_1_%'!E28,'C_0_%'!E28)</f>
        <v>470.2</v>
      </c>
      <c r="G36" s="40">
        <f>CHOOSE($AU$4,'C_6_%'!F28,'C_5_%'!F28,'C_4_%'!F28,'C_3_%'!F28,'C_2_%'!F28,'C_1_%'!F28,'C_0_%'!F28)</f>
        <v>-26.1</v>
      </c>
      <c r="H36" s="3"/>
      <c r="I36" s="6">
        <f>CHOOSE($AU$4,'C_6_%'!G28,'C_5_%'!G28,'C_4_%'!G28,'C_3_%'!G28,'C_2_%'!G28,'C_1_%'!G28,'C_0_%'!G28,)</f>
        <v>2249893</v>
      </c>
      <c r="J36" s="6"/>
      <c r="K36" s="6">
        <f>CHOOSE($AU$4,'C_6_%'!H28,'C_5_%'!H28,'C_4_%'!H28,'C_3_%'!H28,'C_2_%'!H28,'C_1_%'!H28,'C_0_%'!H28)</f>
        <v>361860</v>
      </c>
      <c r="L36" s="6"/>
      <c r="M36" s="6">
        <f>CHOOSE($AU$4,'C_6_%'!I28,'C_5_%'!I28,'C_4_%'!I28,'C_3_%'!I28,'C_2_%'!I28,'C_1_%'!I28,'C_0_%'!I28)</f>
        <v>4466</v>
      </c>
      <c r="N36" s="6"/>
      <c r="O36" s="6">
        <f>CHOOSE($AU$4,'C_6_%'!J28,'C_5_%'!J28,'C_4_%'!J28,'C_3_%'!J28,'C_2_%'!J28,'C_1_%'!J28,'C_0_%'!J28)</f>
        <v>1543120</v>
      </c>
      <c r="P36" s="6"/>
      <c r="Q36" s="6">
        <f>CHOOSE($AU$4,'C_6_%'!K28,'C_5_%'!K28,'C_4_%'!K28,'C_3_%'!K28,'C_2_%'!K28,'C_1_%'!K28,'C_0_%'!K28)</f>
        <v>-17085</v>
      </c>
      <c r="R36" s="6"/>
      <c r="S36" s="6">
        <f>CHOOSE($AU$4,'C_6_%'!L28,'C_5_%'!L28,'C_4_%'!L28,'C_3_%'!L28,'C_2_%'!L28,'C_1_%'!L28,'C_0_%'!L28,)</f>
        <v>4158676</v>
      </c>
      <c r="T36" s="6"/>
      <c r="U36" s="6">
        <f>CHOOSE($AU$4,'C_6_%'!O28,'C_5_%'!O28,'C_4_%'!O28,'C_3_%'!O28,'C_2_%'!O28,'C_1_%'!O28,'C_0_%'!O28)</f>
        <v>-8816</v>
      </c>
      <c r="V36" s="6"/>
      <c r="W36" s="6">
        <f>CHOOSE($AU$4,'C_6_%'!Q28,'C_5_%'!Q28,'C_4_%'!Q28,'C_3_%'!Q28,'C_2_%'!Q28,'C_1_%'!Q28,'C_0_%'!Q28)</f>
        <v>0</v>
      </c>
      <c r="X36" s="6"/>
      <c r="Y36" s="6">
        <f>CHOOSE($AU$4,'C_6_%'!P28,'C_5_%'!P28,'C_4_%'!P28,'C_3_%'!P28,'C_2_%'!P28,'C_1_%'!P28,'C_0_%'!P28)</f>
        <v>74937</v>
      </c>
      <c r="Z36" s="6"/>
      <c r="AA36" s="6">
        <f>CHOOSE($AU$4,'C_6_%'!R28,'C_5_%'!R28,'C_4_%'!R28,'C_3_%'!R28,'C_2_%'!R28,'C_1_%'!R28,'C_0_%'!R28)</f>
        <v>66843</v>
      </c>
      <c r="AB36" s="6"/>
      <c r="AC36" s="6">
        <f>CHOOSE($AU$4,'C_6_%'!S28,'C_5_%'!S28,'C_4_%'!S28,'C_3_%'!S28,'C_2_%'!S28,'C_1_%'!S28,'C_0_%'!S28)</f>
        <v>-21912</v>
      </c>
      <c r="AW36" s="20"/>
      <c r="AX36" s="20"/>
      <c r="AY36" s="20"/>
    </row>
    <row r="37" spans="2:51" x14ac:dyDescent="0.2">
      <c r="B37" s="38">
        <f>CHOOSE($AU$4,'C_6_%'!B29,'C_5_%'!B29,'C_4_%'!B29,'C_3_%'!B29,'C_2_%'!B29,'C_1_%'!B29,'C_0_%'!B29,)</f>
        <v>576</v>
      </c>
      <c r="C37" s="38" t="str">
        <f>CHOOSE($AU$4,'C_6_%'!A29,'C_5_%'!A29,'C_4_%'!A29,'C_3_%'!A29,'C_2_%'!A29,'C_1_%'!A29,'C_0_%'!A29,)</f>
        <v>Belle Plaine</v>
      </c>
      <c r="E37" s="40">
        <f>CHOOSE($AU$4,'C_6_%'!E29,'C_5_%'!E29,'C_4_%'!E29,'C_3_%'!E29,'C_2_%'!E29,'C_1_%'!E29,'C_0_%'!E29)</f>
        <v>557.6</v>
      </c>
      <c r="G37" s="40">
        <f>CHOOSE($AU$4,'C_6_%'!F29,'C_5_%'!F29,'C_4_%'!F29,'C_3_%'!F29,'C_2_%'!F29,'C_1_%'!F29,'C_0_%'!F29)</f>
        <v>-18.899999999999999</v>
      </c>
      <c r="H37" s="3"/>
      <c r="I37" s="6">
        <f>CHOOSE($AU$4,'C_6_%'!G29,'C_5_%'!G29,'C_4_%'!G29,'C_3_%'!G29,'C_2_%'!G29,'C_1_%'!G29,'C_0_%'!G29,)</f>
        <v>2996032</v>
      </c>
      <c r="J37" s="6"/>
      <c r="K37" s="6">
        <f>CHOOSE($AU$4,'C_6_%'!H29,'C_5_%'!H29,'C_4_%'!H29,'C_3_%'!H29,'C_2_%'!H29,'C_1_%'!H29,'C_0_%'!H29)</f>
        <v>378114</v>
      </c>
      <c r="L37" s="6"/>
      <c r="M37" s="6">
        <f>CHOOSE($AU$4,'C_6_%'!I29,'C_5_%'!I29,'C_4_%'!I29,'C_3_%'!I29,'C_2_%'!I29,'C_1_%'!I29,'C_0_%'!I29)</f>
        <v>219511</v>
      </c>
      <c r="N37" s="6"/>
      <c r="O37" s="6">
        <f>CHOOSE($AU$4,'C_6_%'!J29,'C_5_%'!J29,'C_4_%'!J29,'C_3_%'!J29,'C_2_%'!J29,'C_1_%'!J29,'C_0_%'!J29)</f>
        <v>1425985</v>
      </c>
      <c r="P37" s="6"/>
      <c r="Q37" s="6">
        <f>CHOOSE($AU$4,'C_6_%'!K29,'C_5_%'!K29,'C_4_%'!K29,'C_3_%'!K29,'C_2_%'!K29,'C_1_%'!K29,'C_0_%'!K29)</f>
        <v>-5529</v>
      </c>
      <c r="R37" s="6"/>
      <c r="S37" s="6">
        <f>CHOOSE($AU$4,'C_6_%'!L29,'C_5_%'!L29,'C_4_%'!L29,'C_3_%'!L29,'C_2_%'!L29,'C_1_%'!L29,'C_0_%'!L29,)</f>
        <v>4809453.6666999999</v>
      </c>
      <c r="T37" s="6"/>
      <c r="U37" s="6">
        <f>CHOOSE($AU$4,'C_6_%'!O29,'C_5_%'!O29,'C_4_%'!O29,'C_3_%'!O29,'C_2_%'!O29,'C_1_%'!O29,'C_0_%'!O29)</f>
        <v>223304.66667000001</v>
      </c>
      <c r="V37" s="6"/>
      <c r="W37" s="6">
        <f>CHOOSE($AU$4,'C_6_%'!Q29,'C_5_%'!Q29,'C_4_%'!Q29,'C_3_%'!Q29,'C_2_%'!Q29,'C_1_%'!Q29,'C_0_%'!Q29)</f>
        <v>6724.6487163000002</v>
      </c>
      <c r="X37" s="6"/>
      <c r="Y37" s="6">
        <f>CHOOSE($AU$4,'C_6_%'!P29,'C_5_%'!P29,'C_4_%'!P29,'C_3_%'!P29,'C_2_%'!P29,'C_1_%'!P29,'C_0_%'!P29)</f>
        <v>14462</v>
      </c>
      <c r="Z37" s="6"/>
      <c r="AA37" s="6">
        <f>CHOOSE($AU$4,'C_6_%'!R29,'C_5_%'!R29,'C_4_%'!R29,'C_3_%'!R29,'C_2_%'!R29,'C_1_%'!R29,'C_0_%'!R29)</f>
        <v>82758</v>
      </c>
      <c r="AB37" s="6"/>
      <c r="AC37" s="6">
        <f>CHOOSE($AU$4,'C_6_%'!S29,'C_5_%'!S29,'C_4_%'!S29,'C_3_%'!S29,'C_2_%'!S29,'C_1_%'!S29,'C_0_%'!S29)</f>
        <v>3185</v>
      </c>
      <c r="AW37" s="20"/>
      <c r="AX37" s="20"/>
      <c r="AY37" s="20"/>
    </row>
    <row r="38" spans="2:51" x14ac:dyDescent="0.2">
      <c r="B38" s="38">
        <f>CHOOSE($AU$4,'C_6_%'!B30,'C_5_%'!B30,'C_4_%'!B30,'C_3_%'!B30,'C_2_%'!B30,'C_1_%'!B30,'C_0_%'!B30,)</f>
        <v>585</v>
      </c>
      <c r="C38" s="38" t="str">
        <f>CHOOSE($AU$4,'C_6_%'!A30,'C_5_%'!A30,'C_4_%'!A30,'C_3_%'!A30,'C_2_%'!A30,'C_1_%'!A30,'C_0_%'!A30,)</f>
        <v>Bellevue</v>
      </c>
      <c r="E38" s="40">
        <f>CHOOSE($AU$4,'C_6_%'!E30,'C_5_%'!E30,'C_4_%'!E30,'C_3_%'!E30,'C_2_%'!E30,'C_1_%'!E30,'C_0_%'!E30)</f>
        <v>579.9</v>
      </c>
      <c r="G38" s="40">
        <f>CHOOSE($AU$4,'C_6_%'!F30,'C_5_%'!F30,'C_4_%'!F30,'C_3_%'!F30,'C_2_%'!F30,'C_1_%'!F30,'C_0_%'!F30)</f>
        <v>11.3</v>
      </c>
      <c r="H38" s="3"/>
      <c r="I38" s="6">
        <f>CHOOSE($AU$4,'C_6_%'!G30,'C_5_%'!G30,'C_4_%'!G30,'C_3_%'!G30,'C_2_%'!G30,'C_1_%'!G30,'C_0_%'!G30,)</f>
        <v>2591013</v>
      </c>
      <c r="J38" s="6"/>
      <c r="K38" s="6">
        <f>CHOOSE($AU$4,'C_6_%'!H30,'C_5_%'!H30,'C_4_%'!H30,'C_3_%'!H30,'C_2_%'!H30,'C_1_%'!H30,'C_0_%'!H30)</f>
        <v>418219</v>
      </c>
      <c r="L38" s="6"/>
      <c r="M38" s="6">
        <f>CHOOSE($AU$4,'C_6_%'!I30,'C_5_%'!I30,'C_4_%'!I30,'C_3_%'!I30,'C_2_%'!I30,'C_1_%'!I30,'C_0_%'!I30)</f>
        <v>190182</v>
      </c>
      <c r="N38" s="6"/>
      <c r="O38" s="6">
        <f>CHOOSE($AU$4,'C_6_%'!J30,'C_5_%'!J30,'C_4_%'!J30,'C_3_%'!J30,'C_2_%'!J30,'C_1_%'!J30,'C_0_%'!J30)</f>
        <v>1939036</v>
      </c>
      <c r="P38" s="6"/>
      <c r="Q38" s="6">
        <f>CHOOSE($AU$4,'C_6_%'!K30,'C_5_%'!K30,'C_4_%'!K30,'C_3_%'!K30,'C_2_%'!K30,'C_1_%'!K30,'C_0_%'!K30)</f>
        <v>49980</v>
      </c>
      <c r="R38" s="6"/>
      <c r="S38" s="6">
        <f>CHOOSE($AU$4,'C_6_%'!L30,'C_5_%'!L30,'C_4_%'!L30,'C_3_%'!L30,'C_2_%'!L30,'C_1_%'!L30,'C_0_%'!L30,)</f>
        <v>4962361.3333000001</v>
      </c>
      <c r="T38" s="6"/>
      <c r="U38" s="6">
        <f>CHOOSE($AU$4,'C_6_%'!O30,'C_5_%'!O30,'C_4_%'!O30,'C_3_%'!O30,'C_2_%'!O30,'C_1_%'!O30,'C_0_%'!O30)</f>
        <v>254255.33332999999</v>
      </c>
      <c r="V38" s="6"/>
      <c r="W38" s="6">
        <f>CHOOSE($AU$4,'C_6_%'!Q30,'C_5_%'!Q30,'C_4_%'!Q30,'C_3_%'!Q30,'C_2_%'!Q30,'C_1_%'!Q30,'C_0_%'!Q30)</f>
        <v>0</v>
      </c>
      <c r="X38" s="6"/>
      <c r="Y38" s="6">
        <f>CHOOSE($AU$4,'C_6_%'!P30,'C_5_%'!P30,'C_4_%'!P30,'C_3_%'!P30,'C_2_%'!P30,'C_1_%'!P30,'C_0_%'!P30)</f>
        <v>0</v>
      </c>
      <c r="Z38" s="6"/>
      <c r="AA38" s="6">
        <f>CHOOSE($AU$4,'C_6_%'!R30,'C_5_%'!R30,'C_4_%'!R30,'C_3_%'!R30,'C_2_%'!R30,'C_1_%'!R30,'C_0_%'!R30)</f>
        <v>130503</v>
      </c>
      <c r="AB38" s="6"/>
      <c r="AC38" s="6">
        <f>CHOOSE($AU$4,'C_6_%'!S30,'C_5_%'!S30,'C_4_%'!S30,'C_3_%'!S30,'C_2_%'!S30,'C_1_%'!S30,'C_0_%'!S30)</f>
        <v>-16401</v>
      </c>
      <c r="AW38" s="20"/>
      <c r="AX38" s="20"/>
      <c r="AY38" s="20"/>
    </row>
    <row r="39" spans="2:51" s="43" customFormat="1" x14ac:dyDescent="0.2">
      <c r="B39" s="42">
        <f>CHOOSE($AU$4,'C_6_%'!B31,'C_5_%'!B31,'C_4_%'!B31,'C_3_%'!B31,'C_2_%'!B31,'C_1_%'!B31,'C_0_%'!B31,)</f>
        <v>594</v>
      </c>
      <c r="C39" s="42" t="str">
        <f>CHOOSE($AU$4,'C_6_%'!A31,'C_5_%'!A31,'C_4_%'!A31,'C_3_%'!A31,'C_2_%'!A31,'C_1_%'!A31,'C_0_%'!A31,)</f>
        <v>Belmond-Klemme</v>
      </c>
      <c r="E39" s="44">
        <f>CHOOSE($AU$4,'C_6_%'!E31,'C_5_%'!E31,'C_4_%'!E31,'C_3_%'!E31,'C_2_%'!E31,'C_1_%'!E31,'C_0_%'!E31)</f>
        <v>796.5</v>
      </c>
      <c r="G39" s="44">
        <f>CHOOSE($AU$4,'C_6_%'!F31,'C_5_%'!F31,'C_4_%'!F31,'C_3_%'!F31,'C_2_%'!F31,'C_1_%'!F31,'C_0_%'!F31)</f>
        <v>31</v>
      </c>
      <c r="H39" s="45"/>
      <c r="I39" s="46">
        <f>CHOOSE($AU$4,'C_6_%'!G31,'C_5_%'!G31,'C_4_%'!G31,'C_3_%'!G31,'C_2_%'!G31,'C_1_%'!G31,'C_0_%'!G31,)</f>
        <v>3904116</v>
      </c>
      <c r="J39" s="46"/>
      <c r="K39" s="46">
        <f>CHOOSE($AU$4,'C_6_%'!H31,'C_5_%'!H31,'C_4_%'!H31,'C_3_%'!H31,'C_2_%'!H31,'C_1_%'!H31,'C_0_%'!H31)</f>
        <v>567786</v>
      </c>
      <c r="L39" s="46"/>
      <c r="M39" s="46">
        <f>CHOOSE($AU$4,'C_6_%'!I31,'C_5_%'!I31,'C_4_%'!I31,'C_3_%'!I31,'C_2_%'!I31,'C_1_%'!I31,'C_0_%'!I31)</f>
        <v>436751</v>
      </c>
      <c r="N39" s="46"/>
      <c r="O39" s="46">
        <f>CHOOSE($AU$4,'C_6_%'!J31,'C_5_%'!J31,'C_4_%'!J31,'C_3_%'!J31,'C_2_%'!J31,'C_1_%'!J31,'C_0_%'!J31)</f>
        <v>2406525</v>
      </c>
      <c r="P39" s="46"/>
      <c r="Q39" s="46">
        <f>CHOOSE($AU$4,'C_6_%'!K31,'C_5_%'!K31,'C_4_%'!K31,'C_3_%'!K31,'C_2_%'!K31,'C_1_%'!K31,'C_0_%'!K31)</f>
        <v>77108</v>
      </c>
      <c r="R39" s="46"/>
      <c r="S39" s="46">
        <f>CHOOSE($AU$4,'C_6_%'!L31,'C_5_%'!L31,'C_4_%'!L31,'C_3_%'!L31,'C_2_%'!L31,'C_1_%'!L31,'C_0_%'!L31,)</f>
        <v>6897898.3333000001</v>
      </c>
      <c r="T39" s="46"/>
      <c r="U39" s="46">
        <f>CHOOSE($AU$4,'C_6_%'!O31,'C_5_%'!O31,'C_4_%'!O31,'C_3_%'!O31,'C_2_%'!O31,'C_1_%'!O31,'C_0_%'!O31)</f>
        <v>533330.33333000005</v>
      </c>
      <c r="V39" s="46"/>
      <c r="W39" s="46">
        <f>CHOOSE($AU$4,'C_6_%'!Q31,'C_5_%'!Q31,'C_4_%'!Q31,'C_3_%'!Q31,'C_2_%'!Q31,'C_1_%'!Q31,'C_0_%'!Q31)</f>
        <v>0</v>
      </c>
      <c r="X39" s="46"/>
      <c r="Y39" s="46">
        <f>CHOOSE($AU$4,'C_6_%'!P31,'C_5_%'!P31,'C_4_%'!P31,'C_3_%'!P31,'C_2_%'!P31,'C_1_%'!P31,'C_0_%'!P31)</f>
        <v>0</v>
      </c>
      <c r="Z39" s="46"/>
      <c r="AA39" s="46">
        <f>CHOOSE($AU$4,'C_6_%'!R31,'C_5_%'!R31,'C_4_%'!R31,'C_3_%'!R31,'C_2_%'!R31,'C_1_%'!R31,'C_0_%'!R31)</f>
        <v>114588</v>
      </c>
      <c r="AB39" s="46"/>
      <c r="AC39" s="46">
        <f>CHOOSE($AU$4,'C_6_%'!S31,'C_5_%'!S31,'C_4_%'!S31,'C_3_%'!S31,'C_2_%'!S31,'C_1_%'!S31,'C_0_%'!S31)</f>
        <v>-47619</v>
      </c>
      <c r="AW39" s="48"/>
      <c r="AX39" s="48"/>
      <c r="AY39" s="48"/>
    </row>
    <row r="40" spans="2:51" x14ac:dyDescent="0.2">
      <c r="B40" s="38">
        <f>CHOOSE($AU$4,'C_6_%'!B32,'C_5_%'!B32,'C_4_%'!B32,'C_3_%'!B32,'C_2_%'!B32,'C_1_%'!B32,'C_0_%'!B32,)</f>
        <v>603</v>
      </c>
      <c r="C40" s="38" t="str">
        <f>CHOOSE($AU$4,'C_6_%'!A32,'C_5_%'!A32,'C_4_%'!A32,'C_3_%'!A32,'C_2_%'!A32,'C_1_%'!A32,'C_0_%'!A32,)</f>
        <v>Bennett</v>
      </c>
      <c r="E40" s="40">
        <f>CHOOSE($AU$4,'C_6_%'!E32,'C_5_%'!E32,'C_4_%'!E32,'C_3_%'!E32,'C_2_%'!E32,'C_1_%'!E32,'C_0_%'!E32)</f>
        <v>194.3</v>
      </c>
      <c r="G40" s="40">
        <f>CHOOSE($AU$4,'C_6_%'!F32,'C_5_%'!F32,'C_4_%'!F32,'C_3_%'!F32,'C_2_%'!F32,'C_1_%'!F32,'C_0_%'!F32)</f>
        <v>-1.7</v>
      </c>
      <c r="H40" s="3"/>
      <c r="I40" s="6">
        <f>CHOOSE($AU$4,'C_6_%'!G32,'C_5_%'!G32,'C_4_%'!G32,'C_3_%'!G32,'C_2_%'!G32,'C_1_%'!G32,'C_0_%'!G32,)</f>
        <v>767567</v>
      </c>
      <c r="J40" s="6"/>
      <c r="K40" s="6">
        <f>CHOOSE($AU$4,'C_6_%'!H32,'C_5_%'!H32,'C_4_%'!H32,'C_3_%'!H32,'C_2_%'!H32,'C_1_%'!H32,'C_0_%'!H32)</f>
        <v>124638</v>
      </c>
      <c r="L40" s="6"/>
      <c r="M40" s="6">
        <f>CHOOSE($AU$4,'C_6_%'!I32,'C_5_%'!I32,'C_4_%'!I32,'C_3_%'!I32,'C_2_%'!I32,'C_1_%'!I32,'C_0_%'!I32)</f>
        <v>-5286</v>
      </c>
      <c r="N40" s="6"/>
      <c r="O40" s="6">
        <f>CHOOSE($AU$4,'C_6_%'!J32,'C_5_%'!J32,'C_4_%'!J32,'C_3_%'!J32,'C_2_%'!J32,'C_1_%'!J32,'C_0_%'!J32)</f>
        <v>712018</v>
      </c>
      <c r="P40" s="6"/>
      <c r="Q40" s="6">
        <f>CHOOSE($AU$4,'C_6_%'!K32,'C_5_%'!K32,'C_4_%'!K32,'C_3_%'!K32,'C_2_%'!K32,'C_1_%'!K32,'C_0_%'!K32)</f>
        <v>7692</v>
      </c>
      <c r="R40" s="6"/>
      <c r="S40" s="6">
        <f>CHOOSE($AU$4,'C_6_%'!L32,'C_5_%'!L32,'C_4_%'!L32,'C_3_%'!L32,'C_2_%'!L32,'C_1_%'!L32,'C_0_%'!L32,)</f>
        <v>1605539.3333000001</v>
      </c>
      <c r="T40" s="6"/>
      <c r="U40" s="6">
        <f>CHOOSE($AU$4,'C_6_%'!O32,'C_5_%'!O32,'C_4_%'!O32,'C_3_%'!O32,'C_2_%'!O32,'C_1_%'!O32,'C_0_%'!O32)</f>
        <v>3722.3333333</v>
      </c>
      <c r="V40" s="6"/>
      <c r="W40" s="6">
        <f>CHOOSE($AU$4,'C_6_%'!Q32,'C_5_%'!Q32,'C_4_%'!Q32,'C_3_%'!Q32,'C_2_%'!Q32,'C_1_%'!Q32,'C_0_%'!Q32)</f>
        <v>0</v>
      </c>
      <c r="X40" s="6"/>
      <c r="Y40" s="6">
        <f>CHOOSE($AU$4,'C_6_%'!P32,'C_5_%'!P32,'C_4_%'!P32,'C_3_%'!P32,'C_2_%'!P32,'C_1_%'!P32,'C_0_%'!P32)</f>
        <v>0</v>
      </c>
      <c r="Z40" s="6"/>
      <c r="AA40" s="6">
        <f>CHOOSE($AU$4,'C_6_%'!R32,'C_5_%'!R32,'C_4_%'!R32,'C_3_%'!R32,'C_2_%'!R32,'C_1_%'!R32,'C_0_%'!R32)</f>
        <v>31830</v>
      </c>
      <c r="AB40" s="6"/>
      <c r="AC40" s="6">
        <f>CHOOSE($AU$4,'C_6_%'!S32,'C_5_%'!S32,'C_4_%'!S32,'C_3_%'!S32,'C_2_%'!S32,'C_1_%'!S32,'C_0_%'!S32)</f>
        <v>1225</v>
      </c>
      <c r="AW40" s="20"/>
      <c r="AX40" s="20"/>
      <c r="AY40" s="20"/>
    </row>
    <row r="41" spans="2:51" x14ac:dyDescent="0.2">
      <c r="B41" s="38">
        <f>CHOOSE($AU$4,'C_6_%'!B33,'C_5_%'!B33,'C_4_%'!B33,'C_3_%'!B33,'C_2_%'!B33,'C_1_%'!B33,'C_0_%'!B33,)</f>
        <v>609</v>
      </c>
      <c r="C41" s="38" t="str">
        <f>CHOOSE($AU$4,'C_6_%'!A33,'C_5_%'!A33,'C_4_%'!A33,'C_3_%'!A33,'C_2_%'!A33,'C_1_%'!A33,'C_0_%'!A33,)</f>
        <v>Benton</v>
      </c>
      <c r="E41" s="40">
        <f>CHOOSE($AU$4,'C_6_%'!E33,'C_5_%'!E33,'C_4_%'!E33,'C_3_%'!E33,'C_2_%'!E33,'C_1_%'!E33,'C_0_%'!E33)</f>
        <v>1496</v>
      </c>
      <c r="G41" s="40">
        <f>CHOOSE($AU$4,'C_6_%'!F33,'C_5_%'!F33,'C_4_%'!F33,'C_3_%'!F33,'C_2_%'!F33,'C_1_%'!F33,'C_0_%'!F33)</f>
        <v>3.4</v>
      </c>
      <c r="H41" s="3"/>
      <c r="I41" s="6">
        <f>CHOOSE($AU$4,'C_6_%'!G33,'C_5_%'!G33,'C_4_%'!G33,'C_3_%'!G33,'C_2_%'!G33,'C_1_%'!G33,'C_0_%'!G33,)</f>
        <v>6884978</v>
      </c>
      <c r="J41" s="6"/>
      <c r="K41" s="6">
        <f>CHOOSE($AU$4,'C_6_%'!H33,'C_5_%'!H33,'C_4_%'!H33,'C_3_%'!H33,'C_2_%'!H33,'C_1_%'!H33,'C_0_%'!H33)</f>
        <v>1028193</v>
      </c>
      <c r="L41" s="6"/>
      <c r="M41" s="6">
        <f>CHOOSE($AU$4,'C_6_%'!I33,'C_5_%'!I33,'C_4_%'!I33,'C_3_%'!I33,'C_2_%'!I33,'C_1_%'!I33,'C_0_%'!I33)</f>
        <v>373374</v>
      </c>
      <c r="N41" s="6"/>
      <c r="O41" s="6">
        <f>CHOOSE($AU$4,'C_6_%'!J33,'C_5_%'!J33,'C_4_%'!J33,'C_3_%'!J33,'C_2_%'!J33,'C_1_%'!J33,'C_0_%'!J33)</f>
        <v>4618034</v>
      </c>
      <c r="P41" s="6"/>
      <c r="Q41" s="6">
        <f>CHOOSE($AU$4,'C_6_%'!K33,'C_5_%'!K33,'C_4_%'!K33,'C_3_%'!K33,'C_2_%'!K33,'C_1_%'!K33,'C_0_%'!K33)</f>
        <v>-62504</v>
      </c>
      <c r="R41" s="6"/>
      <c r="S41" s="6">
        <f>CHOOSE($AU$4,'C_6_%'!L33,'C_5_%'!L33,'C_4_%'!L33,'C_3_%'!L33,'C_2_%'!L33,'C_1_%'!L33,'C_0_%'!L33,)</f>
        <v>12547036.333000001</v>
      </c>
      <c r="T41" s="6"/>
      <c r="U41" s="6">
        <f>CHOOSE($AU$4,'C_6_%'!O33,'C_5_%'!O33,'C_4_%'!O33,'C_3_%'!O33,'C_2_%'!O33,'C_1_%'!O33,'C_0_%'!O33)</f>
        <v>326701.33332999999</v>
      </c>
      <c r="V41" s="6"/>
      <c r="W41" s="6">
        <f>CHOOSE($AU$4,'C_6_%'!Q33,'C_5_%'!Q33,'C_4_%'!Q33,'C_3_%'!Q33,'C_2_%'!Q33,'C_1_%'!Q33,'C_0_%'!Q33)</f>
        <v>0</v>
      </c>
      <c r="X41" s="6"/>
      <c r="Y41" s="6">
        <f>CHOOSE($AU$4,'C_6_%'!P33,'C_5_%'!P33,'C_4_%'!P33,'C_3_%'!P33,'C_2_%'!P33,'C_1_%'!P33,'C_0_%'!P33)</f>
        <v>0</v>
      </c>
      <c r="Z41" s="6"/>
      <c r="AA41" s="6">
        <f>CHOOSE($AU$4,'C_6_%'!R33,'C_5_%'!R33,'C_4_%'!R33,'C_3_%'!R33,'C_2_%'!R33,'C_1_%'!R33,'C_0_%'!R33)</f>
        <v>299202</v>
      </c>
      <c r="AB41" s="6"/>
      <c r="AC41" s="6">
        <f>CHOOSE($AU$4,'C_6_%'!S33,'C_5_%'!S33,'C_4_%'!S33,'C_3_%'!S33,'C_2_%'!S33,'C_1_%'!S33,'C_0_%'!S33)</f>
        <v>-12969</v>
      </c>
      <c r="AW41" s="20"/>
      <c r="AX41" s="20"/>
      <c r="AY41" s="20"/>
    </row>
    <row r="42" spans="2:51" x14ac:dyDescent="0.2">
      <c r="B42" s="38">
        <f>CHOOSE($AU$4,'C_6_%'!B34,'C_5_%'!B34,'C_4_%'!B34,'C_3_%'!B34,'C_2_%'!B34,'C_1_%'!B34,'C_0_%'!B34,)</f>
        <v>621</v>
      </c>
      <c r="C42" s="38" t="str">
        <f>CHOOSE($AU$4,'C_6_%'!A34,'C_5_%'!A34,'C_4_%'!A34,'C_3_%'!A34,'C_2_%'!A34,'C_1_%'!A34,'C_0_%'!A34,)</f>
        <v>Bettendorf</v>
      </c>
      <c r="E42" s="40">
        <f>CHOOSE($AU$4,'C_6_%'!E34,'C_5_%'!E34,'C_4_%'!E34,'C_3_%'!E34,'C_2_%'!E34,'C_1_%'!E34,'C_0_%'!E34)</f>
        <v>4010.9</v>
      </c>
      <c r="G42" s="40">
        <f>CHOOSE($AU$4,'C_6_%'!F34,'C_5_%'!F34,'C_4_%'!F34,'C_3_%'!F34,'C_2_%'!F34,'C_1_%'!F34,'C_0_%'!F34)</f>
        <v>-34.9</v>
      </c>
      <c r="H42" s="3"/>
      <c r="I42" s="6">
        <f>CHOOSE($AU$4,'C_6_%'!G34,'C_5_%'!G34,'C_4_%'!G34,'C_3_%'!G34,'C_2_%'!G34,'C_1_%'!G34,'C_0_%'!G34,)</f>
        <v>18634262</v>
      </c>
      <c r="J42" s="6"/>
      <c r="K42" s="6">
        <f>CHOOSE($AU$4,'C_6_%'!H34,'C_5_%'!H34,'C_4_%'!H34,'C_3_%'!H34,'C_2_%'!H34,'C_1_%'!H34,'C_0_%'!H34)</f>
        <v>2751662</v>
      </c>
      <c r="L42" s="6"/>
      <c r="M42" s="6">
        <f>CHOOSE($AU$4,'C_6_%'!I34,'C_5_%'!I34,'C_4_%'!I34,'C_3_%'!I34,'C_2_%'!I34,'C_1_%'!I34,'C_0_%'!I34)</f>
        <v>601917</v>
      </c>
      <c r="N42" s="6"/>
      <c r="O42" s="6">
        <f>CHOOSE($AU$4,'C_6_%'!J34,'C_5_%'!J34,'C_4_%'!J34,'C_3_%'!J34,'C_2_%'!J34,'C_1_%'!J34,'C_0_%'!J34)</f>
        <v>12456182</v>
      </c>
      <c r="P42" s="6"/>
      <c r="Q42" s="6">
        <f>CHOOSE($AU$4,'C_6_%'!K34,'C_5_%'!K34,'C_4_%'!K34,'C_3_%'!K34,'C_2_%'!K34,'C_1_%'!K34,'C_0_%'!K34)</f>
        <v>-6528</v>
      </c>
      <c r="R42" s="6"/>
      <c r="S42" s="6">
        <f>CHOOSE($AU$4,'C_6_%'!L34,'C_5_%'!L34,'C_4_%'!L34,'C_3_%'!L34,'C_2_%'!L34,'C_1_%'!L34,'C_0_%'!L34,)</f>
        <v>34084791</v>
      </c>
      <c r="T42" s="6"/>
      <c r="U42" s="6">
        <f>CHOOSE($AU$4,'C_6_%'!O34,'C_5_%'!O34,'C_4_%'!O34,'C_3_%'!O34,'C_2_%'!O34,'C_1_%'!O34,'C_0_%'!O34)</f>
        <v>838074</v>
      </c>
      <c r="V42" s="6"/>
      <c r="W42" s="6">
        <f>CHOOSE($AU$4,'C_6_%'!Q34,'C_5_%'!Q34,'C_4_%'!Q34,'C_3_%'!Q34,'C_2_%'!Q34,'C_1_%'!Q34,'C_0_%'!Q34)</f>
        <v>0</v>
      </c>
      <c r="X42" s="6"/>
      <c r="Y42" s="6">
        <f>CHOOSE($AU$4,'C_6_%'!P34,'C_5_%'!P34,'C_4_%'!P34,'C_3_%'!P34,'C_2_%'!P34,'C_1_%'!P34,'C_0_%'!P34)</f>
        <v>0</v>
      </c>
      <c r="Z42" s="6"/>
      <c r="AA42" s="6">
        <f>CHOOSE($AU$4,'C_6_%'!R34,'C_5_%'!R34,'C_4_%'!R34,'C_3_%'!R34,'C_2_%'!R34,'C_1_%'!R34,'C_0_%'!R34)</f>
        <v>802116</v>
      </c>
      <c r="AB42" s="6"/>
      <c r="AC42" s="6">
        <f>CHOOSE($AU$4,'C_6_%'!S34,'C_5_%'!S34,'C_4_%'!S34,'C_3_%'!S34,'C_2_%'!S34,'C_1_%'!S34,'C_0_%'!S34)</f>
        <v>33871</v>
      </c>
      <c r="AW42" s="20"/>
      <c r="AX42" s="20"/>
      <c r="AY42" s="20"/>
    </row>
    <row r="43" spans="2:51" x14ac:dyDescent="0.2">
      <c r="B43" s="38">
        <f>CHOOSE($AU$4,'C_6_%'!B35,'C_5_%'!B35,'C_4_%'!B35,'C_3_%'!B35,'C_2_%'!B35,'C_1_%'!B35,'C_0_%'!B35,)</f>
        <v>720</v>
      </c>
      <c r="C43" s="38" t="str">
        <f>CHOOSE($AU$4,'C_6_%'!A35,'C_5_%'!A35,'C_4_%'!A35,'C_3_%'!A35,'C_2_%'!A35,'C_1_%'!A35,'C_0_%'!A35,)</f>
        <v>Bondurant-Farrar</v>
      </c>
      <c r="E43" s="40">
        <f>CHOOSE($AU$4,'C_6_%'!E35,'C_5_%'!E35,'C_4_%'!E35,'C_3_%'!E35,'C_2_%'!E35,'C_1_%'!E35,'C_0_%'!E35)</f>
        <v>1595.9</v>
      </c>
      <c r="G43" s="40">
        <f>CHOOSE($AU$4,'C_6_%'!F35,'C_5_%'!F35,'C_4_%'!F35,'C_3_%'!F35,'C_2_%'!F35,'C_1_%'!F35,'C_0_%'!F35)</f>
        <v>129.19999999999999</v>
      </c>
      <c r="H43" s="3"/>
      <c r="I43" s="6">
        <f>CHOOSE($AU$4,'C_6_%'!G35,'C_5_%'!G35,'C_4_%'!G35,'C_3_%'!G35,'C_2_%'!G35,'C_1_%'!G35,'C_0_%'!G35,)</f>
        <v>9328274</v>
      </c>
      <c r="J43" s="6"/>
      <c r="K43" s="6">
        <f>CHOOSE($AU$4,'C_6_%'!H35,'C_5_%'!H35,'C_4_%'!H35,'C_3_%'!H35,'C_2_%'!H35,'C_1_%'!H35,'C_0_%'!H35)</f>
        <v>1060046</v>
      </c>
      <c r="L43" s="6"/>
      <c r="M43" s="6">
        <f>CHOOSE($AU$4,'C_6_%'!I35,'C_5_%'!I35,'C_4_%'!I35,'C_3_%'!I35,'C_2_%'!I35,'C_1_%'!I35,'C_0_%'!I35)</f>
        <v>1498724</v>
      </c>
      <c r="N43" s="6"/>
      <c r="O43" s="6">
        <f>CHOOSE($AU$4,'C_6_%'!J35,'C_5_%'!J35,'C_4_%'!J35,'C_3_%'!J35,'C_2_%'!J35,'C_1_%'!J35,'C_0_%'!J35)</f>
        <v>2562135</v>
      </c>
      <c r="P43" s="6"/>
      <c r="Q43" s="6">
        <f>CHOOSE($AU$4,'C_6_%'!K35,'C_5_%'!K35,'C_4_%'!K35,'C_3_%'!K35,'C_2_%'!K35,'C_1_%'!K35,'C_0_%'!K35)</f>
        <v>80293</v>
      </c>
      <c r="R43" s="6"/>
      <c r="S43" s="6">
        <f>CHOOSE($AU$4,'C_6_%'!L35,'C_5_%'!L35,'C_4_%'!L35,'C_3_%'!L35,'C_2_%'!L35,'C_1_%'!L35,'C_0_%'!L35,)</f>
        <v>12967902</v>
      </c>
      <c r="T43" s="6"/>
      <c r="U43" s="6">
        <f>CHOOSE($AU$4,'C_6_%'!O35,'C_5_%'!O35,'C_4_%'!O35,'C_3_%'!O35,'C_2_%'!O35,'C_1_%'!O35,'C_0_%'!O35)</f>
        <v>1596464</v>
      </c>
      <c r="V43" s="6"/>
      <c r="W43" s="6">
        <f>CHOOSE($AU$4,'C_6_%'!Q35,'C_5_%'!Q35,'C_4_%'!Q35,'C_3_%'!Q35,'C_2_%'!Q35,'C_1_%'!Q35,'C_0_%'!Q35)</f>
        <v>465970.46596</v>
      </c>
      <c r="X43" s="6"/>
      <c r="Y43" s="6">
        <f>CHOOSE($AU$4,'C_6_%'!P35,'C_5_%'!P35,'C_4_%'!P35,'C_3_%'!P35,'C_2_%'!P35,'C_1_%'!P35,'C_0_%'!P35)</f>
        <v>0</v>
      </c>
      <c r="Z43" s="6"/>
      <c r="AA43" s="6">
        <f>CHOOSE($AU$4,'C_6_%'!R35,'C_5_%'!R35,'C_4_%'!R35,'C_3_%'!R35,'C_2_%'!R35,'C_1_%'!R35,'C_0_%'!R35)</f>
        <v>165516</v>
      </c>
      <c r="AB43" s="6"/>
      <c r="AC43" s="6">
        <f>CHOOSE($AU$4,'C_6_%'!S35,'C_5_%'!S35,'C_4_%'!S35,'C_3_%'!S35,'C_2_%'!S35,'C_1_%'!S35,'C_0_%'!S35)</f>
        <v>30854</v>
      </c>
      <c r="AW43" s="20"/>
      <c r="AX43" s="20"/>
      <c r="AY43" s="20"/>
    </row>
    <row r="44" spans="2:51" s="43" customFormat="1" x14ac:dyDescent="0.2">
      <c r="B44" s="42">
        <f>CHOOSE($AU$4,'C_6_%'!B36,'C_5_%'!B36,'C_4_%'!B36,'C_3_%'!B36,'C_2_%'!B36,'C_1_%'!B36,'C_0_%'!B36,)</f>
        <v>729</v>
      </c>
      <c r="C44" s="42" t="str">
        <f>CHOOSE($AU$4,'C_6_%'!A36,'C_5_%'!A36,'C_4_%'!A36,'C_3_%'!A36,'C_2_%'!A36,'C_1_%'!A36,'C_0_%'!A36,)</f>
        <v>Boone</v>
      </c>
      <c r="E44" s="44">
        <f>CHOOSE($AU$4,'C_6_%'!E36,'C_5_%'!E36,'C_4_%'!E36,'C_3_%'!E36,'C_2_%'!E36,'C_1_%'!E36,'C_0_%'!E36)</f>
        <v>2142.8000000000002</v>
      </c>
      <c r="G44" s="44">
        <f>CHOOSE($AU$4,'C_6_%'!F36,'C_5_%'!F36,'C_4_%'!F36,'C_3_%'!F36,'C_2_%'!F36,'C_1_%'!F36,'C_0_%'!F36)</f>
        <v>-41.4</v>
      </c>
      <c r="H44" s="45"/>
      <c r="I44" s="46">
        <f>CHOOSE($AU$4,'C_6_%'!G36,'C_5_%'!G36,'C_4_%'!G36,'C_3_%'!G36,'C_2_%'!G36,'C_1_%'!G36,'C_0_%'!G36,)</f>
        <v>12349007</v>
      </c>
      <c r="J44" s="46"/>
      <c r="K44" s="46">
        <f>CHOOSE($AU$4,'C_6_%'!H36,'C_5_%'!H36,'C_4_%'!H36,'C_3_%'!H36,'C_2_%'!H36,'C_1_%'!H36,'C_0_%'!H36)</f>
        <v>1543205</v>
      </c>
      <c r="L44" s="46"/>
      <c r="M44" s="46">
        <f>CHOOSE($AU$4,'C_6_%'!I36,'C_5_%'!I36,'C_4_%'!I36,'C_3_%'!I36,'C_2_%'!I36,'C_1_%'!I36,'C_0_%'!I36)</f>
        <v>447761</v>
      </c>
      <c r="N44" s="46"/>
      <c r="O44" s="46">
        <f>CHOOSE($AU$4,'C_6_%'!J36,'C_5_%'!J36,'C_4_%'!J36,'C_3_%'!J36,'C_2_%'!J36,'C_1_%'!J36,'C_0_%'!J36)</f>
        <v>5167421</v>
      </c>
      <c r="P44" s="46"/>
      <c r="Q44" s="46">
        <f>CHOOSE($AU$4,'C_6_%'!K36,'C_5_%'!K36,'C_4_%'!K36,'C_3_%'!K36,'C_2_%'!K36,'C_1_%'!K36,'C_0_%'!K36)</f>
        <v>98564</v>
      </c>
      <c r="R44" s="46"/>
      <c r="S44" s="46">
        <f>CHOOSE($AU$4,'C_6_%'!L36,'C_5_%'!L36,'C_4_%'!L36,'C_3_%'!L36,'C_2_%'!L36,'C_1_%'!L36,'C_0_%'!L36,)</f>
        <v>19110227.666999999</v>
      </c>
      <c r="T44" s="46"/>
      <c r="U44" s="46">
        <f>CHOOSE($AU$4,'C_6_%'!O36,'C_5_%'!O36,'C_4_%'!O36,'C_3_%'!O36,'C_2_%'!O36,'C_1_%'!O36,'C_0_%'!O36)</f>
        <v>596919.66666999995</v>
      </c>
      <c r="V44" s="46"/>
      <c r="W44" s="46">
        <f>CHOOSE($AU$4,'C_6_%'!Q36,'C_5_%'!Q36,'C_4_%'!Q36,'C_3_%'!Q36,'C_2_%'!Q36,'C_1_%'!Q36,'C_0_%'!Q36)</f>
        <v>309521.84470000002</v>
      </c>
      <c r="X44" s="46"/>
      <c r="Y44" s="46">
        <f>CHOOSE($AU$4,'C_6_%'!P36,'C_5_%'!P36,'C_4_%'!P36,'C_3_%'!P36,'C_2_%'!P36,'C_1_%'!P36,'C_0_%'!P36)</f>
        <v>0</v>
      </c>
      <c r="Z44" s="46"/>
      <c r="AA44" s="46">
        <f>CHOOSE($AU$4,'C_6_%'!R36,'C_5_%'!R36,'C_4_%'!R36,'C_3_%'!R36,'C_2_%'!R36,'C_1_%'!R36,'C_0_%'!R36)</f>
        <v>385143</v>
      </c>
      <c r="AB44" s="46"/>
      <c r="AC44" s="46">
        <f>CHOOSE($AU$4,'C_6_%'!S36,'C_5_%'!S36,'C_4_%'!S36,'C_3_%'!S36,'C_2_%'!S36,'C_1_%'!S36,'C_0_%'!S36)</f>
        <v>27064</v>
      </c>
      <c r="AW44" s="48"/>
      <c r="AX44" s="48"/>
      <c r="AY44" s="48"/>
    </row>
    <row r="45" spans="2:51" x14ac:dyDescent="0.2">
      <c r="B45" s="38">
        <f>CHOOSE($AU$4,'C_6_%'!B37,'C_5_%'!B37,'C_4_%'!B37,'C_3_%'!B37,'C_2_%'!B37,'C_1_%'!B37,'C_0_%'!B37,)</f>
        <v>747</v>
      </c>
      <c r="C45" s="38" t="str">
        <f>CHOOSE($AU$4,'C_6_%'!A37,'C_5_%'!A37,'C_4_%'!A37,'C_3_%'!A37,'C_2_%'!A37,'C_1_%'!A37,'C_0_%'!A37,)</f>
        <v>Boyden-Hull</v>
      </c>
      <c r="E45" s="40">
        <f>CHOOSE($AU$4,'C_6_%'!E37,'C_5_%'!E37,'C_4_%'!E37,'C_3_%'!E37,'C_2_%'!E37,'C_1_%'!E37,'C_0_%'!E37)</f>
        <v>608.6</v>
      </c>
      <c r="G45" s="40">
        <f>CHOOSE($AU$4,'C_6_%'!F37,'C_5_%'!F37,'C_4_%'!F37,'C_3_%'!F37,'C_2_%'!F37,'C_1_%'!F37,'C_0_%'!F37)</f>
        <v>-20.3</v>
      </c>
      <c r="H45" s="3"/>
      <c r="I45" s="6">
        <f>CHOOSE($AU$4,'C_6_%'!G37,'C_5_%'!G37,'C_4_%'!G37,'C_3_%'!G37,'C_2_%'!G37,'C_1_%'!G37,'C_0_%'!G37,)</f>
        <v>3136425</v>
      </c>
      <c r="J45" s="6"/>
      <c r="K45" s="6">
        <f>CHOOSE($AU$4,'C_6_%'!H37,'C_5_%'!H37,'C_4_%'!H37,'C_3_%'!H37,'C_2_%'!H37,'C_1_%'!H37,'C_0_%'!H37)</f>
        <v>432790</v>
      </c>
      <c r="L45" s="6"/>
      <c r="M45" s="6">
        <f>CHOOSE($AU$4,'C_6_%'!I37,'C_5_%'!I37,'C_4_%'!I37,'C_3_%'!I37,'C_2_%'!I37,'C_1_%'!I37,'C_0_%'!I37)</f>
        <v>161026</v>
      </c>
      <c r="N45" s="6"/>
      <c r="O45" s="6">
        <f>CHOOSE($AU$4,'C_6_%'!J37,'C_5_%'!J37,'C_4_%'!J37,'C_3_%'!J37,'C_2_%'!J37,'C_1_%'!J37,'C_0_%'!J37)</f>
        <v>1799082</v>
      </c>
      <c r="P45" s="6"/>
      <c r="Q45" s="6">
        <f>CHOOSE($AU$4,'C_6_%'!K37,'C_5_%'!K37,'C_4_%'!K37,'C_3_%'!K37,'C_2_%'!K37,'C_1_%'!K37,'C_0_%'!K37)</f>
        <v>69662</v>
      </c>
      <c r="R45" s="6"/>
      <c r="S45" s="6">
        <f>CHOOSE($AU$4,'C_6_%'!L37,'C_5_%'!L37,'C_4_%'!L37,'C_3_%'!L37,'C_2_%'!L37,'C_1_%'!L37,'C_0_%'!L37,)</f>
        <v>5378716</v>
      </c>
      <c r="T45" s="6"/>
      <c r="U45" s="6">
        <f>CHOOSE($AU$4,'C_6_%'!O37,'C_5_%'!O37,'C_4_%'!O37,'C_3_%'!O37,'C_2_%'!O37,'C_1_%'!O37,'C_0_%'!O37)</f>
        <v>241107</v>
      </c>
      <c r="V45" s="6"/>
      <c r="W45" s="6">
        <f>CHOOSE($AU$4,'C_6_%'!Q37,'C_5_%'!Q37,'C_4_%'!Q37,'C_3_%'!Q37,'C_2_%'!Q37,'C_1_%'!Q37,'C_0_%'!Q37)</f>
        <v>0</v>
      </c>
      <c r="X45" s="6"/>
      <c r="Y45" s="6">
        <f>CHOOSE($AU$4,'C_6_%'!P37,'C_5_%'!P37,'C_4_%'!P37,'C_3_%'!P37,'C_2_%'!P37,'C_1_%'!P37,'C_0_%'!P37)</f>
        <v>13644</v>
      </c>
      <c r="Z45" s="6"/>
      <c r="AA45" s="6">
        <f>CHOOSE($AU$4,'C_6_%'!R37,'C_5_%'!R37,'C_4_%'!R37,'C_3_%'!R37,'C_2_%'!R37,'C_1_%'!R37,'C_0_%'!R37)</f>
        <v>0</v>
      </c>
      <c r="AB45" s="6"/>
      <c r="AC45" s="6">
        <f>CHOOSE($AU$4,'C_6_%'!S37,'C_5_%'!S37,'C_4_%'!S37,'C_3_%'!S37,'C_2_%'!S37,'C_1_%'!S37,'C_0_%'!S37)</f>
        <v>0</v>
      </c>
      <c r="AW45" s="20"/>
      <c r="AX45" s="20"/>
      <c r="AY45" s="20"/>
    </row>
    <row r="46" spans="2:51" x14ac:dyDescent="0.2">
      <c r="B46" s="38">
        <f>CHOOSE($AU$4,'C_6_%'!B38,'C_5_%'!B38,'C_4_%'!B38,'C_3_%'!B38,'C_2_%'!B38,'C_1_%'!B38,'C_0_%'!B38,)</f>
        <v>1917</v>
      </c>
      <c r="C46" s="38" t="str">
        <f>CHOOSE($AU$4,'C_6_%'!A38,'C_5_%'!A38,'C_4_%'!A38,'C_3_%'!A38,'C_2_%'!A38,'C_1_%'!A38,'C_0_%'!A38,)</f>
        <v>Boyer Valley</v>
      </c>
      <c r="E46" s="40">
        <f>CHOOSE($AU$4,'C_6_%'!E38,'C_5_%'!E38,'C_4_%'!E38,'C_3_%'!E38,'C_2_%'!E38,'C_1_%'!E38,'C_0_%'!E38)</f>
        <v>432.7</v>
      </c>
      <c r="G46" s="40">
        <f>CHOOSE($AU$4,'C_6_%'!F38,'C_5_%'!F38,'C_4_%'!F38,'C_3_%'!F38,'C_2_%'!F38,'C_1_%'!F38,'C_0_%'!F38)</f>
        <v>-10.7</v>
      </c>
      <c r="H46" s="3"/>
      <c r="I46" s="6">
        <f>CHOOSE($AU$4,'C_6_%'!G38,'C_5_%'!G38,'C_4_%'!G38,'C_3_%'!G38,'C_2_%'!G38,'C_1_%'!G38,'C_0_%'!G38,)</f>
        <v>2170665</v>
      </c>
      <c r="J46" s="6"/>
      <c r="K46" s="6">
        <f>CHOOSE($AU$4,'C_6_%'!H38,'C_5_%'!H38,'C_4_%'!H38,'C_3_%'!H38,'C_2_%'!H38,'C_1_%'!H38,'C_0_%'!H38)</f>
        <v>347607</v>
      </c>
      <c r="L46" s="6"/>
      <c r="M46" s="6">
        <f>CHOOSE($AU$4,'C_6_%'!I38,'C_5_%'!I38,'C_4_%'!I38,'C_3_%'!I38,'C_2_%'!I38,'C_1_%'!I38,'C_0_%'!I38)</f>
        <v>72035</v>
      </c>
      <c r="N46" s="6"/>
      <c r="O46" s="6">
        <f>CHOOSE($AU$4,'C_6_%'!J38,'C_5_%'!J38,'C_4_%'!J38,'C_3_%'!J38,'C_2_%'!J38,'C_1_%'!J38,'C_0_%'!J38)</f>
        <v>1414248</v>
      </c>
      <c r="P46" s="6"/>
      <c r="Q46" s="6">
        <f>CHOOSE($AU$4,'C_6_%'!K38,'C_5_%'!K38,'C_4_%'!K38,'C_3_%'!K38,'C_2_%'!K38,'C_1_%'!K38,'C_0_%'!K38)</f>
        <v>19620</v>
      </c>
      <c r="R46" s="6"/>
      <c r="S46" s="6">
        <f>CHOOSE($AU$4,'C_6_%'!L38,'C_5_%'!L38,'C_4_%'!L38,'C_3_%'!L38,'C_2_%'!L38,'C_1_%'!L38,'C_0_%'!L38,)</f>
        <v>3937607</v>
      </c>
      <c r="T46" s="6"/>
      <c r="U46" s="6">
        <f>CHOOSE($AU$4,'C_6_%'!O38,'C_5_%'!O38,'C_4_%'!O38,'C_3_%'!O38,'C_2_%'!O38,'C_1_%'!O38,'C_0_%'!O38)</f>
        <v>96742</v>
      </c>
      <c r="V46" s="6"/>
      <c r="W46" s="6">
        <f>CHOOSE($AU$4,'C_6_%'!Q38,'C_5_%'!Q38,'C_4_%'!Q38,'C_3_%'!Q38,'C_2_%'!Q38,'C_1_%'!Q38,'C_0_%'!Q38)</f>
        <v>0</v>
      </c>
      <c r="X46" s="6"/>
      <c r="Y46" s="6">
        <f>CHOOSE($AU$4,'C_6_%'!P38,'C_5_%'!P38,'C_4_%'!P38,'C_3_%'!P38,'C_2_%'!P38,'C_1_%'!P38,'C_0_%'!P38)</f>
        <v>0</v>
      </c>
      <c r="Z46" s="6"/>
      <c r="AA46" s="6">
        <f>CHOOSE($AU$4,'C_6_%'!R38,'C_5_%'!R38,'C_4_%'!R38,'C_3_%'!R38,'C_2_%'!R38,'C_1_%'!R38,'C_0_%'!R38)</f>
        <v>82758</v>
      </c>
      <c r="AB46" s="6"/>
      <c r="AC46" s="6">
        <f>CHOOSE($AU$4,'C_6_%'!S38,'C_5_%'!S38,'C_4_%'!S38,'C_3_%'!S38,'C_2_%'!S38,'C_1_%'!S38,'C_0_%'!S38)</f>
        <v>12366</v>
      </c>
      <c r="AW46" s="20"/>
      <c r="AX46" s="20"/>
      <c r="AY46" s="20"/>
    </row>
    <row r="47" spans="2:51" x14ac:dyDescent="0.2">
      <c r="B47" s="38">
        <f>CHOOSE($AU$4,'C_6_%'!B39,'C_5_%'!B39,'C_4_%'!B39,'C_3_%'!B39,'C_2_%'!B39,'C_1_%'!B39,'C_0_%'!B39,)</f>
        <v>846</v>
      </c>
      <c r="C47" s="38" t="str">
        <f>CHOOSE($AU$4,'C_6_%'!A39,'C_5_%'!A39,'C_4_%'!A39,'C_3_%'!A39,'C_2_%'!A39,'C_1_%'!A39,'C_0_%'!A39,)</f>
        <v>Brooklyn-Guernsey-Malcom</v>
      </c>
      <c r="E47" s="40">
        <f>CHOOSE($AU$4,'C_6_%'!E39,'C_5_%'!E39,'C_4_%'!E39,'C_3_%'!E39,'C_2_%'!E39,'C_1_%'!E39,'C_0_%'!E39)</f>
        <v>533.20000000000005</v>
      </c>
      <c r="G47" s="40">
        <f>CHOOSE($AU$4,'C_6_%'!F39,'C_5_%'!F39,'C_4_%'!F39,'C_3_%'!F39,'C_2_%'!F39,'C_1_%'!F39,'C_0_%'!F39)</f>
        <v>15.8</v>
      </c>
      <c r="H47" s="3"/>
      <c r="I47" s="6">
        <f>CHOOSE($AU$4,'C_6_%'!G39,'C_5_%'!G39,'C_4_%'!G39,'C_3_%'!G39,'C_2_%'!G39,'C_1_%'!G39,'C_0_%'!G39,)</f>
        <v>2458716</v>
      </c>
      <c r="J47" s="6"/>
      <c r="K47" s="6">
        <f>CHOOSE($AU$4,'C_6_%'!H39,'C_5_%'!H39,'C_4_%'!H39,'C_3_%'!H39,'C_2_%'!H39,'C_1_%'!H39,'C_0_%'!H39)</f>
        <v>396015</v>
      </c>
      <c r="L47" s="6"/>
      <c r="M47" s="6">
        <f>CHOOSE($AU$4,'C_6_%'!I39,'C_5_%'!I39,'C_4_%'!I39,'C_3_%'!I39,'C_2_%'!I39,'C_1_%'!I39,'C_0_%'!I39)</f>
        <v>244982</v>
      </c>
      <c r="N47" s="6"/>
      <c r="O47" s="6">
        <f>CHOOSE($AU$4,'C_6_%'!J39,'C_5_%'!J39,'C_4_%'!J39,'C_3_%'!J39,'C_2_%'!J39,'C_1_%'!J39,'C_0_%'!J39)</f>
        <v>1723786</v>
      </c>
      <c r="P47" s="6"/>
      <c r="Q47" s="6">
        <f>CHOOSE($AU$4,'C_6_%'!K39,'C_5_%'!K39,'C_4_%'!K39,'C_3_%'!K39,'C_2_%'!K39,'C_1_%'!K39,'C_0_%'!K39)</f>
        <v>-13018</v>
      </c>
      <c r="R47" s="6"/>
      <c r="S47" s="6">
        <f>CHOOSE($AU$4,'C_6_%'!L39,'C_5_%'!L39,'C_4_%'!L39,'C_3_%'!L39,'C_2_%'!L39,'C_1_%'!L39,'C_0_%'!L39,)</f>
        <v>4585021.3333000001</v>
      </c>
      <c r="T47" s="6"/>
      <c r="U47" s="6">
        <f>CHOOSE($AU$4,'C_6_%'!O39,'C_5_%'!O39,'C_4_%'!O39,'C_3_%'!O39,'C_2_%'!O39,'C_1_%'!O39,'C_0_%'!O39)</f>
        <v>238468.33332999999</v>
      </c>
      <c r="V47" s="6"/>
      <c r="W47" s="6">
        <f>CHOOSE($AU$4,'C_6_%'!Q39,'C_5_%'!Q39,'C_4_%'!Q39,'C_3_%'!Q39,'C_2_%'!Q39,'C_1_%'!Q39,'C_0_%'!Q39)</f>
        <v>0</v>
      </c>
      <c r="X47" s="6"/>
      <c r="Y47" s="6">
        <f>CHOOSE($AU$4,'C_6_%'!P39,'C_5_%'!P39,'C_4_%'!P39,'C_3_%'!P39,'C_2_%'!P39,'C_1_%'!P39,'C_0_%'!P39)</f>
        <v>0</v>
      </c>
      <c r="Z47" s="6"/>
      <c r="AA47" s="6">
        <f>CHOOSE($AU$4,'C_6_%'!R39,'C_5_%'!R39,'C_4_%'!R39,'C_3_%'!R39,'C_2_%'!R39,'C_1_%'!R39,'C_0_%'!R39)</f>
        <v>98673</v>
      </c>
      <c r="AB47" s="6"/>
      <c r="AC47" s="6">
        <f>CHOOSE($AU$4,'C_6_%'!S39,'C_5_%'!S39,'C_4_%'!S39,'C_3_%'!S39,'C_2_%'!S39,'C_1_%'!S39,'C_0_%'!S39)</f>
        <v>-2324</v>
      </c>
      <c r="AW47" s="20"/>
      <c r="AX47" s="20"/>
      <c r="AY47" s="20"/>
    </row>
    <row r="48" spans="2:51" x14ac:dyDescent="0.2">
      <c r="B48" s="38">
        <f>CHOOSE($AU$4,'C_6_%'!B40,'C_5_%'!B40,'C_4_%'!B40,'C_3_%'!B40,'C_2_%'!B40,'C_1_%'!B40,'C_0_%'!B40,)</f>
        <v>882</v>
      </c>
      <c r="C48" s="38" t="str">
        <f>CHOOSE($AU$4,'C_6_%'!A40,'C_5_%'!A40,'C_4_%'!A40,'C_3_%'!A40,'C_2_%'!A40,'C_1_%'!A40,'C_0_%'!A40,)</f>
        <v>Burlington</v>
      </c>
      <c r="E48" s="40">
        <f>CHOOSE($AU$4,'C_6_%'!E40,'C_5_%'!E40,'C_4_%'!E40,'C_3_%'!E40,'C_2_%'!E40,'C_1_%'!E40,'C_0_%'!E40)</f>
        <v>4636.5</v>
      </c>
      <c r="G48" s="40">
        <f>CHOOSE($AU$4,'C_6_%'!F40,'C_5_%'!F40,'C_4_%'!F40,'C_3_%'!F40,'C_2_%'!F40,'C_1_%'!F40,'C_0_%'!F40)</f>
        <v>-19.399999999999999</v>
      </c>
      <c r="H48" s="3"/>
      <c r="I48" s="6">
        <f>CHOOSE($AU$4,'C_6_%'!G40,'C_5_%'!G40,'C_4_%'!G40,'C_3_%'!G40,'C_2_%'!G40,'C_1_%'!G40,'C_0_%'!G40,)</f>
        <v>28600553</v>
      </c>
      <c r="J48" s="6"/>
      <c r="K48" s="6">
        <f>CHOOSE($AU$4,'C_6_%'!H40,'C_5_%'!H40,'C_4_%'!H40,'C_3_%'!H40,'C_2_%'!H40,'C_1_%'!H40,'C_0_%'!H40)</f>
        <v>3285380</v>
      </c>
      <c r="L48" s="6"/>
      <c r="M48" s="6">
        <f>CHOOSE($AU$4,'C_6_%'!I40,'C_5_%'!I40,'C_4_%'!I40,'C_3_%'!I40,'C_2_%'!I40,'C_1_%'!I40,'C_0_%'!I40)</f>
        <v>1598603</v>
      </c>
      <c r="N48" s="6"/>
      <c r="O48" s="6">
        <f>CHOOSE($AU$4,'C_6_%'!J40,'C_5_%'!J40,'C_4_%'!J40,'C_3_%'!J40,'C_2_%'!J40,'C_1_%'!J40,'C_0_%'!J40)</f>
        <v>9332089</v>
      </c>
      <c r="P48" s="6"/>
      <c r="Q48" s="6">
        <f>CHOOSE($AU$4,'C_6_%'!K40,'C_5_%'!K40,'C_4_%'!K40,'C_3_%'!K40,'C_2_%'!K40,'C_1_%'!K40,'C_0_%'!K40)</f>
        <v>182399</v>
      </c>
      <c r="R48" s="6"/>
      <c r="S48" s="6">
        <f>CHOOSE($AU$4,'C_6_%'!L40,'C_5_%'!L40,'C_4_%'!L40,'C_3_%'!L40,'C_2_%'!L40,'C_1_%'!L40,'C_0_%'!L40,)</f>
        <v>41361456.332999997</v>
      </c>
      <c r="T48" s="6"/>
      <c r="U48" s="6">
        <f>CHOOSE($AU$4,'C_6_%'!O40,'C_5_%'!O40,'C_4_%'!O40,'C_3_%'!O40,'C_2_%'!O40,'C_1_%'!O40,'C_0_%'!O40)</f>
        <v>1924436.3333000001</v>
      </c>
      <c r="V48" s="6"/>
      <c r="W48" s="6">
        <f>CHOOSE($AU$4,'C_6_%'!Q40,'C_5_%'!Q40,'C_4_%'!Q40,'C_3_%'!Q40,'C_2_%'!Q40,'C_1_%'!Q40,'C_0_%'!Q40)</f>
        <v>1224535.2128000001</v>
      </c>
      <c r="X48" s="6"/>
      <c r="Y48" s="6">
        <f>CHOOSE($AU$4,'C_6_%'!P40,'C_5_%'!P40,'C_4_%'!P40,'C_3_%'!P40,'C_2_%'!P40,'C_1_%'!P40,'C_0_%'!P40)</f>
        <v>0</v>
      </c>
      <c r="Z48" s="6"/>
      <c r="AA48" s="6">
        <f>CHOOSE($AU$4,'C_6_%'!R40,'C_5_%'!R40,'C_4_%'!R40,'C_3_%'!R40,'C_2_%'!R40,'C_1_%'!R40,'C_0_%'!R40)</f>
        <v>633417</v>
      </c>
      <c r="AB48" s="6"/>
      <c r="AC48" s="6">
        <f>CHOOSE($AU$4,'C_6_%'!S40,'C_5_%'!S40,'C_4_%'!S40,'C_3_%'!S40,'C_2_%'!S40,'C_1_%'!S40,'C_0_%'!S40)</f>
        <v>48861</v>
      </c>
      <c r="AW48" s="20"/>
      <c r="AX48" s="20"/>
      <c r="AY48" s="20"/>
    </row>
    <row r="49" spans="2:51" s="43" customFormat="1" x14ac:dyDescent="0.2">
      <c r="B49" s="42">
        <f>CHOOSE($AU$4,'C_6_%'!B41,'C_5_%'!B41,'C_4_%'!B41,'C_3_%'!B41,'C_2_%'!B41,'C_1_%'!B41,'C_0_%'!B41,)</f>
        <v>916</v>
      </c>
      <c r="C49" s="42" t="str">
        <f>CHOOSE($AU$4,'C_6_%'!A41,'C_5_%'!A41,'C_4_%'!A41,'C_3_%'!A41,'C_2_%'!A41,'C_1_%'!A41,'C_0_%'!A41,)</f>
        <v>CAL</v>
      </c>
      <c r="E49" s="44">
        <f>CHOOSE($AU$4,'C_6_%'!E41,'C_5_%'!E41,'C_4_%'!E41,'C_3_%'!E41,'C_2_%'!E41,'C_1_%'!E41,'C_0_%'!E41)</f>
        <v>264.39999999999998</v>
      </c>
      <c r="G49" s="44">
        <f>CHOOSE($AU$4,'C_6_%'!F41,'C_5_%'!F41,'C_4_%'!F41,'C_3_%'!F41,'C_2_%'!F41,'C_1_%'!F41,'C_0_%'!F41)</f>
        <v>-11</v>
      </c>
      <c r="H49" s="45"/>
      <c r="I49" s="46">
        <f>CHOOSE($AU$4,'C_6_%'!G41,'C_5_%'!G41,'C_4_%'!G41,'C_3_%'!G41,'C_2_%'!G41,'C_1_%'!G41,'C_0_%'!G41,)</f>
        <v>1318437</v>
      </c>
      <c r="J49" s="46"/>
      <c r="K49" s="46">
        <f>CHOOSE($AU$4,'C_6_%'!H41,'C_5_%'!H41,'C_4_%'!H41,'C_3_%'!H41,'C_2_%'!H41,'C_1_%'!H41,'C_0_%'!H41)</f>
        <v>216165</v>
      </c>
      <c r="L49" s="46"/>
      <c r="M49" s="46">
        <f>CHOOSE($AU$4,'C_6_%'!I41,'C_5_%'!I41,'C_4_%'!I41,'C_3_%'!I41,'C_2_%'!I41,'C_1_%'!I41,'C_0_%'!I41)</f>
        <v>7421</v>
      </c>
      <c r="N49" s="46"/>
      <c r="O49" s="46">
        <f>CHOOSE($AU$4,'C_6_%'!J41,'C_5_%'!J41,'C_4_%'!J41,'C_3_%'!J41,'C_2_%'!J41,'C_1_%'!J41,'C_0_%'!J41)</f>
        <v>1112939</v>
      </c>
      <c r="P49" s="46"/>
      <c r="Q49" s="46">
        <f>CHOOSE($AU$4,'C_6_%'!K41,'C_5_%'!K41,'C_4_%'!K41,'C_3_%'!K41,'C_2_%'!K41,'C_1_%'!K41,'C_0_%'!K41)</f>
        <v>31482</v>
      </c>
      <c r="R49" s="46"/>
      <c r="S49" s="46">
        <f>CHOOSE($AU$4,'C_6_%'!L41,'C_5_%'!L41,'C_4_%'!L41,'C_3_%'!L41,'C_2_%'!L41,'C_1_%'!L41,'C_0_%'!L41,)</f>
        <v>2651502.6666999999</v>
      </c>
      <c r="T49" s="46"/>
      <c r="U49" s="46">
        <f>CHOOSE($AU$4,'C_6_%'!O41,'C_5_%'!O41,'C_4_%'!O41,'C_3_%'!O41,'C_2_%'!O41,'C_1_%'!O41,'C_0_%'!O41)</f>
        <v>42864.666666999998</v>
      </c>
      <c r="V49" s="46"/>
      <c r="W49" s="46">
        <f>CHOOSE($AU$4,'C_6_%'!Q41,'C_5_%'!Q41,'C_4_%'!Q41,'C_3_%'!Q41,'C_2_%'!Q41,'C_1_%'!Q41,'C_0_%'!Q41)</f>
        <v>0</v>
      </c>
      <c r="X49" s="46"/>
      <c r="Y49" s="46">
        <f>CHOOSE($AU$4,'C_6_%'!P41,'C_5_%'!P41,'C_4_%'!P41,'C_3_%'!P41,'C_2_%'!P41,'C_1_%'!P41,'C_0_%'!P41)</f>
        <v>21748</v>
      </c>
      <c r="Z49" s="46"/>
      <c r="AA49" s="46">
        <f>CHOOSE($AU$4,'C_6_%'!R41,'C_5_%'!R41,'C_4_%'!R41,'C_3_%'!R41,'C_2_%'!R41,'C_1_%'!R41,'C_0_%'!R41)</f>
        <v>44562</v>
      </c>
      <c r="AB49" s="46"/>
      <c r="AC49" s="46">
        <f>CHOOSE($AU$4,'C_6_%'!S41,'C_5_%'!S41,'C_4_%'!S41,'C_3_%'!S41,'C_2_%'!S41,'C_1_%'!S41,'C_0_%'!S41)</f>
        <v>4775</v>
      </c>
      <c r="AW49" s="48"/>
      <c r="AX49" s="48"/>
      <c r="AY49" s="48"/>
    </row>
    <row r="50" spans="2:51" x14ac:dyDescent="0.2">
      <c r="B50" s="38">
        <f>CHOOSE($AU$4,'C_6_%'!B42,'C_5_%'!B42,'C_4_%'!B42,'C_3_%'!B42,'C_2_%'!B42,'C_1_%'!B42,'C_0_%'!B42,)</f>
        <v>914</v>
      </c>
      <c r="C50" s="38" t="str">
        <f>CHOOSE($AU$4,'C_6_%'!A42,'C_5_%'!A42,'C_4_%'!A42,'C_3_%'!A42,'C_2_%'!A42,'C_1_%'!A42,'C_0_%'!A42,)</f>
        <v>CAM</v>
      </c>
      <c r="E50" s="40">
        <f>CHOOSE($AU$4,'C_6_%'!E42,'C_5_%'!E42,'C_4_%'!E42,'C_3_%'!E42,'C_2_%'!E42,'C_1_%'!E42,'C_0_%'!E42)</f>
        <v>444.9</v>
      </c>
      <c r="G50" s="40">
        <f>CHOOSE($AU$4,'C_6_%'!F42,'C_5_%'!F42,'C_4_%'!F42,'C_3_%'!F42,'C_2_%'!F42,'C_1_%'!F42,'C_0_%'!F42)</f>
        <v>3.8</v>
      </c>
      <c r="H50" s="3"/>
      <c r="I50" s="6">
        <f>CHOOSE($AU$4,'C_6_%'!G42,'C_5_%'!G42,'C_4_%'!G42,'C_3_%'!G42,'C_2_%'!G42,'C_1_%'!G42,'C_0_%'!G42,)</f>
        <v>1597414</v>
      </c>
      <c r="J50" s="6"/>
      <c r="K50" s="6">
        <f>CHOOSE($AU$4,'C_6_%'!H42,'C_5_%'!H42,'C_4_%'!H42,'C_3_%'!H42,'C_2_%'!H42,'C_1_%'!H42,'C_0_%'!H42)</f>
        <v>335283</v>
      </c>
      <c r="L50" s="6"/>
      <c r="M50" s="6">
        <f>CHOOSE($AU$4,'C_6_%'!I42,'C_5_%'!I42,'C_4_%'!I42,'C_3_%'!I42,'C_2_%'!I42,'C_1_%'!I42,'C_0_%'!I42)</f>
        <v>103800</v>
      </c>
      <c r="N50" s="6"/>
      <c r="O50" s="6">
        <f>CHOOSE($AU$4,'C_6_%'!J42,'C_5_%'!J42,'C_4_%'!J42,'C_3_%'!J42,'C_2_%'!J42,'C_1_%'!J42,'C_0_%'!J42)</f>
        <v>1892230</v>
      </c>
      <c r="P50" s="6"/>
      <c r="Q50" s="6">
        <f>CHOOSE($AU$4,'C_6_%'!K42,'C_5_%'!K42,'C_4_%'!K42,'C_3_%'!K42,'C_2_%'!K42,'C_1_%'!K42,'C_0_%'!K42)</f>
        <v>104249</v>
      </c>
      <c r="R50" s="6"/>
      <c r="S50" s="6">
        <f>CHOOSE($AU$4,'C_6_%'!L42,'C_5_%'!L42,'C_4_%'!L42,'C_3_%'!L42,'C_2_%'!L42,'C_1_%'!L42,'C_0_%'!L42,)</f>
        <v>3834214</v>
      </c>
      <c r="T50" s="6"/>
      <c r="U50" s="6">
        <f>CHOOSE($AU$4,'C_6_%'!O42,'C_5_%'!O42,'C_4_%'!O42,'C_3_%'!O42,'C_2_%'!O42,'C_1_%'!O42,'C_0_%'!O42)</f>
        <v>217336</v>
      </c>
      <c r="V50" s="6"/>
      <c r="W50" s="6">
        <f>CHOOSE($AU$4,'C_6_%'!Q42,'C_5_%'!Q42,'C_4_%'!Q42,'C_3_%'!Q42,'C_2_%'!Q42,'C_1_%'!Q42,'C_0_%'!Q42)</f>
        <v>0</v>
      </c>
      <c r="X50" s="6"/>
      <c r="Y50" s="6">
        <f>CHOOSE($AU$4,'C_6_%'!P42,'C_5_%'!P42,'C_4_%'!P42,'C_3_%'!P42,'C_2_%'!P42,'C_1_%'!P42,'C_0_%'!P42)</f>
        <v>0</v>
      </c>
      <c r="Z50" s="6"/>
      <c r="AA50" s="6">
        <f>CHOOSE($AU$4,'C_6_%'!R42,'C_5_%'!R42,'C_4_%'!R42,'C_3_%'!R42,'C_2_%'!R42,'C_1_%'!R42,'C_0_%'!R42)</f>
        <v>92307</v>
      </c>
      <c r="AB50" s="6"/>
      <c r="AC50" s="6">
        <f>CHOOSE($AU$4,'C_6_%'!S42,'C_5_%'!S42,'C_4_%'!S42,'C_3_%'!S42,'C_2_%'!S42,'C_1_%'!S42,'C_0_%'!S42)</f>
        <v>9673</v>
      </c>
      <c r="AW50" s="20"/>
      <c r="AX50" s="20"/>
      <c r="AY50" s="20"/>
    </row>
    <row r="51" spans="2:51" x14ac:dyDescent="0.2">
      <c r="B51" s="38">
        <f>CHOOSE($AU$4,'C_6_%'!B43,'C_5_%'!B43,'C_4_%'!B43,'C_3_%'!B43,'C_2_%'!B43,'C_1_%'!B43,'C_0_%'!B43,)</f>
        <v>918</v>
      </c>
      <c r="C51" s="38" t="str">
        <f>CHOOSE($AU$4,'C_6_%'!A43,'C_5_%'!A43,'C_4_%'!A43,'C_3_%'!A43,'C_2_%'!A43,'C_1_%'!A43,'C_0_%'!A43,)</f>
        <v>Calamus-Wheatland</v>
      </c>
      <c r="E51" s="40">
        <f>CHOOSE($AU$4,'C_6_%'!E43,'C_5_%'!E43,'C_4_%'!E43,'C_3_%'!E43,'C_2_%'!E43,'C_1_%'!E43,'C_0_%'!E43)</f>
        <v>450</v>
      </c>
      <c r="G51" s="40">
        <f>CHOOSE($AU$4,'C_6_%'!F43,'C_5_%'!F43,'C_4_%'!F43,'C_3_%'!F43,'C_2_%'!F43,'C_1_%'!F43,'C_0_%'!F43)</f>
        <v>-17.399999999999999</v>
      </c>
      <c r="H51" s="3"/>
      <c r="I51" s="6">
        <f>CHOOSE($AU$4,'C_6_%'!G43,'C_5_%'!G43,'C_4_%'!G43,'C_3_%'!G43,'C_2_%'!G43,'C_1_%'!G43,'C_0_%'!G43,)</f>
        <v>2207361</v>
      </c>
      <c r="J51" s="6"/>
      <c r="K51" s="6">
        <f>CHOOSE($AU$4,'C_6_%'!H43,'C_5_%'!H43,'C_4_%'!H43,'C_3_%'!H43,'C_2_%'!H43,'C_1_%'!H43,'C_0_%'!H43)</f>
        <v>350665</v>
      </c>
      <c r="L51" s="6"/>
      <c r="M51" s="6">
        <f>CHOOSE($AU$4,'C_6_%'!I43,'C_5_%'!I43,'C_4_%'!I43,'C_3_%'!I43,'C_2_%'!I43,'C_1_%'!I43,'C_0_%'!I43)</f>
        <v>60623</v>
      </c>
      <c r="N51" s="6"/>
      <c r="O51" s="6">
        <f>CHOOSE($AU$4,'C_6_%'!J43,'C_5_%'!J43,'C_4_%'!J43,'C_3_%'!J43,'C_2_%'!J43,'C_1_%'!J43,'C_0_%'!J43)</f>
        <v>1327203</v>
      </c>
      <c r="P51" s="6"/>
      <c r="Q51" s="6">
        <f>CHOOSE($AU$4,'C_6_%'!K43,'C_5_%'!K43,'C_4_%'!K43,'C_3_%'!K43,'C_2_%'!K43,'C_1_%'!K43,'C_0_%'!K43)</f>
        <v>41246</v>
      </c>
      <c r="R51" s="6"/>
      <c r="S51" s="6">
        <f>CHOOSE($AU$4,'C_6_%'!L43,'C_5_%'!L43,'C_4_%'!L43,'C_3_%'!L43,'C_2_%'!L43,'C_1_%'!L43,'C_0_%'!L43,)</f>
        <v>3888619</v>
      </c>
      <c r="T51" s="6"/>
      <c r="U51" s="6">
        <f>CHOOSE($AU$4,'C_6_%'!O43,'C_5_%'!O43,'C_4_%'!O43,'C_3_%'!O43,'C_2_%'!O43,'C_1_%'!O43,'C_0_%'!O43)</f>
        <v>105259</v>
      </c>
      <c r="V51" s="6"/>
      <c r="W51" s="6">
        <f>CHOOSE($AU$4,'C_6_%'!Q43,'C_5_%'!Q43,'C_4_%'!Q43,'C_3_%'!Q43,'C_2_%'!Q43,'C_1_%'!Q43,'C_0_%'!Q43)</f>
        <v>0</v>
      </c>
      <c r="X51" s="6"/>
      <c r="Y51" s="6">
        <f>CHOOSE($AU$4,'C_6_%'!P43,'C_5_%'!P43,'C_4_%'!P43,'C_3_%'!P43,'C_2_%'!P43,'C_1_%'!P43,'C_0_%'!P43)</f>
        <v>26167</v>
      </c>
      <c r="Z51" s="6"/>
      <c r="AA51" s="6">
        <f>CHOOSE($AU$4,'C_6_%'!R43,'C_5_%'!R43,'C_4_%'!R43,'C_3_%'!R43,'C_2_%'!R43,'C_1_%'!R43,'C_0_%'!R43)</f>
        <v>89124</v>
      </c>
      <c r="AB51" s="6"/>
      <c r="AC51" s="6">
        <f>CHOOSE($AU$4,'C_6_%'!S43,'C_5_%'!S43,'C_4_%'!S43,'C_3_%'!S43,'C_2_%'!S43,'C_1_%'!S43,'C_0_%'!S43)</f>
        <v>-11873</v>
      </c>
      <c r="AW51" s="20"/>
      <c r="AX51" s="20"/>
      <c r="AY51" s="20"/>
    </row>
    <row r="52" spans="2:51" x14ac:dyDescent="0.2">
      <c r="B52" s="38">
        <f>CHOOSE($AU$4,'C_6_%'!B44,'C_5_%'!B44,'C_4_%'!B44,'C_3_%'!B44,'C_2_%'!B44,'C_1_%'!B44,'C_0_%'!B44,)</f>
        <v>936</v>
      </c>
      <c r="C52" s="38" t="str">
        <f>CHOOSE($AU$4,'C_6_%'!A44,'C_5_%'!A44,'C_4_%'!A44,'C_3_%'!A44,'C_2_%'!A44,'C_1_%'!A44,'C_0_%'!A44,)</f>
        <v>Camanche</v>
      </c>
      <c r="E52" s="40">
        <f>CHOOSE($AU$4,'C_6_%'!E44,'C_5_%'!E44,'C_4_%'!E44,'C_3_%'!E44,'C_2_%'!E44,'C_1_%'!E44,'C_0_%'!E44)</f>
        <v>891</v>
      </c>
      <c r="G52" s="40">
        <f>CHOOSE($AU$4,'C_6_%'!F44,'C_5_%'!F44,'C_4_%'!F44,'C_3_%'!F44,'C_2_%'!F44,'C_1_%'!F44,'C_0_%'!F44)</f>
        <v>-3</v>
      </c>
      <c r="H52" s="3"/>
      <c r="I52" s="6">
        <f>CHOOSE($AU$4,'C_6_%'!G44,'C_5_%'!G44,'C_4_%'!G44,'C_3_%'!G44,'C_2_%'!G44,'C_1_%'!G44,'C_0_%'!G44,)</f>
        <v>4259154</v>
      </c>
      <c r="J52" s="6"/>
      <c r="K52" s="6">
        <f>CHOOSE($AU$4,'C_6_%'!H44,'C_5_%'!H44,'C_4_%'!H44,'C_3_%'!H44,'C_2_%'!H44,'C_1_%'!H44,'C_0_%'!H44)</f>
        <v>642651</v>
      </c>
      <c r="L52" s="6"/>
      <c r="M52" s="6">
        <f>CHOOSE($AU$4,'C_6_%'!I44,'C_5_%'!I44,'C_4_%'!I44,'C_3_%'!I44,'C_2_%'!I44,'C_1_%'!I44,'C_0_%'!I44)</f>
        <v>227768</v>
      </c>
      <c r="N52" s="6"/>
      <c r="O52" s="6">
        <f>CHOOSE($AU$4,'C_6_%'!J44,'C_5_%'!J44,'C_4_%'!J44,'C_3_%'!J44,'C_2_%'!J44,'C_1_%'!J44,'C_0_%'!J44)</f>
        <v>2622633</v>
      </c>
      <c r="P52" s="6"/>
      <c r="Q52" s="6">
        <f>CHOOSE($AU$4,'C_6_%'!K44,'C_5_%'!K44,'C_4_%'!K44,'C_3_%'!K44,'C_2_%'!K44,'C_1_%'!K44,'C_0_%'!K44)</f>
        <v>-43344</v>
      </c>
      <c r="R52" s="6"/>
      <c r="S52" s="6">
        <f>CHOOSE($AU$4,'C_6_%'!L44,'C_5_%'!L44,'C_4_%'!L44,'C_3_%'!L44,'C_2_%'!L44,'C_1_%'!L44,'C_0_%'!L44,)</f>
        <v>7565598</v>
      </c>
      <c r="T52" s="6"/>
      <c r="U52" s="6">
        <f>CHOOSE($AU$4,'C_6_%'!O44,'C_5_%'!O44,'C_4_%'!O44,'C_3_%'!O44,'C_2_%'!O44,'C_1_%'!O44,'C_0_%'!O44)</f>
        <v>225584</v>
      </c>
      <c r="V52" s="6"/>
      <c r="W52" s="6">
        <f>CHOOSE($AU$4,'C_6_%'!Q44,'C_5_%'!Q44,'C_4_%'!Q44,'C_3_%'!Q44,'C_2_%'!Q44,'C_1_%'!Q44,'C_0_%'!Q44)</f>
        <v>0</v>
      </c>
      <c r="X52" s="6"/>
      <c r="Y52" s="6">
        <f>CHOOSE($AU$4,'C_6_%'!P44,'C_5_%'!P44,'C_4_%'!P44,'C_3_%'!P44,'C_2_%'!P44,'C_1_%'!P44,'C_0_%'!P44)</f>
        <v>0</v>
      </c>
      <c r="Z52" s="6"/>
      <c r="AA52" s="6">
        <f>CHOOSE($AU$4,'C_6_%'!R44,'C_5_%'!R44,'C_4_%'!R44,'C_3_%'!R44,'C_2_%'!R44,'C_1_%'!R44,'C_0_%'!R44)</f>
        <v>219627</v>
      </c>
      <c r="AB52" s="6"/>
      <c r="AC52" s="6">
        <f>CHOOSE($AU$4,'C_6_%'!S44,'C_5_%'!S44,'C_4_%'!S44,'C_3_%'!S44,'C_2_%'!S44,'C_1_%'!S44,'C_0_%'!S44)</f>
        <v>38998</v>
      </c>
      <c r="AW52" s="20"/>
      <c r="AX52" s="20"/>
      <c r="AY52" s="20"/>
    </row>
    <row r="53" spans="2:51" x14ac:dyDescent="0.2">
      <c r="B53" s="38">
        <f>CHOOSE($AU$4,'C_6_%'!B45,'C_5_%'!B45,'C_4_%'!B45,'C_3_%'!B45,'C_2_%'!B45,'C_1_%'!B45,'C_0_%'!B45,)</f>
        <v>977</v>
      </c>
      <c r="C53" s="38" t="str">
        <f>CHOOSE($AU$4,'C_6_%'!A45,'C_5_%'!A45,'C_4_%'!A45,'C_3_%'!A45,'C_2_%'!A45,'C_1_%'!A45,'C_0_%'!A45,)</f>
        <v>Cardinal</v>
      </c>
      <c r="E53" s="40">
        <f>CHOOSE($AU$4,'C_6_%'!E45,'C_5_%'!E45,'C_4_%'!E45,'C_3_%'!E45,'C_2_%'!E45,'C_1_%'!E45,'C_0_%'!E45)</f>
        <v>601</v>
      </c>
      <c r="G53" s="40">
        <f>CHOOSE($AU$4,'C_6_%'!F45,'C_5_%'!F45,'C_4_%'!F45,'C_3_%'!F45,'C_2_%'!F45,'C_1_%'!F45,'C_0_%'!F45)</f>
        <v>10.6</v>
      </c>
      <c r="H53" s="3"/>
      <c r="I53" s="6">
        <f>CHOOSE($AU$4,'C_6_%'!G45,'C_5_%'!G45,'C_4_%'!G45,'C_3_%'!G45,'C_2_%'!G45,'C_1_%'!G45,'C_0_%'!G45,)</f>
        <v>3352827</v>
      </c>
      <c r="J53" s="6"/>
      <c r="K53" s="6">
        <f>CHOOSE($AU$4,'C_6_%'!H45,'C_5_%'!H45,'C_4_%'!H45,'C_3_%'!H45,'C_2_%'!H45,'C_1_%'!H45,'C_0_%'!H45)</f>
        <v>443010</v>
      </c>
      <c r="L53" s="6"/>
      <c r="M53" s="6">
        <f>CHOOSE($AU$4,'C_6_%'!I45,'C_5_%'!I45,'C_4_%'!I45,'C_3_%'!I45,'C_2_%'!I45,'C_1_%'!I45,'C_0_%'!I45)</f>
        <v>314424</v>
      </c>
      <c r="N53" s="6"/>
      <c r="O53" s="6">
        <f>CHOOSE($AU$4,'C_6_%'!J45,'C_5_%'!J45,'C_4_%'!J45,'C_3_%'!J45,'C_2_%'!J45,'C_1_%'!J45,'C_0_%'!J45)</f>
        <v>1439312</v>
      </c>
      <c r="P53" s="6"/>
      <c r="Q53" s="6">
        <f>CHOOSE($AU$4,'C_6_%'!K45,'C_5_%'!K45,'C_4_%'!K45,'C_3_%'!K45,'C_2_%'!K45,'C_1_%'!K45,'C_0_%'!K45)</f>
        <v>-69345</v>
      </c>
      <c r="R53" s="6"/>
      <c r="S53" s="6">
        <f>CHOOSE($AU$4,'C_6_%'!L45,'C_5_%'!L45,'C_4_%'!L45,'C_3_%'!L45,'C_2_%'!L45,'C_1_%'!L45,'C_0_%'!L45,)</f>
        <v>5239189</v>
      </c>
      <c r="T53" s="6"/>
      <c r="U53" s="6">
        <f>CHOOSE($AU$4,'C_6_%'!O45,'C_5_%'!O45,'C_4_%'!O45,'C_3_%'!O45,'C_2_%'!O45,'C_1_%'!O45,'C_0_%'!O45)</f>
        <v>249119</v>
      </c>
      <c r="V53" s="6"/>
      <c r="W53" s="6">
        <f>CHOOSE($AU$4,'C_6_%'!Q45,'C_5_%'!Q45,'C_4_%'!Q45,'C_3_%'!Q45,'C_2_%'!Q45,'C_1_%'!Q45,'C_0_%'!Q45)</f>
        <v>61235.712263000001</v>
      </c>
      <c r="X53" s="6"/>
      <c r="Y53" s="6">
        <f>CHOOSE($AU$4,'C_6_%'!P45,'C_5_%'!P45,'C_4_%'!P45,'C_3_%'!P45,'C_2_%'!P45,'C_1_%'!P45,'C_0_%'!P45)</f>
        <v>0</v>
      </c>
      <c r="Z53" s="6"/>
      <c r="AA53" s="6">
        <f>CHOOSE($AU$4,'C_6_%'!R45,'C_5_%'!R45,'C_4_%'!R45,'C_3_%'!R45,'C_2_%'!R45,'C_1_%'!R45,'C_0_%'!R45)</f>
        <v>127320</v>
      </c>
      <c r="AB53" s="6"/>
      <c r="AC53" s="6">
        <f>CHOOSE($AU$4,'C_6_%'!S45,'C_5_%'!S45,'C_4_%'!S45,'C_3_%'!S45,'C_2_%'!S45,'C_1_%'!S45,'C_0_%'!S45)</f>
        <v>23263</v>
      </c>
      <c r="AW53" s="20"/>
      <c r="AX53" s="20"/>
      <c r="AY53" s="20"/>
    </row>
    <row r="54" spans="2:51" s="43" customFormat="1" x14ac:dyDescent="0.2">
      <c r="B54" s="42">
        <f>CHOOSE($AU$4,'C_6_%'!B46,'C_5_%'!B46,'C_4_%'!B46,'C_3_%'!B46,'C_2_%'!B46,'C_1_%'!B46,'C_0_%'!B46,)</f>
        <v>981</v>
      </c>
      <c r="C54" s="42" t="str">
        <f>CHOOSE($AU$4,'C_6_%'!A46,'C_5_%'!A46,'C_4_%'!A46,'C_3_%'!A46,'C_2_%'!A46,'C_1_%'!A46,'C_0_%'!A46,)</f>
        <v>Carlisle</v>
      </c>
      <c r="E54" s="44">
        <f>CHOOSE($AU$4,'C_6_%'!E46,'C_5_%'!E46,'C_4_%'!E46,'C_3_%'!E46,'C_2_%'!E46,'C_1_%'!E46,'C_0_%'!E46)</f>
        <v>1845</v>
      </c>
      <c r="G54" s="44">
        <f>CHOOSE($AU$4,'C_6_%'!F46,'C_5_%'!F46,'C_4_%'!F46,'C_3_%'!F46,'C_2_%'!F46,'C_1_%'!F46,'C_0_%'!F46)</f>
        <v>57.7</v>
      </c>
      <c r="H54" s="45"/>
      <c r="I54" s="46">
        <f>CHOOSE($AU$4,'C_6_%'!G46,'C_5_%'!G46,'C_4_%'!G46,'C_3_%'!G46,'C_2_%'!G46,'C_1_%'!G46,'C_0_%'!G46,)</f>
        <v>10942142</v>
      </c>
      <c r="J54" s="46"/>
      <c r="K54" s="46">
        <f>CHOOSE($AU$4,'C_6_%'!H46,'C_5_%'!H46,'C_4_%'!H46,'C_3_%'!H46,'C_2_%'!H46,'C_1_%'!H46,'C_0_%'!H46)</f>
        <v>1249915</v>
      </c>
      <c r="L54" s="46"/>
      <c r="M54" s="46">
        <f>CHOOSE($AU$4,'C_6_%'!I46,'C_5_%'!I46,'C_4_%'!I46,'C_3_%'!I46,'C_2_%'!I46,'C_1_%'!I46,'C_0_%'!I46)</f>
        <v>905189</v>
      </c>
      <c r="N54" s="46"/>
      <c r="O54" s="46">
        <f>CHOOSE($AU$4,'C_6_%'!J46,'C_5_%'!J46,'C_4_%'!J46,'C_3_%'!J46,'C_2_%'!J46,'C_1_%'!J46,'C_0_%'!J46)</f>
        <v>3157701</v>
      </c>
      <c r="P54" s="46"/>
      <c r="Q54" s="46">
        <f>CHOOSE($AU$4,'C_6_%'!K46,'C_5_%'!K46,'C_4_%'!K46,'C_3_%'!K46,'C_2_%'!K46,'C_1_%'!K46,'C_0_%'!K46)</f>
        <v>95816</v>
      </c>
      <c r="R54" s="46"/>
      <c r="S54" s="46">
        <f>CHOOSE($AU$4,'C_6_%'!L46,'C_5_%'!L46,'C_4_%'!L46,'C_3_%'!L46,'C_2_%'!L46,'C_1_%'!L46,'C_0_%'!L46,)</f>
        <v>15369366</v>
      </c>
      <c r="T54" s="46"/>
      <c r="U54" s="46">
        <f>CHOOSE($AU$4,'C_6_%'!O46,'C_5_%'!O46,'C_4_%'!O46,'C_3_%'!O46,'C_2_%'!O46,'C_1_%'!O46,'C_0_%'!O46)</f>
        <v>1020613</v>
      </c>
      <c r="V54" s="46"/>
      <c r="W54" s="46">
        <f>CHOOSE($AU$4,'C_6_%'!Q46,'C_5_%'!Q46,'C_4_%'!Q46,'C_3_%'!Q46,'C_2_%'!Q46,'C_1_%'!Q46,'C_0_%'!Q46)</f>
        <v>555346.83932999999</v>
      </c>
      <c r="X54" s="46"/>
      <c r="Y54" s="46">
        <f>CHOOSE($AU$4,'C_6_%'!P46,'C_5_%'!P46,'C_4_%'!P46,'C_3_%'!P46,'C_2_%'!P46,'C_1_%'!P46,'C_0_%'!P46)</f>
        <v>0</v>
      </c>
      <c r="Z54" s="46"/>
      <c r="AA54" s="46">
        <f>CHOOSE($AU$4,'C_6_%'!R46,'C_5_%'!R46,'C_4_%'!R46,'C_3_%'!R46,'C_2_%'!R46,'C_1_%'!R46,'C_0_%'!R46)</f>
        <v>334215</v>
      </c>
      <c r="AB54" s="46"/>
      <c r="AC54" s="46">
        <f>CHOOSE($AU$4,'C_6_%'!S46,'C_5_%'!S46,'C_4_%'!S46,'C_3_%'!S46,'C_2_%'!S46,'C_1_%'!S46,'C_0_%'!S46)</f>
        <v>-60590</v>
      </c>
      <c r="AW54" s="48"/>
      <c r="AX54" s="48"/>
      <c r="AY54" s="48"/>
    </row>
    <row r="55" spans="2:51" x14ac:dyDescent="0.2">
      <c r="B55" s="38">
        <f>CHOOSE($AU$4,'C_6_%'!B47,'C_5_%'!B47,'C_4_%'!B47,'C_3_%'!B47,'C_2_%'!B47,'C_1_%'!B47,'C_0_%'!B47,)</f>
        <v>999</v>
      </c>
      <c r="C55" s="38" t="str">
        <f>CHOOSE($AU$4,'C_6_%'!A47,'C_5_%'!A47,'C_4_%'!A47,'C_3_%'!A47,'C_2_%'!A47,'C_1_%'!A47,'C_0_%'!A47,)</f>
        <v>Carroll</v>
      </c>
      <c r="E55" s="40">
        <f>CHOOSE($AU$4,'C_6_%'!E47,'C_5_%'!E47,'C_4_%'!E47,'C_3_%'!E47,'C_2_%'!E47,'C_1_%'!E47,'C_0_%'!E47)</f>
        <v>1675.4</v>
      </c>
      <c r="G55" s="40">
        <f>CHOOSE($AU$4,'C_6_%'!F47,'C_5_%'!F47,'C_4_%'!F47,'C_3_%'!F47,'C_2_%'!F47,'C_1_%'!F47,'C_0_%'!F47)</f>
        <v>-15.1</v>
      </c>
      <c r="H55" s="3"/>
      <c r="I55" s="6">
        <f>CHOOSE($AU$4,'C_6_%'!G47,'C_5_%'!G47,'C_4_%'!G47,'C_3_%'!G47,'C_2_%'!G47,'C_1_%'!G47,'C_0_%'!G47,)</f>
        <v>6810263</v>
      </c>
      <c r="J55" s="6"/>
      <c r="K55" s="6">
        <f>CHOOSE($AU$4,'C_6_%'!H47,'C_5_%'!H47,'C_4_%'!H47,'C_3_%'!H47,'C_2_%'!H47,'C_1_%'!H47,'C_0_%'!H47)</f>
        <v>1141226</v>
      </c>
      <c r="L55" s="6"/>
      <c r="M55" s="6">
        <f>CHOOSE($AU$4,'C_6_%'!I47,'C_5_%'!I47,'C_4_%'!I47,'C_3_%'!I47,'C_2_%'!I47,'C_1_%'!I47,'C_0_%'!I47)</f>
        <v>331413</v>
      </c>
      <c r="N55" s="6"/>
      <c r="O55" s="6">
        <f>CHOOSE($AU$4,'C_6_%'!J47,'C_5_%'!J47,'C_4_%'!J47,'C_3_%'!J47,'C_2_%'!J47,'C_1_%'!J47,'C_0_%'!J47)</f>
        <v>6471058</v>
      </c>
      <c r="P55" s="6"/>
      <c r="Q55" s="6">
        <f>CHOOSE($AU$4,'C_6_%'!K47,'C_5_%'!K47,'C_4_%'!K47,'C_3_%'!K47,'C_2_%'!K47,'C_1_%'!K47,'C_0_%'!K47)</f>
        <v>46858</v>
      </c>
      <c r="R55" s="6"/>
      <c r="S55" s="6">
        <f>CHOOSE($AU$4,'C_6_%'!L47,'C_5_%'!L47,'C_4_%'!L47,'C_3_%'!L47,'C_2_%'!L47,'C_1_%'!L47,'C_0_%'!L47,)</f>
        <v>14526646.666999999</v>
      </c>
      <c r="T55" s="6"/>
      <c r="U55" s="6">
        <f>CHOOSE($AU$4,'C_6_%'!O47,'C_5_%'!O47,'C_4_%'!O47,'C_3_%'!O47,'C_2_%'!O47,'C_1_%'!O47,'C_0_%'!O47)</f>
        <v>482370.66667000001</v>
      </c>
      <c r="V55" s="6"/>
      <c r="W55" s="6">
        <f>CHOOSE($AU$4,'C_6_%'!Q47,'C_5_%'!Q47,'C_4_%'!Q47,'C_3_%'!Q47,'C_2_%'!Q47,'C_1_%'!Q47,'C_0_%'!Q47)</f>
        <v>0</v>
      </c>
      <c r="X55" s="6"/>
      <c r="Y55" s="6">
        <f>CHOOSE($AU$4,'C_6_%'!P47,'C_5_%'!P47,'C_4_%'!P47,'C_3_%'!P47,'C_2_%'!P47,'C_1_%'!P47,'C_0_%'!P47)</f>
        <v>0</v>
      </c>
      <c r="Z55" s="6"/>
      <c r="AA55" s="6">
        <f>CHOOSE($AU$4,'C_6_%'!R47,'C_5_%'!R47,'C_4_%'!R47,'C_3_%'!R47,'C_2_%'!R47,'C_1_%'!R47,'C_0_%'!R47)</f>
        <v>553842</v>
      </c>
      <c r="AB55" s="6"/>
      <c r="AC55" s="6">
        <f>CHOOSE($AU$4,'C_6_%'!S47,'C_5_%'!S47,'C_4_%'!S47,'C_3_%'!S47,'C_2_%'!S47,'C_1_%'!S47,'C_0_%'!S47)</f>
        <v>73343</v>
      </c>
      <c r="AW55" s="20"/>
      <c r="AX55" s="20"/>
      <c r="AY55" s="20"/>
    </row>
    <row r="56" spans="2:51" x14ac:dyDescent="0.2">
      <c r="B56" s="38">
        <f>CHOOSE($AU$4,'C_6_%'!B48,'C_5_%'!B48,'C_4_%'!B48,'C_3_%'!B48,'C_2_%'!B48,'C_1_%'!B48,'C_0_%'!B48,)</f>
        <v>1044</v>
      </c>
      <c r="C56" s="38" t="str">
        <f>CHOOSE($AU$4,'C_6_%'!A48,'C_5_%'!A48,'C_4_%'!A48,'C_3_%'!A48,'C_2_%'!A48,'C_1_%'!A48,'C_0_%'!A48,)</f>
        <v>Cedar Falls</v>
      </c>
      <c r="E56" s="40">
        <f>CHOOSE($AU$4,'C_6_%'!E48,'C_5_%'!E48,'C_4_%'!E48,'C_3_%'!E48,'C_2_%'!E48,'C_1_%'!E48,'C_0_%'!E48)</f>
        <v>4859.1000000000004</v>
      </c>
      <c r="G56" s="40">
        <f>CHOOSE($AU$4,'C_6_%'!F48,'C_5_%'!F48,'C_4_%'!F48,'C_3_%'!F48,'C_2_%'!F48,'C_1_%'!F48,'C_0_%'!F48)</f>
        <v>-3.3</v>
      </c>
      <c r="H56" s="3"/>
      <c r="I56" s="6">
        <f>CHOOSE($AU$4,'C_6_%'!G48,'C_5_%'!G48,'C_4_%'!G48,'C_3_%'!G48,'C_2_%'!G48,'C_1_%'!G48,'C_0_%'!G48,)</f>
        <v>22098027</v>
      </c>
      <c r="J56" s="6"/>
      <c r="K56" s="6">
        <f>CHOOSE($AU$4,'C_6_%'!H48,'C_5_%'!H48,'C_4_%'!H48,'C_3_%'!H48,'C_2_%'!H48,'C_1_%'!H48,'C_0_%'!H48)</f>
        <v>3449485</v>
      </c>
      <c r="L56" s="6"/>
      <c r="M56" s="6">
        <f>CHOOSE($AU$4,'C_6_%'!I48,'C_5_%'!I48,'C_4_%'!I48,'C_3_%'!I48,'C_2_%'!I48,'C_1_%'!I48,'C_0_%'!I48)</f>
        <v>1126752</v>
      </c>
      <c r="N56" s="6"/>
      <c r="O56" s="6">
        <f>CHOOSE($AU$4,'C_6_%'!J48,'C_5_%'!J48,'C_4_%'!J48,'C_3_%'!J48,'C_2_%'!J48,'C_1_%'!J48,'C_0_%'!J48)</f>
        <v>15450274</v>
      </c>
      <c r="P56" s="6"/>
      <c r="Q56" s="6">
        <f>CHOOSE($AU$4,'C_6_%'!K48,'C_5_%'!K48,'C_4_%'!K48,'C_3_%'!K48,'C_2_%'!K48,'C_1_%'!K48,'C_0_%'!K48)</f>
        <v>244022</v>
      </c>
      <c r="R56" s="6"/>
      <c r="S56" s="6">
        <f>CHOOSE($AU$4,'C_6_%'!L48,'C_5_%'!L48,'C_4_%'!L48,'C_3_%'!L48,'C_2_%'!L48,'C_1_%'!L48,'C_0_%'!L48,)</f>
        <v>41251466.667000003</v>
      </c>
      <c r="T56" s="6"/>
      <c r="U56" s="6">
        <f>CHOOSE($AU$4,'C_6_%'!O48,'C_5_%'!O48,'C_4_%'!O48,'C_3_%'!O48,'C_2_%'!O48,'C_1_%'!O48,'C_0_%'!O48)</f>
        <v>1624454.6666999999</v>
      </c>
      <c r="V56" s="6"/>
      <c r="W56" s="6">
        <f>CHOOSE($AU$4,'C_6_%'!Q48,'C_5_%'!Q48,'C_4_%'!Q48,'C_3_%'!Q48,'C_2_%'!Q48,'C_1_%'!Q48,'C_0_%'!Q48)</f>
        <v>0</v>
      </c>
      <c r="X56" s="6"/>
      <c r="Y56" s="6">
        <f>CHOOSE($AU$4,'C_6_%'!P48,'C_5_%'!P48,'C_4_%'!P48,'C_3_%'!P48,'C_2_%'!P48,'C_1_%'!P48,'C_0_%'!P48)</f>
        <v>0</v>
      </c>
      <c r="Z56" s="6"/>
      <c r="AA56" s="6">
        <f>CHOOSE($AU$4,'C_6_%'!R48,'C_5_%'!R48,'C_4_%'!R48,'C_3_%'!R48,'C_2_%'!R48,'C_1_%'!R48,'C_0_%'!R48)</f>
        <v>308751</v>
      </c>
      <c r="AB56" s="6"/>
      <c r="AC56" s="6">
        <f>CHOOSE($AU$4,'C_6_%'!S48,'C_5_%'!S48,'C_4_%'!S48,'C_3_%'!S48,'C_2_%'!S48,'C_1_%'!S48,'C_0_%'!S48)</f>
        <v>115939</v>
      </c>
      <c r="AW56" s="20"/>
      <c r="AX56" s="20"/>
      <c r="AY56" s="20"/>
    </row>
    <row r="57" spans="2:51" x14ac:dyDescent="0.2">
      <c r="B57" s="38">
        <f>CHOOSE($AU$4,'C_6_%'!B49,'C_5_%'!B49,'C_4_%'!B49,'C_3_%'!B49,'C_2_%'!B49,'C_1_%'!B49,'C_0_%'!B49,)</f>
        <v>1053</v>
      </c>
      <c r="C57" s="38" t="str">
        <f>CHOOSE($AU$4,'C_6_%'!A49,'C_5_%'!A49,'C_4_%'!A49,'C_3_%'!A49,'C_2_%'!A49,'C_1_%'!A49,'C_0_%'!A49,)</f>
        <v>Cedar Rapids</v>
      </c>
      <c r="E57" s="40">
        <f>CHOOSE($AU$4,'C_6_%'!E49,'C_5_%'!E49,'C_4_%'!E49,'C_3_%'!E49,'C_2_%'!E49,'C_1_%'!E49,'C_0_%'!E49)</f>
        <v>16864.7</v>
      </c>
      <c r="G57" s="40">
        <f>CHOOSE($AU$4,'C_6_%'!F49,'C_5_%'!F49,'C_4_%'!F49,'C_3_%'!F49,'C_2_%'!F49,'C_1_%'!F49,'C_0_%'!F49)</f>
        <v>213.6</v>
      </c>
      <c r="H57" s="3"/>
      <c r="I57" s="6">
        <f>CHOOSE($AU$4,'C_6_%'!G49,'C_5_%'!G49,'C_4_%'!G49,'C_3_%'!G49,'C_2_%'!G49,'C_1_%'!G49,'C_0_%'!G49,)</f>
        <v>87549280</v>
      </c>
      <c r="J57" s="6"/>
      <c r="K57" s="6">
        <f>CHOOSE($AU$4,'C_6_%'!H49,'C_5_%'!H49,'C_4_%'!H49,'C_3_%'!H49,'C_2_%'!H49,'C_1_%'!H49,'C_0_%'!H49)</f>
        <v>11873870</v>
      </c>
      <c r="L57" s="6"/>
      <c r="M57" s="6">
        <f>CHOOSE($AU$4,'C_6_%'!I49,'C_5_%'!I49,'C_4_%'!I49,'C_3_%'!I49,'C_2_%'!I49,'C_1_%'!I49,'C_0_%'!I49)</f>
        <v>5806345</v>
      </c>
      <c r="N57" s="6"/>
      <c r="O57" s="6">
        <f>CHOOSE($AU$4,'C_6_%'!J49,'C_5_%'!J49,'C_4_%'!J49,'C_3_%'!J49,'C_2_%'!J49,'C_1_%'!J49,'C_0_%'!J49)</f>
        <v>49930895</v>
      </c>
      <c r="P57" s="6"/>
      <c r="Q57" s="6">
        <f>CHOOSE($AU$4,'C_6_%'!K49,'C_5_%'!K49,'C_4_%'!K49,'C_3_%'!K49,'C_2_%'!K49,'C_1_%'!K49,'C_0_%'!K49)</f>
        <v>1024119</v>
      </c>
      <c r="R57" s="6"/>
      <c r="S57" s="6">
        <f>CHOOSE($AU$4,'C_6_%'!L49,'C_5_%'!L49,'C_4_%'!L49,'C_3_%'!L49,'C_2_%'!L49,'C_1_%'!L49,'C_0_%'!L49,)</f>
        <v>150120788.33000001</v>
      </c>
      <c r="T57" s="6"/>
      <c r="U57" s="6">
        <f>CHOOSE($AU$4,'C_6_%'!O49,'C_5_%'!O49,'C_4_%'!O49,'C_3_%'!O49,'C_2_%'!O49,'C_1_%'!O49,'C_0_%'!O49)</f>
        <v>7597207.3333000001</v>
      </c>
      <c r="V57" s="6"/>
      <c r="W57" s="6">
        <f>CHOOSE($AU$4,'C_6_%'!Q49,'C_5_%'!Q49,'C_4_%'!Q49,'C_3_%'!Q49,'C_2_%'!Q49,'C_1_%'!Q49,'C_0_%'!Q49)</f>
        <v>0</v>
      </c>
      <c r="X57" s="6"/>
      <c r="Y57" s="6">
        <f>CHOOSE($AU$4,'C_6_%'!P49,'C_5_%'!P49,'C_4_%'!P49,'C_3_%'!P49,'C_2_%'!P49,'C_1_%'!P49,'C_0_%'!P49)</f>
        <v>0</v>
      </c>
      <c r="Z57" s="6"/>
      <c r="AA57" s="6">
        <f>CHOOSE($AU$4,'C_6_%'!R49,'C_5_%'!R49,'C_4_%'!R49,'C_3_%'!R49,'C_2_%'!R49,'C_1_%'!R49,'C_0_%'!R49)</f>
        <v>1518291</v>
      </c>
      <c r="AB57" s="6"/>
      <c r="AC57" s="6">
        <f>CHOOSE($AU$4,'C_6_%'!S49,'C_5_%'!S49,'C_4_%'!S49,'C_3_%'!S49,'C_2_%'!S49,'C_1_%'!S49,'C_0_%'!S49)</f>
        <v>199335</v>
      </c>
      <c r="AW57" s="20"/>
      <c r="AX57" s="20"/>
      <c r="AY57" s="20"/>
    </row>
    <row r="58" spans="2:51" x14ac:dyDescent="0.2">
      <c r="B58" s="38">
        <f>CHOOSE($AU$4,'C_6_%'!B50,'C_5_%'!B50,'C_4_%'!B50,'C_3_%'!B50,'C_2_%'!B50,'C_1_%'!B50,'C_0_%'!B50,)</f>
        <v>1062</v>
      </c>
      <c r="C58" s="38" t="str">
        <f>CHOOSE($AU$4,'C_6_%'!A50,'C_5_%'!A50,'C_4_%'!A50,'C_3_%'!A50,'C_2_%'!A50,'C_1_%'!A50,'C_0_%'!A50,)</f>
        <v>Center Point-Urbana</v>
      </c>
      <c r="E58" s="40">
        <f>CHOOSE($AU$4,'C_6_%'!E50,'C_5_%'!E50,'C_4_%'!E50,'C_3_%'!E50,'C_2_%'!E50,'C_1_%'!E50,'C_0_%'!E50)</f>
        <v>1318.4</v>
      </c>
      <c r="G58" s="40">
        <f>CHOOSE($AU$4,'C_6_%'!F50,'C_5_%'!F50,'C_4_%'!F50,'C_3_%'!F50,'C_2_%'!F50,'C_1_%'!F50,'C_0_%'!F50)</f>
        <v>0.8</v>
      </c>
      <c r="H58" s="3"/>
      <c r="I58" s="6">
        <f>CHOOSE($AU$4,'C_6_%'!G50,'C_5_%'!G50,'C_4_%'!G50,'C_3_%'!G50,'C_2_%'!G50,'C_1_%'!G50,'C_0_%'!G50,)</f>
        <v>7270120</v>
      </c>
      <c r="J58" s="6"/>
      <c r="K58" s="6">
        <f>CHOOSE($AU$4,'C_6_%'!H50,'C_5_%'!H50,'C_4_%'!H50,'C_3_%'!H50,'C_2_%'!H50,'C_1_%'!H50,'C_0_%'!H50)</f>
        <v>918216</v>
      </c>
      <c r="L58" s="6"/>
      <c r="M58" s="6">
        <f>CHOOSE($AU$4,'C_6_%'!I50,'C_5_%'!I50,'C_4_%'!I50,'C_3_%'!I50,'C_2_%'!I50,'C_1_%'!I50,'C_0_%'!I50)</f>
        <v>327100</v>
      </c>
      <c r="N58" s="6"/>
      <c r="O58" s="6">
        <f>CHOOSE($AU$4,'C_6_%'!J50,'C_5_%'!J50,'C_4_%'!J50,'C_3_%'!J50,'C_2_%'!J50,'C_1_%'!J50,'C_0_%'!J50)</f>
        <v>2331908</v>
      </c>
      <c r="P58" s="6"/>
      <c r="Q58" s="6">
        <f>CHOOSE($AU$4,'C_6_%'!K50,'C_5_%'!K50,'C_4_%'!K50,'C_3_%'!K50,'C_2_%'!K50,'C_1_%'!K50,'C_0_%'!K50)</f>
        <v>46585</v>
      </c>
      <c r="R58" s="6"/>
      <c r="S58" s="6">
        <f>CHOOSE($AU$4,'C_6_%'!L50,'C_5_%'!L50,'C_4_%'!L50,'C_3_%'!L50,'C_2_%'!L50,'C_1_%'!L50,'C_0_%'!L50,)</f>
        <v>10538140.666999999</v>
      </c>
      <c r="T58" s="6"/>
      <c r="U58" s="6">
        <f>CHOOSE($AU$4,'C_6_%'!O50,'C_5_%'!O50,'C_4_%'!O50,'C_3_%'!O50,'C_2_%'!O50,'C_1_%'!O50,'C_0_%'!O50)</f>
        <v>391581.66667000001</v>
      </c>
      <c r="V58" s="6"/>
      <c r="W58" s="6">
        <f>CHOOSE($AU$4,'C_6_%'!Q50,'C_5_%'!Q50,'C_4_%'!Q50,'C_3_%'!Q50,'C_2_%'!Q50,'C_1_%'!Q50,'C_0_%'!Q50)</f>
        <v>265913.79968</v>
      </c>
      <c r="X58" s="6"/>
      <c r="Y58" s="6">
        <f>CHOOSE($AU$4,'C_6_%'!P50,'C_5_%'!P50,'C_4_%'!P50,'C_3_%'!P50,'C_2_%'!P50,'C_1_%'!P50,'C_0_%'!P50)</f>
        <v>0</v>
      </c>
      <c r="Z58" s="6"/>
      <c r="AA58" s="6">
        <f>CHOOSE($AU$4,'C_6_%'!R50,'C_5_%'!R50,'C_4_%'!R50,'C_3_%'!R50,'C_2_%'!R50,'C_1_%'!R50,'C_0_%'!R50)</f>
        <v>276921</v>
      </c>
      <c r="AB58" s="6"/>
      <c r="AC58" s="6">
        <f>CHOOSE($AU$4,'C_6_%'!S50,'C_5_%'!S50,'C_4_%'!S50,'C_3_%'!S50,'C_2_%'!S50,'C_1_%'!S50,'C_0_%'!S50)</f>
        <v>-13827</v>
      </c>
      <c r="AW58" s="20"/>
      <c r="AX58" s="20"/>
      <c r="AY58" s="20"/>
    </row>
    <row r="59" spans="2:51" s="43" customFormat="1" x14ac:dyDescent="0.2">
      <c r="B59" s="42">
        <f>CHOOSE($AU$4,'C_6_%'!B51,'C_5_%'!B51,'C_4_%'!B51,'C_3_%'!B51,'C_2_%'!B51,'C_1_%'!B51,'C_0_%'!B51,)</f>
        <v>1071</v>
      </c>
      <c r="C59" s="42" t="str">
        <f>CHOOSE($AU$4,'C_6_%'!A51,'C_5_%'!A51,'C_4_%'!A51,'C_3_%'!A51,'C_2_%'!A51,'C_1_%'!A51,'C_0_%'!A51,)</f>
        <v>Centerville</v>
      </c>
      <c r="E59" s="44">
        <f>CHOOSE($AU$4,'C_6_%'!E51,'C_5_%'!E51,'C_4_%'!E51,'C_3_%'!E51,'C_2_%'!E51,'C_1_%'!E51,'C_0_%'!E51)</f>
        <v>1370</v>
      </c>
      <c r="G59" s="44">
        <f>CHOOSE($AU$4,'C_6_%'!F51,'C_5_%'!F51,'C_4_%'!F51,'C_3_%'!F51,'C_2_%'!F51,'C_1_%'!F51,'C_0_%'!F51)</f>
        <v>-12.9</v>
      </c>
      <c r="H59" s="45"/>
      <c r="I59" s="46">
        <f>CHOOSE($AU$4,'C_6_%'!G51,'C_5_%'!G51,'C_4_%'!G51,'C_3_%'!G51,'C_2_%'!G51,'C_1_%'!G51,'C_0_%'!G51,)</f>
        <v>8371719</v>
      </c>
      <c r="J59" s="46"/>
      <c r="K59" s="46">
        <f>CHOOSE($AU$4,'C_6_%'!H51,'C_5_%'!H51,'C_4_%'!H51,'C_3_%'!H51,'C_2_%'!H51,'C_1_%'!H51,'C_0_%'!H51)</f>
        <v>976634</v>
      </c>
      <c r="L59" s="46"/>
      <c r="M59" s="46">
        <f>CHOOSE($AU$4,'C_6_%'!I51,'C_5_%'!I51,'C_4_%'!I51,'C_3_%'!I51,'C_2_%'!I51,'C_1_%'!I51,'C_0_%'!I51)</f>
        <v>575914</v>
      </c>
      <c r="N59" s="46"/>
      <c r="O59" s="46">
        <f>CHOOSE($AU$4,'C_6_%'!J51,'C_5_%'!J51,'C_4_%'!J51,'C_3_%'!J51,'C_2_%'!J51,'C_1_%'!J51,'C_0_%'!J51)</f>
        <v>2773310</v>
      </c>
      <c r="P59" s="46"/>
      <c r="Q59" s="46">
        <f>CHOOSE($AU$4,'C_6_%'!K51,'C_5_%'!K51,'C_4_%'!K51,'C_3_%'!K51,'C_2_%'!K51,'C_1_%'!K51,'C_0_%'!K51)</f>
        <v>40397</v>
      </c>
      <c r="R59" s="46"/>
      <c r="S59" s="46">
        <f>CHOOSE($AU$4,'C_6_%'!L51,'C_5_%'!L51,'C_4_%'!L51,'C_3_%'!L51,'C_2_%'!L51,'C_1_%'!L51,'C_0_%'!L51,)</f>
        <v>12160553</v>
      </c>
      <c r="T59" s="46"/>
      <c r="U59" s="46">
        <f>CHOOSE($AU$4,'C_6_%'!O51,'C_5_%'!O51,'C_4_%'!O51,'C_3_%'!O51,'C_2_%'!O51,'C_1_%'!O51,'C_0_%'!O51)</f>
        <v>655201</v>
      </c>
      <c r="V59" s="46"/>
      <c r="W59" s="46">
        <f>CHOOSE($AU$4,'C_6_%'!Q51,'C_5_%'!Q51,'C_4_%'!Q51,'C_3_%'!Q51,'C_2_%'!Q51,'C_1_%'!Q51,'C_0_%'!Q51)</f>
        <v>393549.76897999999</v>
      </c>
      <c r="X59" s="46"/>
      <c r="Y59" s="46">
        <f>CHOOSE($AU$4,'C_6_%'!P51,'C_5_%'!P51,'C_4_%'!P51,'C_3_%'!P51,'C_2_%'!P51,'C_1_%'!P51,'C_0_%'!P51)</f>
        <v>0</v>
      </c>
      <c r="Z59" s="46"/>
      <c r="AA59" s="46">
        <f>CHOOSE($AU$4,'C_6_%'!R51,'C_5_%'!R51,'C_4_%'!R51,'C_3_%'!R51,'C_2_%'!R51,'C_1_%'!R51,'C_0_%'!R51)</f>
        <v>283287</v>
      </c>
      <c r="AB59" s="46"/>
      <c r="AC59" s="46">
        <f>CHOOSE($AU$4,'C_6_%'!S51,'C_5_%'!S51,'C_4_%'!S51,'C_3_%'!S51,'C_2_%'!S51,'C_1_%'!S51,'C_0_%'!S51)</f>
        <v>29265</v>
      </c>
      <c r="AW59" s="48"/>
      <c r="AX59" s="48"/>
      <c r="AY59" s="48"/>
    </row>
    <row r="60" spans="2:51" x14ac:dyDescent="0.2">
      <c r="B60" s="38">
        <f>CHOOSE($AU$4,'C_6_%'!B52,'C_5_%'!B52,'C_4_%'!B52,'C_3_%'!B52,'C_2_%'!B52,'C_1_%'!B52,'C_0_%'!B52,)</f>
        <v>1080</v>
      </c>
      <c r="C60" s="38" t="str">
        <f>CHOOSE($AU$4,'C_6_%'!A52,'C_5_%'!A52,'C_4_%'!A52,'C_3_%'!A52,'C_2_%'!A52,'C_1_%'!A52,'C_0_%'!A52,)</f>
        <v>Central</v>
      </c>
      <c r="E60" s="40">
        <f>CHOOSE($AU$4,'C_6_%'!E52,'C_5_%'!E52,'C_4_%'!E52,'C_3_%'!E52,'C_2_%'!E52,'C_1_%'!E52,'C_0_%'!E52)</f>
        <v>467.1</v>
      </c>
      <c r="G60" s="40">
        <f>CHOOSE($AU$4,'C_6_%'!F52,'C_5_%'!F52,'C_4_%'!F52,'C_3_%'!F52,'C_2_%'!F52,'C_1_%'!F52,'C_0_%'!F52)</f>
        <v>-5</v>
      </c>
      <c r="H60" s="3"/>
      <c r="I60" s="6">
        <f>CHOOSE($AU$4,'C_6_%'!G52,'C_5_%'!G52,'C_4_%'!G52,'C_3_%'!G52,'C_2_%'!G52,'C_1_%'!G52,'C_0_%'!G52,)</f>
        <v>2399502</v>
      </c>
      <c r="J60" s="6"/>
      <c r="K60" s="6">
        <f>CHOOSE($AU$4,'C_6_%'!H52,'C_5_%'!H52,'C_4_%'!H52,'C_3_%'!H52,'C_2_%'!H52,'C_1_%'!H52,'C_0_%'!H52)</f>
        <v>334805</v>
      </c>
      <c r="L60" s="6"/>
      <c r="M60" s="6">
        <f>CHOOSE($AU$4,'C_6_%'!I52,'C_5_%'!I52,'C_4_%'!I52,'C_3_%'!I52,'C_2_%'!I52,'C_1_%'!I52,'C_0_%'!I52)</f>
        <v>121174</v>
      </c>
      <c r="N60" s="6"/>
      <c r="O60" s="6">
        <f>CHOOSE($AU$4,'C_6_%'!J52,'C_5_%'!J52,'C_4_%'!J52,'C_3_%'!J52,'C_2_%'!J52,'C_1_%'!J52,'C_0_%'!J52)</f>
        <v>1397122</v>
      </c>
      <c r="P60" s="6"/>
      <c r="Q60" s="6">
        <f>CHOOSE($AU$4,'C_6_%'!K52,'C_5_%'!K52,'C_4_%'!K52,'C_3_%'!K52,'C_2_%'!K52,'C_1_%'!K52,'C_0_%'!K52)</f>
        <v>6480</v>
      </c>
      <c r="R60" s="6"/>
      <c r="S60" s="6">
        <f>CHOOSE($AU$4,'C_6_%'!L52,'C_5_%'!L52,'C_4_%'!L52,'C_3_%'!L52,'C_2_%'!L52,'C_1_%'!L52,'C_0_%'!L52,)</f>
        <v>4139584</v>
      </c>
      <c r="T60" s="6"/>
      <c r="U60" s="6">
        <f>CHOOSE($AU$4,'C_6_%'!O52,'C_5_%'!O52,'C_4_%'!O52,'C_3_%'!O52,'C_2_%'!O52,'C_1_%'!O52,'C_0_%'!O52)</f>
        <v>135809</v>
      </c>
      <c r="V60" s="6"/>
      <c r="W60" s="6">
        <f>CHOOSE($AU$4,'C_6_%'!Q52,'C_5_%'!Q52,'C_4_%'!Q52,'C_3_%'!Q52,'C_2_%'!Q52,'C_1_%'!Q52,'C_0_%'!Q52)</f>
        <v>0</v>
      </c>
      <c r="X60" s="6"/>
      <c r="Y60" s="6">
        <f>CHOOSE($AU$4,'C_6_%'!P52,'C_5_%'!P52,'C_4_%'!P52,'C_3_%'!P52,'C_2_%'!P52,'C_1_%'!P52,'C_0_%'!P52)</f>
        <v>0</v>
      </c>
      <c r="Z60" s="6"/>
      <c r="AA60" s="6">
        <f>CHOOSE($AU$4,'C_6_%'!R52,'C_5_%'!R52,'C_4_%'!R52,'C_3_%'!R52,'C_2_%'!R52,'C_1_%'!R52,'C_0_%'!R52)</f>
        <v>85941</v>
      </c>
      <c r="AB60" s="6"/>
      <c r="AC60" s="6">
        <f>CHOOSE($AU$4,'C_6_%'!S52,'C_5_%'!S52,'C_4_%'!S52,'C_3_%'!S52,'C_2_%'!S52,'C_1_%'!S52,'C_0_%'!S52)</f>
        <v>9428</v>
      </c>
      <c r="AW60" s="20"/>
      <c r="AX60" s="20"/>
      <c r="AY60" s="20"/>
    </row>
    <row r="61" spans="2:51" x14ac:dyDescent="0.2">
      <c r="B61" s="38">
        <f>CHOOSE($AU$4,'C_6_%'!B53,'C_5_%'!B53,'C_4_%'!B53,'C_3_%'!B53,'C_2_%'!B53,'C_1_%'!B53,'C_0_%'!B53,)</f>
        <v>1089</v>
      </c>
      <c r="C61" s="38" t="str">
        <f>CHOOSE($AU$4,'C_6_%'!A53,'C_5_%'!A53,'C_4_%'!A53,'C_3_%'!A53,'C_2_%'!A53,'C_1_%'!A53,'C_0_%'!A53,)</f>
        <v>Central City</v>
      </c>
      <c r="E61" s="40">
        <f>CHOOSE($AU$4,'C_6_%'!E53,'C_5_%'!E53,'C_4_%'!E53,'C_3_%'!E53,'C_2_%'!E53,'C_1_%'!E53,'C_0_%'!E53)</f>
        <v>479.3</v>
      </c>
      <c r="G61" s="40">
        <f>CHOOSE($AU$4,'C_6_%'!F53,'C_5_%'!F53,'C_4_%'!F53,'C_3_%'!F53,'C_2_%'!F53,'C_1_%'!F53,'C_0_%'!F53)</f>
        <v>-10.199999999999999</v>
      </c>
      <c r="H61" s="3"/>
      <c r="I61" s="6">
        <f>CHOOSE($AU$4,'C_6_%'!G53,'C_5_%'!G53,'C_4_%'!G53,'C_3_%'!G53,'C_2_%'!G53,'C_1_%'!G53,'C_0_%'!G53,)</f>
        <v>2749773</v>
      </c>
      <c r="J61" s="6"/>
      <c r="K61" s="6">
        <f>CHOOSE($AU$4,'C_6_%'!H53,'C_5_%'!H53,'C_4_%'!H53,'C_3_%'!H53,'C_2_%'!H53,'C_1_%'!H53,'C_0_%'!H53)</f>
        <v>358836</v>
      </c>
      <c r="L61" s="6"/>
      <c r="M61" s="6">
        <f>CHOOSE($AU$4,'C_6_%'!I53,'C_5_%'!I53,'C_4_%'!I53,'C_3_%'!I53,'C_2_%'!I53,'C_1_%'!I53,'C_0_%'!I53)</f>
        <v>272591</v>
      </c>
      <c r="N61" s="6"/>
      <c r="O61" s="6">
        <f>CHOOSE($AU$4,'C_6_%'!J53,'C_5_%'!J53,'C_4_%'!J53,'C_3_%'!J53,'C_2_%'!J53,'C_1_%'!J53,'C_0_%'!J53)</f>
        <v>1167379</v>
      </c>
      <c r="P61" s="6"/>
      <c r="Q61" s="6">
        <f>CHOOSE($AU$4,'C_6_%'!K53,'C_5_%'!K53,'C_4_%'!K53,'C_3_%'!K53,'C_2_%'!K53,'C_1_%'!K53,'C_0_%'!K53)</f>
        <v>28091</v>
      </c>
      <c r="R61" s="6"/>
      <c r="S61" s="6">
        <f>CHOOSE($AU$4,'C_6_%'!L53,'C_5_%'!L53,'C_4_%'!L53,'C_3_%'!L53,'C_2_%'!L53,'C_1_%'!L53,'C_0_%'!L53,)</f>
        <v>4282069</v>
      </c>
      <c r="T61" s="6"/>
      <c r="U61" s="6">
        <f>CHOOSE($AU$4,'C_6_%'!O53,'C_5_%'!O53,'C_4_%'!O53,'C_3_%'!O53,'C_2_%'!O53,'C_1_%'!O53,'C_0_%'!O53)</f>
        <v>306763</v>
      </c>
      <c r="V61" s="6"/>
      <c r="W61" s="6">
        <f>CHOOSE($AU$4,'C_6_%'!Q53,'C_5_%'!Q53,'C_4_%'!Q53,'C_3_%'!Q53,'C_2_%'!Q53,'C_1_%'!Q53,'C_0_%'!Q53)</f>
        <v>46797.968028000003</v>
      </c>
      <c r="X61" s="6"/>
      <c r="Y61" s="6">
        <f>CHOOSE($AU$4,'C_6_%'!P53,'C_5_%'!P53,'C_4_%'!P53,'C_3_%'!P53,'C_2_%'!P53,'C_1_%'!P53,'C_0_%'!P53)</f>
        <v>0</v>
      </c>
      <c r="Z61" s="6"/>
      <c r="AA61" s="6">
        <f>CHOOSE($AU$4,'C_6_%'!R53,'C_5_%'!R53,'C_4_%'!R53,'C_3_%'!R53,'C_2_%'!R53,'C_1_%'!R53,'C_0_%'!R53)</f>
        <v>82758</v>
      </c>
      <c r="AB61" s="6"/>
      <c r="AC61" s="6">
        <f>CHOOSE($AU$4,'C_6_%'!S53,'C_5_%'!S53,'C_4_%'!S53,'C_3_%'!S53,'C_2_%'!S53,'C_1_%'!S53,'C_0_%'!S53)</f>
        <v>-24360</v>
      </c>
      <c r="AW61" s="20"/>
      <c r="AX61" s="20"/>
      <c r="AY61" s="20"/>
    </row>
    <row r="62" spans="2:51" x14ac:dyDescent="0.2">
      <c r="B62" s="38">
        <f>CHOOSE($AU$4,'C_6_%'!B54,'C_5_%'!B54,'C_4_%'!B54,'C_3_%'!B54,'C_2_%'!B54,'C_1_%'!B54,'C_0_%'!B54,)</f>
        <v>1082</v>
      </c>
      <c r="C62" s="38" t="str">
        <f>CHOOSE($AU$4,'C_6_%'!A54,'C_5_%'!A54,'C_4_%'!A54,'C_3_%'!A54,'C_2_%'!A54,'C_1_%'!A54,'C_0_%'!A54,)</f>
        <v>Central Clinton</v>
      </c>
      <c r="E62" s="40">
        <f>CHOOSE($AU$4,'C_6_%'!E54,'C_5_%'!E54,'C_4_%'!E54,'C_3_%'!E54,'C_2_%'!E54,'C_1_%'!E54,'C_0_%'!E54)</f>
        <v>1477.6</v>
      </c>
      <c r="G62" s="40">
        <f>CHOOSE($AU$4,'C_6_%'!F54,'C_5_%'!F54,'C_4_%'!F54,'C_3_%'!F54,'C_2_%'!F54,'C_1_%'!F54,'C_0_%'!F54)</f>
        <v>-10</v>
      </c>
      <c r="H62" s="3"/>
      <c r="I62" s="6">
        <f>CHOOSE($AU$4,'C_6_%'!G54,'C_5_%'!G54,'C_4_%'!G54,'C_3_%'!G54,'C_2_%'!G54,'C_1_%'!G54,'C_0_%'!G54,)</f>
        <v>7381106</v>
      </c>
      <c r="J62" s="6"/>
      <c r="K62" s="6">
        <f>CHOOSE($AU$4,'C_6_%'!H54,'C_5_%'!H54,'C_4_%'!H54,'C_3_%'!H54,'C_2_%'!H54,'C_1_%'!H54,'C_0_%'!H54)</f>
        <v>1053017</v>
      </c>
      <c r="L62" s="6"/>
      <c r="M62" s="6">
        <f>CHOOSE($AU$4,'C_6_%'!I54,'C_5_%'!I54,'C_4_%'!I54,'C_3_%'!I54,'C_2_%'!I54,'C_1_%'!I54,'C_0_%'!I54)</f>
        <v>459280</v>
      </c>
      <c r="N62" s="6"/>
      <c r="O62" s="6">
        <f>CHOOSE($AU$4,'C_6_%'!J54,'C_5_%'!J54,'C_4_%'!J54,'C_3_%'!J54,'C_2_%'!J54,'C_1_%'!J54,'C_0_%'!J54)</f>
        <v>3951657</v>
      </c>
      <c r="P62" s="6"/>
      <c r="Q62" s="6">
        <f>CHOOSE($AU$4,'C_6_%'!K54,'C_5_%'!K54,'C_4_%'!K54,'C_3_%'!K54,'C_2_%'!K54,'C_1_%'!K54,'C_0_%'!K54)</f>
        <v>-129602</v>
      </c>
      <c r="R62" s="6"/>
      <c r="S62" s="6">
        <f>CHOOSE($AU$4,'C_6_%'!L54,'C_5_%'!L54,'C_4_%'!L54,'C_3_%'!L54,'C_2_%'!L54,'C_1_%'!L54,'C_0_%'!L54,)</f>
        <v>12423226</v>
      </c>
      <c r="T62" s="6"/>
      <c r="U62" s="6">
        <f>CHOOSE($AU$4,'C_6_%'!O54,'C_5_%'!O54,'C_4_%'!O54,'C_3_%'!O54,'C_2_%'!O54,'C_1_%'!O54,'C_0_%'!O54)</f>
        <v>367124</v>
      </c>
      <c r="V62" s="6"/>
      <c r="W62" s="6">
        <f>CHOOSE($AU$4,'C_6_%'!Q54,'C_5_%'!Q54,'C_4_%'!Q54,'C_3_%'!Q54,'C_2_%'!Q54,'C_1_%'!Q54,'C_0_%'!Q54)</f>
        <v>0</v>
      </c>
      <c r="X62" s="6"/>
      <c r="Y62" s="6">
        <f>CHOOSE($AU$4,'C_6_%'!P54,'C_5_%'!P54,'C_4_%'!P54,'C_3_%'!P54,'C_2_%'!P54,'C_1_%'!P54,'C_0_%'!P54)</f>
        <v>0</v>
      </c>
      <c r="Z62" s="6"/>
      <c r="AA62" s="6">
        <f>CHOOSE($AU$4,'C_6_%'!R54,'C_5_%'!R54,'C_4_%'!R54,'C_3_%'!R54,'C_2_%'!R54,'C_1_%'!R54,'C_0_%'!R54)</f>
        <v>296019</v>
      </c>
      <c r="AB62" s="6"/>
      <c r="AC62" s="6">
        <f>CHOOSE($AU$4,'C_6_%'!S54,'C_5_%'!S54,'C_4_%'!S54,'C_3_%'!S54,'C_2_%'!S54,'C_1_%'!S54,'C_0_%'!S54)</f>
        <v>11392</v>
      </c>
      <c r="AW62" s="20"/>
      <c r="AX62" s="20"/>
      <c r="AY62" s="20"/>
    </row>
    <row r="63" spans="2:51" x14ac:dyDescent="0.2">
      <c r="B63" s="38">
        <f>CHOOSE($AU$4,'C_6_%'!B55,'C_5_%'!B55,'C_4_%'!B55,'C_3_%'!B55,'C_2_%'!B55,'C_1_%'!B55,'C_0_%'!B55,)</f>
        <v>1093</v>
      </c>
      <c r="C63" s="38" t="str">
        <f>CHOOSE($AU$4,'C_6_%'!A55,'C_5_%'!A55,'C_4_%'!A55,'C_3_%'!A55,'C_2_%'!A55,'C_1_%'!A55,'C_0_%'!A55,)</f>
        <v>Central Decatur</v>
      </c>
      <c r="E63" s="40">
        <f>CHOOSE($AU$4,'C_6_%'!E55,'C_5_%'!E55,'C_4_%'!E55,'C_3_%'!E55,'C_2_%'!E55,'C_1_%'!E55,'C_0_%'!E55)</f>
        <v>682.4</v>
      </c>
      <c r="G63" s="40">
        <f>CHOOSE($AU$4,'C_6_%'!F55,'C_5_%'!F55,'C_4_%'!F55,'C_3_%'!F55,'C_2_%'!F55,'C_1_%'!F55,'C_0_%'!F55)</f>
        <v>9.6999999999999993</v>
      </c>
      <c r="H63" s="3"/>
      <c r="I63" s="6">
        <f>CHOOSE($AU$4,'C_6_%'!G55,'C_5_%'!G55,'C_4_%'!G55,'C_3_%'!G55,'C_2_%'!G55,'C_1_%'!G55,'C_0_%'!G55,)</f>
        <v>4145172</v>
      </c>
      <c r="J63" s="6"/>
      <c r="K63" s="6">
        <f>CHOOSE($AU$4,'C_6_%'!H55,'C_5_%'!H55,'C_4_%'!H55,'C_3_%'!H55,'C_2_%'!H55,'C_1_%'!H55,'C_0_%'!H55)</f>
        <v>508711</v>
      </c>
      <c r="L63" s="6"/>
      <c r="M63" s="6">
        <f>CHOOSE($AU$4,'C_6_%'!I55,'C_5_%'!I55,'C_4_%'!I55,'C_3_%'!I55,'C_2_%'!I55,'C_1_%'!I55,'C_0_%'!I55)</f>
        <v>369160</v>
      </c>
      <c r="N63" s="6"/>
      <c r="O63" s="6">
        <f>CHOOSE($AU$4,'C_6_%'!J55,'C_5_%'!J55,'C_4_%'!J55,'C_3_%'!J55,'C_2_%'!J55,'C_1_%'!J55,'C_0_%'!J55)</f>
        <v>1286733</v>
      </c>
      <c r="P63" s="6"/>
      <c r="Q63" s="6">
        <f>CHOOSE($AU$4,'C_6_%'!K55,'C_5_%'!K55,'C_4_%'!K55,'C_3_%'!K55,'C_2_%'!K55,'C_1_%'!K55,'C_0_%'!K55)</f>
        <v>33861</v>
      </c>
      <c r="R63" s="6"/>
      <c r="S63" s="6">
        <f>CHOOSE($AU$4,'C_6_%'!L55,'C_5_%'!L55,'C_4_%'!L55,'C_3_%'!L55,'C_2_%'!L55,'C_1_%'!L55,'C_0_%'!L55,)</f>
        <v>5948637.6666999999</v>
      </c>
      <c r="T63" s="6"/>
      <c r="U63" s="6">
        <f>CHOOSE($AU$4,'C_6_%'!O55,'C_5_%'!O55,'C_4_%'!O55,'C_3_%'!O55,'C_2_%'!O55,'C_1_%'!O55,'C_0_%'!O55)</f>
        <v>411042.66667000001</v>
      </c>
      <c r="V63" s="6"/>
      <c r="W63" s="6">
        <f>CHOOSE($AU$4,'C_6_%'!Q55,'C_5_%'!Q55,'C_4_%'!Q55,'C_3_%'!Q55,'C_2_%'!Q55,'C_1_%'!Q55,'C_0_%'!Q55)</f>
        <v>172096.79960999999</v>
      </c>
      <c r="X63" s="6"/>
      <c r="Y63" s="6">
        <f>CHOOSE($AU$4,'C_6_%'!P55,'C_5_%'!P55,'C_4_%'!P55,'C_3_%'!P55,'C_2_%'!P55,'C_1_%'!P55,'C_0_%'!P55)</f>
        <v>0</v>
      </c>
      <c r="Z63" s="6"/>
      <c r="AA63" s="6">
        <f>CHOOSE($AU$4,'C_6_%'!R55,'C_5_%'!R55,'C_4_%'!R55,'C_3_%'!R55,'C_2_%'!R55,'C_1_%'!R55,'C_0_%'!R55)</f>
        <v>108222</v>
      </c>
      <c r="AB63" s="6"/>
      <c r="AC63" s="6">
        <f>CHOOSE($AU$4,'C_6_%'!S55,'C_5_%'!S55,'C_4_%'!S55,'C_3_%'!S55,'C_2_%'!S55,'C_1_%'!S55,'C_0_%'!S55)</f>
        <v>-23380</v>
      </c>
      <c r="AW63" s="20"/>
      <c r="AX63" s="20"/>
      <c r="AY63" s="20"/>
    </row>
    <row r="64" spans="2:51" s="43" customFormat="1" x14ac:dyDescent="0.2">
      <c r="B64" s="42">
        <f>CHOOSE($AU$4,'C_6_%'!B56,'C_5_%'!B56,'C_4_%'!B56,'C_3_%'!B56,'C_2_%'!B56,'C_1_%'!B56,'C_0_%'!B56,)</f>
        <v>1079</v>
      </c>
      <c r="C64" s="42" t="str">
        <f>CHOOSE($AU$4,'C_6_%'!A56,'C_5_%'!A56,'C_4_%'!A56,'C_3_%'!A56,'C_2_%'!A56,'C_1_%'!A56,'C_0_%'!A56,)</f>
        <v>Central Lee</v>
      </c>
      <c r="E64" s="44">
        <f>CHOOSE($AU$4,'C_6_%'!E56,'C_5_%'!E56,'C_4_%'!E56,'C_3_%'!E56,'C_2_%'!E56,'C_1_%'!E56,'C_0_%'!E56)</f>
        <v>802.8</v>
      </c>
      <c r="G64" s="44">
        <f>CHOOSE($AU$4,'C_6_%'!F56,'C_5_%'!F56,'C_4_%'!F56,'C_3_%'!F56,'C_2_%'!F56,'C_1_%'!F56,'C_0_%'!F56)</f>
        <v>-29.8</v>
      </c>
      <c r="H64" s="45"/>
      <c r="I64" s="46">
        <f>CHOOSE($AU$4,'C_6_%'!G56,'C_5_%'!G56,'C_4_%'!G56,'C_3_%'!G56,'C_2_%'!G56,'C_1_%'!G56,'C_0_%'!G56,)</f>
        <v>3975531</v>
      </c>
      <c r="J64" s="46"/>
      <c r="K64" s="46">
        <f>CHOOSE($AU$4,'C_6_%'!H56,'C_5_%'!H56,'C_4_%'!H56,'C_3_%'!H56,'C_2_%'!H56,'C_1_%'!H56,'C_0_%'!H56)</f>
        <v>599680</v>
      </c>
      <c r="L64" s="46"/>
      <c r="M64" s="46">
        <f>CHOOSE($AU$4,'C_6_%'!I56,'C_5_%'!I56,'C_4_%'!I56,'C_3_%'!I56,'C_2_%'!I56,'C_1_%'!I56,'C_0_%'!I56)</f>
        <v>-38920</v>
      </c>
      <c r="N64" s="46"/>
      <c r="O64" s="46">
        <f>CHOOSE($AU$4,'C_6_%'!J56,'C_5_%'!J56,'C_4_%'!J56,'C_3_%'!J56,'C_2_%'!J56,'C_1_%'!J56,'C_0_%'!J56)</f>
        <v>2097165</v>
      </c>
      <c r="P64" s="46"/>
      <c r="Q64" s="46">
        <f>CHOOSE($AU$4,'C_6_%'!K56,'C_5_%'!K56,'C_4_%'!K56,'C_3_%'!K56,'C_2_%'!K56,'C_1_%'!K56,'C_0_%'!K56)</f>
        <v>32372</v>
      </c>
      <c r="R64" s="46"/>
      <c r="S64" s="46">
        <f>CHOOSE($AU$4,'C_6_%'!L56,'C_5_%'!L56,'C_4_%'!L56,'C_3_%'!L56,'C_2_%'!L56,'C_1_%'!L56,'C_0_%'!L56,)</f>
        <v>6689643</v>
      </c>
      <c r="T64" s="46"/>
      <c r="U64" s="46">
        <f>CHOOSE($AU$4,'C_6_%'!O56,'C_5_%'!O56,'C_4_%'!O56,'C_3_%'!O56,'C_2_%'!O56,'C_1_%'!O56,'C_0_%'!O56)</f>
        <v>10719</v>
      </c>
      <c r="V64" s="46"/>
      <c r="W64" s="46">
        <f>CHOOSE($AU$4,'C_6_%'!Q56,'C_5_%'!Q56,'C_4_%'!Q56,'C_3_%'!Q56,'C_2_%'!Q56,'C_1_%'!Q56,'C_0_%'!Q56)</f>
        <v>0</v>
      </c>
      <c r="X64" s="46"/>
      <c r="Y64" s="46">
        <f>CHOOSE($AU$4,'C_6_%'!P56,'C_5_%'!P56,'C_4_%'!P56,'C_3_%'!P56,'C_2_%'!P56,'C_1_%'!P56,'C_0_%'!P56)</f>
        <v>36684</v>
      </c>
      <c r="Z64" s="46"/>
      <c r="AA64" s="46">
        <f>CHOOSE($AU$4,'C_6_%'!R56,'C_5_%'!R56,'C_4_%'!R56,'C_3_%'!R56,'C_2_%'!R56,'C_1_%'!R56,'C_0_%'!R56)</f>
        <v>0</v>
      </c>
      <c r="AB64" s="46"/>
      <c r="AC64" s="46">
        <f>CHOOSE($AU$4,'C_6_%'!S56,'C_5_%'!S56,'C_4_%'!S56,'C_3_%'!S56,'C_2_%'!S56,'C_1_%'!S56,'C_0_%'!S56)</f>
        <v>0</v>
      </c>
      <c r="AW64" s="48"/>
      <c r="AX64" s="48"/>
      <c r="AY64" s="48"/>
    </row>
    <row r="65" spans="2:51" x14ac:dyDescent="0.2">
      <c r="B65" s="38">
        <f>CHOOSE($AU$4,'C_6_%'!B57,'C_5_%'!B57,'C_4_%'!B57,'C_3_%'!B57,'C_2_%'!B57,'C_1_%'!B57,'C_0_%'!B57,)</f>
        <v>1095</v>
      </c>
      <c r="C65" s="38" t="str">
        <f>CHOOSE($AU$4,'C_6_%'!A57,'C_5_%'!A57,'C_4_%'!A57,'C_3_%'!A57,'C_2_%'!A57,'C_1_%'!A57,'C_0_%'!A57,)</f>
        <v>Central Lyon</v>
      </c>
      <c r="E65" s="40">
        <f>CHOOSE($AU$4,'C_6_%'!E57,'C_5_%'!E57,'C_4_%'!E57,'C_3_%'!E57,'C_2_%'!E57,'C_1_%'!E57,'C_0_%'!E57)</f>
        <v>688.8</v>
      </c>
      <c r="G65" s="40">
        <f>CHOOSE($AU$4,'C_6_%'!F57,'C_5_%'!F57,'C_4_%'!F57,'C_3_%'!F57,'C_2_%'!F57,'C_1_%'!F57,'C_0_%'!F57)</f>
        <v>-7.7</v>
      </c>
      <c r="H65" s="3"/>
      <c r="I65" s="6">
        <f>CHOOSE($AU$4,'C_6_%'!G57,'C_5_%'!G57,'C_4_%'!G57,'C_3_%'!G57,'C_2_%'!G57,'C_1_%'!G57,'C_0_%'!G57,)</f>
        <v>3200641</v>
      </c>
      <c r="J65" s="6"/>
      <c r="K65" s="6">
        <f>CHOOSE($AU$4,'C_6_%'!H57,'C_5_%'!H57,'C_4_%'!H57,'C_3_%'!H57,'C_2_%'!H57,'C_1_%'!H57,'C_0_%'!H57)</f>
        <v>472250</v>
      </c>
      <c r="L65" s="6"/>
      <c r="M65" s="6">
        <f>CHOOSE($AU$4,'C_6_%'!I57,'C_5_%'!I57,'C_4_%'!I57,'C_3_%'!I57,'C_2_%'!I57,'C_1_%'!I57,'C_0_%'!I57)</f>
        <v>55609</v>
      </c>
      <c r="N65" s="6"/>
      <c r="O65" s="6">
        <f>CHOOSE($AU$4,'C_6_%'!J57,'C_5_%'!J57,'C_4_%'!J57,'C_3_%'!J57,'C_2_%'!J57,'C_1_%'!J57,'C_0_%'!J57)</f>
        <v>2110353</v>
      </c>
      <c r="P65" s="6"/>
      <c r="Q65" s="6">
        <f>CHOOSE($AU$4,'C_6_%'!K57,'C_5_%'!K57,'C_4_%'!K57,'C_3_%'!K57,'C_2_%'!K57,'C_1_%'!K57,'C_0_%'!K57)</f>
        <v>-52180</v>
      </c>
      <c r="R65" s="6"/>
      <c r="S65" s="6">
        <f>CHOOSE($AU$4,'C_6_%'!L57,'C_5_%'!L57,'C_4_%'!L57,'C_3_%'!L57,'C_2_%'!L57,'C_1_%'!L57,'C_0_%'!L57,)</f>
        <v>5795992.6666999999</v>
      </c>
      <c r="T65" s="6"/>
      <c r="U65" s="6">
        <f>CHOOSE($AU$4,'C_6_%'!O57,'C_5_%'!O57,'C_4_%'!O57,'C_3_%'!O57,'C_2_%'!O57,'C_1_%'!O57,'C_0_%'!O57)</f>
        <v>16177.666667</v>
      </c>
      <c r="V65" s="6"/>
      <c r="W65" s="6">
        <f>CHOOSE($AU$4,'C_6_%'!Q57,'C_5_%'!Q57,'C_4_%'!Q57,'C_3_%'!Q57,'C_2_%'!Q57,'C_1_%'!Q57,'C_0_%'!Q57)</f>
        <v>0</v>
      </c>
      <c r="X65" s="6"/>
      <c r="Y65" s="6">
        <f>CHOOSE($AU$4,'C_6_%'!P57,'C_5_%'!P57,'C_4_%'!P57,'C_3_%'!P57,'C_2_%'!P57,'C_1_%'!P57,'C_0_%'!P57)</f>
        <v>0</v>
      </c>
      <c r="Z65" s="6"/>
      <c r="AA65" s="6">
        <f>CHOOSE($AU$4,'C_6_%'!R57,'C_5_%'!R57,'C_4_%'!R57,'C_3_%'!R57,'C_2_%'!R57,'C_1_%'!R57,'C_0_%'!R57)</f>
        <v>178248</v>
      </c>
      <c r="AB65" s="6"/>
      <c r="AC65" s="6">
        <f>CHOOSE($AU$4,'C_6_%'!S57,'C_5_%'!S57,'C_4_%'!S57,'C_3_%'!S57,'C_2_%'!S57,'C_1_%'!S57,'C_0_%'!S57)</f>
        <v>58888</v>
      </c>
      <c r="AW65" s="20"/>
      <c r="AX65" s="20"/>
      <c r="AY65" s="20"/>
    </row>
    <row r="66" spans="2:51" x14ac:dyDescent="0.2">
      <c r="B66" s="38">
        <f>CHOOSE($AU$4,'C_6_%'!B58,'C_5_%'!B58,'C_4_%'!B58,'C_3_%'!B58,'C_2_%'!B58,'C_1_%'!B58,'C_0_%'!B58,)</f>
        <v>4772</v>
      </c>
      <c r="C66" s="38" t="str">
        <f>CHOOSE($AU$4,'C_6_%'!A58,'C_5_%'!A58,'C_4_%'!A58,'C_3_%'!A58,'C_2_%'!A58,'C_1_%'!A58,'C_0_%'!A58,)</f>
        <v>Central Springs</v>
      </c>
      <c r="E66" s="40">
        <f>CHOOSE($AU$4,'C_6_%'!E58,'C_5_%'!E58,'C_4_%'!E58,'C_3_%'!E58,'C_2_%'!E58,'C_1_%'!E58,'C_0_%'!E58)</f>
        <v>843.6</v>
      </c>
      <c r="G66" s="40">
        <f>CHOOSE($AU$4,'C_6_%'!F58,'C_5_%'!F58,'C_4_%'!F58,'C_3_%'!F58,'C_2_%'!F58,'C_1_%'!F58,'C_0_%'!F58)</f>
        <v>-21.6</v>
      </c>
      <c r="H66" s="3"/>
      <c r="I66" s="6">
        <f>CHOOSE($AU$4,'C_6_%'!G58,'C_5_%'!G58,'C_4_%'!G58,'C_3_%'!G58,'C_2_%'!G58,'C_1_%'!G58,'C_0_%'!G58,)</f>
        <v>3905229</v>
      </c>
      <c r="J66" s="6"/>
      <c r="K66" s="6">
        <f>CHOOSE($AU$4,'C_6_%'!H58,'C_5_%'!H58,'C_4_%'!H58,'C_3_%'!H58,'C_2_%'!H58,'C_1_%'!H58,'C_0_%'!H58)</f>
        <v>631594</v>
      </c>
      <c r="L66" s="6"/>
      <c r="M66" s="6">
        <f>CHOOSE($AU$4,'C_6_%'!I58,'C_5_%'!I58,'C_4_%'!I58,'C_3_%'!I58,'C_2_%'!I58,'C_1_%'!I58,'C_0_%'!I58)</f>
        <v>-19445</v>
      </c>
      <c r="N66" s="6"/>
      <c r="O66" s="6">
        <f>CHOOSE($AU$4,'C_6_%'!J58,'C_5_%'!J58,'C_4_%'!J58,'C_3_%'!J58,'C_2_%'!J58,'C_1_%'!J58,'C_0_%'!J58)</f>
        <v>2867811</v>
      </c>
      <c r="P66" s="6"/>
      <c r="Q66" s="6">
        <f>CHOOSE($AU$4,'C_6_%'!K58,'C_5_%'!K58,'C_4_%'!K58,'C_3_%'!K58,'C_2_%'!K58,'C_1_%'!K58,'C_0_%'!K58)</f>
        <v>109472</v>
      </c>
      <c r="R66" s="6"/>
      <c r="S66" s="6">
        <f>CHOOSE($AU$4,'C_6_%'!L58,'C_5_%'!L58,'C_4_%'!L58,'C_3_%'!L58,'C_2_%'!L58,'C_1_%'!L58,'C_0_%'!L58,)</f>
        <v>7427047.3333000001</v>
      </c>
      <c r="T66" s="6"/>
      <c r="U66" s="6">
        <f>CHOOSE($AU$4,'C_6_%'!O58,'C_5_%'!O58,'C_4_%'!O58,'C_3_%'!O58,'C_2_%'!O58,'C_1_%'!O58,'C_0_%'!O58)</f>
        <v>112440.33332999999</v>
      </c>
      <c r="V66" s="6"/>
      <c r="W66" s="6">
        <f>CHOOSE($AU$4,'C_6_%'!Q58,'C_5_%'!Q58,'C_4_%'!Q58,'C_3_%'!Q58,'C_2_%'!Q58,'C_1_%'!Q58,'C_0_%'!Q58)</f>
        <v>0</v>
      </c>
      <c r="X66" s="6"/>
      <c r="Y66" s="6">
        <f>CHOOSE($AU$4,'C_6_%'!P58,'C_5_%'!P58,'C_4_%'!P58,'C_3_%'!P58,'C_2_%'!P58,'C_1_%'!P58,'C_0_%'!P58)</f>
        <v>0</v>
      </c>
      <c r="Z66" s="6"/>
      <c r="AA66" s="6">
        <f>CHOOSE($AU$4,'C_6_%'!R58,'C_5_%'!R58,'C_4_%'!R58,'C_3_%'!R58,'C_2_%'!R58,'C_1_%'!R58,'C_0_%'!R58)</f>
        <v>136869</v>
      </c>
      <c r="AB66" s="6"/>
      <c r="AC66" s="6">
        <f>CHOOSE($AU$4,'C_6_%'!S58,'C_5_%'!S58,'C_4_%'!S58,'C_3_%'!S58,'C_2_%'!S58,'C_1_%'!S58,'C_0_%'!S58)</f>
        <v>-34519</v>
      </c>
      <c r="AW66" s="20"/>
      <c r="AX66" s="20"/>
      <c r="AY66" s="20"/>
    </row>
    <row r="67" spans="2:51" x14ac:dyDescent="0.2">
      <c r="B67" s="38">
        <f>CHOOSE($AU$4,'C_6_%'!B59,'C_5_%'!B59,'C_4_%'!B59,'C_3_%'!B59,'C_2_%'!B59,'C_1_%'!B59,'C_0_%'!B59,)</f>
        <v>1107</v>
      </c>
      <c r="C67" s="38" t="str">
        <f>CHOOSE($AU$4,'C_6_%'!A59,'C_5_%'!A59,'C_4_%'!A59,'C_3_%'!A59,'C_2_%'!A59,'C_1_%'!A59,'C_0_%'!A59,)</f>
        <v>Chariton</v>
      </c>
      <c r="E67" s="40">
        <f>CHOOSE($AU$4,'C_6_%'!E59,'C_5_%'!E59,'C_4_%'!E59,'C_3_%'!E59,'C_2_%'!E59,'C_1_%'!E59,'C_0_%'!E59)</f>
        <v>1343.6</v>
      </c>
      <c r="G67" s="40">
        <f>CHOOSE($AU$4,'C_6_%'!F59,'C_5_%'!F59,'C_4_%'!F59,'C_3_%'!F59,'C_2_%'!F59,'C_1_%'!F59,'C_0_%'!F59)</f>
        <v>-17.5</v>
      </c>
      <c r="H67" s="3"/>
      <c r="I67" s="6">
        <f>CHOOSE($AU$4,'C_6_%'!G59,'C_5_%'!G59,'C_4_%'!G59,'C_3_%'!G59,'C_2_%'!G59,'C_1_%'!G59,'C_0_%'!G59,)</f>
        <v>7665354</v>
      </c>
      <c r="J67" s="6"/>
      <c r="K67" s="6">
        <f>CHOOSE($AU$4,'C_6_%'!H59,'C_5_%'!H59,'C_4_%'!H59,'C_3_%'!H59,'C_2_%'!H59,'C_1_%'!H59,'C_0_%'!H59)</f>
        <v>948376</v>
      </c>
      <c r="L67" s="6"/>
      <c r="M67" s="6">
        <f>CHOOSE($AU$4,'C_6_%'!I59,'C_5_%'!I59,'C_4_%'!I59,'C_3_%'!I59,'C_2_%'!I59,'C_1_%'!I59,'C_0_%'!I59)</f>
        <v>259440</v>
      </c>
      <c r="N67" s="6"/>
      <c r="O67" s="6">
        <f>CHOOSE($AU$4,'C_6_%'!J59,'C_5_%'!J59,'C_4_%'!J59,'C_3_%'!J59,'C_2_%'!J59,'C_1_%'!J59,'C_0_%'!J59)</f>
        <v>2839631</v>
      </c>
      <c r="P67" s="6"/>
      <c r="Q67" s="6">
        <f>CHOOSE($AU$4,'C_6_%'!K59,'C_5_%'!K59,'C_4_%'!K59,'C_3_%'!K59,'C_2_%'!K59,'C_1_%'!K59,'C_0_%'!K59)</f>
        <v>16094</v>
      </c>
      <c r="R67" s="6"/>
      <c r="S67" s="6">
        <f>CHOOSE($AU$4,'C_6_%'!L59,'C_5_%'!L59,'C_4_%'!L59,'C_3_%'!L59,'C_2_%'!L59,'C_1_%'!L59,'C_0_%'!L59,)</f>
        <v>11477905</v>
      </c>
      <c r="T67" s="6"/>
      <c r="U67" s="6">
        <f>CHOOSE($AU$4,'C_6_%'!O59,'C_5_%'!O59,'C_4_%'!O59,'C_3_%'!O59,'C_2_%'!O59,'C_1_%'!O59,'C_0_%'!O59)</f>
        <v>300078</v>
      </c>
      <c r="V67" s="6"/>
      <c r="W67" s="6">
        <f>CHOOSE($AU$4,'C_6_%'!Q59,'C_5_%'!Q59,'C_4_%'!Q59,'C_3_%'!Q59,'C_2_%'!Q59,'C_1_%'!Q59,'C_0_%'!Q59)</f>
        <v>211261.66980999999</v>
      </c>
      <c r="X67" s="6"/>
      <c r="Y67" s="6">
        <f>CHOOSE($AU$4,'C_6_%'!P59,'C_5_%'!P59,'C_4_%'!P59,'C_3_%'!P59,'C_2_%'!P59,'C_1_%'!P59,'C_0_%'!P59)</f>
        <v>0</v>
      </c>
      <c r="Z67" s="6"/>
      <c r="AA67" s="6">
        <f>CHOOSE($AU$4,'C_6_%'!R59,'C_5_%'!R59,'C_4_%'!R59,'C_3_%'!R59,'C_2_%'!R59,'C_1_%'!R59,'C_0_%'!R59)</f>
        <v>200529</v>
      </c>
      <c r="AB67" s="6"/>
      <c r="AC67" s="6">
        <f>CHOOSE($AU$4,'C_6_%'!S59,'C_5_%'!S59,'C_4_%'!S59,'C_3_%'!S59,'C_2_%'!S59,'C_1_%'!S59,'C_0_%'!S59)</f>
        <v>-4525</v>
      </c>
      <c r="AW67" s="20"/>
      <c r="AX67" s="20"/>
      <c r="AY67" s="20"/>
    </row>
    <row r="68" spans="2:51" x14ac:dyDescent="0.2">
      <c r="B68" s="38">
        <f>CHOOSE($AU$4,'C_6_%'!B60,'C_5_%'!B60,'C_4_%'!B60,'C_3_%'!B60,'C_2_%'!B60,'C_1_%'!B60,'C_0_%'!B60,)</f>
        <v>1116</v>
      </c>
      <c r="C68" s="38" t="str">
        <f>CHOOSE($AU$4,'C_6_%'!A60,'C_5_%'!A60,'C_4_%'!A60,'C_3_%'!A60,'C_2_%'!A60,'C_1_%'!A60,'C_0_%'!A60,)</f>
        <v>Charles City</v>
      </c>
      <c r="E68" s="40">
        <f>CHOOSE($AU$4,'C_6_%'!E60,'C_5_%'!E60,'C_4_%'!E60,'C_3_%'!E60,'C_2_%'!E60,'C_1_%'!E60,'C_0_%'!E60)</f>
        <v>1589.3</v>
      </c>
      <c r="G68" s="40">
        <f>CHOOSE($AU$4,'C_6_%'!F60,'C_5_%'!F60,'C_4_%'!F60,'C_3_%'!F60,'C_2_%'!F60,'C_1_%'!F60,'C_0_%'!F60)</f>
        <v>9.6</v>
      </c>
      <c r="H68" s="3"/>
      <c r="I68" s="6">
        <f>CHOOSE($AU$4,'C_6_%'!G60,'C_5_%'!G60,'C_4_%'!G60,'C_3_%'!G60,'C_2_%'!G60,'C_1_%'!G60,'C_0_%'!G60,)</f>
        <v>8381294</v>
      </c>
      <c r="J68" s="6"/>
      <c r="K68" s="6">
        <f>CHOOSE($AU$4,'C_6_%'!H60,'C_5_%'!H60,'C_4_%'!H60,'C_3_%'!H60,'C_2_%'!H60,'C_1_%'!H60,'C_0_%'!H60)</f>
        <v>1146160</v>
      </c>
      <c r="L68" s="6"/>
      <c r="M68" s="6">
        <f>CHOOSE($AU$4,'C_6_%'!I60,'C_5_%'!I60,'C_4_%'!I60,'C_3_%'!I60,'C_2_%'!I60,'C_1_%'!I60,'C_0_%'!I60)</f>
        <v>418189</v>
      </c>
      <c r="N68" s="6"/>
      <c r="O68" s="6">
        <f>CHOOSE($AU$4,'C_6_%'!J60,'C_5_%'!J60,'C_4_%'!J60,'C_3_%'!J60,'C_2_%'!J60,'C_1_%'!J60,'C_0_%'!J60)</f>
        <v>4614298</v>
      </c>
      <c r="P68" s="6"/>
      <c r="Q68" s="6">
        <f>CHOOSE($AU$4,'C_6_%'!K60,'C_5_%'!K60,'C_4_%'!K60,'C_3_%'!K60,'C_2_%'!K60,'C_1_%'!K60,'C_0_%'!K60)</f>
        <v>71780</v>
      </c>
      <c r="R68" s="6"/>
      <c r="S68" s="6">
        <f>CHOOSE($AU$4,'C_6_%'!L60,'C_5_%'!L60,'C_4_%'!L60,'C_3_%'!L60,'C_2_%'!L60,'C_1_%'!L60,'C_0_%'!L60,)</f>
        <v>14191766.333000001</v>
      </c>
      <c r="T68" s="6"/>
      <c r="U68" s="6">
        <f>CHOOSE($AU$4,'C_6_%'!O60,'C_5_%'!O60,'C_4_%'!O60,'C_3_%'!O60,'C_2_%'!O60,'C_1_%'!O60,'C_0_%'!O60)</f>
        <v>539983.33333000005</v>
      </c>
      <c r="V68" s="6"/>
      <c r="W68" s="6">
        <f>CHOOSE($AU$4,'C_6_%'!Q60,'C_5_%'!Q60,'C_4_%'!Q60,'C_3_%'!Q60,'C_2_%'!Q60,'C_1_%'!Q60,'C_0_%'!Q60)</f>
        <v>0</v>
      </c>
      <c r="X68" s="6"/>
      <c r="Y68" s="6">
        <f>CHOOSE($AU$4,'C_6_%'!P60,'C_5_%'!P60,'C_4_%'!P60,'C_3_%'!P60,'C_2_%'!P60,'C_1_%'!P60,'C_0_%'!P60)</f>
        <v>0</v>
      </c>
      <c r="Z68" s="6"/>
      <c r="AA68" s="6">
        <f>CHOOSE($AU$4,'C_6_%'!R60,'C_5_%'!R60,'C_4_%'!R60,'C_3_%'!R60,'C_2_%'!R60,'C_1_%'!R60,'C_0_%'!R60)</f>
        <v>85941</v>
      </c>
      <c r="AB68" s="6"/>
      <c r="AC68" s="6">
        <f>CHOOSE($AU$4,'C_6_%'!S60,'C_5_%'!S60,'C_4_%'!S60,'C_3_%'!S60,'C_2_%'!S60,'C_1_%'!S60,'C_0_%'!S60)</f>
        <v>3307</v>
      </c>
      <c r="AW68" s="20"/>
      <c r="AX68" s="20"/>
      <c r="AY68" s="20"/>
    </row>
    <row r="69" spans="2:51" s="43" customFormat="1" x14ac:dyDescent="0.2">
      <c r="B69" s="42">
        <f>CHOOSE($AU$4,'C_6_%'!B61,'C_5_%'!B61,'C_4_%'!B61,'C_3_%'!B61,'C_2_%'!B61,'C_1_%'!B61,'C_0_%'!B61,)</f>
        <v>1134</v>
      </c>
      <c r="C69" s="42" t="str">
        <f>CHOOSE($AU$4,'C_6_%'!A61,'C_5_%'!A61,'C_4_%'!A61,'C_3_%'!A61,'C_2_%'!A61,'C_1_%'!A61,'C_0_%'!A61,)</f>
        <v>Charter Oak-Ute</v>
      </c>
      <c r="E69" s="44">
        <f>CHOOSE($AU$4,'C_6_%'!E61,'C_5_%'!E61,'C_4_%'!E61,'C_3_%'!E61,'C_2_%'!E61,'C_1_%'!E61,'C_0_%'!E61)</f>
        <v>293.60000000000002</v>
      </c>
      <c r="G69" s="44">
        <f>CHOOSE($AU$4,'C_6_%'!F61,'C_5_%'!F61,'C_4_%'!F61,'C_3_%'!F61,'C_2_%'!F61,'C_1_%'!F61,'C_0_%'!F61)</f>
        <v>-11</v>
      </c>
      <c r="H69" s="45"/>
      <c r="I69" s="46">
        <f>CHOOSE($AU$4,'C_6_%'!G61,'C_5_%'!G61,'C_4_%'!G61,'C_3_%'!G61,'C_2_%'!G61,'C_1_%'!G61,'C_0_%'!G61,)</f>
        <v>1303824</v>
      </c>
      <c r="J69" s="46"/>
      <c r="K69" s="46">
        <f>CHOOSE($AU$4,'C_6_%'!H61,'C_5_%'!H61,'C_4_%'!H61,'C_3_%'!H61,'C_2_%'!H61,'C_1_%'!H61,'C_0_%'!H61)</f>
        <v>231699</v>
      </c>
      <c r="L69" s="46"/>
      <c r="M69" s="46">
        <f>CHOOSE($AU$4,'C_6_%'!I61,'C_5_%'!I61,'C_4_%'!I61,'C_3_%'!I61,'C_2_%'!I61,'C_1_%'!I61,'C_0_%'!I61)</f>
        <v>81606</v>
      </c>
      <c r="N69" s="46"/>
      <c r="O69" s="46">
        <f>CHOOSE($AU$4,'C_6_%'!J61,'C_5_%'!J61,'C_4_%'!J61,'C_3_%'!J61,'C_2_%'!J61,'C_1_%'!J61,'C_0_%'!J61)</f>
        <v>1102559</v>
      </c>
      <c r="P69" s="46"/>
      <c r="Q69" s="46">
        <f>CHOOSE($AU$4,'C_6_%'!K61,'C_5_%'!K61,'C_4_%'!K61,'C_3_%'!K61,'C_2_%'!K61,'C_1_%'!K61,'C_0_%'!K61)</f>
        <v>-16414</v>
      </c>
      <c r="R69" s="46"/>
      <c r="S69" s="46">
        <f>CHOOSE($AU$4,'C_6_%'!L61,'C_5_%'!L61,'C_4_%'!L61,'C_3_%'!L61,'C_2_%'!L61,'C_1_%'!L61,'C_0_%'!L61,)</f>
        <v>2641738.3333000001</v>
      </c>
      <c r="T69" s="46"/>
      <c r="U69" s="46">
        <f>CHOOSE($AU$4,'C_6_%'!O61,'C_5_%'!O61,'C_4_%'!O61,'C_3_%'!O61,'C_2_%'!O61,'C_1_%'!O61,'C_0_%'!O61)</f>
        <v>68848.333333000002</v>
      </c>
      <c r="V69" s="46"/>
      <c r="W69" s="46">
        <f>CHOOSE($AU$4,'C_6_%'!Q61,'C_5_%'!Q61,'C_4_%'!Q61,'C_3_%'!Q61,'C_2_%'!Q61,'C_1_%'!Q61,'C_0_%'!Q61)</f>
        <v>0</v>
      </c>
      <c r="X69" s="46"/>
      <c r="Y69" s="46">
        <f>CHOOSE($AU$4,'C_6_%'!P61,'C_5_%'!P61,'C_4_%'!P61,'C_3_%'!P61,'C_2_%'!P61,'C_1_%'!P61,'C_0_%'!P61)</f>
        <v>14283</v>
      </c>
      <c r="Z69" s="46"/>
      <c r="AA69" s="46">
        <f>CHOOSE($AU$4,'C_6_%'!R61,'C_5_%'!R61,'C_4_%'!R61,'C_3_%'!R61,'C_2_%'!R61,'C_1_%'!R61,'C_0_%'!R61)</f>
        <v>54111</v>
      </c>
      <c r="AB69" s="46"/>
      <c r="AC69" s="46">
        <f>CHOOSE($AU$4,'C_6_%'!S61,'C_5_%'!S61,'C_4_%'!S61,'C_3_%'!S61,'C_2_%'!S61,'C_1_%'!S61,'C_0_%'!S61)</f>
        <v>5143</v>
      </c>
      <c r="AW69" s="48"/>
      <c r="AX69" s="48"/>
      <c r="AY69" s="48"/>
    </row>
    <row r="70" spans="2:51" x14ac:dyDescent="0.2">
      <c r="B70" s="38">
        <f>CHOOSE($AU$4,'C_6_%'!B62,'C_5_%'!B62,'C_4_%'!B62,'C_3_%'!B62,'C_2_%'!B62,'C_1_%'!B62,'C_0_%'!B62,)</f>
        <v>1152</v>
      </c>
      <c r="C70" s="38" t="str">
        <f>CHOOSE($AU$4,'C_6_%'!A62,'C_5_%'!A62,'C_4_%'!A62,'C_3_%'!A62,'C_2_%'!A62,'C_1_%'!A62,'C_0_%'!A62,)</f>
        <v>Cherokee</v>
      </c>
      <c r="E70" s="40">
        <f>CHOOSE($AU$4,'C_6_%'!E62,'C_5_%'!E62,'C_4_%'!E62,'C_3_%'!E62,'C_2_%'!E62,'C_1_%'!E62,'C_0_%'!E62)</f>
        <v>975.1</v>
      </c>
      <c r="G70" s="40">
        <f>CHOOSE($AU$4,'C_6_%'!F62,'C_5_%'!F62,'C_4_%'!F62,'C_3_%'!F62,'C_2_%'!F62,'C_1_%'!F62,'C_0_%'!F62)</f>
        <v>15.9</v>
      </c>
      <c r="H70" s="3"/>
      <c r="I70" s="6">
        <f>CHOOSE($AU$4,'C_6_%'!G62,'C_5_%'!G62,'C_4_%'!G62,'C_3_%'!G62,'C_2_%'!G62,'C_1_%'!G62,'C_0_%'!G62,)</f>
        <v>5270081</v>
      </c>
      <c r="J70" s="6"/>
      <c r="K70" s="6">
        <f>CHOOSE($AU$4,'C_6_%'!H62,'C_5_%'!H62,'C_4_%'!H62,'C_3_%'!H62,'C_2_%'!H62,'C_1_%'!H62,'C_0_%'!H62)</f>
        <v>711348</v>
      </c>
      <c r="L70" s="6"/>
      <c r="M70" s="6">
        <f>CHOOSE($AU$4,'C_6_%'!I62,'C_5_%'!I62,'C_4_%'!I62,'C_3_%'!I62,'C_2_%'!I62,'C_1_%'!I62,'C_0_%'!I62)</f>
        <v>418072</v>
      </c>
      <c r="N70" s="6"/>
      <c r="O70" s="6">
        <f>CHOOSE($AU$4,'C_6_%'!J62,'C_5_%'!J62,'C_4_%'!J62,'C_3_%'!J62,'C_2_%'!J62,'C_1_%'!J62,'C_0_%'!J62)</f>
        <v>2541616</v>
      </c>
      <c r="P70" s="6"/>
      <c r="Q70" s="6">
        <f>CHOOSE($AU$4,'C_6_%'!K62,'C_5_%'!K62,'C_4_%'!K62,'C_3_%'!K62,'C_2_%'!K62,'C_1_%'!K62,'C_0_%'!K62)</f>
        <v>56408</v>
      </c>
      <c r="R70" s="6"/>
      <c r="S70" s="6">
        <f>CHOOSE($AU$4,'C_6_%'!L62,'C_5_%'!L62,'C_4_%'!L62,'C_3_%'!L62,'C_2_%'!L62,'C_1_%'!L62,'C_0_%'!L62,)</f>
        <v>8561113.6666999999</v>
      </c>
      <c r="T70" s="6"/>
      <c r="U70" s="6">
        <f>CHOOSE($AU$4,'C_6_%'!O62,'C_5_%'!O62,'C_4_%'!O62,'C_3_%'!O62,'C_2_%'!O62,'C_1_%'!O62,'C_0_%'!O62)</f>
        <v>512548.66667000001</v>
      </c>
      <c r="V70" s="6"/>
      <c r="W70" s="6">
        <f>CHOOSE($AU$4,'C_6_%'!Q62,'C_5_%'!Q62,'C_4_%'!Q62,'C_3_%'!Q62,'C_2_%'!Q62,'C_1_%'!Q62,'C_0_%'!Q62)</f>
        <v>114.11914259</v>
      </c>
      <c r="X70" s="6"/>
      <c r="Y70" s="6">
        <f>CHOOSE($AU$4,'C_6_%'!P62,'C_5_%'!P62,'C_4_%'!P62,'C_3_%'!P62,'C_2_%'!P62,'C_1_%'!P62,'C_0_%'!P62)</f>
        <v>0</v>
      </c>
      <c r="Z70" s="6"/>
      <c r="AA70" s="6">
        <f>CHOOSE($AU$4,'C_6_%'!R62,'C_5_%'!R62,'C_4_%'!R62,'C_3_%'!R62,'C_2_%'!R62,'C_1_%'!R62,'C_0_%'!R62)</f>
        <v>130503</v>
      </c>
      <c r="AB70" s="6"/>
      <c r="AC70" s="6">
        <f>CHOOSE($AU$4,'C_6_%'!S62,'C_5_%'!S62,'C_4_%'!S62,'C_3_%'!S62,'C_2_%'!S62,'C_1_%'!S62,'C_0_%'!S62)</f>
        <v>8083</v>
      </c>
      <c r="AW70" s="20"/>
      <c r="AX70" s="20"/>
      <c r="AY70" s="20"/>
    </row>
    <row r="71" spans="2:51" x14ac:dyDescent="0.2">
      <c r="B71" s="38">
        <f>CHOOSE($AU$4,'C_6_%'!B63,'C_5_%'!B63,'C_4_%'!B63,'C_3_%'!B63,'C_2_%'!B63,'C_1_%'!B63,'C_0_%'!B63,)</f>
        <v>1197</v>
      </c>
      <c r="C71" s="38" t="str">
        <f>CHOOSE($AU$4,'C_6_%'!A63,'C_5_%'!A63,'C_4_%'!A63,'C_3_%'!A63,'C_2_%'!A63,'C_1_%'!A63,'C_0_%'!A63,)</f>
        <v>Clarinda</v>
      </c>
      <c r="E71" s="40">
        <f>CHOOSE($AU$4,'C_6_%'!E63,'C_5_%'!E63,'C_4_%'!E63,'C_3_%'!E63,'C_2_%'!E63,'C_1_%'!E63,'C_0_%'!E63)</f>
        <v>938.7</v>
      </c>
      <c r="G71" s="40">
        <f>CHOOSE($AU$4,'C_6_%'!F63,'C_5_%'!F63,'C_4_%'!F63,'C_3_%'!F63,'C_2_%'!F63,'C_1_%'!F63,'C_0_%'!F63)</f>
        <v>-8.5</v>
      </c>
      <c r="H71" s="3"/>
      <c r="I71" s="6">
        <f>CHOOSE($AU$4,'C_6_%'!G63,'C_5_%'!G63,'C_4_%'!G63,'C_3_%'!G63,'C_2_%'!G63,'C_1_%'!G63,'C_0_%'!G63,)</f>
        <v>4596045</v>
      </c>
      <c r="J71" s="6"/>
      <c r="K71" s="6">
        <f>CHOOSE($AU$4,'C_6_%'!H63,'C_5_%'!H63,'C_4_%'!H63,'C_3_%'!H63,'C_2_%'!H63,'C_1_%'!H63,'C_0_%'!H63)</f>
        <v>629927</v>
      </c>
      <c r="L71" s="6"/>
      <c r="M71" s="6">
        <f>CHOOSE($AU$4,'C_6_%'!I63,'C_5_%'!I63,'C_4_%'!I63,'C_3_%'!I63,'C_2_%'!I63,'C_1_%'!I63,'C_0_%'!I63)</f>
        <v>254138</v>
      </c>
      <c r="N71" s="6"/>
      <c r="O71" s="6">
        <f>CHOOSE($AU$4,'C_6_%'!J63,'C_5_%'!J63,'C_4_%'!J63,'C_3_%'!J63,'C_2_%'!J63,'C_1_%'!J63,'C_0_%'!J63)</f>
        <v>2483965</v>
      </c>
      <c r="P71" s="6"/>
      <c r="Q71" s="6">
        <f>CHOOSE($AU$4,'C_6_%'!K63,'C_5_%'!K63,'C_4_%'!K63,'C_3_%'!K63,'C_2_%'!K63,'C_1_%'!K63,'C_0_%'!K63)</f>
        <v>46658</v>
      </c>
      <c r="R71" s="6"/>
      <c r="S71" s="6">
        <f>CHOOSE($AU$4,'C_6_%'!L63,'C_5_%'!L63,'C_4_%'!L63,'C_3_%'!L63,'C_2_%'!L63,'C_1_%'!L63,'C_0_%'!L63,)</f>
        <v>7735488.6666999999</v>
      </c>
      <c r="T71" s="6"/>
      <c r="U71" s="6">
        <f>CHOOSE($AU$4,'C_6_%'!O63,'C_5_%'!O63,'C_4_%'!O63,'C_3_%'!O63,'C_2_%'!O63,'C_1_%'!O63,'C_0_%'!O63)</f>
        <v>326347.66667000001</v>
      </c>
      <c r="V71" s="6"/>
      <c r="W71" s="6">
        <f>CHOOSE($AU$4,'C_6_%'!Q63,'C_5_%'!Q63,'C_4_%'!Q63,'C_3_%'!Q63,'C_2_%'!Q63,'C_1_%'!Q63,'C_0_%'!Q63)</f>
        <v>0</v>
      </c>
      <c r="X71" s="6"/>
      <c r="Y71" s="6">
        <f>CHOOSE($AU$4,'C_6_%'!P63,'C_5_%'!P63,'C_4_%'!P63,'C_3_%'!P63,'C_2_%'!P63,'C_1_%'!P63,'C_0_%'!P63)</f>
        <v>0</v>
      </c>
      <c r="Z71" s="6"/>
      <c r="AA71" s="6">
        <f>CHOOSE($AU$4,'C_6_%'!R63,'C_5_%'!R63,'C_4_%'!R63,'C_3_%'!R63,'C_2_%'!R63,'C_1_%'!R63,'C_0_%'!R63)</f>
        <v>0</v>
      </c>
      <c r="AB71" s="6"/>
      <c r="AC71" s="6">
        <f>CHOOSE($AU$4,'C_6_%'!S63,'C_5_%'!S63,'C_4_%'!S63,'C_3_%'!S63,'C_2_%'!S63,'C_1_%'!S63,'C_0_%'!S63)</f>
        <v>0</v>
      </c>
      <c r="AW71" s="20"/>
      <c r="AX71" s="20"/>
      <c r="AY71" s="20"/>
    </row>
    <row r="72" spans="2:51" x14ac:dyDescent="0.2">
      <c r="B72" s="38">
        <f>CHOOSE($AU$4,'C_6_%'!B64,'C_5_%'!B64,'C_4_%'!B64,'C_3_%'!B64,'C_2_%'!B64,'C_1_%'!B64,'C_0_%'!B64,)</f>
        <v>1206</v>
      </c>
      <c r="C72" s="38" t="str">
        <f>CHOOSE($AU$4,'C_6_%'!A64,'C_5_%'!A64,'C_4_%'!A64,'C_3_%'!A64,'C_2_%'!A64,'C_1_%'!A64,'C_0_%'!A64,)</f>
        <v>Clarion-Goldfield</v>
      </c>
      <c r="E72" s="40">
        <f>CHOOSE($AU$4,'C_6_%'!E64,'C_5_%'!E64,'C_4_%'!E64,'C_3_%'!E64,'C_2_%'!E64,'C_1_%'!E64,'C_0_%'!E64)</f>
        <v>806.9</v>
      </c>
      <c r="G72" s="40">
        <f>CHOOSE($AU$4,'C_6_%'!F64,'C_5_%'!F64,'C_4_%'!F64,'C_3_%'!F64,'C_2_%'!F64,'C_1_%'!F64,'C_0_%'!F64)</f>
        <v>8.3000000000000007</v>
      </c>
      <c r="H72" s="3"/>
      <c r="I72" s="6">
        <f>CHOOSE($AU$4,'C_6_%'!G64,'C_5_%'!G64,'C_4_%'!G64,'C_3_%'!G64,'C_2_%'!G64,'C_1_%'!G64,'C_0_%'!G64,)</f>
        <v>4172629</v>
      </c>
      <c r="J72" s="6"/>
      <c r="K72" s="6">
        <f>CHOOSE($AU$4,'C_6_%'!H64,'C_5_%'!H64,'C_4_%'!H64,'C_3_%'!H64,'C_2_%'!H64,'C_1_%'!H64,'C_0_%'!H64)</f>
        <v>595436</v>
      </c>
      <c r="L72" s="6"/>
      <c r="M72" s="6">
        <f>CHOOSE($AU$4,'C_6_%'!I64,'C_5_%'!I64,'C_4_%'!I64,'C_3_%'!I64,'C_2_%'!I64,'C_1_%'!I64,'C_0_%'!I64)</f>
        <v>689447</v>
      </c>
      <c r="N72" s="6"/>
      <c r="O72" s="6">
        <f>CHOOSE($AU$4,'C_6_%'!J64,'C_5_%'!J64,'C_4_%'!J64,'C_3_%'!J64,'C_2_%'!J64,'C_1_%'!J64,'C_0_%'!J64)</f>
        <v>3042688</v>
      </c>
      <c r="P72" s="6"/>
      <c r="Q72" s="6">
        <f>CHOOSE($AU$4,'C_6_%'!K64,'C_5_%'!K64,'C_4_%'!K64,'C_3_%'!K64,'C_2_%'!K64,'C_1_%'!K64,'C_0_%'!K64)</f>
        <v>119743</v>
      </c>
      <c r="R72" s="6"/>
      <c r="S72" s="6">
        <f>CHOOSE($AU$4,'C_6_%'!L64,'C_5_%'!L64,'C_4_%'!L64,'C_3_%'!L64,'C_2_%'!L64,'C_1_%'!L64,'C_0_%'!L64,)</f>
        <v>7826490.3333000001</v>
      </c>
      <c r="T72" s="6"/>
      <c r="U72" s="6">
        <f>CHOOSE($AU$4,'C_6_%'!O64,'C_5_%'!O64,'C_4_%'!O64,'C_3_%'!O64,'C_2_%'!O64,'C_1_%'!O64,'C_0_%'!O64)</f>
        <v>824927.33333000005</v>
      </c>
      <c r="V72" s="6"/>
      <c r="W72" s="6">
        <f>CHOOSE($AU$4,'C_6_%'!Q64,'C_5_%'!Q64,'C_4_%'!Q64,'C_3_%'!Q64,'C_2_%'!Q64,'C_1_%'!Q64,'C_0_%'!Q64)</f>
        <v>0</v>
      </c>
      <c r="X72" s="6"/>
      <c r="Y72" s="6">
        <f>CHOOSE($AU$4,'C_6_%'!P64,'C_5_%'!P64,'C_4_%'!P64,'C_3_%'!P64,'C_2_%'!P64,'C_1_%'!P64,'C_0_%'!P64)</f>
        <v>0</v>
      </c>
      <c r="Z72" s="6"/>
      <c r="AA72" s="6">
        <f>CHOOSE($AU$4,'C_6_%'!R64,'C_5_%'!R64,'C_4_%'!R64,'C_3_%'!R64,'C_2_%'!R64,'C_1_%'!R64,'C_0_%'!R64)</f>
        <v>162333</v>
      </c>
      <c r="AB72" s="6"/>
      <c r="AC72" s="6">
        <f>CHOOSE($AU$4,'C_6_%'!S64,'C_5_%'!S64,'C_4_%'!S64,'C_3_%'!S64,'C_2_%'!S64,'C_1_%'!S64,'C_0_%'!S64)</f>
        <v>-5995</v>
      </c>
      <c r="AW72" s="20"/>
      <c r="AX72" s="20"/>
      <c r="AY72" s="20"/>
    </row>
    <row r="73" spans="2:51" x14ac:dyDescent="0.2">
      <c r="B73" s="38">
        <f>CHOOSE($AU$4,'C_6_%'!B65,'C_5_%'!B65,'C_4_%'!B65,'C_3_%'!B65,'C_2_%'!B65,'C_1_%'!B65,'C_0_%'!B65,)</f>
        <v>1211</v>
      </c>
      <c r="C73" s="38" t="str">
        <f>CHOOSE($AU$4,'C_6_%'!A65,'C_5_%'!A65,'C_4_%'!A65,'C_3_%'!A65,'C_2_%'!A65,'C_1_%'!A65,'C_0_%'!A65,)</f>
        <v>Clarke</v>
      </c>
      <c r="E73" s="40">
        <f>CHOOSE($AU$4,'C_6_%'!E65,'C_5_%'!E65,'C_4_%'!E65,'C_3_%'!E65,'C_2_%'!E65,'C_1_%'!E65,'C_0_%'!E65)</f>
        <v>1448.5</v>
      </c>
      <c r="G73" s="40">
        <f>CHOOSE($AU$4,'C_6_%'!F65,'C_5_%'!F65,'C_4_%'!F65,'C_3_%'!F65,'C_2_%'!F65,'C_1_%'!F65,'C_0_%'!F65)</f>
        <v>12.9</v>
      </c>
      <c r="H73" s="3"/>
      <c r="I73" s="6">
        <f>CHOOSE($AU$4,'C_6_%'!G65,'C_5_%'!G65,'C_4_%'!G65,'C_3_%'!G65,'C_2_%'!G65,'C_1_%'!G65,'C_0_%'!G65,)</f>
        <v>8417839</v>
      </c>
      <c r="J73" s="6"/>
      <c r="K73" s="6">
        <f>CHOOSE($AU$4,'C_6_%'!H65,'C_5_%'!H65,'C_4_%'!H65,'C_3_%'!H65,'C_2_%'!H65,'C_1_%'!H65,'C_0_%'!H65)</f>
        <v>1033185</v>
      </c>
      <c r="L73" s="6"/>
      <c r="M73" s="6">
        <f>CHOOSE($AU$4,'C_6_%'!I65,'C_5_%'!I65,'C_4_%'!I65,'C_3_%'!I65,'C_2_%'!I65,'C_1_%'!I65,'C_0_%'!I65)</f>
        <v>444849</v>
      </c>
      <c r="N73" s="6"/>
      <c r="O73" s="6">
        <f>CHOOSE($AU$4,'C_6_%'!J65,'C_5_%'!J65,'C_4_%'!J65,'C_3_%'!J65,'C_2_%'!J65,'C_1_%'!J65,'C_0_%'!J65)</f>
        <v>3004982</v>
      </c>
      <c r="P73" s="6"/>
      <c r="Q73" s="6">
        <f>CHOOSE($AU$4,'C_6_%'!K65,'C_5_%'!K65,'C_4_%'!K65,'C_3_%'!K65,'C_2_%'!K65,'C_1_%'!K65,'C_0_%'!K65)</f>
        <v>59833</v>
      </c>
      <c r="R73" s="6"/>
      <c r="S73" s="6">
        <f>CHOOSE($AU$4,'C_6_%'!L65,'C_5_%'!L65,'C_4_%'!L65,'C_3_%'!L65,'C_2_%'!L65,'C_1_%'!L65,'C_0_%'!L65,)</f>
        <v>12500025.666999999</v>
      </c>
      <c r="T73" s="6"/>
      <c r="U73" s="6">
        <f>CHOOSE($AU$4,'C_6_%'!O65,'C_5_%'!O65,'C_4_%'!O65,'C_3_%'!O65,'C_2_%'!O65,'C_1_%'!O65,'C_0_%'!O65)</f>
        <v>548701.66666999995</v>
      </c>
      <c r="V73" s="6"/>
      <c r="W73" s="6">
        <f>CHOOSE($AU$4,'C_6_%'!Q65,'C_5_%'!Q65,'C_4_%'!Q65,'C_3_%'!Q65,'C_2_%'!Q65,'C_1_%'!Q65,'C_0_%'!Q65)</f>
        <v>230529.79081000001</v>
      </c>
      <c r="X73" s="6"/>
      <c r="Y73" s="6">
        <f>CHOOSE($AU$4,'C_6_%'!P65,'C_5_%'!P65,'C_4_%'!P65,'C_3_%'!P65,'C_2_%'!P65,'C_1_%'!P65,'C_0_%'!P65)</f>
        <v>0</v>
      </c>
      <c r="Z73" s="6"/>
      <c r="AA73" s="6">
        <f>CHOOSE($AU$4,'C_6_%'!R65,'C_5_%'!R65,'C_4_%'!R65,'C_3_%'!R65,'C_2_%'!R65,'C_1_%'!R65,'C_0_%'!R65)</f>
        <v>197346</v>
      </c>
      <c r="AB73" s="6"/>
      <c r="AC73" s="6">
        <f>CHOOSE($AU$4,'C_6_%'!S65,'C_5_%'!S65,'C_4_%'!S65,'C_3_%'!S65,'C_2_%'!S65,'C_1_%'!S65,'C_0_%'!S65)</f>
        <v>-47494</v>
      </c>
      <c r="AW73" s="20"/>
      <c r="AX73" s="20"/>
      <c r="AY73" s="20"/>
    </row>
    <row r="74" spans="2:51" s="43" customFormat="1" x14ac:dyDescent="0.2">
      <c r="B74" s="42">
        <f>CHOOSE($AU$4,'C_6_%'!B66,'C_5_%'!B66,'C_4_%'!B66,'C_3_%'!B66,'C_2_%'!B66,'C_1_%'!B66,'C_0_%'!B66,)</f>
        <v>1215</v>
      </c>
      <c r="C74" s="42" t="str">
        <f>CHOOSE($AU$4,'C_6_%'!A66,'C_5_%'!A66,'C_4_%'!A66,'C_3_%'!A66,'C_2_%'!A66,'C_1_%'!A66,'C_0_%'!A66,)</f>
        <v>Clarksville</v>
      </c>
      <c r="E74" s="44">
        <f>CHOOSE($AU$4,'C_6_%'!E66,'C_5_%'!E66,'C_4_%'!E66,'C_3_%'!E66,'C_2_%'!E66,'C_1_%'!E66,'C_0_%'!E66)</f>
        <v>340.8</v>
      </c>
      <c r="G74" s="44">
        <f>CHOOSE($AU$4,'C_6_%'!F66,'C_5_%'!F66,'C_4_%'!F66,'C_3_%'!F66,'C_2_%'!F66,'C_1_%'!F66,'C_0_%'!F66)</f>
        <v>1</v>
      </c>
      <c r="H74" s="45"/>
      <c r="I74" s="46">
        <f>CHOOSE($AU$4,'C_6_%'!G66,'C_5_%'!G66,'C_4_%'!G66,'C_3_%'!G66,'C_2_%'!G66,'C_1_%'!G66,'C_0_%'!G66,)</f>
        <v>1814211</v>
      </c>
      <c r="J74" s="46"/>
      <c r="K74" s="46">
        <f>CHOOSE($AU$4,'C_6_%'!H66,'C_5_%'!H66,'C_4_%'!H66,'C_3_%'!H66,'C_2_%'!H66,'C_1_%'!H66,'C_0_%'!H66)</f>
        <v>279796</v>
      </c>
      <c r="L74" s="46"/>
      <c r="M74" s="46">
        <f>CHOOSE($AU$4,'C_6_%'!I66,'C_5_%'!I66,'C_4_%'!I66,'C_3_%'!I66,'C_2_%'!I66,'C_1_%'!I66,'C_0_%'!I66)</f>
        <v>72582</v>
      </c>
      <c r="N74" s="46"/>
      <c r="O74" s="46">
        <f>CHOOSE($AU$4,'C_6_%'!J66,'C_5_%'!J66,'C_4_%'!J66,'C_3_%'!J66,'C_2_%'!J66,'C_1_%'!J66,'C_0_%'!J66)</f>
        <v>901882</v>
      </c>
      <c r="P74" s="46"/>
      <c r="Q74" s="46">
        <f>CHOOSE($AU$4,'C_6_%'!K66,'C_5_%'!K66,'C_4_%'!K66,'C_3_%'!K66,'C_2_%'!K66,'C_1_%'!K66,'C_0_%'!K66)</f>
        <v>-54661</v>
      </c>
      <c r="R74" s="46"/>
      <c r="S74" s="46">
        <f>CHOOSE($AU$4,'C_6_%'!L66,'C_5_%'!L66,'C_4_%'!L66,'C_3_%'!L66,'C_2_%'!L66,'C_1_%'!L66,'C_0_%'!L66,)</f>
        <v>2999220.3333000001</v>
      </c>
      <c r="T74" s="46"/>
      <c r="U74" s="46">
        <f>CHOOSE($AU$4,'C_6_%'!O66,'C_5_%'!O66,'C_4_%'!O66,'C_3_%'!O66,'C_2_%'!O66,'C_1_%'!O66,'C_0_%'!O66)</f>
        <v>21252.333332999999</v>
      </c>
      <c r="V74" s="46"/>
      <c r="W74" s="46">
        <f>CHOOSE($AU$4,'C_6_%'!Q66,'C_5_%'!Q66,'C_4_%'!Q66,'C_3_%'!Q66,'C_2_%'!Q66,'C_1_%'!Q66,'C_0_%'!Q66)</f>
        <v>6055.0813992000003</v>
      </c>
      <c r="X74" s="46"/>
      <c r="Y74" s="46">
        <f>CHOOSE($AU$4,'C_6_%'!P66,'C_5_%'!P66,'C_4_%'!P66,'C_3_%'!P66,'C_2_%'!P66,'C_1_%'!P66,'C_0_%'!P66)</f>
        <v>0</v>
      </c>
      <c r="Z74" s="46"/>
      <c r="AA74" s="46">
        <f>CHOOSE($AU$4,'C_6_%'!R66,'C_5_%'!R66,'C_4_%'!R66,'C_3_%'!R66,'C_2_%'!R66,'C_1_%'!R66,'C_0_%'!R66)</f>
        <v>35013</v>
      </c>
      <c r="AB74" s="46"/>
      <c r="AC74" s="46">
        <f>CHOOSE($AU$4,'C_6_%'!S66,'C_5_%'!S66,'C_4_%'!S66,'C_3_%'!S66,'C_2_%'!S66,'C_1_%'!S66,'C_0_%'!S66)</f>
        <v>-32318</v>
      </c>
      <c r="AW74" s="48"/>
      <c r="AX74" s="48"/>
      <c r="AY74" s="48"/>
    </row>
    <row r="75" spans="2:51" x14ac:dyDescent="0.2">
      <c r="B75" s="38">
        <f>CHOOSE($AU$4,'C_6_%'!B67,'C_5_%'!B67,'C_4_%'!B67,'C_3_%'!B67,'C_2_%'!B67,'C_1_%'!B67,'C_0_%'!B67,)</f>
        <v>1218</v>
      </c>
      <c r="C75" s="38" t="str">
        <f>CHOOSE($AU$4,'C_6_%'!A67,'C_5_%'!A67,'C_4_%'!A67,'C_3_%'!A67,'C_2_%'!A67,'C_1_%'!A67,'C_0_%'!A67,)</f>
        <v>Clay Central-Everly</v>
      </c>
      <c r="E75" s="40">
        <f>CHOOSE($AU$4,'C_6_%'!E67,'C_5_%'!E67,'C_4_%'!E67,'C_3_%'!E67,'C_2_%'!E67,'C_1_%'!E67,'C_0_%'!E67)</f>
        <v>371</v>
      </c>
      <c r="G75" s="40">
        <f>CHOOSE($AU$4,'C_6_%'!F67,'C_5_%'!F67,'C_4_%'!F67,'C_3_%'!F67,'C_2_%'!F67,'C_1_%'!F67,'C_0_%'!F67)</f>
        <v>26</v>
      </c>
      <c r="H75" s="3"/>
      <c r="I75" s="6">
        <f>CHOOSE($AU$4,'C_6_%'!G67,'C_5_%'!G67,'C_4_%'!G67,'C_3_%'!G67,'C_2_%'!G67,'C_1_%'!G67,'C_0_%'!G67,)</f>
        <v>1302381</v>
      </c>
      <c r="J75" s="6"/>
      <c r="K75" s="6">
        <f>CHOOSE($AU$4,'C_6_%'!H67,'C_5_%'!H67,'C_4_%'!H67,'C_3_%'!H67,'C_2_%'!H67,'C_1_%'!H67,'C_0_%'!H67)</f>
        <v>285717</v>
      </c>
      <c r="L75" s="6"/>
      <c r="M75" s="6">
        <f>CHOOSE($AU$4,'C_6_%'!I67,'C_5_%'!I67,'C_4_%'!I67,'C_3_%'!I67,'C_2_%'!I67,'C_1_%'!I67,'C_0_%'!I67)</f>
        <v>271862</v>
      </c>
      <c r="N75" s="6"/>
      <c r="O75" s="6">
        <f>CHOOSE($AU$4,'C_6_%'!J67,'C_5_%'!J67,'C_4_%'!J67,'C_3_%'!J67,'C_2_%'!J67,'C_1_%'!J67,'C_0_%'!J67)</f>
        <v>1721056</v>
      </c>
      <c r="P75" s="6"/>
      <c r="Q75" s="6">
        <f>CHOOSE($AU$4,'C_6_%'!K67,'C_5_%'!K67,'C_4_%'!K67,'C_3_%'!K67,'C_2_%'!K67,'C_1_%'!K67,'C_0_%'!K67)</f>
        <v>-177083</v>
      </c>
      <c r="R75" s="6"/>
      <c r="S75" s="6">
        <f>CHOOSE($AU$4,'C_6_%'!L67,'C_5_%'!L67,'C_4_%'!L67,'C_3_%'!L67,'C_2_%'!L67,'C_1_%'!L67,'C_0_%'!L67,)</f>
        <v>3315191.6666999999</v>
      </c>
      <c r="T75" s="6"/>
      <c r="U75" s="6">
        <f>CHOOSE($AU$4,'C_6_%'!O67,'C_5_%'!O67,'C_4_%'!O67,'C_3_%'!O67,'C_2_%'!O67,'C_1_%'!O67,'C_0_%'!O67)</f>
        <v>100816.66667000001</v>
      </c>
      <c r="V75" s="6"/>
      <c r="W75" s="6">
        <f>CHOOSE($AU$4,'C_6_%'!Q67,'C_5_%'!Q67,'C_4_%'!Q67,'C_3_%'!Q67,'C_2_%'!Q67,'C_1_%'!Q67,'C_0_%'!Q67)</f>
        <v>0</v>
      </c>
      <c r="X75" s="6"/>
      <c r="Y75" s="6">
        <f>CHOOSE($AU$4,'C_6_%'!P67,'C_5_%'!P67,'C_4_%'!P67,'C_3_%'!P67,'C_2_%'!P67,'C_1_%'!P67,'C_0_%'!P67)</f>
        <v>0</v>
      </c>
      <c r="Z75" s="6"/>
      <c r="AA75" s="6">
        <f>CHOOSE($AU$4,'C_6_%'!R67,'C_5_%'!R67,'C_4_%'!R67,'C_3_%'!R67,'C_2_%'!R67,'C_1_%'!R67,'C_0_%'!R67)</f>
        <v>47745</v>
      </c>
      <c r="AB75" s="6"/>
      <c r="AC75" s="6">
        <f>CHOOSE($AU$4,'C_6_%'!S67,'C_5_%'!S67,'C_4_%'!S67,'C_3_%'!S67,'C_2_%'!S67,'C_1_%'!S67,'C_0_%'!S67)</f>
        <v>-22647</v>
      </c>
      <c r="AW75" s="20"/>
      <c r="AX75" s="20"/>
      <c r="AY75" s="20"/>
    </row>
    <row r="76" spans="2:51" x14ac:dyDescent="0.2">
      <c r="B76" s="38">
        <f>CHOOSE($AU$4,'C_6_%'!B68,'C_5_%'!B68,'C_4_%'!B68,'C_3_%'!B68,'C_2_%'!B68,'C_1_%'!B68,'C_0_%'!B68,)</f>
        <v>2763</v>
      </c>
      <c r="C76" s="38" t="str">
        <f>CHOOSE($AU$4,'C_6_%'!A68,'C_5_%'!A68,'C_4_%'!A68,'C_3_%'!A68,'C_2_%'!A68,'C_1_%'!A68,'C_0_%'!A68,)</f>
        <v>Clayton Ridge</v>
      </c>
      <c r="E76" s="40">
        <f>CHOOSE($AU$4,'C_6_%'!E68,'C_5_%'!E68,'C_4_%'!E68,'C_3_%'!E68,'C_2_%'!E68,'C_1_%'!E68,'C_0_%'!E68)</f>
        <v>621.1</v>
      </c>
      <c r="G76" s="40">
        <f>CHOOSE($AU$4,'C_6_%'!F68,'C_5_%'!F68,'C_4_%'!F68,'C_3_%'!F68,'C_2_%'!F68,'C_1_%'!F68,'C_0_%'!F68)</f>
        <v>-7.7</v>
      </c>
      <c r="H76" s="3"/>
      <c r="I76" s="6">
        <f>CHOOSE($AU$4,'C_6_%'!G68,'C_5_%'!G68,'C_4_%'!G68,'C_3_%'!G68,'C_2_%'!G68,'C_1_%'!G68,'C_0_%'!G68,)</f>
        <v>2609768</v>
      </c>
      <c r="J76" s="6"/>
      <c r="K76" s="6">
        <f>CHOOSE($AU$4,'C_6_%'!H68,'C_5_%'!H68,'C_4_%'!H68,'C_3_%'!H68,'C_2_%'!H68,'C_1_%'!H68,'C_0_%'!H68)</f>
        <v>438918</v>
      </c>
      <c r="L76" s="6"/>
      <c r="M76" s="6">
        <f>CHOOSE($AU$4,'C_6_%'!I68,'C_5_%'!I68,'C_4_%'!I68,'C_3_%'!I68,'C_2_%'!I68,'C_1_%'!I68,'C_0_%'!I68)</f>
        <v>27710</v>
      </c>
      <c r="N76" s="6"/>
      <c r="O76" s="6">
        <f>CHOOSE($AU$4,'C_6_%'!J68,'C_5_%'!J68,'C_4_%'!J68,'C_3_%'!J68,'C_2_%'!J68,'C_1_%'!J68,'C_0_%'!J68)</f>
        <v>2277769</v>
      </c>
      <c r="P76" s="6"/>
      <c r="Q76" s="6">
        <f>CHOOSE($AU$4,'C_6_%'!K68,'C_5_%'!K68,'C_4_%'!K68,'C_3_%'!K68,'C_2_%'!K68,'C_1_%'!K68,'C_0_%'!K68)</f>
        <v>-38477</v>
      </c>
      <c r="R76" s="6"/>
      <c r="S76" s="6">
        <f>CHOOSE($AU$4,'C_6_%'!L68,'C_5_%'!L68,'C_4_%'!L68,'C_3_%'!L68,'C_2_%'!L68,'C_1_%'!L68,'C_0_%'!L68,)</f>
        <v>5339258</v>
      </c>
      <c r="T76" s="6"/>
      <c r="U76" s="6">
        <f>CHOOSE($AU$4,'C_6_%'!O68,'C_5_%'!O68,'C_4_%'!O68,'C_3_%'!O68,'C_2_%'!O68,'C_1_%'!O68,'C_0_%'!O68)</f>
        <v>2036</v>
      </c>
      <c r="V76" s="6"/>
      <c r="W76" s="6">
        <f>CHOOSE($AU$4,'C_6_%'!Q68,'C_5_%'!Q68,'C_4_%'!Q68,'C_3_%'!Q68,'C_2_%'!Q68,'C_1_%'!Q68,'C_0_%'!Q68)</f>
        <v>0</v>
      </c>
      <c r="X76" s="6"/>
      <c r="Y76" s="6">
        <f>CHOOSE($AU$4,'C_6_%'!P68,'C_5_%'!P68,'C_4_%'!P68,'C_3_%'!P68,'C_2_%'!P68,'C_1_%'!P68,'C_0_%'!P68)</f>
        <v>0</v>
      </c>
      <c r="Z76" s="6"/>
      <c r="AA76" s="6">
        <f>CHOOSE($AU$4,'C_6_%'!R68,'C_5_%'!R68,'C_4_%'!R68,'C_3_%'!R68,'C_2_%'!R68,'C_1_%'!R68,'C_0_%'!R68)</f>
        <v>79575</v>
      </c>
      <c r="AB76" s="6"/>
      <c r="AC76" s="6">
        <f>CHOOSE($AU$4,'C_6_%'!S68,'C_5_%'!S68,'C_4_%'!S68,'C_3_%'!S68,'C_2_%'!S68,'C_1_%'!S68,'C_0_%'!S68)</f>
        <v>-9180</v>
      </c>
      <c r="AW76" s="20"/>
      <c r="AX76" s="20"/>
      <c r="AY76" s="20"/>
    </row>
    <row r="77" spans="2:51" x14ac:dyDescent="0.2">
      <c r="B77" s="38">
        <f>CHOOSE($AU$4,'C_6_%'!B69,'C_5_%'!B69,'C_4_%'!B69,'C_3_%'!B69,'C_2_%'!B69,'C_1_%'!B69,'C_0_%'!B69,)</f>
        <v>1221</v>
      </c>
      <c r="C77" s="38" t="str">
        <f>CHOOSE($AU$4,'C_6_%'!A69,'C_5_%'!A69,'C_4_%'!A69,'C_3_%'!A69,'C_2_%'!A69,'C_1_%'!A69,'C_0_%'!A69,)</f>
        <v>Clear Creek Amana</v>
      </c>
      <c r="E77" s="40">
        <f>CHOOSE($AU$4,'C_6_%'!E69,'C_5_%'!E69,'C_4_%'!E69,'C_3_%'!E69,'C_2_%'!E69,'C_1_%'!E69,'C_0_%'!E69)</f>
        <v>1797.6</v>
      </c>
      <c r="G77" s="40">
        <f>CHOOSE($AU$4,'C_6_%'!F69,'C_5_%'!F69,'C_4_%'!F69,'C_3_%'!F69,'C_2_%'!F69,'C_1_%'!F69,'C_0_%'!F69)</f>
        <v>126.3</v>
      </c>
      <c r="H77" s="3"/>
      <c r="I77" s="6">
        <f>CHOOSE($AU$4,'C_6_%'!G69,'C_5_%'!G69,'C_4_%'!G69,'C_3_%'!G69,'C_2_%'!G69,'C_1_%'!G69,'C_0_%'!G69,)</f>
        <v>8767104</v>
      </c>
      <c r="J77" s="6"/>
      <c r="K77" s="6">
        <f>CHOOSE($AU$4,'C_6_%'!H69,'C_5_%'!H69,'C_4_%'!H69,'C_3_%'!H69,'C_2_%'!H69,'C_1_%'!H69,'C_0_%'!H69)</f>
        <v>1253106</v>
      </c>
      <c r="L77" s="6"/>
      <c r="M77" s="6">
        <f>CHOOSE($AU$4,'C_6_%'!I69,'C_5_%'!I69,'C_4_%'!I69,'C_3_%'!I69,'C_2_%'!I69,'C_1_%'!I69,'C_0_%'!I69)</f>
        <v>1373217</v>
      </c>
      <c r="N77" s="6"/>
      <c r="O77" s="6">
        <f>CHOOSE($AU$4,'C_6_%'!J69,'C_5_%'!J69,'C_4_%'!J69,'C_3_%'!J69,'C_2_%'!J69,'C_1_%'!J69,'C_0_%'!J69)</f>
        <v>5061798</v>
      </c>
      <c r="P77" s="6"/>
      <c r="Q77" s="6">
        <f>CHOOSE($AU$4,'C_6_%'!K69,'C_5_%'!K69,'C_4_%'!K69,'C_3_%'!K69,'C_2_%'!K69,'C_1_%'!K69,'C_0_%'!K69)</f>
        <v>210396</v>
      </c>
      <c r="R77" s="6"/>
      <c r="S77" s="6">
        <f>CHOOSE($AU$4,'C_6_%'!L69,'C_5_%'!L69,'C_4_%'!L69,'C_3_%'!L69,'C_2_%'!L69,'C_1_%'!L69,'C_0_%'!L69,)</f>
        <v>15157290</v>
      </c>
      <c r="T77" s="6"/>
      <c r="U77" s="6">
        <f>CHOOSE($AU$4,'C_6_%'!O69,'C_5_%'!O69,'C_4_%'!O69,'C_3_%'!O69,'C_2_%'!O69,'C_1_%'!O69,'C_0_%'!O69)</f>
        <v>1658895</v>
      </c>
      <c r="V77" s="6"/>
      <c r="W77" s="6">
        <f>CHOOSE($AU$4,'C_6_%'!Q69,'C_5_%'!Q69,'C_4_%'!Q69,'C_3_%'!Q69,'C_2_%'!Q69,'C_1_%'!Q69,'C_0_%'!Q69)</f>
        <v>0</v>
      </c>
      <c r="X77" s="6"/>
      <c r="Y77" s="6">
        <f>CHOOSE($AU$4,'C_6_%'!P69,'C_5_%'!P69,'C_4_%'!P69,'C_3_%'!P69,'C_2_%'!P69,'C_1_%'!P69,'C_0_%'!P69)</f>
        <v>0</v>
      </c>
      <c r="Z77" s="6"/>
      <c r="AA77" s="6">
        <f>CHOOSE($AU$4,'C_6_%'!R69,'C_5_%'!R69,'C_4_%'!R69,'C_3_%'!R69,'C_2_%'!R69,'C_1_%'!R69,'C_0_%'!R69)</f>
        <v>175065</v>
      </c>
      <c r="AB77" s="6"/>
      <c r="AC77" s="6">
        <f>CHOOSE($AU$4,'C_6_%'!S69,'C_5_%'!S69,'C_4_%'!S69,'C_3_%'!S69,'C_2_%'!S69,'C_1_%'!S69,'C_0_%'!S69)</f>
        <v>46524</v>
      </c>
      <c r="AW77" s="20"/>
      <c r="AX77" s="20"/>
      <c r="AY77" s="20"/>
    </row>
    <row r="78" spans="2:51" x14ac:dyDescent="0.2">
      <c r="B78" s="38">
        <f>CHOOSE($AU$4,'C_6_%'!B70,'C_5_%'!B70,'C_4_%'!B70,'C_3_%'!B70,'C_2_%'!B70,'C_1_%'!B70,'C_0_%'!B70,)</f>
        <v>1233</v>
      </c>
      <c r="C78" s="38" t="str">
        <f>CHOOSE($AU$4,'C_6_%'!A70,'C_5_%'!A70,'C_4_%'!A70,'C_3_%'!A70,'C_2_%'!A70,'C_1_%'!A70,'C_0_%'!A70,)</f>
        <v>Clear Lake</v>
      </c>
      <c r="E78" s="40">
        <f>CHOOSE($AU$4,'C_6_%'!E70,'C_5_%'!E70,'C_4_%'!E70,'C_3_%'!E70,'C_2_%'!E70,'C_1_%'!E70,'C_0_%'!E70)</f>
        <v>1236.7</v>
      </c>
      <c r="G78" s="40">
        <f>CHOOSE($AU$4,'C_6_%'!F70,'C_5_%'!F70,'C_4_%'!F70,'C_3_%'!F70,'C_2_%'!F70,'C_1_%'!F70,'C_0_%'!F70)</f>
        <v>-26.7</v>
      </c>
      <c r="H78" s="3"/>
      <c r="I78" s="6">
        <f>CHOOSE($AU$4,'C_6_%'!G70,'C_5_%'!G70,'C_4_%'!G70,'C_3_%'!G70,'C_2_%'!G70,'C_1_%'!G70,'C_0_%'!G70,)</f>
        <v>4794118</v>
      </c>
      <c r="J78" s="6"/>
      <c r="K78" s="6">
        <f>CHOOSE($AU$4,'C_6_%'!H70,'C_5_%'!H70,'C_4_%'!H70,'C_3_%'!H70,'C_2_%'!H70,'C_1_%'!H70,'C_0_%'!H70)</f>
        <v>854257</v>
      </c>
      <c r="L78" s="6"/>
      <c r="M78" s="6">
        <f>CHOOSE($AU$4,'C_6_%'!I70,'C_5_%'!I70,'C_4_%'!I70,'C_3_%'!I70,'C_2_%'!I70,'C_1_%'!I70,'C_0_%'!I70)</f>
        <v>132282</v>
      </c>
      <c r="N78" s="6"/>
      <c r="O78" s="6">
        <f>CHOOSE($AU$4,'C_6_%'!J70,'C_5_%'!J70,'C_4_%'!J70,'C_3_%'!J70,'C_2_%'!J70,'C_1_%'!J70,'C_0_%'!J70)</f>
        <v>5093562</v>
      </c>
      <c r="P78" s="6"/>
      <c r="Q78" s="6">
        <f>CHOOSE($AU$4,'C_6_%'!K70,'C_5_%'!K70,'C_4_%'!K70,'C_3_%'!K70,'C_2_%'!K70,'C_1_%'!K70,'C_0_%'!K70)</f>
        <v>-5133</v>
      </c>
      <c r="R78" s="6"/>
      <c r="S78" s="6">
        <f>CHOOSE($AU$4,'C_6_%'!L70,'C_5_%'!L70,'C_4_%'!L70,'C_3_%'!L70,'C_2_%'!L70,'C_1_%'!L70,'C_0_%'!L70,)</f>
        <v>10790295</v>
      </c>
      <c r="T78" s="6"/>
      <c r="U78" s="6">
        <f>CHOOSE($AU$4,'C_6_%'!O70,'C_5_%'!O70,'C_4_%'!O70,'C_3_%'!O70,'C_2_%'!O70,'C_1_%'!O70,'C_0_%'!O70)</f>
        <v>175507</v>
      </c>
      <c r="V78" s="6"/>
      <c r="W78" s="6">
        <f>CHOOSE($AU$4,'C_6_%'!Q70,'C_5_%'!Q70,'C_4_%'!Q70,'C_3_%'!Q70,'C_2_%'!Q70,'C_1_%'!Q70,'C_0_%'!Q70)</f>
        <v>0</v>
      </c>
      <c r="X78" s="6"/>
      <c r="Y78" s="6">
        <f>CHOOSE($AU$4,'C_6_%'!P70,'C_5_%'!P70,'C_4_%'!P70,'C_3_%'!P70,'C_2_%'!P70,'C_1_%'!P70,'C_0_%'!P70)</f>
        <v>0</v>
      </c>
      <c r="Z78" s="6"/>
      <c r="AA78" s="6">
        <f>CHOOSE($AU$4,'C_6_%'!R70,'C_5_%'!R70,'C_4_%'!R70,'C_3_%'!R70,'C_2_%'!R70,'C_1_%'!R70,'C_0_%'!R70)</f>
        <v>210078</v>
      </c>
      <c r="AB78" s="6"/>
      <c r="AC78" s="6">
        <f>CHOOSE($AU$4,'C_6_%'!S70,'C_5_%'!S70,'C_4_%'!S70,'C_3_%'!S70,'C_2_%'!S70,'C_1_%'!S70,'C_0_%'!S70)</f>
        <v>-56186</v>
      </c>
      <c r="AW78" s="20"/>
      <c r="AX78" s="20"/>
      <c r="AY78" s="20"/>
    </row>
    <row r="79" spans="2:51" s="43" customFormat="1" x14ac:dyDescent="0.2">
      <c r="B79" s="42">
        <f>CHOOSE($AU$4,'C_6_%'!B71,'C_5_%'!B71,'C_4_%'!B71,'C_3_%'!B71,'C_2_%'!B71,'C_1_%'!B71,'C_0_%'!B71,)</f>
        <v>1224</v>
      </c>
      <c r="C79" s="42" t="str">
        <f>CHOOSE($AU$4,'C_6_%'!A71,'C_5_%'!A71,'C_4_%'!A71,'C_3_%'!A71,'C_2_%'!A71,'C_1_%'!A71,'C_0_%'!A71,)</f>
        <v>Clearfield</v>
      </c>
      <c r="E79" s="44">
        <f>CHOOSE($AU$4,'C_6_%'!E71,'C_5_%'!E71,'C_4_%'!E71,'C_3_%'!E71,'C_2_%'!E71,'C_1_%'!E71,'C_0_%'!E71)</f>
        <v>88.2</v>
      </c>
      <c r="G79" s="44">
        <f>CHOOSE($AU$4,'C_6_%'!F71,'C_5_%'!F71,'C_4_%'!F71,'C_3_%'!F71,'C_2_%'!F71,'C_1_%'!F71,'C_0_%'!F71)</f>
        <v>6.2</v>
      </c>
      <c r="H79" s="45"/>
      <c r="I79" s="46">
        <f>CHOOSE($AU$4,'C_6_%'!G71,'C_5_%'!G71,'C_4_%'!G71,'C_3_%'!G71,'C_2_%'!G71,'C_1_%'!G71,'C_0_%'!G71,)</f>
        <v>432189</v>
      </c>
      <c r="J79" s="46"/>
      <c r="K79" s="46">
        <f>CHOOSE($AU$4,'C_6_%'!H71,'C_5_%'!H71,'C_4_%'!H71,'C_3_%'!H71,'C_2_%'!H71,'C_1_%'!H71,'C_0_%'!H71)</f>
        <v>57917</v>
      </c>
      <c r="L79" s="46"/>
      <c r="M79" s="46">
        <f>CHOOSE($AU$4,'C_6_%'!I71,'C_5_%'!I71,'C_4_%'!I71,'C_3_%'!I71,'C_2_%'!I71,'C_1_%'!I71,'C_0_%'!I71)</f>
        <v>117012</v>
      </c>
      <c r="N79" s="46"/>
      <c r="O79" s="46">
        <f>CHOOSE($AU$4,'C_6_%'!J71,'C_5_%'!J71,'C_4_%'!J71,'C_3_%'!J71,'C_2_%'!J71,'C_1_%'!J71,'C_0_%'!J71)</f>
        <v>269769</v>
      </c>
      <c r="P79" s="46"/>
      <c r="Q79" s="46">
        <f>CHOOSE($AU$4,'C_6_%'!K71,'C_5_%'!K71,'C_4_%'!K71,'C_3_%'!K71,'C_2_%'!K71,'C_1_%'!K71,'C_0_%'!K71)</f>
        <v>-55242</v>
      </c>
      <c r="R79" s="46"/>
      <c r="S79" s="46">
        <f>CHOOSE($AU$4,'C_6_%'!L71,'C_5_%'!L71,'C_4_%'!L71,'C_3_%'!L71,'C_2_%'!L71,'C_1_%'!L71,'C_0_%'!L71,)</f>
        <v>760590.66666999995</v>
      </c>
      <c r="T79" s="46"/>
      <c r="U79" s="46">
        <f>CHOOSE($AU$4,'C_6_%'!O71,'C_5_%'!O71,'C_4_%'!O71,'C_3_%'!O71,'C_2_%'!O71,'C_1_%'!O71,'C_0_%'!O71)</f>
        <v>62485.666666999998</v>
      </c>
      <c r="V79" s="46"/>
      <c r="W79" s="46">
        <f>CHOOSE($AU$4,'C_6_%'!Q71,'C_5_%'!Q71,'C_4_%'!Q71,'C_3_%'!Q71,'C_2_%'!Q71,'C_1_%'!Q71,'C_0_%'!Q71)</f>
        <v>0</v>
      </c>
      <c r="X79" s="46"/>
      <c r="Y79" s="46">
        <f>CHOOSE($AU$4,'C_6_%'!P71,'C_5_%'!P71,'C_4_%'!P71,'C_3_%'!P71,'C_2_%'!P71,'C_1_%'!P71,'C_0_%'!P71)</f>
        <v>0</v>
      </c>
      <c r="Z79" s="46"/>
      <c r="AA79" s="46">
        <f>CHOOSE($AU$4,'C_6_%'!R71,'C_5_%'!R71,'C_4_%'!R71,'C_3_%'!R71,'C_2_%'!R71,'C_1_%'!R71,'C_0_%'!R71)</f>
        <v>0</v>
      </c>
      <c r="AB79" s="46"/>
      <c r="AC79" s="46">
        <f>CHOOSE($AU$4,'C_6_%'!S71,'C_5_%'!S71,'C_4_%'!S71,'C_3_%'!S71,'C_2_%'!S71,'C_1_%'!S71,'C_0_%'!S71)</f>
        <v>0</v>
      </c>
      <c r="AW79" s="48"/>
      <c r="AX79" s="48"/>
      <c r="AY79" s="48"/>
    </row>
    <row r="80" spans="2:51" x14ac:dyDescent="0.2">
      <c r="B80" s="38">
        <f>CHOOSE($AU$4,'C_6_%'!B72,'C_5_%'!B72,'C_4_%'!B72,'C_3_%'!B72,'C_2_%'!B72,'C_1_%'!B72,'C_0_%'!B72,)</f>
        <v>1278</v>
      </c>
      <c r="C80" s="38" t="str">
        <f>CHOOSE($AU$4,'C_6_%'!A72,'C_5_%'!A72,'C_4_%'!A72,'C_3_%'!A72,'C_2_%'!A72,'C_1_%'!A72,'C_0_%'!A72,)</f>
        <v>Clinton</v>
      </c>
      <c r="E80" s="40">
        <f>CHOOSE($AU$4,'C_6_%'!E72,'C_5_%'!E72,'C_4_%'!E72,'C_3_%'!E72,'C_2_%'!E72,'C_1_%'!E72,'C_0_%'!E72)</f>
        <v>3859.6</v>
      </c>
      <c r="G80" s="40">
        <f>CHOOSE($AU$4,'C_6_%'!F72,'C_5_%'!F72,'C_4_%'!F72,'C_3_%'!F72,'C_2_%'!F72,'C_1_%'!F72,'C_0_%'!F72)</f>
        <v>-105.9</v>
      </c>
      <c r="H80" s="3"/>
      <c r="I80" s="6">
        <f>CHOOSE($AU$4,'C_6_%'!G72,'C_5_%'!G72,'C_4_%'!G72,'C_3_%'!G72,'C_2_%'!G72,'C_1_%'!G72,'C_0_%'!G72,)</f>
        <v>22251522</v>
      </c>
      <c r="J80" s="6"/>
      <c r="K80" s="6">
        <f>CHOOSE($AU$4,'C_6_%'!H72,'C_5_%'!H72,'C_4_%'!H72,'C_3_%'!H72,'C_2_%'!H72,'C_1_%'!H72,'C_0_%'!H72)</f>
        <v>2783292</v>
      </c>
      <c r="L80" s="6"/>
      <c r="M80" s="6">
        <f>CHOOSE($AU$4,'C_6_%'!I72,'C_5_%'!I72,'C_4_%'!I72,'C_3_%'!I72,'C_2_%'!I72,'C_1_%'!I72,'C_0_%'!I72)</f>
        <v>195281</v>
      </c>
      <c r="N80" s="6"/>
      <c r="O80" s="6">
        <f>CHOOSE($AU$4,'C_6_%'!J72,'C_5_%'!J72,'C_4_%'!J72,'C_3_%'!J72,'C_2_%'!J72,'C_1_%'!J72,'C_0_%'!J72)</f>
        <v>9705226</v>
      </c>
      <c r="P80" s="6"/>
      <c r="Q80" s="6">
        <f>CHOOSE($AU$4,'C_6_%'!K72,'C_5_%'!K72,'C_4_%'!K72,'C_3_%'!K72,'C_2_%'!K72,'C_1_%'!K72,'C_0_%'!K72)</f>
        <v>-228480</v>
      </c>
      <c r="R80" s="6"/>
      <c r="S80" s="6">
        <f>CHOOSE($AU$4,'C_6_%'!L72,'C_5_%'!L72,'C_4_%'!L72,'C_3_%'!L72,'C_2_%'!L72,'C_1_%'!L72,'C_0_%'!L72,)</f>
        <v>34961254</v>
      </c>
      <c r="T80" s="6"/>
      <c r="U80" s="6">
        <f>CHOOSE($AU$4,'C_6_%'!O72,'C_5_%'!O72,'C_4_%'!O72,'C_3_%'!O72,'C_2_%'!O72,'C_1_%'!O72,'C_0_%'!O72)</f>
        <v>188015</v>
      </c>
      <c r="V80" s="6"/>
      <c r="W80" s="6">
        <f>CHOOSE($AU$4,'C_6_%'!Q72,'C_5_%'!Q72,'C_4_%'!Q72,'C_3_%'!Q72,'C_2_%'!Q72,'C_1_%'!Q72,'C_0_%'!Q72)</f>
        <v>356033.47600000002</v>
      </c>
      <c r="X80" s="6"/>
      <c r="Y80" s="6">
        <f>CHOOSE($AU$4,'C_6_%'!P72,'C_5_%'!P72,'C_4_%'!P72,'C_3_%'!P72,'C_2_%'!P72,'C_1_%'!P72,'C_0_%'!P72)</f>
        <v>0</v>
      </c>
      <c r="Z80" s="6"/>
      <c r="AA80" s="6">
        <f>CHOOSE($AU$4,'C_6_%'!R72,'C_5_%'!R72,'C_4_%'!R72,'C_3_%'!R72,'C_2_%'!R72,'C_1_%'!R72,'C_0_%'!R72)</f>
        <v>779835</v>
      </c>
      <c r="AB80" s="6"/>
      <c r="AC80" s="6">
        <f>CHOOSE($AU$4,'C_6_%'!S72,'C_5_%'!S72,'C_4_%'!S72,'C_3_%'!S72,'C_2_%'!S72,'C_1_%'!S72,'C_0_%'!S72)</f>
        <v>112646</v>
      </c>
      <c r="AW80" s="20"/>
      <c r="AX80" s="20"/>
      <c r="AY80" s="20"/>
    </row>
    <row r="81" spans="2:51" x14ac:dyDescent="0.2">
      <c r="B81" s="38">
        <f>CHOOSE($AU$4,'C_6_%'!B73,'C_5_%'!B73,'C_4_%'!B73,'C_3_%'!B73,'C_2_%'!B73,'C_1_%'!B73,'C_0_%'!B73,)</f>
        <v>1332</v>
      </c>
      <c r="C81" s="38" t="str">
        <f>CHOOSE($AU$4,'C_6_%'!A73,'C_5_%'!A73,'C_4_%'!A73,'C_3_%'!A73,'C_2_%'!A73,'C_1_%'!A73,'C_0_%'!A73,)</f>
        <v>Colfax-Mingo</v>
      </c>
      <c r="E81" s="40">
        <f>CHOOSE($AU$4,'C_6_%'!E73,'C_5_%'!E73,'C_4_%'!E73,'C_3_%'!E73,'C_2_%'!E73,'C_1_%'!E73,'C_0_%'!E73)</f>
        <v>742.6</v>
      </c>
      <c r="G81" s="40">
        <f>CHOOSE($AU$4,'C_6_%'!F73,'C_5_%'!F73,'C_4_%'!F73,'C_3_%'!F73,'C_2_%'!F73,'C_1_%'!F73,'C_0_%'!F73)</f>
        <v>11.1</v>
      </c>
      <c r="H81" s="3"/>
      <c r="I81" s="6">
        <f>CHOOSE($AU$4,'C_6_%'!G73,'C_5_%'!G73,'C_4_%'!G73,'C_3_%'!G73,'C_2_%'!G73,'C_1_%'!G73,'C_0_%'!G73,)</f>
        <v>3914450</v>
      </c>
      <c r="J81" s="6"/>
      <c r="K81" s="6">
        <f>CHOOSE($AU$4,'C_6_%'!H73,'C_5_%'!H73,'C_4_%'!H73,'C_3_%'!H73,'C_2_%'!H73,'C_1_%'!H73,'C_0_%'!H73)</f>
        <v>513370</v>
      </c>
      <c r="L81" s="6"/>
      <c r="M81" s="6">
        <f>CHOOSE($AU$4,'C_6_%'!I73,'C_5_%'!I73,'C_4_%'!I73,'C_3_%'!I73,'C_2_%'!I73,'C_1_%'!I73,'C_0_%'!I73)</f>
        <v>302118</v>
      </c>
      <c r="N81" s="6"/>
      <c r="O81" s="6">
        <f>CHOOSE($AU$4,'C_6_%'!J73,'C_5_%'!J73,'C_4_%'!J73,'C_3_%'!J73,'C_2_%'!J73,'C_1_%'!J73,'C_0_%'!J73)</f>
        <v>1766160</v>
      </c>
      <c r="P81" s="6"/>
      <c r="Q81" s="6">
        <f>CHOOSE($AU$4,'C_6_%'!K73,'C_5_%'!K73,'C_4_%'!K73,'C_3_%'!K73,'C_2_%'!K73,'C_1_%'!K73,'C_0_%'!K73)</f>
        <v>-165742</v>
      </c>
      <c r="R81" s="6"/>
      <c r="S81" s="6">
        <f>CHOOSE($AU$4,'C_6_%'!L73,'C_5_%'!L73,'C_4_%'!L73,'C_3_%'!L73,'C_2_%'!L73,'C_1_%'!L73,'C_0_%'!L73,)</f>
        <v>6201060.6666999999</v>
      </c>
      <c r="T81" s="6"/>
      <c r="U81" s="6">
        <f>CHOOSE($AU$4,'C_6_%'!O73,'C_5_%'!O73,'C_4_%'!O73,'C_3_%'!O73,'C_2_%'!O73,'C_1_%'!O73,'C_0_%'!O73)</f>
        <v>143456.66667000001</v>
      </c>
      <c r="V81" s="6"/>
      <c r="W81" s="6">
        <f>CHOOSE($AU$4,'C_6_%'!Q73,'C_5_%'!Q73,'C_4_%'!Q73,'C_3_%'!Q73,'C_2_%'!Q73,'C_1_%'!Q73,'C_0_%'!Q73)</f>
        <v>45690.352548000003</v>
      </c>
      <c r="X81" s="6"/>
      <c r="Y81" s="6">
        <f>CHOOSE($AU$4,'C_6_%'!P73,'C_5_%'!P73,'C_4_%'!P73,'C_3_%'!P73,'C_2_%'!P73,'C_1_%'!P73,'C_0_%'!P73)</f>
        <v>0</v>
      </c>
      <c r="Z81" s="6"/>
      <c r="AA81" s="6">
        <f>CHOOSE($AU$4,'C_6_%'!R73,'C_5_%'!R73,'C_4_%'!R73,'C_3_%'!R73,'C_2_%'!R73,'C_1_%'!R73,'C_0_%'!R73)</f>
        <v>133686</v>
      </c>
      <c r="AB81" s="6"/>
      <c r="AC81" s="6">
        <f>CHOOSE($AU$4,'C_6_%'!S73,'C_5_%'!S73,'C_4_%'!S73,'C_3_%'!S73,'C_2_%'!S73,'C_1_%'!S73,'C_0_%'!S73)</f>
        <v>-976</v>
      </c>
      <c r="AW81" s="20"/>
      <c r="AX81" s="20"/>
      <c r="AY81" s="20"/>
    </row>
    <row r="82" spans="2:51" x14ac:dyDescent="0.2">
      <c r="B82" s="38">
        <f>CHOOSE($AU$4,'C_6_%'!B74,'C_5_%'!B74,'C_4_%'!B74,'C_3_%'!B74,'C_2_%'!B74,'C_1_%'!B74,'C_0_%'!B74,)</f>
        <v>1337</v>
      </c>
      <c r="C82" s="38" t="str">
        <f>CHOOSE($AU$4,'C_6_%'!A74,'C_5_%'!A74,'C_4_%'!A74,'C_3_%'!A74,'C_2_%'!A74,'C_1_%'!A74,'C_0_%'!A74,)</f>
        <v>College</v>
      </c>
      <c r="E82" s="40">
        <f>CHOOSE($AU$4,'C_6_%'!E74,'C_5_%'!E74,'C_4_%'!E74,'C_3_%'!E74,'C_2_%'!E74,'C_1_%'!E74,'C_0_%'!E74)</f>
        <v>4685.3999999999996</v>
      </c>
      <c r="G82" s="40">
        <f>CHOOSE($AU$4,'C_6_%'!F74,'C_5_%'!F74,'C_4_%'!F74,'C_3_%'!F74,'C_2_%'!F74,'C_1_%'!F74,'C_0_%'!F74)</f>
        <v>117.4</v>
      </c>
      <c r="H82" s="3"/>
      <c r="I82" s="6">
        <f>CHOOSE($AU$4,'C_6_%'!G74,'C_5_%'!G74,'C_4_%'!G74,'C_3_%'!G74,'C_2_%'!G74,'C_1_%'!G74,'C_0_%'!G74,)</f>
        <v>21325564</v>
      </c>
      <c r="J82" s="6"/>
      <c r="K82" s="6">
        <f>CHOOSE($AU$4,'C_6_%'!H74,'C_5_%'!H74,'C_4_%'!H74,'C_3_%'!H74,'C_2_%'!H74,'C_1_%'!H74,'C_0_%'!H74)</f>
        <v>3202570</v>
      </c>
      <c r="L82" s="6"/>
      <c r="M82" s="6">
        <f>CHOOSE($AU$4,'C_6_%'!I74,'C_5_%'!I74,'C_4_%'!I74,'C_3_%'!I74,'C_2_%'!I74,'C_1_%'!I74,'C_0_%'!I74)</f>
        <v>1880907</v>
      </c>
      <c r="N82" s="6"/>
      <c r="O82" s="6">
        <f>CHOOSE($AU$4,'C_6_%'!J74,'C_5_%'!J74,'C_4_%'!J74,'C_3_%'!J74,'C_2_%'!J74,'C_1_%'!J74,'C_0_%'!J74)</f>
        <v>14796507</v>
      </c>
      <c r="P82" s="6"/>
      <c r="Q82" s="6">
        <f>CHOOSE($AU$4,'C_6_%'!K74,'C_5_%'!K74,'C_4_%'!K74,'C_3_%'!K74,'C_2_%'!K74,'C_1_%'!K74,'C_0_%'!K74)</f>
        <v>332644</v>
      </c>
      <c r="R82" s="6"/>
      <c r="S82" s="6">
        <f>CHOOSE($AU$4,'C_6_%'!L74,'C_5_%'!L74,'C_4_%'!L74,'C_3_%'!L74,'C_2_%'!L74,'C_1_%'!L74,'C_0_%'!L74,)</f>
        <v>39635236.667000003</v>
      </c>
      <c r="T82" s="6"/>
      <c r="U82" s="6">
        <f>CHOOSE($AU$4,'C_6_%'!O74,'C_5_%'!O74,'C_4_%'!O74,'C_3_%'!O74,'C_2_%'!O74,'C_1_%'!O74,'C_0_%'!O74)</f>
        <v>2578146.6666999999</v>
      </c>
      <c r="V82" s="6"/>
      <c r="W82" s="6">
        <f>CHOOSE($AU$4,'C_6_%'!Q74,'C_5_%'!Q74,'C_4_%'!Q74,'C_3_%'!Q74,'C_2_%'!Q74,'C_1_%'!Q74,'C_0_%'!Q74)</f>
        <v>0</v>
      </c>
      <c r="X82" s="6"/>
      <c r="Y82" s="6">
        <f>CHOOSE($AU$4,'C_6_%'!P74,'C_5_%'!P74,'C_4_%'!P74,'C_3_%'!P74,'C_2_%'!P74,'C_1_%'!P74,'C_0_%'!P74)</f>
        <v>0</v>
      </c>
      <c r="Z82" s="6"/>
      <c r="AA82" s="6">
        <f>CHOOSE($AU$4,'C_6_%'!R74,'C_5_%'!R74,'C_4_%'!R74,'C_3_%'!R74,'C_2_%'!R74,'C_1_%'!R74,'C_0_%'!R74)</f>
        <v>833946</v>
      </c>
      <c r="AB82" s="6"/>
      <c r="AC82" s="6">
        <f>CHOOSE($AU$4,'C_6_%'!S74,'C_5_%'!S74,'C_4_%'!S74,'C_3_%'!S74,'C_2_%'!S74,'C_1_%'!S74,'C_0_%'!S74)</f>
        <v>130031</v>
      </c>
      <c r="AW82" s="20"/>
      <c r="AX82" s="20"/>
      <c r="AY82" s="20"/>
    </row>
    <row r="83" spans="2:51" x14ac:dyDescent="0.2">
      <c r="B83" s="38">
        <f>CHOOSE($AU$4,'C_6_%'!B75,'C_5_%'!B75,'C_4_%'!B75,'C_3_%'!B75,'C_2_%'!B75,'C_1_%'!B75,'C_0_%'!B75,)</f>
        <v>1350</v>
      </c>
      <c r="C83" s="38" t="str">
        <f>CHOOSE($AU$4,'C_6_%'!A75,'C_5_%'!A75,'C_4_%'!A75,'C_3_%'!A75,'C_2_%'!A75,'C_1_%'!A75,'C_0_%'!A75,)</f>
        <v>Collins-Maxwell</v>
      </c>
      <c r="E83" s="40">
        <f>CHOOSE($AU$4,'C_6_%'!E75,'C_5_%'!E75,'C_4_%'!E75,'C_3_%'!E75,'C_2_%'!E75,'C_1_%'!E75,'C_0_%'!E75)</f>
        <v>487.8</v>
      </c>
      <c r="G83" s="40">
        <f>CHOOSE($AU$4,'C_6_%'!F75,'C_5_%'!F75,'C_4_%'!F75,'C_3_%'!F75,'C_2_%'!F75,'C_1_%'!F75,'C_0_%'!F75)</f>
        <v>17.8</v>
      </c>
      <c r="H83" s="3"/>
      <c r="I83" s="6">
        <f>CHOOSE($AU$4,'C_6_%'!G75,'C_5_%'!G75,'C_4_%'!G75,'C_3_%'!G75,'C_2_%'!G75,'C_1_%'!G75,'C_0_%'!G75,)</f>
        <v>2412910</v>
      </c>
      <c r="J83" s="6"/>
      <c r="K83" s="6">
        <f>CHOOSE($AU$4,'C_6_%'!H75,'C_5_%'!H75,'C_4_%'!H75,'C_3_%'!H75,'C_2_%'!H75,'C_1_%'!H75,'C_0_%'!H75)</f>
        <v>349125</v>
      </c>
      <c r="L83" s="6"/>
      <c r="M83" s="6">
        <f>CHOOSE($AU$4,'C_6_%'!I75,'C_5_%'!I75,'C_4_%'!I75,'C_3_%'!I75,'C_2_%'!I75,'C_1_%'!I75,'C_0_%'!I75)</f>
        <v>298246</v>
      </c>
      <c r="N83" s="6"/>
      <c r="O83" s="6">
        <f>CHOOSE($AU$4,'C_6_%'!J75,'C_5_%'!J75,'C_4_%'!J75,'C_3_%'!J75,'C_2_%'!J75,'C_1_%'!J75,'C_0_%'!J75)</f>
        <v>1366805</v>
      </c>
      <c r="P83" s="6"/>
      <c r="Q83" s="6">
        <f>CHOOSE($AU$4,'C_6_%'!K75,'C_5_%'!K75,'C_4_%'!K75,'C_3_%'!K75,'C_2_%'!K75,'C_1_%'!K75,'C_0_%'!K75)</f>
        <v>-117422</v>
      </c>
      <c r="R83" s="6"/>
      <c r="S83" s="6">
        <f>CHOOSE($AU$4,'C_6_%'!L75,'C_5_%'!L75,'C_4_%'!L75,'C_3_%'!L75,'C_2_%'!L75,'C_1_%'!L75,'C_0_%'!L75,)</f>
        <v>4131799.6666999999</v>
      </c>
      <c r="T83" s="6"/>
      <c r="U83" s="6">
        <f>CHOOSE($AU$4,'C_6_%'!O75,'C_5_%'!O75,'C_4_%'!O75,'C_3_%'!O75,'C_2_%'!O75,'C_1_%'!O75,'C_0_%'!O75)</f>
        <v>183783.66667000001</v>
      </c>
      <c r="V83" s="6"/>
      <c r="W83" s="6">
        <f>CHOOSE($AU$4,'C_6_%'!Q75,'C_5_%'!Q75,'C_4_%'!Q75,'C_3_%'!Q75,'C_2_%'!Q75,'C_1_%'!Q75,'C_0_%'!Q75)</f>
        <v>0</v>
      </c>
      <c r="X83" s="6"/>
      <c r="Y83" s="6">
        <f>CHOOSE($AU$4,'C_6_%'!P75,'C_5_%'!P75,'C_4_%'!P75,'C_3_%'!P75,'C_2_%'!P75,'C_1_%'!P75,'C_0_%'!P75)</f>
        <v>0</v>
      </c>
      <c r="Z83" s="6"/>
      <c r="AA83" s="6">
        <f>CHOOSE($AU$4,'C_6_%'!R75,'C_5_%'!R75,'C_4_%'!R75,'C_3_%'!R75,'C_2_%'!R75,'C_1_%'!R75,'C_0_%'!R75)</f>
        <v>76392</v>
      </c>
      <c r="AB83" s="6"/>
      <c r="AC83" s="6">
        <f>CHOOSE($AU$4,'C_6_%'!S75,'C_5_%'!S75,'C_4_%'!S75,'C_3_%'!S75,'C_2_%'!S75,'C_1_%'!S75,'C_0_%'!S75)</f>
        <v>2940</v>
      </c>
      <c r="AW83" s="20"/>
      <c r="AX83" s="20"/>
      <c r="AY83" s="20"/>
    </row>
    <row r="84" spans="2:51" s="43" customFormat="1" x14ac:dyDescent="0.2">
      <c r="B84" s="42">
        <f>CHOOSE($AU$4,'C_6_%'!B76,'C_5_%'!B76,'C_4_%'!B76,'C_3_%'!B76,'C_2_%'!B76,'C_1_%'!B76,'C_0_%'!B76,)</f>
        <v>1359</v>
      </c>
      <c r="C84" s="42" t="str">
        <f>CHOOSE($AU$4,'C_6_%'!A76,'C_5_%'!A76,'C_4_%'!A76,'C_3_%'!A76,'C_2_%'!A76,'C_1_%'!A76,'C_0_%'!A76,)</f>
        <v>Colo-NESCO School</v>
      </c>
      <c r="E84" s="44">
        <f>CHOOSE($AU$4,'C_6_%'!E76,'C_5_%'!E76,'C_4_%'!E76,'C_3_%'!E76,'C_2_%'!E76,'C_1_%'!E76,'C_0_%'!E76)</f>
        <v>528</v>
      </c>
      <c r="G84" s="44">
        <f>CHOOSE($AU$4,'C_6_%'!F76,'C_5_%'!F76,'C_4_%'!F76,'C_3_%'!F76,'C_2_%'!F76,'C_1_%'!F76,'C_0_%'!F76)</f>
        <v>27.6</v>
      </c>
      <c r="H84" s="45"/>
      <c r="I84" s="46">
        <f>CHOOSE($AU$4,'C_6_%'!G76,'C_5_%'!G76,'C_4_%'!G76,'C_3_%'!G76,'C_2_%'!G76,'C_1_%'!G76,'C_0_%'!G76,)</f>
        <v>2141472</v>
      </c>
      <c r="J84" s="46"/>
      <c r="K84" s="46">
        <f>CHOOSE($AU$4,'C_6_%'!H76,'C_5_%'!H76,'C_4_%'!H76,'C_3_%'!H76,'C_2_%'!H76,'C_1_%'!H76,'C_0_%'!H76)</f>
        <v>394317</v>
      </c>
      <c r="L84" s="46"/>
      <c r="M84" s="46">
        <f>CHOOSE($AU$4,'C_6_%'!I76,'C_5_%'!I76,'C_4_%'!I76,'C_3_%'!I76,'C_2_%'!I76,'C_1_%'!I76,'C_0_%'!I76)</f>
        <v>346900</v>
      </c>
      <c r="N84" s="46"/>
      <c r="O84" s="46">
        <f>CHOOSE($AU$4,'C_6_%'!J76,'C_5_%'!J76,'C_4_%'!J76,'C_3_%'!J76,'C_2_%'!J76,'C_1_%'!J76,'C_0_%'!J76)</f>
        <v>1843202</v>
      </c>
      <c r="P84" s="46"/>
      <c r="Q84" s="46">
        <f>CHOOSE($AU$4,'C_6_%'!K76,'C_5_%'!K76,'C_4_%'!K76,'C_3_%'!K76,'C_2_%'!K76,'C_1_%'!K76,'C_0_%'!K76)</f>
        <v>72571</v>
      </c>
      <c r="R84" s="46"/>
      <c r="S84" s="46">
        <f>CHOOSE($AU$4,'C_6_%'!L76,'C_5_%'!L76,'C_4_%'!L76,'C_3_%'!L76,'C_2_%'!L76,'C_1_%'!L76,'C_0_%'!L76,)</f>
        <v>4395543</v>
      </c>
      <c r="T84" s="46"/>
      <c r="U84" s="46">
        <f>CHOOSE($AU$4,'C_6_%'!O76,'C_5_%'!O76,'C_4_%'!O76,'C_3_%'!O76,'C_2_%'!O76,'C_1_%'!O76,'C_0_%'!O76)</f>
        <v>436023</v>
      </c>
      <c r="V84" s="46"/>
      <c r="W84" s="46">
        <f>CHOOSE($AU$4,'C_6_%'!Q76,'C_5_%'!Q76,'C_4_%'!Q76,'C_3_%'!Q76,'C_2_%'!Q76,'C_1_%'!Q76,'C_0_%'!Q76)</f>
        <v>0</v>
      </c>
      <c r="X84" s="46"/>
      <c r="Y84" s="46">
        <f>CHOOSE($AU$4,'C_6_%'!P76,'C_5_%'!P76,'C_4_%'!P76,'C_3_%'!P76,'C_2_%'!P76,'C_1_%'!P76,'C_0_%'!P76)</f>
        <v>0</v>
      </c>
      <c r="Z84" s="46"/>
      <c r="AA84" s="46">
        <f>CHOOSE($AU$4,'C_6_%'!R76,'C_5_%'!R76,'C_4_%'!R76,'C_3_%'!R76,'C_2_%'!R76,'C_1_%'!R76,'C_0_%'!R76)</f>
        <v>76392</v>
      </c>
      <c r="AB84" s="46"/>
      <c r="AC84" s="46">
        <f>CHOOSE($AU$4,'C_6_%'!S76,'C_5_%'!S76,'C_4_%'!S76,'C_3_%'!S76,'C_2_%'!S76,'C_1_%'!S76,'C_0_%'!S76)</f>
        <v>-3181</v>
      </c>
      <c r="AW84" s="48"/>
      <c r="AX84" s="48"/>
      <c r="AY84" s="48"/>
    </row>
    <row r="85" spans="2:51" x14ac:dyDescent="0.2">
      <c r="B85" s="38">
        <f>CHOOSE($AU$4,'C_6_%'!B77,'C_5_%'!B77,'C_4_%'!B77,'C_3_%'!B77,'C_2_%'!B77,'C_1_%'!B77,'C_0_%'!B77,)</f>
        <v>1368</v>
      </c>
      <c r="C85" s="38" t="str">
        <f>CHOOSE($AU$4,'C_6_%'!A77,'C_5_%'!A77,'C_4_%'!A77,'C_3_%'!A77,'C_2_%'!A77,'C_1_%'!A77,'C_0_%'!A77,)</f>
        <v>Columbus</v>
      </c>
      <c r="E85" s="40">
        <f>CHOOSE($AU$4,'C_6_%'!E77,'C_5_%'!E77,'C_4_%'!E77,'C_3_%'!E77,'C_2_%'!E77,'C_1_%'!E77,'C_0_%'!E77)</f>
        <v>815.6</v>
      </c>
      <c r="G85" s="40">
        <f>CHOOSE($AU$4,'C_6_%'!F77,'C_5_%'!F77,'C_4_%'!F77,'C_3_%'!F77,'C_2_%'!F77,'C_1_%'!F77,'C_0_%'!F77)</f>
        <v>-10.6</v>
      </c>
      <c r="H85" s="3"/>
      <c r="I85" s="6">
        <f>CHOOSE($AU$4,'C_6_%'!G77,'C_5_%'!G77,'C_4_%'!G77,'C_3_%'!G77,'C_2_%'!G77,'C_1_%'!G77,'C_0_%'!G77,)</f>
        <v>4496700</v>
      </c>
      <c r="J85" s="6"/>
      <c r="K85" s="6">
        <f>CHOOSE($AU$4,'C_6_%'!H77,'C_5_%'!H77,'C_4_%'!H77,'C_3_%'!H77,'C_2_%'!H77,'C_1_%'!H77,'C_0_%'!H77)</f>
        <v>618328</v>
      </c>
      <c r="L85" s="6"/>
      <c r="M85" s="6">
        <f>CHOOSE($AU$4,'C_6_%'!I77,'C_5_%'!I77,'C_4_%'!I77,'C_3_%'!I77,'C_2_%'!I77,'C_1_%'!I77,'C_0_%'!I77)</f>
        <v>140029</v>
      </c>
      <c r="N85" s="6"/>
      <c r="O85" s="6">
        <f>CHOOSE($AU$4,'C_6_%'!J77,'C_5_%'!J77,'C_4_%'!J77,'C_3_%'!J77,'C_2_%'!J77,'C_1_%'!J77,'C_0_%'!J77)</f>
        <v>2212140</v>
      </c>
      <c r="P85" s="6"/>
      <c r="Q85" s="6">
        <f>CHOOSE($AU$4,'C_6_%'!K77,'C_5_%'!K77,'C_4_%'!K77,'C_3_%'!K77,'C_2_%'!K77,'C_1_%'!K77,'C_0_%'!K77)</f>
        <v>-357525</v>
      </c>
      <c r="R85" s="6"/>
      <c r="S85" s="6">
        <f>CHOOSE($AU$4,'C_6_%'!L77,'C_5_%'!L77,'C_4_%'!L77,'C_3_%'!L77,'C_2_%'!L77,'C_1_%'!L77,'C_0_%'!L77,)</f>
        <v>7339037.3333000001</v>
      </c>
      <c r="T85" s="6"/>
      <c r="U85" s="6">
        <f>CHOOSE($AU$4,'C_6_%'!O77,'C_5_%'!O77,'C_4_%'!O77,'C_3_%'!O77,'C_2_%'!O77,'C_1_%'!O77,'C_0_%'!O77)</f>
        <v>-205626.6667</v>
      </c>
      <c r="V85" s="6"/>
      <c r="W85" s="6">
        <f>CHOOSE($AU$4,'C_6_%'!Q77,'C_5_%'!Q77,'C_4_%'!Q77,'C_3_%'!Q77,'C_2_%'!Q77,'C_1_%'!Q77,'C_0_%'!Q77)</f>
        <v>0</v>
      </c>
      <c r="X85" s="6"/>
      <c r="Y85" s="6">
        <f>CHOOSE($AU$4,'C_6_%'!P77,'C_5_%'!P77,'C_4_%'!P77,'C_3_%'!P77,'C_2_%'!P77,'C_1_%'!P77,'C_0_%'!P77)</f>
        <v>0</v>
      </c>
      <c r="Z85" s="6"/>
      <c r="AA85" s="6">
        <f>CHOOSE($AU$4,'C_6_%'!R77,'C_5_%'!R77,'C_4_%'!R77,'C_3_%'!R77,'C_2_%'!R77,'C_1_%'!R77,'C_0_%'!R77)</f>
        <v>133686</v>
      </c>
      <c r="AB85" s="6"/>
      <c r="AC85" s="6">
        <f>CHOOSE($AU$4,'C_6_%'!S77,'C_5_%'!S77,'C_4_%'!S77,'C_3_%'!S77,'C_2_%'!S77,'C_1_%'!S77,'C_0_%'!S77)</f>
        <v>-22400</v>
      </c>
      <c r="AW85" s="20"/>
      <c r="AX85" s="20"/>
      <c r="AY85" s="20"/>
    </row>
    <row r="86" spans="2:51" x14ac:dyDescent="0.2">
      <c r="B86" s="38">
        <f>CHOOSE($AU$4,'C_6_%'!B78,'C_5_%'!B78,'C_4_%'!B78,'C_3_%'!B78,'C_2_%'!B78,'C_1_%'!B78,'C_0_%'!B78,)</f>
        <v>1413</v>
      </c>
      <c r="C86" s="38" t="str">
        <f>CHOOSE($AU$4,'C_6_%'!A78,'C_5_%'!A78,'C_4_%'!A78,'C_3_%'!A78,'C_2_%'!A78,'C_1_%'!A78,'C_0_%'!A78,)</f>
        <v>Coon Rapids-Bayard</v>
      </c>
      <c r="E86" s="40">
        <f>CHOOSE($AU$4,'C_6_%'!E78,'C_5_%'!E78,'C_4_%'!E78,'C_3_%'!E78,'C_2_%'!E78,'C_1_%'!E78,'C_0_%'!E78)</f>
        <v>401.2</v>
      </c>
      <c r="G86" s="40">
        <f>CHOOSE($AU$4,'C_6_%'!F78,'C_5_%'!F78,'C_4_%'!F78,'C_3_%'!F78,'C_2_%'!F78,'C_1_%'!F78,'C_0_%'!F78)</f>
        <v>7.6</v>
      </c>
      <c r="H86" s="3"/>
      <c r="I86" s="6">
        <f>CHOOSE($AU$4,'C_6_%'!G78,'C_5_%'!G78,'C_4_%'!G78,'C_3_%'!G78,'C_2_%'!G78,'C_1_%'!G78,'C_0_%'!G78,)</f>
        <v>1683556</v>
      </c>
      <c r="J86" s="6"/>
      <c r="K86" s="6">
        <f>CHOOSE($AU$4,'C_6_%'!H78,'C_5_%'!H78,'C_4_%'!H78,'C_3_%'!H78,'C_2_%'!H78,'C_1_%'!H78,'C_0_%'!H78)</f>
        <v>317493</v>
      </c>
      <c r="L86" s="6"/>
      <c r="M86" s="6">
        <f>CHOOSE($AU$4,'C_6_%'!I78,'C_5_%'!I78,'C_4_%'!I78,'C_3_%'!I78,'C_2_%'!I78,'C_1_%'!I78,'C_0_%'!I78)</f>
        <v>92032</v>
      </c>
      <c r="N86" s="6"/>
      <c r="O86" s="6">
        <f>CHOOSE($AU$4,'C_6_%'!J78,'C_5_%'!J78,'C_4_%'!J78,'C_3_%'!J78,'C_2_%'!J78,'C_1_%'!J78,'C_0_%'!J78)</f>
        <v>1557988</v>
      </c>
      <c r="P86" s="6"/>
      <c r="Q86" s="6">
        <f>CHOOSE($AU$4,'C_6_%'!K78,'C_5_%'!K78,'C_4_%'!K78,'C_3_%'!K78,'C_2_%'!K78,'C_1_%'!K78,'C_0_%'!K78)</f>
        <v>-152543</v>
      </c>
      <c r="R86" s="6"/>
      <c r="S86" s="6">
        <f>CHOOSE($AU$4,'C_6_%'!L78,'C_5_%'!L78,'C_4_%'!L78,'C_3_%'!L78,'C_2_%'!L78,'C_1_%'!L78,'C_0_%'!L78,)</f>
        <v>3576391.6666999999</v>
      </c>
      <c r="T86" s="6"/>
      <c r="U86" s="6">
        <f>CHOOSE($AU$4,'C_6_%'!O78,'C_5_%'!O78,'C_4_%'!O78,'C_3_%'!O78,'C_2_%'!O78,'C_1_%'!O78,'C_0_%'!O78)</f>
        <v>-43156.333330000001</v>
      </c>
      <c r="V86" s="6"/>
      <c r="W86" s="6">
        <f>CHOOSE($AU$4,'C_6_%'!Q78,'C_5_%'!Q78,'C_4_%'!Q78,'C_3_%'!Q78,'C_2_%'!Q78,'C_1_%'!Q78,'C_0_%'!Q78)</f>
        <v>0</v>
      </c>
      <c r="X86" s="6"/>
      <c r="Y86" s="6">
        <f>CHOOSE($AU$4,'C_6_%'!P78,'C_5_%'!P78,'C_4_%'!P78,'C_3_%'!P78,'C_2_%'!P78,'C_1_%'!P78,'C_0_%'!P78)</f>
        <v>0</v>
      </c>
      <c r="Z86" s="6"/>
      <c r="AA86" s="6">
        <f>CHOOSE($AU$4,'C_6_%'!R78,'C_5_%'!R78,'C_4_%'!R78,'C_3_%'!R78,'C_2_%'!R78,'C_1_%'!R78,'C_0_%'!R78)</f>
        <v>105039</v>
      </c>
      <c r="AB86" s="6"/>
      <c r="AC86" s="6">
        <f>CHOOSE($AU$4,'C_6_%'!S78,'C_5_%'!S78,'C_4_%'!S78,'C_3_%'!S78,'C_2_%'!S78,'C_1_%'!S78,'C_0_%'!S78)</f>
        <v>4042</v>
      </c>
      <c r="AW86" s="20"/>
      <c r="AX86" s="20"/>
      <c r="AY86" s="20"/>
    </row>
    <row r="87" spans="2:51" x14ac:dyDescent="0.2">
      <c r="B87" s="38">
        <f>CHOOSE($AU$4,'C_6_%'!B79,'C_5_%'!B79,'C_4_%'!B79,'C_3_%'!B79,'C_2_%'!B79,'C_1_%'!B79,'C_0_%'!B79,)</f>
        <v>1431</v>
      </c>
      <c r="C87" s="38" t="str">
        <f>CHOOSE($AU$4,'C_6_%'!A79,'C_5_%'!A79,'C_4_%'!A79,'C_3_%'!A79,'C_2_%'!A79,'C_1_%'!A79,'C_0_%'!A79,)</f>
        <v>Corning</v>
      </c>
      <c r="E87" s="40">
        <f>CHOOSE($AU$4,'C_6_%'!E79,'C_5_%'!E79,'C_4_%'!E79,'C_3_%'!E79,'C_2_%'!E79,'C_1_%'!E79,'C_0_%'!E79)</f>
        <v>417.9</v>
      </c>
      <c r="G87" s="40">
        <f>CHOOSE($AU$4,'C_6_%'!F79,'C_5_%'!F79,'C_4_%'!F79,'C_3_%'!F79,'C_2_%'!F79,'C_1_%'!F79,'C_0_%'!F79)</f>
        <v>-4.0999999999999996</v>
      </c>
      <c r="H87" s="3"/>
      <c r="I87" s="6">
        <f>CHOOSE($AU$4,'C_6_%'!G79,'C_5_%'!G79,'C_4_%'!G79,'C_3_%'!G79,'C_2_%'!G79,'C_1_%'!G79,'C_0_%'!G79,)</f>
        <v>1904736</v>
      </c>
      <c r="J87" s="6"/>
      <c r="K87" s="6">
        <f>CHOOSE($AU$4,'C_6_%'!H79,'C_5_%'!H79,'C_4_%'!H79,'C_3_%'!H79,'C_2_%'!H79,'C_1_%'!H79,'C_0_%'!H79)</f>
        <v>336761</v>
      </c>
      <c r="L87" s="6"/>
      <c r="M87" s="6">
        <f>CHOOSE($AU$4,'C_6_%'!I79,'C_5_%'!I79,'C_4_%'!I79,'C_3_%'!I79,'C_2_%'!I79,'C_1_%'!I79,'C_0_%'!I79)</f>
        <v>173795</v>
      </c>
      <c r="N87" s="6"/>
      <c r="O87" s="6">
        <f>CHOOSE($AU$4,'C_6_%'!J79,'C_5_%'!J79,'C_4_%'!J79,'C_3_%'!J79,'C_2_%'!J79,'C_1_%'!J79,'C_0_%'!J79)</f>
        <v>1523686</v>
      </c>
      <c r="P87" s="6"/>
      <c r="Q87" s="6">
        <f>CHOOSE($AU$4,'C_6_%'!K79,'C_5_%'!K79,'C_4_%'!K79,'C_3_%'!K79,'C_2_%'!K79,'C_1_%'!K79,'C_0_%'!K79)</f>
        <v>4342</v>
      </c>
      <c r="R87" s="6"/>
      <c r="S87" s="6">
        <f>CHOOSE($AU$4,'C_6_%'!L79,'C_5_%'!L79,'C_4_%'!L79,'C_3_%'!L79,'C_2_%'!L79,'C_1_%'!L79,'C_0_%'!L79,)</f>
        <v>3771769.6666999999</v>
      </c>
      <c r="T87" s="6"/>
      <c r="U87" s="6">
        <f>CHOOSE($AU$4,'C_6_%'!O79,'C_5_%'!O79,'C_4_%'!O79,'C_3_%'!O79,'C_2_%'!O79,'C_1_%'!O79,'C_0_%'!O79)</f>
        <v>184723.66667000001</v>
      </c>
      <c r="V87" s="6"/>
      <c r="W87" s="6">
        <f>CHOOSE($AU$4,'C_6_%'!Q79,'C_5_%'!Q79,'C_4_%'!Q79,'C_3_%'!Q79,'C_2_%'!Q79,'C_1_%'!Q79,'C_0_%'!Q79)</f>
        <v>0</v>
      </c>
      <c r="X87" s="6"/>
      <c r="Y87" s="6">
        <f>CHOOSE($AU$4,'C_6_%'!P79,'C_5_%'!P79,'C_4_%'!P79,'C_3_%'!P79,'C_2_%'!P79,'C_1_%'!P79,'C_0_%'!P79)</f>
        <v>0</v>
      </c>
      <c r="Z87" s="6"/>
      <c r="AA87" s="6">
        <f>CHOOSE($AU$4,'C_6_%'!R79,'C_5_%'!R79,'C_4_%'!R79,'C_3_%'!R79,'C_2_%'!R79,'C_1_%'!R79,'C_0_%'!R79)</f>
        <v>76392</v>
      </c>
      <c r="AB87" s="6"/>
      <c r="AC87" s="6">
        <f>CHOOSE($AU$4,'C_6_%'!S79,'C_5_%'!S79,'C_4_%'!S79,'C_3_%'!S79,'C_2_%'!S79,'C_1_%'!S79,'C_0_%'!S79)</f>
        <v>-121</v>
      </c>
      <c r="AW87" s="20"/>
      <c r="AX87" s="20"/>
      <c r="AY87" s="20"/>
    </row>
    <row r="88" spans="2:51" x14ac:dyDescent="0.2">
      <c r="B88" s="38">
        <f>CHOOSE($AU$4,'C_6_%'!B80,'C_5_%'!B80,'C_4_%'!B80,'C_3_%'!B80,'C_2_%'!B80,'C_1_%'!B80,'C_0_%'!B80,)</f>
        <v>1449</v>
      </c>
      <c r="C88" s="38" t="str">
        <f>CHOOSE($AU$4,'C_6_%'!A80,'C_5_%'!A80,'C_4_%'!A80,'C_3_%'!A80,'C_2_%'!A80,'C_1_%'!A80,'C_0_%'!A80,)</f>
        <v>Corwith-Wesley</v>
      </c>
      <c r="E88" s="40">
        <f>CHOOSE($AU$4,'C_6_%'!E80,'C_5_%'!E80,'C_4_%'!E80,'C_3_%'!E80,'C_2_%'!E80,'C_1_%'!E80,'C_0_%'!E80)</f>
        <v>109.1</v>
      </c>
      <c r="G88" s="40">
        <f>CHOOSE($AU$4,'C_6_%'!F80,'C_5_%'!F80,'C_4_%'!F80,'C_3_%'!F80,'C_2_%'!F80,'C_1_%'!F80,'C_0_%'!F80)</f>
        <v>-5.9</v>
      </c>
      <c r="H88" s="3"/>
      <c r="I88" s="6">
        <f>CHOOSE($AU$4,'C_6_%'!G80,'C_5_%'!G80,'C_4_%'!G80,'C_3_%'!G80,'C_2_%'!G80,'C_1_%'!G80,'C_0_%'!G80,)</f>
        <v>265352</v>
      </c>
      <c r="J88" s="6"/>
      <c r="K88" s="6">
        <f>CHOOSE($AU$4,'C_6_%'!H80,'C_5_%'!H80,'C_4_%'!H80,'C_3_%'!H80,'C_2_%'!H80,'C_1_%'!H80,'C_0_%'!H80)</f>
        <v>125664</v>
      </c>
      <c r="L88" s="6"/>
      <c r="M88" s="6">
        <f>CHOOSE($AU$4,'C_6_%'!I80,'C_5_%'!I80,'C_4_%'!I80,'C_3_%'!I80,'C_2_%'!I80,'C_1_%'!I80,'C_0_%'!I80)</f>
        <v>51601</v>
      </c>
      <c r="N88" s="6"/>
      <c r="O88" s="6">
        <f>CHOOSE($AU$4,'C_6_%'!J80,'C_5_%'!J80,'C_4_%'!J80,'C_3_%'!J80,'C_2_%'!J80,'C_1_%'!J80,'C_0_%'!J80)</f>
        <v>730904</v>
      </c>
      <c r="P88" s="6"/>
      <c r="Q88" s="6">
        <f>CHOOSE($AU$4,'C_6_%'!K80,'C_5_%'!K80,'C_4_%'!K80,'C_3_%'!K80,'C_2_%'!K80,'C_1_%'!K80,'C_0_%'!K80)</f>
        <v>38246</v>
      </c>
      <c r="R88" s="6"/>
      <c r="S88" s="6">
        <f>CHOOSE($AU$4,'C_6_%'!L80,'C_5_%'!L80,'C_4_%'!L80,'C_3_%'!L80,'C_2_%'!L80,'C_1_%'!L80,'C_0_%'!L80,)</f>
        <v>1124788</v>
      </c>
      <c r="T88" s="6"/>
      <c r="U88" s="6">
        <f>CHOOSE($AU$4,'C_6_%'!O80,'C_5_%'!O80,'C_4_%'!O80,'C_3_%'!O80,'C_2_%'!O80,'C_1_%'!O80,'C_0_%'!O80)</f>
        <v>92715</v>
      </c>
      <c r="V88" s="6"/>
      <c r="W88" s="6">
        <f>CHOOSE($AU$4,'C_6_%'!Q80,'C_5_%'!Q80,'C_4_%'!Q80,'C_3_%'!Q80,'C_2_%'!Q80,'C_1_%'!Q80,'C_0_%'!Q80)</f>
        <v>0</v>
      </c>
      <c r="X88" s="6"/>
      <c r="Y88" s="6">
        <f>CHOOSE($AU$4,'C_6_%'!P80,'C_5_%'!P80,'C_4_%'!P80,'C_3_%'!P80,'C_2_%'!P80,'C_1_%'!P80,'C_0_%'!P80)</f>
        <v>17657</v>
      </c>
      <c r="Z88" s="6"/>
      <c r="AA88" s="6">
        <f>CHOOSE($AU$4,'C_6_%'!R80,'C_5_%'!R80,'C_4_%'!R80,'C_3_%'!R80,'C_2_%'!R80,'C_1_%'!R80,'C_0_%'!R80)</f>
        <v>0</v>
      </c>
      <c r="AB88" s="6"/>
      <c r="AC88" s="6">
        <f>CHOOSE($AU$4,'C_6_%'!S80,'C_5_%'!S80,'C_4_%'!S80,'C_3_%'!S80,'C_2_%'!S80,'C_1_%'!S80,'C_0_%'!S80)</f>
        <v>0</v>
      </c>
      <c r="AW88" s="20"/>
      <c r="AX88" s="20"/>
      <c r="AY88" s="20"/>
    </row>
    <row r="89" spans="2:51" s="43" customFormat="1" x14ac:dyDescent="0.2">
      <c r="B89" s="42">
        <f>CHOOSE($AU$4,'C_6_%'!B81,'C_5_%'!B81,'C_4_%'!B81,'C_3_%'!B81,'C_2_%'!B81,'C_1_%'!B81,'C_0_%'!B81,)</f>
        <v>1476</v>
      </c>
      <c r="C89" s="42" t="str">
        <f>CHOOSE($AU$4,'C_6_%'!A81,'C_5_%'!A81,'C_4_%'!A81,'C_3_%'!A81,'C_2_%'!A81,'C_1_%'!A81,'C_0_%'!A81,)</f>
        <v>Council Bluffs</v>
      </c>
      <c r="E89" s="44">
        <f>CHOOSE($AU$4,'C_6_%'!E81,'C_5_%'!E81,'C_4_%'!E81,'C_3_%'!E81,'C_2_%'!E81,'C_1_%'!E81,'C_0_%'!E81)</f>
        <v>8996</v>
      </c>
      <c r="G89" s="44">
        <f>CHOOSE($AU$4,'C_6_%'!F81,'C_5_%'!F81,'C_4_%'!F81,'C_3_%'!F81,'C_2_%'!F81,'C_1_%'!F81,'C_0_%'!F81)</f>
        <v>51.4</v>
      </c>
      <c r="H89" s="45"/>
      <c r="I89" s="46">
        <f>CHOOSE($AU$4,'C_6_%'!G81,'C_5_%'!G81,'C_4_%'!G81,'C_3_%'!G81,'C_2_%'!G81,'C_1_%'!G81,'C_0_%'!G81,)</f>
        <v>53128284</v>
      </c>
      <c r="J89" s="46"/>
      <c r="K89" s="46">
        <f>CHOOSE($AU$4,'C_6_%'!H81,'C_5_%'!H81,'C_4_%'!H81,'C_3_%'!H81,'C_2_%'!H81,'C_1_%'!H81,'C_0_%'!H81)</f>
        <v>6328018</v>
      </c>
      <c r="L89" s="46"/>
      <c r="M89" s="46">
        <f>CHOOSE($AU$4,'C_6_%'!I81,'C_5_%'!I81,'C_4_%'!I81,'C_3_%'!I81,'C_2_%'!I81,'C_1_%'!I81,'C_0_%'!I81)</f>
        <v>3511014</v>
      </c>
      <c r="N89" s="46"/>
      <c r="O89" s="46">
        <f>CHOOSE($AU$4,'C_6_%'!J81,'C_5_%'!J81,'C_4_%'!J81,'C_3_%'!J81,'C_2_%'!J81,'C_1_%'!J81,'C_0_%'!J81)</f>
        <v>22752735</v>
      </c>
      <c r="P89" s="46"/>
      <c r="Q89" s="46">
        <f>CHOOSE($AU$4,'C_6_%'!K81,'C_5_%'!K81,'C_4_%'!K81,'C_3_%'!K81,'C_2_%'!K81,'C_1_%'!K81,'C_0_%'!K81)</f>
        <v>397704</v>
      </c>
      <c r="R89" s="46"/>
      <c r="S89" s="46">
        <f>CHOOSE($AU$4,'C_6_%'!L81,'C_5_%'!L81,'C_4_%'!L81,'C_3_%'!L81,'C_2_%'!L81,'C_1_%'!L81,'C_0_%'!L81,)</f>
        <v>82673086.333000004</v>
      </c>
      <c r="T89" s="46"/>
      <c r="U89" s="46">
        <f>CHOOSE($AU$4,'C_6_%'!O81,'C_5_%'!O81,'C_4_%'!O81,'C_3_%'!O81,'C_2_%'!O81,'C_1_%'!O81,'C_0_%'!O81)</f>
        <v>4372767.3333000001</v>
      </c>
      <c r="V89" s="46"/>
      <c r="W89" s="46">
        <f>CHOOSE($AU$4,'C_6_%'!Q81,'C_5_%'!Q81,'C_4_%'!Q81,'C_3_%'!Q81,'C_2_%'!Q81,'C_1_%'!Q81,'C_0_%'!Q81)</f>
        <v>1251161.7464999999</v>
      </c>
      <c r="X89" s="46"/>
      <c r="Y89" s="46">
        <f>CHOOSE($AU$4,'C_6_%'!P81,'C_5_%'!P81,'C_4_%'!P81,'C_3_%'!P81,'C_2_%'!P81,'C_1_%'!P81,'C_0_%'!P81)</f>
        <v>0</v>
      </c>
      <c r="Z89" s="46"/>
      <c r="AA89" s="46">
        <f>CHOOSE($AU$4,'C_6_%'!R81,'C_5_%'!R81,'C_4_%'!R81,'C_3_%'!R81,'C_2_%'!R81,'C_1_%'!R81,'C_0_%'!R81)</f>
        <v>1298664</v>
      </c>
      <c r="AB89" s="46"/>
      <c r="AC89" s="46">
        <f>CHOOSE($AU$4,'C_6_%'!S81,'C_5_%'!S81,'C_4_%'!S81,'C_3_%'!S81,'C_2_%'!S81,'C_1_%'!S81,'C_0_%'!S81)</f>
        <v>65223</v>
      </c>
      <c r="AW89" s="48"/>
      <c r="AX89" s="48"/>
      <c r="AY89" s="48"/>
    </row>
    <row r="90" spans="2:51" x14ac:dyDescent="0.2">
      <c r="B90" s="38">
        <f>CHOOSE($AU$4,'C_6_%'!B82,'C_5_%'!B82,'C_4_%'!B82,'C_3_%'!B82,'C_2_%'!B82,'C_1_%'!B82,'C_0_%'!B82,)</f>
        <v>1503</v>
      </c>
      <c r="C90" s="38" t="str">
        <f>CHOOSE($AU$4,'C_6_%'!A82,'C_5_%'!A82,'C_4_%'!A82,'C_3_%'!A82,'C_2_%'!A82,'C_1_%'!A82,'C_0_%'!A82,)</f>
        <v>Creston</v>
      </c>
      <c r="E90" s="40">
        <f>CHOOSE($AU$4,'C_6_%'!E82,'C_5_%'!E82,'C_4_%'!E82,'C_3_%'!E82,'C_2_%'!E82,'C_1_%'!E82,'C_0_%'!E82)</f>
        <v>1425.5</v>
      </c>
      <c r="G90" s="40">
        <f>CHOOSE($AU$4,'C_6_%'!F82,'C_5_%'!F82,'C_4_%'!F82,'C_3_%'!F82,'C_2_%'!F82,'C_1_%'!F82,'C_0_%'!F82)</f>
        <v>18.3</v>
      </c>
      <c r="H90" s="3"/>
      <c r="I90" s="6">
        <f>CHOOSE($AU$4,'C_6_%'!G82,'C_5_%'!G82,'C_4_%'!G82,'C_3_%'!G82,'C_2_%'!G82,'C_1_%'!G82,'C_0_%'!G82,)</f>
        <v>8057671</v>
      </c>
      <c r="J90" s="6"/>
      <c r="K90" s="6">
        <f>CHOOSE($AU$4,'C_6_%'!H82,'C_5_%'!H82,'C_4_%'!H82,'C_3_%'!H82,'C_2_%'!H82,'C_1_%'!H82,'C_0_%'!H82)</f>
        <v>1043095</v>
      </c>
      <c r="L90" s="6"/>
      <c r="M90" s="6">
        <f>CHOOSE($AU$4,'C_6_%'!I82,'C_5_%'!I82,'C_4_%'!I82,'C_3_%'!I82,'C_2_%'!I82,'C_1_%'!I82,'C_0_%'!I82)</f>
        <v>617728</v>
      </c>
      <c r="N90" s="6"/>
      <c r="O90" s="6">
        <f>CHOOSE($AU$4,'C_6_%'!J82,'C_5_%'!J82,'C_4_%'!J82,'C_3_%'!J82,'C_2_%'!J82,'C_1_%'!J82,'C_0_%'!J82)</f>
        <v>3504048</v>
      </c>
      <c r="P90" s="6"/>
      <c r="Q90" s="6">
        <f>CHOOSE($AU$4,'C_6_%'!K82,'C_5_%'!K82,'C_4_%'!K82,'C_3_%'!K82,'C_2_%'!K82,'C_1_%'!K82,'C_0_%'!K82)</f>
        <v>79230</v>
      </c>
      <c r="R90" s="6"/>
      <c r="S90" s="6">
        <f>CHOOSE($AU$4,'C_6_%'!L82,'C_5_%'!L82,'C_4_%'!L82,'C_3_%'!L82,'C_2_%'!L82,'C_1_%'!L82,'C_0_%'!L82,)</f>
        <v>12646977.333000001</v>
      </c>
      <c r="T90" s="6"/>
      <c r="U90" s="6">
        <f>CHOOSE($AU$4,'C_6_%'!O82,'C_5_%'!O82,'C_4_%'!O82,'C_3_%'!O82,'C_2_%'!O82,'C_1_%'!O82,'C_0_%'!O82)</f>
        <v>739121.33333000005</v>
      </c>
      <c r="V90" s="6"/>
      <c r="W90" s="6">
        <f>CHOOSE($AU$4,'C_6_%'!Q82,'C_5_%'!Q82,'C_4_%'!Q82,'C_3_%'!Q82,'C_2_%'!Q82,'C_1_%'!Q82,'C_0_%'!Q82)</f>
        <v>136234.59917999999</v>
      </c>
      <c r="X90" s="6"/>
      <c r="Y90" s="6">
        <f>CHOOSE($AU$4,'C_6_%'!P82,'C_5_%'!P82,'C_4_%'!P82,'C_3_%'!P82,'C_2_%'!P82,'C_1_%'!P82,'C_0_%'!P82)</f>
        <v>0</v>
      </c>
      <c r="Z90" s="6"/>
      <c r="AA90" s="6">
        <f>CHOOSE($AU$4,'C_6_%'!R82,'C_5_%'!R82,'C_4_%'!R82,'C_3_%'!R82,'C_2_%'!R82,'C_1_%'!R82,'C_0_%'!R82)</f>
        <v>362862</v>
      </c>
      <c r="AB90" s="6"/>
      <c r="AC90" s="6">
        <f>CHOOSE($AU$4,'C_6_%'!S82,'C_5_%'!S82,'C_4_%'!S82,'C_3_%'!S82,'C_2_%'!S82,'C_1_%'!S82,'C_0_%'!S82)</f>
        <v>-65668</v>
      </c>
      <c r="AW90" s="20"/>
      <c r="AX90" s="20"/>
      <c r="AY90" s="20"/>
    </row>
    <row r="91" spans="2:51" x14ac:dyDescent="0.2">
      <c r="B91" s="38">
        <f>CHOOSE($AU$4,'C_6_%'!B83,'C_5_%'!B83,'C_4_%'!B83,'C_3_%'!B83,'C_2_%'!B83,'C_1_%'!B83,'C_0_%'!B83,)</f>
        <v>1576</v>
      </c>
      <c r="C91" s="38" t="str">
        <f>CHOOSE($AU$4,'C_6_%'!A83,'C_5_%'!A83,'C_4_%'!A83,'C_3_%'!A83,'C_2_%'!A83,'C_1_%'!A83,'C_0_%'!A83,)</f>
        <v>Dallas Center-Grimes</v>
      </c>
      <c r="E91" s="40">
        <f>CHOOSE($AU$4,'C_6_%'!E83,'C_5_%'!E83,'C_4_%'!E83,'C_3_%'!E83,'C_2_%'!E83,'C_1_%'!E83,'C_0_%'!E83)</f>
        <v>2247.1</v>
      </c>
      <c r="G91" s="40">
        <f>CHOOSE($AU$4,'C_6_%'!F83,'C_5_%'!F83,'C_4_%'!F83,'C_3_%'!F83,'C_2_%'!F83,'C_1_%'!F83,'C_0_%'!F83)</f>
        <v>107.3</v>
      </c>
      <c r="H91" s="3"/>
      <c r="I91" s="6">
        <f>CHOOSE($AU$4,'C_6_%'!G83,'C_5_%'!G83,'C_4_%'!G83,'C_3_%'!G83,'C_2_%'!G83,'C_1_%'!G83,'C_0_%'!G83,)</f>
        <v>10709745</v>
      </c>
      <c r="J91" s="6"/>
      <c r="K91" s="6">
        <f>CHOOSE($AU$4,'C_6_%'!H83,'C_5_%'!H83,'C_4_%'!H83,'C_3_%'!H83,'C_2_%'!H83,'C_1_%'!H83,'C_0_%'!H83)</f>
        <v>1496408</v>
      </c>
      <c r="L91" s="6"/>
      <c r="M91" s="6">
        <f>CHOOSE($AU$4,'C_6_%'!I83,'C_5_%'!I83,'C_4_%'!I83,'C_3_%'!I83,'C_2_%'!I83,'C_1_%'!I83,'C_0_%'!I83)</f>
        <v>1255163</v>
      </c>
      <c r="N91" s="6"/>
      <c r="O91" s="6">
        <f>CHOOSE($AU$4,'C_6_%'!J83,'C_5_%'!J83,'C_4_%'!J83,'C_3_%'!J83,'C_2_%'!J83,'C_1_%'!J83,'C_0_%'!J83)</f>
        <v>6309166</v>
      </c>
      <c r="P91" s="6"/>
      <c r="Q91" s="6">
        <f>CHOOSE($AU$4,'C_6_%'!K83,'C_5_%'!K83,'C_4_%'!K83,'C_3_%'!K83,'C_2_%'!K83,'C_1_%'!K83,'C_0_%'!K83)</f>
        <v>209402</v>
      </c>
      <c r="R91" s="6"/>
      <c r="S91" s="6">
        <f>CHOOSE($AU$4,'C_6_%'!L83,'C_5_%'!L83,'C_4_%'!L83,'C_3_%'!L83,'C_2_%'!L83,'C_1_%'!L83,'C_0_%'!L83,)</f>
        <v>18648781</v>
      </c>
      <c r="T91" s="6"/>
      <c r="U91" s="6">
        <f>CHOOSE($AU$4,'C_6_%'!O83,'C_5_%'!O83,'C_4_%'!O83,'C_3_%'!O83,'C_2_%'!O83,'C_1_%'!O83,'C_0_%'!O83)</f>
        <v>1606559</v>
      </c>
      <c r="V91" s="6"/>
      <c r="W91" s="6">
        <f>CHOOSE($AU$4,'C_6_%'!Q83,'C_5_%'!Q83,'C_4_%'!Q83,'C_3_%'!Q83,'C_2_%'!Q83,'C_1_%'!Q83,'C_0_%'!Q83)</f>
        <v>0</v>
      </c>
      <c r="X91" s="6"/>
      <c r="Y91" s="6">
        <f>CHOOSE($AU$4,'C_6_%'!P83,'C_5_%'!P83,'C_4_%'!P83,'C_3_%'!P83,'C_2_%'!P83,'C_1_%'!P83,'C_0_%'!P83)</f>
        <v>0</v>
      </c>
      <c r="Z91" s="6"/>
      <c r="AA91" s="6">
        <f>CHOOSE($AU$4,'C_6_%'!R83,'C_5_%'!R83,'C_4_%'!R83,'C_3_%'!R83,'C_2_%'!R83,'C_1_%'!R83,'C_0_%'!R83)</f>
        <v>455169</v>
      </c>
      <c r="AB91" s="6"/>
      <c r="AC91" s="6">
        <f>CHOOSE($AU$4,'C_6_%'!S83,'C_5_%'!S83,'C_4_%'!S83,'C_3_%'!S83,'C_2_%'!S83,'C_1_%'!S83,'C_0_%'!S83)</f>
        <v>11396</v>
      </c>
      <c r="AW91" s="20"/>
      <c r="AX91" s="20"/>
      <c r="AY91" s="20"/>
    </row>
    <row r="92" spans="2:51" x14ac:dyDescent="0.2">
      <c r="B92" s="38">
        <f>CHOOSE($AU$4,'C_6_%'!B84,'C_5_%'!B84,'C_4_%'!B84,'C_3_%'!B84,'C_2_%'!B84,'C_1_%'!B84,'C_0_%'!B84,)</f>
        <v>1602</v>
      </c>
      <c r="C92" s="38" t="str">
        <f>CHOOSE($AU$4,'C_6_%'!A84,'C_5_%'!A84,'C_4_%'!A84,'C_3_%'!A84,'C_2_%'!A84,'C_1_%'!A84,'C_0_%'!A84,)</f>
        <v>Danville</v>
      </c>
      <c r="E92" s="40">
        <f>CHOOSE($AU$4,'C_6_%'!E84,'C_5_%'!E84,'C_4_%'!E84,'C_3_%'!E84,'C_2_%'!E84,'C_1_%'!E84,'C_0_%'!E84)</f>
        <v>485.2</v>
      </c>
      <c r="G92" s="40">
        <f>CHOOSE($AU$4,'C_6_%'!F84,'C_5_%'!F84,'C_4_%'!F84,'C_3_%'!F84,'C_2_%'!F84,'C_1_%'!F84,'C_0_%'!F84)</f>
        <v>2.2000000000000002</v>
      </c>
      <c r="H92" s="3"/>
      <c r="I92" s="6">
        <f>CHOOSE($AU$4,'C_6_%'!G84,'C_5_%'!G84,'C_4_%'!G84,'C_3_%'!G84,'C_2_%'!G84,'C_1_%'!G84,'C_0_%'!G84,)</f>
        <v>2530102</v>
      </c>
      <c r="J92" s="6"/>
      <c r="K92" s="6">
        <f>CHOOSE($AU$4,'C_6_%'!H84,'C_5_%'!H84,'C_4_%'!H84,'C_3_%'!H84,'C_2_%'!H84,'C_1_%'!H84,'C_0_%'!H84)</f>
        <v>352249</v>
      </c>
      <c r="L92" s="6"/>
      <c r="M92" s="6">
        <f>CHOOSE($AU$4,'C_6_%'!I84,'C_5_%'!I84,'C_4_%'!I84,'C_3_%'!I84,'C_2_%'!I84,'C_1_%'!I84,'C_0_%'!I84)</f>
        <v>173639</v>
      </c>
      <c r="N92" s="6"/>
      <c r="O92" s="6">
        <f>CHOOSE($AU$4,'C_6_%'!J84,'C_5_%'!J84,'C_4_%'!J84,'C_3_%'!J84,'C_2_%'!J84,'C_1_%'!J84,'C_0_%'!J84)</f>
        <v>1187068</v>
      </c>
      <c r="P92" s="6"/>
      <c r="Q92" s="6">
        <f>CHOOSE($AU$4,'C_6_%'!K84,'C_5_%'!K84,'C_4_%'!K84,'C_3_%'!K84,'C_2_%'!K84,'C_1_%'!K84,'C_0_%'!K84)</f>
        <v>39084</v>
      </c>
      <c r="R92" s="6"/>
      <c r="S92" s="6">
        <f>CHOOSE($AU$4,'C_6_%'!L84,'C_5_%'!L84,'C_4_%'!L84,'C_3_%'!L84,'C_2_%'!L84,'C_1_%'!L84,'C_0_%'!L84,)</f>
        <v>4073282.3333000001</v>
      </c>
      <c r="T92" s="6"/>
      <c r="U92" s="6">
        <f>CHOOSE($AU$4,'C_6_%'!O84,'C_5_%'!O84,'C_4_%'!O84,'C_3_%'!O84,'C_2_%'!O84,'C_1_%'!O84,'C_0_%'!O84)</f>
        <v>216586.33332999999</v>
      </c>
      <c r="V92" s="6"/>
      <c r="W92" s="6">
        <f>CHOOSE($AU$4,'C_6_%'!Q84,'C_5_%'!Q84,'C_4_%'!Q84,'C_3_%'!Q84,'C_2_%'!Q84,'C_1_%'!Q84,'C_0_%'!Q84)</f>
        <v>22725.744844000001</v>
      </c>
      <c r="X92" s="6"/>
      <c r="Y92" s="6">
        <f>CHOOSE($AU$4,'C_6_%'!P84,'C_5_%'!P84,'C_4_%'!P84,'C_3_%'!P84,'C_2_%'!P84,'C_1_%'!P84,'C_0_%'!P84)</f>
        <v>0</v>
      </c>
      <c r="Z92" s="6"/>
      <c r="AA92" s="6">
        <f>CHOOSE($AU$4,'C_6_%'!R84,'C_5_%'!R84,'C_4_%'!R84,'C_3_%'!R84,'C_2_%'!R84,'C_1_%'!R84,'C_0_%'!R84)</f>
        <v>92307</v>
      </c>
      <c r="AB92" s="6"/>
      <c r="AC92" s="6">
        <f>CHOOSE($AU$4,'C_6_%'!S84,'C_5_%'!S84,'C_4_%'!S84,'C_3_%'!S84,'C_2_%'!S84,'C_1_%'!S84,'C_0_%'!S84)</f>
        <v>-17871</v>
      </c>
      <c r="AW92" s="20"/>
      <c r="AX92" s="20"/>
      <c r="AY92" s="20"/>
    </row>
    <row r="93" spans="2:51" x14ac:dyDescent="0.2">
      <c r="B93" s="38">
        <f>CHOOSE($AU$4,'C_6_%'!B85,'C_5_%'!B85,'C_4_%'!B85,'C_3_%'!B85,'C_2_%'!B85,'C_1_%'!B85,'C_0_%'!B85,)</f>
        <v>1611</v>
      </c>
      <c r="C93" s="38" t="str">
        <f>CHOOSE($AU$4,'C_6_%'!A85,'C_5_%'!A85,'C_4_%'!A85,'C_3_%'!A85,'C_2_%'!A85,'C_1_%'!A85,'C_0_%'!A85,)</f>
        <v>Davenport</v>
      </c>
      <c r="E93" s="40">
        <f>CHOOSE($AU$4,'C_6_%'!E85,'C_5_%'!E85,'C_4_%'!E85,'C_3_%'!E85,'C_2_%'!E85,'C_1_%'!E85,'C_0_%'!E85)</f>
        <v>15981.1</v>
      </c>
      <c r="G93" s="40">
        <f>CHOOSE($AU$4,'C_6_%'!F85,'C_5_%'!F85,'C_4_%'!F85,'C_3_%'!F85,'C_2_%'!F85,'C_1_%'!F85,'C_0_%'!F85)</f>
        <v>40.9</v>
      </c>
      <c r="H93" s="3"/>
      <c r="I93" s="6">
        <f>CHOOSE($AU$4,'C_6_%'!G85,'C_5_%'!G85,'C_4_%'!G85,'C_3_%'!G85,'C_2_%'!G85,'C_1_%'!G85,'C_0_%'!G85,)</f>
        <v>85176976</v>
      </c>
      <c r="J93" s="6"/>
      <c r="K93" s="6">
        <f>CHOOSE($AU$4,'C_6_%'!H85,'C_5_%'!H85,'C_4_%'!H85,'C_3_%'!H85,'C_2_%'!H85,'C_1_%'!H85,'C_0_%'!H85)</f>
        <v>11401843</v>
      </c>
      <c r="L93" s="6"/>
      <c r="M93" s="6">
        <f>CHOOSE($AU$4,'C_6_%'!I85,'C_5_%'!I85,'C_4_%'!I85,'C_3_%'!I85,'C_2_%'!I85,'C_1_%'!I85,'C_0_%'!I85)</f>
        <v>5438877</v>
      </c>
      <c r="N93" s="6"/>
      <c r="O93" s="6">
        <f>CHOOSE($AU$4,'C_6_%'!J85,'C_5_%'!J85,'C_4_%'!J85,'C_3_%'!J85,'C_2_%'!J85,'C_1_%'!J85,'C_0_%'!J85)</f>
        <v>44159072</v>
      </c>
      <c r="P93" s="6"/>
      <c r="Q93" s="6">
        <f>CHOOSE($AU$4,'C_6_%'!K85,'C_5_%'!K85,'C_4_%'!K85,'C_3_%'!K85,'C_2_%'!K85,'C_1_%'!K85,'C_0_%'!K85)</f>
        <v>650416</v>
      </c>
      <c r="R93" s="6"/>
      <c r="S93" s="6">
        <f>CHOOSE($AU$4,'C_6_%'!L85,'C_5_%'!L85,'C_4_%'!L85,'C_3_%'!L85,'C_2_%'!L85,'C_1_%'!L85,'C_0_%'!L85,)</f>
        <v>141557751</v>
      </c>
      <c r="T93" s="6"/>
      <c r="U93" s="6">
        <f>CHOOSE($AU$4,'C_6_%'!O85,'C_5_%'!O85,'C_4_%'!O85,'C_3_%'!O85,'C_2_%'!O85,'C_1_%'!O85,'C_0_%'!O85)</f>
        <v>6909153</v>
      </c>
      <c r="V93" s="6"/>
      <c r="W93" s="6">
        <f>CHOOSE($AU$4,'C_6_%'!Q85,'C_5_%'!Q85,'C_4_%'!Q85,'C_3_%'!Q85,'C_2_%'!Q85,'C_1_%'!Q85,'C_0_%'!Q85)</f>
        <v>83918.583154000007</v>
      </c>
      <c r="X93" s="6"/>
      <c r="Y93" s="6">
        <f>CHOOSE($AU$4,'C_6_%'!P85,'C_5_%'!P85,'C_4_%'!P85,'C_3_%'!P85,'C_2_%'!P85,'C_1_%'!P85,'C_0_%'!P85)</f>
        <v>0</v>
      </c>
      <c r="Z93" s="6"/>
      <c r="AA93" s="6">
        <f>CHOOSE($AU$4,'C_6_%'!R85,'C_5_%'!R85,'C_4_%'!R85,'C_3_%'!R85,'C_2_%'!R85,'C_1_%'!R85,'C_0_%'!R85)</f>
        <v>2762844</v>
      </c>
      <c r="AB93" s="6"/>
      <c r="AC93" s="6">
        <f>CHOOSE($AU$4,'C_6_%'!S85,'C_5_%'!S85,'C_4_%'!S85,'C_3_%'!S85,'C_2_%'!S85,'C_1_%'!S85,'C_0_%'!S85)</f>
        <v>237512</v>
      </c>
      <c r="AW93" s="20"/>
      <c r="AX93" s="20"/>
      <c r="AY93" s="20"/>
    </row>
    <row r="94" spans="2:51" s="43" customFormat="1" x14ac:dyDescent="0.2">
      <c r="B94" s="42">
        <f>CHOOSE($AU$4,'C_6_%'!B86,'C_5_%'!B86,'C_4_%'!B86,'C_3_%'!B86,'C_2_%'!B86,'C_1_%'!B86,'C_0_%'!B86,)</f>
        <v>1619</v>
      </c>
      <c r="C94" s="42" t="str">
        <f>CHOOSE($AU$4,'C_6_%'!A86,'C_5_%'!A86,'C_4_%'!A86,'C_3_%'!A86,'C_2_%'!A86,'C_1_%'!A86,'C_0_%'!A86,)</f>
        <v>Davis County</v>
      </c>
      <c r="E94" s="44">
        <f>CHOOSE($AU$4,'C_6_%'!E86,'C_5_%'!E86,'C_4_%'!E86,'C_3_%'!E86,'C_2_%'!E86,'C_1_%'!E86,'C_0_%'!E86)</f>
        <v>1182</v>
      </c>
      <c r="G94" s="44">
        <f>CHOOSE($AU$4,'C_6_%'!F86,'C_5_%'!F86,'C_4_%'!F86,'C_3_%'!F86,'C_2_%'!F86,'C_1_%'!F86,'C_0_%'!F86)</f>
        <v>-13.7</v>
      </c>
      <c r="H94" s="45"/>
      <c r="I94" s="46">
        <f>CHOOSE($AU$4,'C_6_%'!G86,'C_5_%'!G86,'C_4_%'!G86,'C_3_%'!G86,'C_2_%'!G86,'C_1_%'!G86,'C_0_%'!G86,)</f>
        <v>5874365</v>
      </c>
      <c r="J94" s="46"/>
      <c r="K94" s="46">
        <f>CHOOSE($AU$4,'C_6_%'!H86,'C_5_%'!H86,'C_4_%'!H86,'C_3_%'!H86,'C_2_%'!H86,'C_1_%'!H86,'C_0_%'!H86)</f>
        <v>836481</v>
      </c>
      <c r="L94" s="46"/>
      <c r="M94" s="46">
        <f>CHOOSE($AU$4,'C_6_%'!I86,'C_5_%'!I86,'C_4_%'!I86,'C_3_%'!I86,'C_2_%'!I86,'C_1_%'!I86,'C_0_%'!I86)</f>
        <v>233128</v>
      </c>
      <c r="N94" s="46"/>
      <c r="O94" s="46">
        <f>CHOOSE($AU$4,'C_6_%'!J86,'C_5_%'!J86,'C_4_%'!J86,'C_3_%'!J86,'C_2_%'!J86,'C_1_%'!J86,'C_0_%'!J86)</f>
        <v>2995829</v>
      </c>
      <c r="P94" s="46"/>
      <c r="Q94" s="46">
        <f>CHOOSE($AU$4,'C_6_%'!K86,'C_5_%'!K86,'C_4_%'!K86,'C_3_%'!K86,'C_2_%'!K86,'C_1_%'!K86,'C_0_%'!K86)</f>
        <v>45347</v>
      </c>
      <c r="R94" s="46"/>
      <c r="S94" s="46">
        <f>CHOOSE($AU$4,'C_6_%'!L86,'C_5_%'!L86,'C_4_%'!L86,'C_3_%'!L86,'C_2_%'!L86,'C_1_%'!L86,'C_0_%'!L86,)</f>
        <v>9722438.6666999999</v>
      </c>
      <c r="T94" s="46"/>
      <c r="U94" s="46">
        <f>CHOOSE($AU$4,'C_6_%'!O86,'C_5_%'!O86,'C_4_%'!O86,'C_3_%'!O86,'C_2_%'!O86,'C_1_%'!O86,'C_0_%'!O86)</f>
        <v>294238.66667000001</v>
      </c>
      <c r="V94" s="46"/>
      <c r="W94" s="46">
        <f>CHOOSE($AU$4,'C_6_%'!Q86,'C_5_%'!Q86,'C_4_%'!Q86,'C_3_%'!Q86,'C_2_%'!Q86,'C_1_%'!Q86,'C_0_%'!Q86)</f>
        <v>0</v>
      </c>
      <c r="X94" s="46"/>
      <c r="Y94" s="46">
        <f>CHOOSE($AU$4,'C_6_%'!P86,'C_5_%'!P86,'C_4_%'!P86,'C_3_%'!P86,'C_2_%'!P86,'C_1_%'!P86,'C_0_%'!P86)</f>
        <v>0</v>
      </c>
      <c r="Z94" s="46"/>
      <c r="AA94" s="46">
        <f>CHOOSE($AU$4,'C_6_%'!R86,'C_5_%'!R86,'C_4_%'!R86,'C_3_%'!R86,'C_2_%'!R86,'C_1_%'!R86,'C_0_%'!R86)</f>
        <v>155967</v>
      </c>
      <c r="AB94" s="46"/>
      <c r="AC94" s="46">
        <f>CHOOSE($AU$4,'C_6_%'!S86,'C_5_%'!S86,'C_4_%'!S86,'C_3_%'!S86,'C_2_%'!S86,'C_1_%'!S86,'C_0_%'!S86)</f>
        <v>9063</v>
      </c>
      <c r="AW94" s="48"/>
      <c r="AX94" s="48"/>
      <c r="AY94" s="48"/>
    </row>
    <row r="95" spans="2:51" x14ac:dyDescent="0.2">
      <c r="B95" s="38">
        <f>CHOOSE($AU$4,'C_6_%'!B87,'C_5_%'!B87,'C_4_%'!B87,'C_3_%'!B87,'C_2_%'!B87,'C_1_%'!B87,'C_0_%'!B87,)</f>
        <v>1638</v>
      </c>
      <c r="C95" s="38" t="str">
        <f>CHOOSE($AU$4,'C_6_%'!A87,'C_5_%'!A87,'C_4_%'!A87,'C_3_%'!A87,'C_2_%'!A87,'C_1_%'!A87,'C_0_%'!A87,)</f>
        <v>Decorah Community</v>
      </c>
      <c r="E95" s="40">
        <f>CHOOSE($AU$4,'C_6_%'!E87,'C_5_%'!E87,'C_4_%'!E87,'C_3_%'!E87,'C_2_%'!E87,'C_1_%'!E87,'C_0_%'!E87)</f>
        <v>1393.6</v>
      </c>
      <c r="G95" s="40">
        <f>CHOOSE($AU$4,'C_6_%'!F87,'C_5_%'!F87,'C_4_%'!F87,'C_3_%'!F87,'C_2_%'!F87,'C_1_%'!F87,'C_0_%'!F87)</f>
        <v>-25.5</v>
      </c>
      <c r="H95" s="3"/>
      <c r="I95" s="6">
        <f>CHOOSE($AU$4,'C_6_%'!G87,'C_5_%'!G87,'C_4_%'!G87,'C_3_%'!G87,'C_2_%'!G87,'C_1_%'!G87,'C_0_%'!G87,)</f>
        <v>6026122</v>
      </c>
      <c r="J95" s="6"/>
      <c r="K95" s="6">
        <f>CHOOSE($AU$4,'C_6_%'!H87,'C_5_%'!H87,'C_4_%'!H87,'C_3_%'!H87,'C_2_%'!H87,'C_1_%'!H87,'C_0_%'!H87)</f>
        <v>1002555</v>
      </c>
      <c r="L95" s="6"/>
      <c r="M95" s="6">
        <f>CHOOSE($AU$4,'C_6_%'!I87,'C_5_%'!I87,'C_4_%'!I87,'C_3_%'!I87,'C_2_%'!I87,'C_1_%'!I87,'C_0_%'!I87)</f>
        <v>152890</v>
      </c>
      <c r="N95" s="6"/>
      <c r="O95" s="6">
        <f>CHOOSE($AU$4,'C_6_%'!J87,'C_5_%'!J87,'C_4_%'!J87,'C_3_%'!J87,'C_2_%'!J87,'C_1_%'!J87,'C_0_%'!J87)</f>
        <v>4635472</v>
      </c>
      <c r="P95" s="6"/>
      <c r="Q95" s="6">
        <f>CHOOSE($AU$4,'C_6_%'!K87,'C_5_%'!K87,'C_4_%'!K87,'C_3_%'!K87,'C_2_%'!K87,'C_1_%'!K87,'C_0_%'!K87)</f>
        <v>52827</v>
      </c>
      <c r="R95" s="6"/>
      <c r="S95" s="6">
        <f>CHOOSE($AU$4,'C_6_%'!L87,'C_5_%'!L87,'C_4_%'!L87,'C_3_%'!L87,'C_2_%'!L87,'C_1_%'!L87,'C_0_%'!L87,)</f>
        <v>11727254.333000001</v>
      </c>
      <c r="T95" s="6"/>
      <c r="U95" s="6">
        <f>CHOOSE($AU$4,'C_6_%'!O87,'C_5_%'!O87,'C_4_%'!O87,'C_3_%'!O87,'C_2_%'!O87,'C_1_%'!O87,'C_0_%'!O87)</f>
        <v>268822.33332999999</v>
      </c>
      <c r="V95" s="6"/>
      <c r="W95" s="6">
        <f>CHOOSE($AU$4,'C_6_%'!Q87,'C_5_%'!Q87,'C_4_%'!Q87,'C_3_%'!Q87,'C_2_%'!Q87,'C_1_%'!Q87,'C_0_%'!Q87)</f>
        <v>0</v>
      </c>
      <c r="X95" s="6"/>
      <c r="Y95" s="6">
        <f>CHOOSE($AU$4,'C_6_%'!P87,'C_5_%'!P87,'C_4_%'!P87,'C_3_%'!P87,'C_2_%'!P87,'C_1_%'!P87,'C_0_%'!P87)</f>
        <v>0</v>
      </c>
      <c r="Z95" s="6"/>
      <c r="AA95" s="6">
        <f>CHOOSE($AU$4,'C_6_%'!R87,'C_5_%'!R87,'C_4_%'!R87,'C_3_%'!R87,'C_2_%'!R87,'C_1_%'!R87,'C_0_%'!R87)</f>
        <v>315117</v>
      </c>
      <c r="AB95" s="6"/>
      <c r="AC95" s="6">
        <f>CHOOSE($AU$4,'C_6_%'!S87,'C_5_%'!S87,'C_4_%'!S87,'C_3_%'!S87,'C_2_%'!S87,'C_1_%'!S87,'C_0_%'!S87)</f>
        <v>39672</v>
      </c>
      <c r="AW95" s="20"/>
      <c r="AX95" s="20"/>
      <c r="AY95" s="20"/>
    </row>
    <row r="96" spans="2:51" x14ac:dyDescent="0.2">
      <c r="B96" s="38">
        <f>CHOOSE($AU$4,'C_6_%'!B88,'C_5_%'!B88,'C_4_%'!B88,'C_3_%'!B88,'C_2_%'!B88,'C_1_%'!B88,'C_0_%'!B88,)</f>
        <v>1675</v>
      </c>
      <c r="C96" s="38" t="str">
        <f>CHOOSE($AU$4,'C_6_%'!A88,'C_5_%'!A88,'C_4_%'!A88,'C_3_%'!A88,'C_2_%'!A88,'C_1_%'!A88,'C_0_%'!A88,)</f>
        <v>Delwood</v>
      </c>
      <c r="E96" s="40">
        <f>CHOOSE($AU$4,'C_6_%'!E88,'C_5_%'!E88,'C_4_%'!E88,'C_3_%'!E88,'C_2_%'!E88,'C_1_%'!E88,'C_0_%'!E88)</f>
        <v>212</v>
      </c>
      <c r="G96" s="40">
        <f>CHOOSE($AU$4,'C_6_%'!F88,'C_5_%'!F88,'C_4_%'!F88,'C_3_%'!F88,'C_2_%'!F88,'C_1_%'!F88,'C_0_%'!F88)</f>
        <v>7.7</v>
      </c>
      <c r="H96" s="3"/>
      <c r="I96" s="6">
        <f>CHOOSE($AU$4,'C_6_%'!G88,'C_5_%'!G88,'C_4_%'!G88,'C_3_%'!G88,'C_2_%'!G88,'C_1_%'!G88,'C_0_%'!G88,)</f>
        <v>1067843</v>
      </c>
      <c r="J96" s="6"/>
      <c r="K96" s="6">
        <f>CHOOSE($AU$4,'C_6_%'!H88,'C_5_%'!H88,'C_4_%'!H88,'C_3_%'!H88,'C_2_%'!H88,'C_1_%'!H88,'C_0_%'!H88)</f>
        <v>130892</v>
      </c>
      <c r="L96" s="6"/>
      <c r="M96" s="6">
        <f>CHOOSE($AU$4,'C_6_%'!I88,'C_5_%'!I88,'C_4_%'!I88,'C_3_%'!I88,'C_2_%'!I88,'C_1_%'!I88,'C_0_%'!I88)</f>
        <v>121742</v>
      </c>
      <c r="N96" s="6"/>
      <c r="O96" s="6">
        <f>CHOOSE($AU$4,'C_6_%'!J88,'C_5_%'!J88,'C_4_%'!J88,'C_3_%'!J88,'C_2_%'!J88,'C_1_%'!J88,'C_0_%'!J88)</f>
        <v>599339</v>
      </c>
      <c r="P96" s="6"/>
      <c r="Q96" s="6">
        <f>CHOOSE($AU$4,'C_6_%'!K88,'C_5_%'!K88,'C_4_%'!K88,'C_3_%'!K88,'C_2_%'!K88,'C_1_%'!K88,'C_0_%'!K88)</f>
        <v>-56668</v>
      </c>
      <c r="R96" s="6"/>
      <c r="S96" s="6">
        <f>CHOOSE($AU$4,'C_6_%'!L88,'C_5_%'!L88,'C_4_%'!L88,'C_3_%'!L88,'C_2_%'!L88,'C_1_%'!L88,'C_0_%'!L88,)</f>
        <v>1799218.6666999999</v>
      </c>
      <c r="T96" s="6"/>
      <c r="U96" s="6">
        <f>CHOOSE($AU$4,'C_6_%'!O88,'C_5_%'!O88,'C_4_%'!O88,'C_3_%'!O88,'C_2_%'!O88,'C_1_%'!O88,'C_0_%'!O88)</f>
        <v>66218.666666999998</v>
      </c>
      <c r="V96" s="6"/>
      <c r="W96" s="6">
        <f>CHOOSE($AU$4,'C_6_%'!Q88,'C_5_%'!Q88,'C_4_%'!Q88,'C_3_%'!Q88,'C_2_%'!Q88,'C_1_%'!Q88,'C_0_%'!Q88)</f>
        <v>0</v>
      </c>
      <c r="X96" s="6"/>
      <c r="Y96" s="6">
        <f>CHOOSE($AU$4,'C_6_%'!P88,'C_5_%'!P88,'C_4_%'!P88,'C_3_%'!P88,'C_2_%'!P88,'C_1_%'!P88,'C_0_%'!P88)</f>
        <v>0</v>
      </c>
      <c r="Z96" s="6"/>
      <c r="AA96" s="6">
        <f>CHOOSE($AU$4,'C_6_%'!R88,'C_5_%'!R88,'C_4_%'!R88,'C_3_%'!R88,'C_2_%'!R88,'C_1_%'!R88,'C_0_%'!R88)</f>
        <v>47745</v>
      </c>
      <c r="AB96" s="6"/>
      <c r="AC96" s="6">
        <f>CHOOSE($AU$4,'C_6_%'!S88,'C_5_%'!S88,'C_4_%'!S88,'C_3_%'!S88,'C_2_%'!S88,'C_1_%'!S88,'C_0_%'!S88)</f>
        <v>-1223</v>
      </c>
      <c r="AW96" s="20"/>
      <c r="AX96" s="20"/>
      <c r="AY96" s="20"/>
    </row>
    <row r="97" spans="2:51" x14ac:dyDescent="0.2">
      <c r="B97" s="38">
        <f>CHOOSE($AU$4,'C_6_%'!B89,'C_5_%'!B89,'C_4_%'!B89,'C_3_%'!B89,'C_2_%'!B89,'C_1_%'!B89,'C_0_%'!B89,)</f>
        <v>1701</v>
      </c>
      <c r="C97" s="38" t="str">
        <f>CHOOSE($AU$4,'C_6_%'!A89,'C_5_%'!A89,'C_4_%'!A89,'C_3_%'!A89,'C_2_%'!A89,'C_1_%'!A89,'C_0_%'!A89,)</f>
        <v>Denison</v>
      </c>
      <c r="E97" s="40">
        <f>CHOOSE($AU$4,'C_6_%'!E89,'C_5_%'!E89,'C_4_%'!E89,'C_3_%'!E89,'C_2_%'!E89,'C_1_%'!E89,'C_0_%'!E89)</f>
        <v>2047</v>
      </c>
      <c r="G97" s="40">
        <f>CHOOSE($AU$4,'C_6_%'!F89,'C_5_%'!F89,'C_4_%'!F89,'C_3_%'!F89,'C_2_%'!F89,'C_1_%'!F89,'C_0_%'!F89)</f>
        <v>-21.6</v>
      </c>
      <c r="H97" s="3"/>
      <c r="I97" s="6">
        <f>CHOOSE($AU$4,'C_6_%'!G89,'C_5_%'!G89,'C_4_%'!G89,'C_3_%'!G89,'C_2_%'!G89,'C_1_%'!G89,'C_0_%'!G89,)</f>
        <v>13199009</v>
      </c>
      <c r="J97" s="6"/>
      <c r="K97" s="6">
        <f>CHOOSE($AU$4,'C_6_%'!H89,'C_5_%'!H89,'C_4_%'!H89,'C_3_%'!H89,'C_2_%'!H89,'C_1_%'!H89,'C_0_%'!H89)</f>
        <v>1411042</v>
      </c>
      <c r="L97" s="6"/>
      <c r="M97" s="6">
        <f>CHOOSE($AU$4,'C_6_%'!I89,'C_5_%'!I89,'C_4_%'!I89,'C_3_%'!I89,'C_2_%'!I89,'C_1_%'!I89,'C_0_%'!I89)</f>
        <v>465813</v>
      </c>
      <c r="N97" s="6"/>
      <c r="O97" s="6">
        <f>CHOOSE($AU$4,'C_6_%'!J89,'C_5_%'!J89,'C_4_%'!J89,'C_3_%'!J89,'C_2_%'!J89,'C_1_%'!J89,'C_0_%'!J89)</f>
        <v>3443737</v>
      </c>
      <c r="P97" s="6"/>
      <c r="Q97" s="6">
        <f>CHOOSE($AU$4,'C_6_%'!K89,'C_5_%'!K89,'C_4_%'!K89,'C_3_%'!K89,'C_2_%'!K89,'C_1_%'!K89,'C_0_%'!K89)</f>
        <v>93417</v>
      </c>
      <c r="R97" s="6"/>
      <c r="S97" s="6">
        <f>CHOOSE($AU$4,'C_6_%'!L89,'C_5_%'!L89,'C_4_%'!L89,'C_3_%'!L89,'C_2_%'!L89,'C_1_%'!L89,'C_0_%'!L89,)</f>
        <v>18104759.333000001</v>
      </c>
      <c r="T97" s="6"/>
      <c r="U97" s="6">
        <f>CHOOSE($AU$4,'C_6_%'!O89,'C_5_%'!O89,'C_4_%'!O89,'C_3_%'!O89,'C_2_%'!O89,'C_1_%'!O89,'C_0_%'!O89)</f>
        <v>610201.33333000005</v>
      </c>
      <c r="V97" s="6"/>
      <c r="W97" s="6">
        <f>CHOOSE($AU$4,'C_6_%'!Q89,'C_5_%'!Q89,'C_4_%'!Q89,'C_3_%'!Q89,'C_2_%'!Q89,'C_1_%'!Q89,'C_0_%'!Q89)</f>
        <v>691281.11652000004</v>
      </c>
      <c r="X97" s="6"/>
      <c r="Y97" s="6">
        <f>CHOOSE($AU$4,'C_6_%'!P89,'C_5_%'!P89,'C_4_%'!P89,'C_3_%'!P89,'C_2_%'!P89,'C_1_%'!P89,'C_0_%'!P89)</f>
        <v>0</v>
      </c>
      <c r="Z97" s="6"/>
      <c r="AA97" s="6">
        <f>CHOOSE($AU$4,'C_6_%'!R89,'C_5_%'!R89,'C_4_%'!R89,'C_3_%'!R89,'C_2_%'!R89,'C_1_%'!R89,'C_0_%'!R89)</f>
        <v>308751</v>
      </c>
      <c r="AB97" s="6"/>
      <c r="AC97" s="6">
        <f>CHOOSE($AU$4,'C_6_%'!S89,'C_5_%'!S89,'C_4_%'!S89,'C_3_%'!S89,'C_2_%'!S89,'C_1_%'!S89,'C_0_%'!S89)</f>
        <v>36307</v>
      </c>
      <c r="AW97" s="20"/>
      <c r="AX97" s="20"/>
      <c r="AY97" s="20"/>
    </row>
    <row r="98" spans="2:51" x14ac:dyDescent="0.2">
      <c r="B98" s="38">
        <f>CHOOSE($AU$4,'C_6_%'!B90,'C_5_%'!B90,'C_4_%'!B90,'C_3_%'!B90,'C_2_%'!B90,'C_1_%'!B90,'C_0_%'!B90,)</f>
        <v>1719</v>
      </c>
      <c r="C98" s="38" t="str">
        <f>CHOOSE($AU$4,'C_6_%'!A90,'C_5_%'!A90,'C_4_%'!A90,'C_3_%'!A90,'C_2_%'!A90,'C_1_%'!A90,'C_0_%'!A90,)</f>
        <v>Denver</v>
      </c>
      <c r="E98" s="40">
        <f>CHOOSE($AU$4,'C_6_%'!E90,'C_5_%'!E90,'C_4_%'!E90,'C_3_%'!E90,'C_2_%'!E90,'C_1_%'!E90,'C_0_%'!E90)</f>
        <v>699.1</v>
      </c>
      <c r="G98" s="40">
        <f>CHOOSE($AU$4,'C_6_%'!F90,'C_5_%'!F90,'C_4_%'!F90,'C_3_%'!F90,'C_2_%'!F90,'C_1_%'!F90,'C_0_%'!F90)</f>
        <v>-18</v>
      </c>
      <c r="H98" s="3"/>
      <c r="I98" s="6">
        <f>CHOOSE($AU$4,'C_6_%'!G90,'C_5_%'!G90,'C_4_%'!G90,'C_3_%'!G90,'C_2_%'!G90,'C_1_%'!G90,'C_0_%'!G90,)</f>
        <v>3504787</v>
      </c>
      <c r="J98" s="6"/>
      <c r="K98" s="6">
        <f>CHOOSE($AU$4,'C_6_%'!H90,'C_5_%'!H90,'C_4_%'!H90,'C_3_%'!H90,'C_2_%'!H90,'C_1_%'!H90,'C_0_%'!H90)</f>
        <v>489374</v>
      </c>
      <c r="L98" s="6"/>
      <c r="M98" s="6">
        <f>CHOOSE($AU$4,'C_6_%'!I90,'C_5_%'!I90,'C_4_%'!I90,'C_3_%'!I90,'C_2_%'!I90,'C_1_%'!I90,'C_0_%'!I90)</f>
        <v>523</v>
      </c>
      <c r="N98" s="6"/>
      <c r="O98" s="6">
        <f>CHOOSE($AU$4,'C_6_%'!J90,'C_5_%'!J90,'C_4_%'!J90,'C_3_%'!J90,'C_2_%'!J90,'C_1_%'!J90,'C_0_%'!J90)</f>
        <v>1731068</v>
      </c>
      <c r="P98" s="6"/>
      <c r="Q98" s="6">
        <f>CHOOSE($AU$4,'C_6_%'!K90,'C_5_%'!K90,'C_4_%'!K90,'C_3_%'!K90,'C_2_%'!K90,'C_1_%'!K90,'C_0_%'!K90)</f>
        <v>-60205</v>
      </c>
      <c r="R98" s="6"/>
      <c r="S98" s="6">
        <f>CHOOSE($AU$4,'C_6_%'!L90,'C_5_%'!L90,'C_4_%'!L90,'C_3_%'!L90,'C_2_%'!L90,'C_1_%'!L90,'C_0_%'!L90,)</f>
        <v>5732328.6666999999</v>
      </c>
      <c r="T98" s="6"/>
      <c r="U98" s="6">
        <f>CHOOSE($AU$4,'C_6_%'!O90,'C_5_%'!O90,'C_4_%'!O90,'C_3_%'!O90,'C_2_%'!O90,'C_1_%'!O90,'C_0_%'!O90)</f>
        <v>-52582.333330000001</v>
      </c>
      <c r="V98" s="6"/>
      <c r="W98" s="6">
        <f>CHOOSE($AU$4,'C_6_%'!Q90,'C_5_%'!Q90,'C_4_%'!Q90,'C_3_%'!Q90,'C_2_%'!Q90,'C_1_%'!Q90,'C_0_%'!Q90)</f>
        <v>0</v>
      </c>
      <c r="X98" s="6"/>
      <c r="Y98" s="6">
        <f>CHOOSE($AU$4,'C_6_%'!P90,'C_5_%'!P90,'C_4_%'!P90,'C_3_%'!P90,'C_2_%'!P90,'C_1_%'!P90,'C_0_%'!P90)</f>
        <v>0</v>
      </c>
      <c r="Z98" s="6"/>
      <c r="AA98" s="6">
        <f>CHOOSE($AU$4,'C_6_%'!R90,'C_5_%'!R90,'C_4_%'!R90,'C_3_%'!R90,'C_2_%'!R90,'C_1_%'!R90,'C_0_%'!R90)</f>
        <v>114588</v>
      </c>
      <c r="AB98" s="6"/>
      <c r="AC98" s="6">
        <f>CHOOSE($AU$4,'C_6_%'!S90,'C_5_%'!S90,'C_4_%'!S90,'C_3_%'!S90,'C_2_%'!S90,'C_1_%'!S90,'C_0_%'!S90)</f>
        <v>-7832</v>
      </c>
      <c r="AW98" s="20"/>
      <c r="AX98" s="20"/>
      <c r="AY98" s="20"/>
    </row>
    <row r="99" spans="2:51" s="43" customFormat="1" x14ac:dyDescent="0.2">
      <c r="B99" s="42">
        <f>CHOOSE($AU$4,'C_6_%'!B91,'C_5_%'!B91,'C_4_%'!B91,'C_3_%'!B91,'C_2_%'!B91,'C_1_%'!B91,'C_0_%'!B91,)</f>
        <v>1737</v>
      </c>
      <c r="C99" s="42" t="str">
        <f>CHOOSE($AU$4,'C_6_%'!A91,'C_5_%'!A91,'C_4_%'!A91,'C_3_%'!A91,'C_2_%'!A91,'C_1_%'!A91,'C_0_%'!A91,)</f>
        <v>Des Moines Independent</v>
      </c>
      <c r="E99" s="44">
        <f>CHOOSE($AU$4,'C_6_%'!E91,'C_5_%'!E91,'C_4_%'!E91,'C_3_%'!E91,'C_2_%'!E91,'C_1_%'!E91,'C_0_%'!E91)</f>
        <v>32413.200000000001</v>
      </c>
      <c r="G99" s="44">
        <f>CHOOSE($AU$4,'C_6_%'!F91,'C_5_%'!F91,'C_4_%'!F91,'C_3_%'!F91,'C_2_%'!F91,'C_1_%'!F91,'C_0_%'!F91)</f>
        <v>351.1</v>
      </c>
      <c r="H99" s="45"/>
      <c r="I99" s="46">
        <f>CHOOSE($AU$4,'C_6_%'!G91,'C_5_%'!G91,'C_4_%'!G91,'C_3_%'!G91,'C_2_%'!G91,'C_1_%'!G91,'C_0_%'!G91,)</f>
        <v>206710004</v>
      </c>
      <c r="J99" s="46"/>
      <c r="K99" s="46">
        <f>CHOOSE($AU$4,'C_6_%'!H91,'C_5_%'!H91,'C_4_%'!H91,'C_3_%'!H91,'C_2_%'!H91,'C_1_%'!H91,'C_0_%'!H91)</f>
        <v>24840023</v>
      </c>
      <c r="L99" s="46"/>
      <c r="M99" s="46">
        <f>CHOOSE($AU$4,'C_6_%'!I91,'C_5_%'!I91,'C_4_%'!I91,'C_3_%'!I91,'C_2_%'!I91,'C_1_%'!I91,'C_0_%'!I91)</f>
        <v>12362750</v>
      </c>
      <c r="N99" s="46"/>
      <c r="O99" s="46">
        <f>CHOOSE($AU$4,'C_6_%'!J91,'C_5_%'!J91,'C_4_%'!J91,'C_3_%'!J91,'C_2_%'!J91,'C_1_%'!J91,'C_0_%'!J91)</f>
        <v>75626205</v>
      </c>
      <c r="P99" s="46"/>
      <c r="Q99" s="46">
        <f>CHOOSE($AU$4,'C_6_%'!K91,'C_5_%'!K91,'C_4_%'!K91,'C_3_%'!K91,'C_2_%'!K91,'C_1_%'!K91,'C_0_%'!K91)</f>
        <v>1438763</v>
      </c>
      <c r="R99" s="46"/>
      <c r="S99" s="46">
        <f>CHOOSE($AU$4,'C_6_%'!L91,'C_5_%'!L91,'C_4_%'!L91,'C_3_%'!L91,'C_2_%'!L91,'C_1_%'!L91,'C_0_%'!L91,)</f>
        <v>308599468.32999998</v>
      </c>
      <c r="T99" s="46"/>
      <c r="U99" s="46">
        <f>CHOOSE($AU$4,'C_6_%'!O91,'C_5_%'!O91,'C_4_%'!O91,'C_3_%'!O91,'C_2_%'!O91,'C_1_%'!O91,'C_0_%'!O91)</f>
        <v>15264542.333000001</v>
      </c>
      <c r="V99" s="46"/>
      <c r="W99" s="46">
        <f>CHOOSE($AU$4,'C_6_%'!Q91,'C_5_%'!Q91,'C_4_%'!Q91,'C_3_%'!Q91,'C_2_%'!Q91,'C_1_%'!Q91,'C_0_%'!Q91)</f>
        <v>7978349.2951999996</v>
      </c>
      <c r="X99" s="46"/>
      <c r="Y99" s="46">
        <f>CHOOSE($AU$4,'C_6_%'!P91,'C_5_%'!P91,'C_4_%'!P91,'C_3_%'!P91,'C_2_%'!P91,'C_1_%'!P91,'C_0_%'!P91)</f>
        <v>0</v>
      </c>
      <c r="Z99" s="46"/>
      <c r="AA99" s="46">
        <f>CHOOSE($AU$4,'C_6_%'!R91,'C_5_%'!R91,'C_4_%'!R91,'C_3_%'!R91,'C_2_%'!R91,'C_1_%'!R91,'C_0_%'!R91)</f>
        <v>4303416</v>
      </c>
      <c r="AB99" s="46"/>
      <c r="AC99" s="46">
        <f>CHOOSE($AU$4,'C_6_%'!S91,'C_5_%'!S91,'C_4_%'!S91,'C_3_%'!S91,'C_2_%'!S91,'C_1_%'!S91,'C_0_%'!S91)</f>
        <v>382915</v>
      </c>
      <c r="AW99" s="48"/>
      <c r="AX99" s="48"/>
      <c r="AY99" s="48"/>
    </row>
    <row r="100" spans="2:51" x14ac:dyDescent="0.2">
      <c r="B100" s="38">
        <f>CHOOSE($AU$4,'C_6_%'!B92,'C_5_%'!B92,'C_4_%'!B92,'C_3_%'!B92,'C_2_%'!B92,'C_1_%'!B92,'C_0_%'!B92,)</f>
        <v>1782</v>
      </c>
      <c r="C100" s="38" t="str">
        <f>CHOOSE($AU$4,'C_6_%'!A92,'C_5_%'!A92,'C_4_%'!A92,'C_3_%'!A92,'C_2_%'!A92,'C_1_%'!A92,'C_0_%'!A92,)</f>
        <v>Diagonal</v>
      </c>
      <c r="E100" s="40">
        <f>CHOOSE($AU$4,'C_6_%'!E92,'C_5_%'!E92,'C_4_%'!E92,'C_3_%'!E92,'C_2_%'!E92,'C_1_%'!E92,'C_0_%'!E92)</f>
        <v>93</v>
      </c>
      <c r="G100" s="40">
        <f>CHOOSE($AU$4,'C_6_%'!F92,'C_5_%'!F92,'C_4_%'!F92,'C_3_%'!F92,'C_2_%'!F92,'C_1_%'!F92,'C_0_%'!F92)</f>
        <v>-19</v>
      </c>
      <c r="H100" s="3"/>
      <c r="I100" s="6">
        <f>CHOOSE($AU$4,'C_6_%'!G92,'C_5_%'!G92,'C_4_%'!G92,'C_3_%'!G92,'C_2_%'!G92,'C_1_%'!G92,'C_0_%'!G92,)</f>
        <v>520967</v>
      </c>
      <c r="J100" s="6"/>
      <c r="K100" s="6">
        <f>CHOOSE($AU$4,'C_6_%'!H92,'C_5_%'!H92,'C_4_%'!H92,'C_3_%'!H92,'C_2_%'!H92,'C_1_%'!H92,'C_0_%'!H92)</f>
        <v>113289</v>
      </c>
      <c r="L100" s="6"/>
      <c r="M100" s="6">
        <f>CHOOSE($AU$4,'C_6_%'!I92,'C_5_%'!I92,'C_4_%'!I92,'C_3_%'!I92,'C_2_%'!I92,'C_1_%'!I92,'C_0_%'!I92)</f>
        <v>-31362</v>
      </c>
      <c r="N100" s="6"/>
      <c r="O100" s="6">
        <f>CHOOSE($AU$4,'C_6_%'!J92,'C_5_%'!J92,'C_4_%'!J92,'C_3_%'!J92,'C_2_%'!J92,'C_1_%'!J92,'C_0_%'!J92)</f>
        <v>412106</v>
      </c>
      <c r="P100" s="6"/>
      <c r="Q100" s="6">
        <f>CHOOSE($AU$4,'C_6_%'!K92,'C_5_%'!K92,'C_4_%'!K92,'C_3_%'!K92,'C_2_%'!K92,'C_1_%'!K92,'C_0_%'!K92)</f>
        <v>94080</v>
      </c>
      <c r="R100" s="6"/>
      <c r="S100" s="6">
        <f>CHOOSE($AU$4,'C_6_%'!L92,'C_5_%'!L92,'C_4_%'!L92,'C_3_%'!L92,'C_2_%'!L92,'C_1_%'!L92,'C_0_%'!L92,)</f>
        <v>1047301.6666999999</v>
      </c>
      <c r="T100" s="6"/>
      <c r="U100" s="6">
        <f>CHOOSE($AU$4,'C_6_%'!O92,'C_5_%'!O92,'C_4_%'!O92,'C_3_%'!O92,'C_2_%'!O92,'C_1_%'!O92,'C_0_%'!O92)</f>
        <v>63657.666666999998</v>
      </c>
      <c r="V100" s="6"/>
      <c r="W100" s="6">
        <f>CHOOSE($AU$4,'C_6_%'!Q92,'C_5_%'!Q92,'C_4_%'!Q92,'C_3_%'!Q92,'C_2_%'!Q92,'C_1_%'!Q92,'C_0_%'!Q92)</f>
        <v>0</v>
      </c>
      <c r="X100" s="6"/>
      <c r="Y100" s="6">
        <f>CHOOSE($AU$4,'C_6_%'!P92,'C_5_%'!P92,'C_4_%'!P92,'C_3_%'!P92,'C_2_%'!P92,'C_1_%'!P92,'C_0_%'!P92)</f>
        <v>100591</v>
      </c>
      <c r="Z100" s="6"/>
      <c r="AA100" s="6">
        <f>CHOOSE($AU$4,'C_6_%'!R92,'C_5_%'!R92,'C_4_%'!R92,'C_3_%'!R92,'C_2_%'!R92,'C_1_%'!R92,'C_0_%'!R92)</f>
        <v>0</v>
      </c>
      <c r="AB100" s="6"/>
      <c r="AC100" s="6">
        <f>CHOOSE($AU$4,'C_6_%'!S92,'C_5_%'!S92,'C_4_%'!S92,'C_3_%'!S92,'C_2_%'!S92,'C_1_%'!S92,'C_0_%'!S92)</f>
        <v>0</v>
      </c>
      <c r="AW100" s="20"/>
      <c r="AX100" s="20"/>
      <c r="AY100" s="20"/>
    </row>
    <row r="101" spans="2:51" x14ac:dyDescent="0.2">
      <c r="B101" s="38">
        <f>CHOOSE($AU$4,'C_6_%'!B93,'C_5_%'!B93,'C_4_%'!B93,'C_3_%'!B93,'C_2_%'!B93,'C_1_%'!B93,'C_0_%'!B93,)</f>
        <v>1791</v>
      </c>
      <c r="C101" s="38" t="str">
        <f>CHOOSE($AU$4,'C_6_%'!A93,'C_5_%'!A93,'C_4_%'!A93,'C_3_%'!A93,'C_2_%'!A93,'C_1_%'!A93,'C_0_%'!A93,)</f>
        <v>Dike-New Hartford</v>
      </c>
      <c r="E101" s="40">
        <f>CHOOSE($AU$4,'C_6_%'!E93,'C_5_%'!E93,'C_4_%'!E93,'C_3_%'!E93,'C_2_%'!E93,'C_1_%'!E93,'C_0_%'!E93)</f>
        <v>880.5</v>
      </c>
      <c r="G101" s="40">
        <f>CHOOSE($AU$4,'C_6_%'!F93,'C_5_%'!F93,'C_4_%'!F93,'C_3_%'!F93,'C_2_%'!F93,'C_1_%'!F93,'C_0_%'!F93)</f>
        <v>33.799999999999997</v>
      </c>
      <c r="H101" s="3"/>
      <c r="I101" s="6">
        <f>CHOOSE($AU$4,'C_6_%'!G93,'C_5_%'!G93,'C_4_%'!G93,'C_3_%'!G93,'C_2_%'!G93,'C_1_%'!G93,'C_0_%'!G93,)</f>
        <v>4741566</v>
      </c>
      <c r="J101" s="6"/>
      <c r="K101" s="6">
        <f>CHOOSE($AU$4,'C_6_%'!H93,'C_5_%'!H93,'C_4_%'!H93,'C_3_%'!H93,'C_2_%'!H93,'C_1_%'!H93,'C_0_%'!H93)</f>
        <v>645429</v>
      </c>
      <c r="L101" s="6"/>
      <c r="M101" s="6">
        <f>CHOOSE($AU$4,'C_6_%'!I93,'C_5_%'!I93,'C_4_%'!I93,'C_3_%'!I93,'C_2_%'!I93,'C_1_%'!I93,'C_0_%'!I93)</f>
        <v>585178</v>
      </c>
      <c r="N101" s="6"/>
      <c r="O101" s="6">
        <f>CHOOSE($AU$4,'C_6_%'!J93,'C_5_%'!J93,'C_4_%'!J93,'C_3_%'!J93,'C_2_%'!J93,'C_1_%'!J93,'C_0_%'!J93)</f>
        <v>2276901</v>
      </c>
      <c r="P101" s="6"/>
      <c r="Q101" s="6">
        <f>CHOOSE($AU$4,'C_6_%'!K93,'C_5_%'!K93,'C_4_%'!K93,'C_3_%'!K93,'C_2_%'!K93,'C_1_%'!K93,'C_0_%'!K93)</f>
        <v>89711</v>
      </c>
      <c r="R101" s="6"/>
      <c r="S101" s="6">
        <f>CHOOSE($AU$4,'C_6_%'!L93,'C_5_%'!L93,'C_4_%'!L93,'C_3_%'!L93,'C_2_%'!L93,'C_1_%'!L93,'C_0_%'!L93,)</f>
        <v>7675699.6666999999</v>
      </c>
      <c r="T101" s="6"/>
      <c r="U101" s="6">
        <f>CHOOSE($AU$4,'C_6_%'!O93,'C_5_%'!O93,'C_4_%'!O93,'C_3_%'!O93,'C_2_%'!O93,'C_1_%'!O93,'C_0_%'!O93)</f>
        <v>686692.66666999995</v>
      </c>
      <c r="V101" s="6"/>
      <c r="W101" s="6">
        <f>CHOOSE($AU$4,'C_6_%'!Q93,'C_5_%'!Q93,'C_4_%'!Q93,'C_3_%'!Q93,'C_2_%'!Q93,'C_1_%'!Q93,'C_0_%'!Q93)</f>
        <v>0</v>
      </c>
      <c r="X101" s="6"/>
      <c r="Y101" s="6">
        <f>CHOOSE($AU$4,'C_6_%'!P93,'C_5_%'!P93,'C_4_%'!P93,'C_3_%'!P93,'C_2_%'!P93,'C_1_%'!P93,'C_0_%'!P93)</f>
        <v>0</v>
      </c>
      <c r="Z101" s="6"/>
      <c r="AA101" s="6">
        <f>CHOOSE($AU$4,'C_6_%'!R93,'C_5_%'!R93,'C_4_%'!R93,'C_3_%'!R93,'C_2_%'!R93,'C_1_%'!R93,'C_0_%'!R93)</f>
        <v>155967</v>
      </c>
      <c r="AB101" s="6"/>
      <c r="AC101" s="6">
        <f>CHOOSE($AU$4,'C_6_%'!S93,'C_5_%'!S93,'C_4_%'!S93,'C_3_%'!S93,'C_2_%'!S93,'C_1_%'!S93,'C_0_%'!S93)</f>
        <v>2942</v>
      </c>
      <c r="AW101" s="20"/>
      <c r="AX101" s="20"/>
      <c r="AY101" s="20"/>
    </row>
    <row r="102" spans="2:51" x14ac:dyDescent="0.2">
      <c r="B102" s="38">
        <f>CHOOSE($AU$4,'C_6_%'!B94,'C_5_%'!B94,'C_4_%'!B94,'C_3_%'!B94,'C_2_%'!B94,'C_1_%'!B94,'C_0_%'!B94,)</f>
        <v>1854</v>
      </c>
      <c r="C102" s="38" t="str">
        <f>CHOOSE($AU$4,'C_6_%'!A94,'C_5_%'!A94,'C_4_%'!A94,'C_3_%'!A94,'C_2_%'!A94,'C_1_%'!A94,'C_0_%'!A94,)</f>
        <v>Dows</v>
      </c>
      <c r="E102" s="40">
        <f>CHOOSE($AU$4,'C_6_%'!E94,'C_5_%'!E94,'C_4_%'!E94,'C_3_%'!E94,'C_2_%'!E94,'C_1_%'!E94,'C_0_%'!E94)</f>
        <v>138</v>
      </c>
      <c r="G102" s="40">
        <f>CHOOSE($AU$4,'C_6_%'!F94,'C_5_%'!F94,'C_4_%'!F94,'C_3_%'!F94,'C_2_%'!F94,'C_1_%'!F94,'C_0_%'!F94)</f>
        <v>13.7</v>
      </c>
      <c r="H102" s="3"/>
      <c r="I102" s="6">
        <f>CHOOSE($AU$4,'C_6_%'!G94,'C_5_%'!G94,'C_4_%'!G94,'C_3_%'!G94,'C_2_%'!G94,'C_1_%'!G94,'C_0_%'!G94,)</f>
        <v>571043</v>
      </c>
      <c r="J102" s="6"/>
      <c r="K102" s="6">
        <f>CHOOSE($AU$4,'C_6_%'!H94,'C_5_%'!H94,'C_4_%'!H94,'C_3_%'!H94,'C_2_%'!H94,'C_1_%'!H94,'C_0_%'!H94)</f>
        <v>94554</v>
      </c>
      <c r="L102" s="6"/>
      <c r="M102" s="6">
        <f>CHOOSE($AU$4,'C_6_%'!I94,'C_5_%'!I94,'C_4_%'!I94,'C_3_%'!I94,'C_2_%'!I94,'C_1_%'!I94,'C_0_%'!I94)</f>
        <v>241213</v>
      </c>
      <c r="N102" s="6"/>
      <c r="O102" s="6">
        <f>CHOOSE($AU$4,'C_6_%'!J94,'C_5_%'!J94,'C_4_%'!J94,'C_3_%'!J94,'C_2_%'!J94,'C_1_%'!J94,'C_0_%'!J94)</f>
        <v>595875</v>
      </c>
      <c r="P102" s="6"/>
      <c r="Q102" s="6">
        <f>CHOOSE($AU$4,'C_6_%'!K94,'C_5_%'!K94,'C_4_%'!K94,'C_3_%'!K94,'C_2_%'!K94,'C_1_%'!K94,'C_0_%'!K94)</f>
        <v>-87501</v>
      </c>
      <c r="R102" s="6"/>
      <c r="S102" s="6">
        <f>CHOOSE($AU$4,'C_6_%'!L94,'C_5_%'!L94,'C_4_%'!L94,'C_3_%'!L94,'C_2_%'!L94,'C_1_%'!L94,'C_0_%'!L94,)</f>
        <v>1263976.6666999999</v>
      </c>
      <c r="T102" s="6"/>
      <c r="U102" s="6">
        <f>CHOOSE($AU$4,'C_6_%'!O94,'C_5_%'!O94,'C_4_%'!O94,'C_3_%'!O94,'C_2_%'!O94,'C_1_%'!O94,'C_0_%'!O94)</f>
        <v>156216.66667000001</v>
      </c>
      <c r="V102" s="6"/>
      <c r="W102" s="6">
        <f>CHOOSE($AU$4,'C_6_%'!Q94,'C_5_%'!Q94,'C_4_%'!Q94,'C_3_%'!Q94,'C_2_%'!Q94,'C_1_%'!Q94,'C_0_%'!Q94)</f>
        <v>0</v>
      </c>
      <c r="X102" s="6"/>
      <c r="Y102" s="6">
        <f>CHOOSE($AU$4,'C_6_%'!P94,'C_5_%'!P94,'C_4_%'!P94,'C_3_%'!P94,'C_2_%'!P94,'C_1_%'!P94,'C_0_%'!P94)</f>
        <v>0</v>
      </c>
      <c r="Z102" s="6"/>
      <c r="AA102" s="6">
        <f>CHOOSE($AU$4,'C_6_%'!R94,'C_5_%'!R94,'C_4_%'!R94,'C_3_%'!R94,'C_2_%'!R94,'C_1_%'!R94,'C_0_%'!R94)</f>
        <v>15915</v>
      </c>
      <c r="AB102" s="6"/>
      <c r="AC102" s="6">
        <f>CHOOSE($AU$4,'C_6_%'!S94,'C_5_%'!S94,'C_4_%'!S94,'C_3_%'!S94,'C_2_%'!S94,'C_1_%'!S94,'C_0_%'!S94)</f>
        <v>15915</v>
      </c>
      <c r="AW102" s="20"/>
      <c r="AX102" s="20"/>
      <c r="AY102" s="20"/>
    </row>
    <row r="103" spans="2:51" x14ac:dyDescent="0.2">
      <c r="B103" s="38">
        <f>CHOOSE($AU$4,'C_6_%'!B95,'C_5_%'!B95,'C_4_%'!B95,'C_3_%'!B95,'C_2_%'!B95,'C_1_%'!B95,'C_0_%'!B95,)</f>
        <v>1863</v>
      </c>
      <c r="C103" s="38" t="str">
        <f>CHOOSE($AU$4,'C_6_%'!A95,'C_5_%'!A95,'C_4_%'!A95,'C_3_%'!A95,'C_2_%'!A95,'C_1_%'!A95,'C_0_%'!A95,)</f>
        <v>Dubuque</v>
      </c>
      <c r="E103" s="40">
        <f>CHOOSE($AU$4,'C_6_%'!E95,'C_5_%'!E95,'C_4_%'!E95,'C_3_%'!E95,'C_2_%'!E95,'C_1_%'!E95,'C_0_%'!E95)</f>
        <v>10578.7</v>
      </c>
      <c r="G103" s="40">
        <f>CHOOSE($AU$4,'C_6_%'!F95,'C_5_%'!F95,'C_4_%'!F95,'C_3_%'!F95,'C_2_%'!F95,'C_1_%'!F95,'C_0_%'!F95)</f>
        <v>65.400000000000006</v>
      </c>
      <c r="H103" s="3"/>
      <c r="I103" s="6">
        <f>CHOOSE($AU$4,'C_6_%'!G95,'C_5_%'!G95,'C_4_%'!G95,'C_3_%'!G95,'C_2_%'!G95,'C_1_%'!G95,'C_0_%'!G95,)</f>
        <v>56520484</v>
      </c>
      <c r="J103" s="6"/>
      <c r="K103" s="6">
        <f>CHOOSE($AU$4,'C_6_%'!H95,'C_5_%'!H95,'C_4_%'!H95,'C_3_%'!H95,'C_2_%'!H95,'C_1_%'!H95,'C_0_%'!H95)</f>
        <v>7849366</v>
      </c>
      <c r="L103" s="6"/>
      <c r="M103" s="6">
        <f>CHOOSE($AU$4,'C_6_%'!I95,'C_5_%'!I95,'C_4_%'!I95,'C_3_%'!I95,'C_2_%'!I95,'C_1_%'!I95,'C_0_%'!I95)</f>
        <v>3178025</v>
      </c>
      <c r="N103" s="6"/>
      <c r="O103" s="6">
        <f>CHOOSE($AU$4,'C_6_%'!J95,'C_5_%'!J95,'C_4_%'!J95,'C_3_%'!J95,'C_2_%'!J95,'C_1_%'!J95,'C_0_%'!J95)</f>
        <v>31546187</v>
      </c>
      <c r="P103" s="6"/>
      <c r="Q103" s="6">
        <f>CHOOSE($AU$4,'C_6_%'!K95,'C_5_%'!K95,'C_4_%'!K95,'C_3_%'!K95,'C_2_%'!K95,'C_1_%'!K95,'C_0_%'!K95)</f>
        <v>485148</v>
      </c>
      <c r="R103" s="6"/>
      <c r="S103" s="6">
        <f>CHOOSE($AU$4,'C_6_%'!L95,'C_5_%'!L95,'C_4_%'!L95,'C_3_%'!L95,'C_2_%'!L95,'C_1_%'!L95,'C_0_%'!L95,)</f>
        <v>96423732.666999996</v>
      </c>
      <c r="T103" s="6"/>
      <c r="U103" s="6">
        <f>CHOOSE($AU$4,'C_6_%'!O95,'C_5_%'!O95,'C_4_%'!O95,'C_3_%'!O95,'C_2_%'!O95,'C_1_%'!O95,'C_0_%'!O95)</f>
        <v>4170868.6666999999</v>
      </c>
      <c r="V103" s="6"/>
      <c r="W103" s="6">
        <f>CHOOSE($AU$4,'C_6_%'!Q95,'C_5_%'!Q95,'C_4_%'!Q95,'C_3_%'!Q95,'C_2_%'!Q95,'C_1_%'!Q95,'C_0_%'!Q95)</f>
        <v>0</v>
      </c>
      <c r="X103" s="6"/>
      <c r="Y103" s="6">
        <f>CHOOSE($AU$4,'C_6_%'!P95,'C_5_%'!P95,'C_4_%'!P95,'C_3_%'!P95,'C_2_%'!P95,'C_1_%'!P95,'C_0_%'!P95)</f>
        <v>0</v>
      </c>
      <c r="Z103" s="6"/>
      <c r="AA103" s="6">
        <f>CHOOSE($AU$4,'C_6_%'!R95,'C_5_%'!R95,'C_4_%'!R95,'C_3_%'!R95,'C_2_%'!R95,'C_1_%'!R95,'C_0_%'!R95)</f>
        <v>2349054</v>
      </c>
      <c r="AB103" s="6"/>
      <c r="AC103" s="6">
        <f>CHOOSE($AU$4,'C_6_%'!S95,'C_5_%'!S95,'C_4_%'!S95,'C_3_%'!S95,'C_2_%'!S95,'C_1_%'!S95,'C_0_%'!S95)</f>
        <v>62860</v>
      </c>
      <c r="AW103" s="20"/>
      <c r="AX103" s="20"/>
      <c r="AY103" s="20"/>
    </row>
    <row r="104" spans="2:51" s="43" customFormat="1" x14ac:dyDescent="0.2">
      <c r="B104" s="42">
        <f>CHOOSE($AU$4,'C_6_%'!B96,'C_5_%'!B96,'C_4_%'!B96,'C_3_%'!B96,'C_2_%'!B96,'C_1_%'!B96,'C_0_%'!B96,)</f>
        <v>1908</v>
      </c>
      <c r="C104" s="42" t="str">
        <f>CHOOSE($AU$4,'C_6_%'!A96,'C_5_%'!A96,'C_4_%'!A96,'C_3_%'!A96,'C_2_%'!A96,'C_1_%'!A96,'C_0_%'!A96,)</f>
        <v>Dunkerton</v>
      </c>
      <c r="E104" s="44">
        <f>CHOOSE($AU$4,'C_6_%'!E96,'C_5_%'!E96,'C_4_%'!E96,'C_3_%'!E96,'C_2_%'!E96,'C_1_%'!E96,'C_0_%'!E96)</f>
        <v>464</v>
      </c>
      <c r="G104" s="44">
        <f>CHOOSE($AU$4,'C_6_%'!F96,'C_5_%'!F96,'C_4_%'!F96,'C_3_%'!F96,'C_2_%'!F96,'C_1_%'!F96,'C_0_%'!F96)</f>
        <v>-12.6</v>
      </c>
      <c r="H104" s="45"/>
      <c r="I104" s="46">
        <f>CHOOSE($AU$4,'C_6_%'!G96,'C_5_%'!G96,'C_4_%'!G96,'C_3_%'!G96,'C_2_%'!G96,'C_1_%'!G96,'C_0_%'!G96,)</f>
        <v>2402124</v>
      </c>
      <c r="J104" s="46"/>
      <c r="K104" s="46">
        <f>CHOOSE($AU$4,'C_6_%'!H96,'C_5_%'!H96,'C_4_%'!H96,'C_3_%'!H96,'C_2_%'!H96,'C_1_%'!H96,'C_0_%'!H96)</f>
        <v>347827</v>
      </c>
      <c r="L104" s="46"/>
      <c r="M104" s="46">
        <f>CHOOSE($AU$4,'C_6_%'!I96,'C_5_%'!I96,'C_4_%'!I96,'C_3_%'!I96,'C_2_%'!I96,'C_1_%'!I96,'C_0_%'!I96)</f>
        <v>33217</v>
      </c>
      <c r="N104" s="46"/>
      <c r="O104" s="46">
        <f>CHOOSE($AU$4,'C_6_%'!J96,'C_5_%'!J96,'C_4_%'!J96,'C_3_%'!J96,'C_2_%'!J96,'C_1_%'!J96,'C_0_%'!J96)</f>
        <v>1270680</v>
      </c>
      <c r="P104" s="46"/>
      <c r="Q104" s="46">
        <f>CHOOSE($AU$4,'C_6_%'!K96,'C_5_%'!K96,'C_4_%'!K96,'C_3_%'!K96,'C_2_%'!K96,'C_1_%'!K96,'C_0_%'!K96)</f>
        <v>25021</v>
      </c>
      <c r="R104" s="46"/>
      <c r="S104" s="46">
        <f>CHOOSE($AU$4,'C_6_%'!L96,'C_5_%'!L96,'C_4_%'!L96,'C_3_%'!L96,'C_2_%'!L96,'C_1_%'!L96,'C_0_%'!L96,)</f>
        <v>4024554.3333000001</v>
      </c>
      <c r="T104" s="46"/>
      <c r="U104" s="46">
        <f>CHOOSE($AU$4,'C_6_%'!O96,'C_5_%'!O96,'C_4_%'!O96,'C_3_%'!O96,'C_2_%'!O96,'C_1_%'!O96,'C_0_%'!O96)</f>
        <v>62161.333333000002</v>
      </c>
      <c r="V104" s="46"/>
      <c r="W104" s="46">
        <f>CHOOSE($AU$4,'C_6_%'!Q96,'C_5_%'!Q96,'C_4_%'!Q96,'C_3_%'!Q96,'C_2_%'!Q96,'C_1_%'!Q96,'C_0_%'!Q96)</f>
        <v>0</v>
      </c>
      <c r="X104" s="46"/>
      <c r="Y104" s="46">
        <f>CHOOSE($AU$4,'C_6_%'!P96,'C_5_%'!P96,'C_4_%'!P96,'C_3_%'!P96,'C_2_%'!P96,'C_1_%'!P96,'C_0_%'!P96)</f>
        <v>0</v>
      </c>
      <c r="Z104" s="46"/>
      <c r="AA104" s="46">
        <f>CHOOSE($AU$4,'C_6_%'!R96,'C_5_%'!R96,'C_4_%'!R96,'C_3_%'!R96,'C_2_%'!R96,'C_1_%'!R96,'C_0_%'!R96)</f>
        <v>60477</v>
      </c>
      <c r="AB104" s="46"/>
      <c r="AC104" s="46">
        <f>CHOOSE($AU$4,'C_6_%'!S96,'C_5_%'!S96,'C_4_%'!S96,'C_3_%'!S96,'C_2_%'!S96,'C_1_%'!S96,'C_0_%'!S96)</f>
        <v>-16036</v>
      </c>
      <c r="AW104" s="48"/>
      <c r="AX104" s="48"/>
      <c r="AY104" s="48"/>
    </row>
    <row r="105" spans="2:51" x14ac:dyDescent="0.2">
      <c r="B105" s="38">
        <f>CHOOSE($AU$4,'C_6_%'!B97,'C_5_%'!B97,'C_4_%'!B97,'C_3_%'!B97,'C_2_%'!B97,'C_1_%'!B97,'C_0_%'!B97,)</f>
        <v>1926</v>
      </c>
      <c r="C105" s="38" t="str">
        <f>CHOOSE($AU$4,'C_6_%'!A97,'C_5_%'!A97,'C_4_%'!A97,'C_3_%'!A97,'C_2_%'!A97,'C_1_%'!A97,'C_0_%'!A97,)</f>
        <v>Durant</v>
      </c>
      <c r="E105" s="40">
        <f>CHOOSE($AU$4,'C_6_%'!E97,'C_5_%'!E97,'C_4_%'!E97,'C_3_%'!E97,'C_2_%'!E97,'C_1_%'!E97,'C_0_%'!E97)</f>
        <v>565.70000000000005</v>
      </c>
      <c r="G105" s="40">
        <f>CHOOSE($AU$4,'C_6_%'!F97,'C_5_%'!F97,'C_4_%'!F97,'C_3_%'!F97,'C_2_%'!F97,'C_1_%'!F97,'C_0_%'!F97)</f>
        <v>0.3</v>
      </c>
      <c r="H105" s="3"/>
      <c r="I105" s="6">
        <f>CHOOSE($AU$4,'C_6_%'!G97,'C_5_%'!G97,'C_4_%'!G97,'C_3_%'!G97,'C_2_%'!G97,'C_1_%'!G97,'C_0_%'!G97,)</f>
        <v>2528660</v>
      </c>
      <c r="J105" s="6"/>
      <c r="K105" s="6">
        <f>CHOOSE($AU$4,'C_6_%'!H97,'C_5_%'!H97,'C_4_%'!H97,'C_3_%'!H97,'C_2_%'!H97,'C_1_%'!H97,'C_0_%'!H97)</f>
        <v>460960</v>
      </c>
      <c r="L105" s="6"/>
      <c r="M105" s="6">
        <f>CHOOSE($AU$4,'C_6_%'!I97,'C_5_%'!I97,'C_4_%'!I97,'C_3_%'!I97,'C_2_%'!I97,'C_1_%'!I97,'C_0_%'!I97)</f>
        <v>-7033</v>
      </c>
      <c r="N105" s="6"/>
      <c r="O105" s="6">
        <f>CHOOSE($AU$4,'C_6_%'!J97,'C_5_%'!J97,'C_4_%'!J97,'C_3_%'!J97,'C_2_%'!J97,'C_1_%'!J97,'C_0_%'!J97)</f>
        <v>1798233</v>
      </c>
      <c r="P105" s="6"/>
      <c r="Q105" s="6">
        <f>CHOOSE($AU$4,'C_6_%'!K97,'C_5_%'!K97,'C_4_%'!K97,'C_3_%'!K97,'C_2_%'!K97,'C_1_%'!K97,'C_0_%'!K97)</f>
        <v>-79019</v>
      </c>
      <c r="R105" s="6"/>
      <c r="S105" s="6">
        <f>CHOOSE($AU$4,'C_6_%'!L97,'C_5_%'!L97,'C_4_%'!L97,'C_3_%'!L97,'C_2_%'!L97,'C_1_%'!L97,'C_0_%'!L97,)</f>
        <v>4807636.6666999999</v>
      </c>
      <c r="T105" s="6"/>
      <c r="U105" s="6">
        <f>CHOOSE($AU$4,'C_6_%'!O97,'C_5_%'!O97,'C_4_%'!O97,'C_3_%'!O97,'C_2_%'!O97,'C_1_%'!O97,'C_0_%'!O97)</f>
        <v>-66268.333329999994</v>
      </c>
      <c r="V105" s="6"/>
      <c r="W105" s="6">
        <f>CHOOSE($AU$4,'C_6_%'!Q97,'C_5_%'!Q97,'C_4_%'!Q97,'C_3_%'!Q97,'C_2_%'!Q97,'C_1_%'!Q97,'C_0_%'!Q97)</f>
        <v>0</v>
      </c>
      <c r="X105" s="6"/>
      <c r="Y105" s="6">
        <f>CHOOSE($AU$4,'C_6_%'!P97,'C_5_%'!P97,'C_4_%'!P97,'C_3_%'!P97,'C_2_%'!P97,'C_1_%'!P97,'C_0_%'!P97)</f>
        <v>0</v>
      </c>
      <c r="Z105" s="6"/>
      <c r="AA105" s="6">
        <f>CHOOSE($AU$4,'C_6_%'!R97,'C_5_%'!R97,'C_4_%'!R97,'C_3_%'!R97,'C_2_%'!R97,'C_1_%'!R97,'C_0_%'!R97)</f>
        <v>66843</v>
      </c>
      <c r="AB105" s="6"/>
      <c r="AC105" s="6">
        <f>CHOOSE($AU$4,'C_6_%'!S97,'C_5_%'!S97,'C_4_%'!S97,'C_3_%'!S97,'C_2_%'!S97,'C_1_%'!S97,'C_0_%'!S97)</f>
        <v>17875</v>
      </c>
      <c r="AW105" s="20"/>
      <c r="AX105" s="20"/>
      <c r="AY105" s="20"/>
    </row>
    <row r="106" spans="2:51" x14ac:dyDescent="0.2">
      <c r="B106" s="38">
        <f>CHOOSE($AU$4,'C_6_%'!B98,'C_5_%'!B98,'C_4_%'!B98,'C_3_%'!B98,'C_2_%'!B98,'C_1_%'!B98,'C_0_%'!B98,)</f>
        <v>1944</v>
      </c>
      <c r="C106" s="38" t="str">
        <f>CHOOSE($AU$4,'C_6_%'!A98,'C_5_%'!A98,'C_4_%'!A98,'C_3_%'!A98,'C_2_%'!A98,'C_1_%'!A98,'C_0_%'!A98,)</f>
        <v>Eagle Grove</v>
      </c>
      <c r="E106" s="40">
        <f>CHOOSE($AU$4,'C_6_%'!E98,'C_5_%'!E98,'C_4_%'!E98,'C_3_%'!E98,'C_2_%'!E98,'C_1_%'!E98,'C_0_%'!E98)</f>
        <v>833.3</v>
      </c>
      <c r="G106" s="40">
        <f>CHOOSE($AU$4,'C_6_%'!F98,'C_5_%'!F98,'C_4_%'!F98,'C_3_%'!F98,'C_2_%'!F98,'C_1_%'!F98,'C_0_%'!F98)</f>
        <v>-0.9</v>
      </c>
      <c r="H106" s="3"/>
      <c r="I106" s="6">
        <f>CHOOSE($AU$4,'C_6_%'!G98,'C_5_%'!G98,'C_4_%'!G98,'C_3_%'!G98,'C_2_%'!G98,'C_1_%'!G98,'C_0_%'!G98,)</f>
        <v>4581436</v>
      </c>
      <c r="J106" s="6"/>
      <c r="K106" s="6">
        <f>CHOOSE($AU$4,'C_6_%'!H98,'C_5_%'!H98,'C_4_%'!H98,'C_3_%'!H98,'C_2_%'!H98,'C_1_%'!H98,'C_0_%'!H98)</f>
        <v>612173</v>
      </c>
      <c r="L106" s="6"/>
      <c r="M106" s="6">
        <f>CHOOSE($AU$4,'C_6_%'!I98,'C_5_%'!I98,'C_4_%'!I98,'C_3_%'!I98,'C_2_%'!I98,'C_1_%'!I98,'C_0_%'!I98)</f>
        <v>271095</v>
      </c>
      <c r="N106" s="6"/>
      <c r="O106" s="6">
        <f>CHOOSE($AU$4,'C_6_%'!J98,'C_5_%'!J98,'C_4_%'!J98,'C_3_%'!J98,'C_2_%'!J98,'C_1_%'!J98,'C_0_%'!J98)</f>
        <v>2613336</v>
      </c>
      <c r="P106" s="6"/>
      <c r="Q106" s="6">
        <f>CHOOSE($AU$4,'C_6_%'!K98,'C_5_%'!K98,'C_4_%'!K98,'C_3_%'!K98,'C_2_%'!K98,'C_1_%'!K98,'C_0_%'!K98)</f>
        <v>48299</v>
      </c>
      <c r="R106" s="6"/>
      <c r="S106" s="6">
        <f>CHOOSE($AU$4,'C_6_%'!L98,'C_5_%'!L98,'C_4_%'!L98,'C_3_%'!L98,'C_2_%'!L98,'C_1_%'!L98,'C_0_%'!L98,)</f>
        <v>7828425.6666999999</v>
      </c>
      <c r="T106" s="6"/>
      <c r="U106" s="6">
        <f>CHOOSE($AU$4,'C_6_%'!O98,'C_5_%'!O98,'C_4_%'!O98,'C_3_%'!O98,'C_2_%'!O98,'C_1_%'!O98,'C_0_%'!O98)</f>
        <v>340874.66667000001</v>
      </c>
      <c r="V106" s="6"/>
      <c r="W106" s="6">
        <f>CHOOSE($AU$4,'C_6_%'!Q98,'C_5_%'!Q98,'C_4_%'!Q98,'C_3_%'!Q98,'C_2_%'!Q98,'C_1_%'!Q98,'C_0_%'!Q98)</f>
        <v>0</v>
      </c>
      <c r="X106" s="6"/>
      <c r="Y106" s="6">
        <f>CHOOSE($AU$4,'C_6_%'!P98,'C_5_%'!P98,'C_4_%'!P98,'C_3_%'!P98,'C_2_%'!P98,'C_1_%'!P98,'C_0_%'!P98)</f>
        <v>0</v>
      </c>
      <c r="Z106" s="6"/>
      <c r="AA106" s="6">
        <f>CHOOSE($AU$4,'C_6_%'!R98,'C_5_%'!R98,'C_4_%'!R98,'C_3_%'!R98,'C_2_%'!R98,'C_1_%'!R98,'C_0_%'!R98)</f>
        <v>184614</v>
      </c>
      <c r="AB106" s="6"/>
      <c r="AC106" s="6">
        <f>CHOOSE($AU$4,'C_6_%'!S98,'C_5_%'!S98,'C_4_%'!S98,'C_3_%'!S98,'C_2_%'!S98,'C_1_%'!S98,'C_0_%'!S98)</f>
        <v>56073</v>
      </c>
      <c r="AW106" s="20"/>
      <c r="AX106" s="20"/>
      <c r="AY106" s="20"/>
    </row>
    <row r="107" spans="2:51" x14ac:dyDescent="0.2">
      <c r="B107" s="38">
        <f>CHOOSE($AU$4,'C_6_%'!B99,'C_5_%'!B99,'C_4_%'!B99,'C_3_%'!B99,'C_2_%'!B99,'C_1_%'!B99,'C_0_%'!B99,)</f>
        <v>1953</v>
      </c>
      <c r="C107" s="38" t="str">
        <f>CHOOSE($AU$4,'C_6_%'!A99,'C_5_%'!A99,'C_4_%'!A99,'C_3_%'!A99,'C_2_%'!A99,'C_1_%'!A99,'C_0_%'!A99,)</f>
        <v>Earlham</v>
      </c>
      <c r="E107" s="40">
        <f>CHOOSE($AU$4,'C_6_%'!E99,'C_5_%'!E99,'C_4_%'!E99,'C_3_%'!E99,'C_2_%'!E99,'C_1_%'!E99,'C_0_%'!E99)</f>
        <v>644.70000000000005</v>
      </c>
      <c r="G107" s="40">
        <f>CHOOSE($AU$4,'C_6_%'!F99,'C_5_%'!F99,'C_4_%'!F99,'C_3_%'!F99,'C_2_%'!F99,'C_1_%'!F99,'C_0_%'!F99)</f>
        <v>27.4</v>
      </c>
      <c r="H107" s="3"/>
      <c r="I107" s="6">
        <f>CHOOSE($AU$4,'C_6_%'!G99,'C_5_%'!G99,'C_4_%'!G99,'C_3_%'!G99,'C_2_%'!G99,'C_1_%'!G99,'C_0_%'!G99,)</f>
        <v>3345627</v>
      </c>
      <c r="J107" s="6"/>
      <c r="K107" s="6">
        <f>CHOOSE($AU$4,'C_6_%'!H99,'C_5_%'!H99,'C_4_%'!H99,'C_3_%'!H99,'C_2_%'!H99,'C_1_%'!H99,'C_0_%'!H99)</f>
        <v>474539</v>
      </c>
      <c r="L107" s="6"/>
      <c r="M107" s="6">
        <f>CHOOSE($AU$4,'C_6_%'!I99,'C_5_%'!I99,'C_4_%'!I99,'C_3_%'!I99,'C_2_%'!I99,'C_1_%'!I99,'C_0_%'!I99)</f>
        <v>424655</v>
      </c>
      <c r="N107" s="6"/>
      <c r="O107" s="6">
        <f>CHOOSE($AU$4,'C_6_%'!J99,'C_5_%'!J99,'C_4_%'!J99,'C_3_%'!J99,'C_2_%'!J99,'C_1_%'!J99,'C_0_%'!J99)</f>
        <v>1703205</v>
      </c>
      <c r="P107" s="6"/>
      <c r="Q107" s="6">
        <f>CHOOSE($AU$4,'C_6_%'!K99,'C_5_%'!K99,'C_4_%'!K99,'C_3_%'!K99,'C_2_%'!K99,'C_1_%'!K99,'C_0_%'!K99)</f>
        <v>71920</v>
      </c>
      <c r="R107" s="6"/>
      <c r="S107" s="6">
        <f>CHOOSE($AU$4,'C_6_%'!L99,'C_5_%'!L99,'C_4_%'!L99,'C_3_%'!L99,'C_2_%'!L99,'C_1_%'!L99,'C_0_%'!L99,)</f>
        <v>5530082</v>
      </c>
      <c r="T107" s="6"/>
      <c r="U107" s="6">
        <f>CHOOSE($AU$4,'C_6_%'!O99,'C_5_%'!O99,'C_4_%'!O99,'C_3_%'!O99,'C_2_%'!O99,'C_1_%'!O99,'C_0_%'!O99)</f>
        <v>503286</v>
      </c>
      <c r="V107" s="6"/>
      <c r="W107" s="6">
        <f>CHOOSE($AU$4,'C_6_%'!Q99,'C_5_%'!Q99,'C_4_%'!Q99,'C_3_%'!Q99,'C_2_%'!Q99,'C_1_%'!Q99,'C_0_%'!Q99)</f>
        <v>0</v>
      </c>
      <c r="X107" s="6"/>
      <c r="Y107" s="6">
        <f>CHOOSE($AU$4,'C_6_%'!P99,'C_5_%'!P99,'C_4_%'!P99,'C_3_%'!P99,'C_2_%'!P99,'C_1_%'!P99,'C_0_%'!P99)</f>
        <v>0</v>
      </c>
      <c r="Z107" s="6"/>
      <c r="AA107" s="6">
        <f>CHOOSE($AU$4,'C_6_%'!R99,'C_5_%'!R99,'C_4_%'!R99,'C_3_%'!R99,'C_2_%'!R99,'C_1_%'!R99,'C_0_%'!R99)</f>
        <v>28647</v>
      </c>
      <c r="AB107" s="6"/>
      <c r="AC107" s="6">
        <f>CHOOSE($AU$4,'C_6_%'!S99,'C_5_%'!S99,'C_4_%'!S99,'C_3_%'!S99,'C_2_%'!S99,'C_1_%'!S99,'C_0_%'!S99)</f>
        <v>28647</v>
      </c>
      <c r="AW107" s="20"/>
      <c r="AX107" s="20"/>
      <c r="AY107" s="20"/>
    </row>
    <row r="108" spans="2:51" x14ac:dyDescent="0.2">
      <c r="B108" s="38">
        <f>CHOOSE($AU$4,'C_6_%'!B100,'C_5_%'!B100,'C_4_%'!B100,'C_3_%'!B100,'C_2_%'!B100,'C_1_%'!B100,'C_0_%'!B100,)</f>
        <v>1963</v>
      </c>
      <c r="C108" s="38" t="str">
        <f>CHOOSE($AU$4,'C_6_%'!A100,'C_5_%'!A100,'C_4_%'!A100,'C_3_%'!A100,'C_2_%'!A100,'C_1_%'!A100,'C_0_%'!A100,)</f>
        <v>East Buchanan</v>
      </c>
      <c r="E108" s="40">
        <f>CHOOSE($AU$4,'C_6_%'!E100,'C_5_%'!E100,'C_4_%'!E100,'C_3_%'!E100,'C_2_%'!E100,'C_1_%'!E100,'C_0_%'!E100)</f>
        <v>560.29999999999995</v>
      </c>
      <c r="G108" s="40">
        <f>CHOOSE($AU$4,'C_6_%'!F100,'C_5_%'!F100,'C_4_%'!F100,'C_3_%'!F100,'C_2_%'!F100,'C_1_%'!F100,'C_0_%'!F100)</f>
        <v>1.9</v>
      </c>
      <c r="H108" s="3"/>
      <c r="I108" s="6">
        <f>CHOOSE($AU$4,'C_6_%'!G100,'C_5_%'!G100,'C_4_%'!G100,'C_3_%'!G100,'C_2_%'!G100,'C_1_%'!G100,'C_0_%'!G100,)</f>
        <v>2944145</v>
      </c>
      <c r="J108" s="6"/>
      <c r="K108" s="6">
        <f>CHOOSE($AU$4,'C_6_%'!H100,'C_5_%'!H100,'C_4_%'!H100,'C_3_%'!H100,'C_2_%'!H100,'C_1_%'!H100,'C_0_%'!H100)</f>
        <v>436616</v>
      </c>
      <c r="L108" s="6"/>
      <c r="M108" s="6">
        <f>CHOOSE($AU$4,'C_6_%'!I100,'C_5_%'!I100,'C_4_%'!I100,'C_3_%'!I100,'C_2_%'!I100,'C_1_%'!I100,'C_0_%'!I100)</f>
        <v>143648</v>
      </c>
      <c r="N108" s="6"/>
      <c r="O108" s="6">
        <f>CHOOSE($AU$4,'C_6_%'!J100,'C_5_%'!J100,'C_4_%'!J100,'C_3_%'!J100,'C_2_%'!J100,'C_1_%'!J100,'C_0_%'!J100)</f>
        <v>1630966</v>
      </c>
      <c r="P108" s="6"/>
      <c r="Q108" s="6">
        <f>CHOOSE($AU$4,'C_6_%'!K100,'C_5_%'!K100,'C_4_%'!K100,'C_3_%'!K100,'C_2_%'!K100,'C_1_%'!K100,'C_0_%'!K100)</f>
        <v>25542</v>
      </c>
      <c r="R108" s="6"/>
      <c r="S108" s="6">
        <f>CHOOSE($AU$4,'C_6_%'!L100,'C_5_%'!L100,'C_4_%'!L100,'C_3_%'!L100,'C_2_%'!L100,'C_1_%'!L100,'C_0_%'!L100,)</f>
        <v>5018226.6666999999</v>
      </c>
      <c r="T108" s="6"/>
      <c r="U108" s="6">
        <f>CHOOSE($AU$4,'C_6_%'!O100,'C_5_%'!O100,'C_4_%'!O100,'C_3_%'!O100,'C_2_%'!O100,'C_1_%'!O100,'C_0_%'!O100)</f>
        <v>175689.66667000001</v>
      </c>
      <c r="V108" s="6"/>
      <c r="W108" s="6">
        <f>CHOOSE($AU$4,'C_6_%'!Q100,'C_5_%'!Q100,'C_4_%'!Q100,'C_3_%'!Q100,'C_2_%'!Q100,'C_1_%'!Q100,'C_0_%'!Q100)</f>
        <v>0</v>
      </c>
      <c r="X108" s="6"/>
      <c r="Y108" s="6">
        <f>CHOOSE($AU$4,'C_6_%'!P100,'C_5_%'!P100,'C_4_%'!P100,'C_3_%'!P100,'C_2_%'!P100,'C_1_%'!P100,'C_0_%'!P100)</f>
        <v>0</v>
      </c>
      <c r="Z108" s="6"/>
      <c r="AA108" s="6">
        <f>CHOOSE($AU$4,'C_6_%'!R100,'C_5_%'!R100,'C_4_%'!R100,'C_3_%'!R100,'C_2_%'!R100,'C_1_%'!R100,'C_0_%'!R100)</f>
        <v>95490</v>
      </c>
      <c r="AB108" s="6"/>
      <c r="AC108" s="6">
        <f>CHOOSE($AU$4,'C_6_%'!S100,'C_5_%'!S100,'C_4_%'!S100,'C_3_%'!S100,'C_2_%'!S100,'C_1_%'!S100,'C_0_%'!S100)</f>
        <v>-8567</v>
      </c>
      <c r="AW108" s="20"/>
      <c r="AX108" s="20"/>
      <c r="AY108" s="20"/>
    </row>
    <row r="109" spans="2:51" s="43" customFormat="1" x14ac:dyDescent="0.2">
      <c r="B109" s="42">
        <f>CHOOSE($AU$4,'C_6_%'!B101,'C_5_%'!B101,'C_4_%'!B101,'C_3_%'!B101,'C_2_%'!B101,'C_1_%'!B101,'C_0_%'!B101,)</f>
        <v>1967</v>
      </c>
      <c r="C109" s="42" t="str">
        <f>CHOOSE($AU$4,'C_6_%'!A101,'C_5_%'!A101,'C_4_%'!A101,'C_3_%'!A101,'C_2_%'!A101,'C_1_%'!A101,'C_0_%'!A101,)</f>
        <v>East Greene</v>
      </c>
      <c r="E109" s="44">
        <f>CHOOSE($AU$4,'C_6_%'!E101,'C_5_%'!E101,'C_4_%'!E101,'C_3_%'!E101,'C_2_%'!E101,'C_1_%'!E101,'C_0_%'!E101)</f>
        <v>311.2</v>
      </c>
      <c r="G109" s="44">
        <f>CHOOSE($AU$4,'C_6_%'!F101,'C_5_%'!F101,'C_4_%'!F101,'C_3_%'!F101,'C_2_%'!F101,'C_1_%'!F101,'C_0_%'!F101)</f>
        <v>-10</v>
      </c>
      <c r="H109" s="45"/>
      <c r="I109" s="46">
        <f>CHOOSE($AU$4,'C_6_%'!G101,'C_5_%'!G101,'C_4_%'!G101,'C_3_%'!G101,'C_2_%'!G101,'C_1_%'!G101,'C_0_%'!G101,)</f>
        <v>1725270</v>
      </c>
      <c r="J109" s="46"/>
      <c r="K109" s="46">
        <f>CHOOSE($AU$4,'C_6_%'!H101,'C_5_%'!H101,'C_4_%'!H101,'C_3_%'!H101,'C_2_%'!H101,'C_1_%'!H101,'C_0_%'!H101)</f>
        <v>221052</v>
      </c>
      <c r="L109" s="46"/>
      <c r="M109" s="46">
        <f>CHOOSE($AU$4,'C_6_%'!I101,'C_5_%'!I101,'C_4_%'!I101,'C_3_%'!I101,'C_2_%'!I101,'C_1_%'!I101,'C_0_%'!I101)</f>
        <v>315434</v>
      </c>
      <c r="N109" s="46"/>
      <c r="O109" s="46">
        <f>CHOOSE($AU$4,'C_6_%'!J101,'C_5_%'!J101,'C_4_%'!J101,'C_3_%'!J101,'C_2_%'!J101,'C_1_%'!J101,'C_0_%'!J101)</f>
        <v>1095677</v>
      </c>
      <c r="P109" s="46"/>
      <c r="Q109" s="46">
        <f>CHOOSE($AU$4,'C_6_%'!K101,'C_5_%'!K101,'C_4_%'!K101,'C_3_%'!K101,'C_2_%'!K101,'C_1_%'!K101,'C_0_%'!K101)</f>
        <v>-164379</v>
      </c>
      <c r="R109" s="46"/>
      <c r="S109" s="46">
        <f>CHOOSE($AU$4,'C_6_%'!L101,'C_5_%'!L101,'C_4_%'!L101,'C_3_%'!L101,'C_2_%'!L101,'C_1_%'!L101,'C_0_%'!L101,)</f>
        <v>3047317.3333000001</v>
      </c>
      <c r="T109" s="46"/>
      <c r="U109" s="46">
        <f>CHOOSE($AU$4,'C_6_%'!O101,'C_5_%'!O101,'C_4_%'!O101,'C_3_%'!O101,'C_2_%'!O101,'C_1_%'!O101,'C_0_%'!O101)</f>
        <v>156373.33332999999</v>
      </c>
      <c r="V109" s="46"/>
      <c r="W109" s="46">
        <f>CHOOSE($AU$4,'C_6_%'!Q101,'C_5_%'!Q101,'C_4_%'!Q101,'C_3_%'!Q101,'C_2_%'!Q101,'C_1_%'!Q101,'C_0_%'!Q101)</f>
        <v>0</v>
      </c>
      <c r="X109" s="46"/>
      <c r="Y109" s="46">
        <f>CHOOSE($AU$4,'C_6_%'!P101,'C_5_%'!P101,'C_4_%'!P101,'C_3_%'!P101,'C_2_%'!P101,'C_1_%'!P101,'C_0_%'!P101)</f>
        <v>5274</v>
      </c>
      <c r="Z109" s="46"/>
      <c r="AA109" s="46">
        <f>CHOOSE($AU$4,'C_6_%'!R101,'C_5_%'!R101,'C_4_%'!R101,'C_3_%'!R101,'C_2_%'!R101,'C_1_%'!R101,'C_0_%'!R101)</f>
        <v>47745</v>
      </c>
      <c r="AB109" s="46"/>
      <c r="AC109" s="46">
        <f>CHOOSE($AU$4,'C_6_%'!S101,'C_5_%'!S101,'C_4_%'!S101,'C_3_%'!S101,'C_2_%'!S101,'C_1_%'!S101,'C_0_%'!S101)</f>
        <v>11019</v>
      </c>
      <c r="AW109" s="48"/>
      <c r="AX109" s="48"/>
      <c r="AY109" s="48"/>
    </row>
    <row r="110" spans="2:51" x14ac:dyDescent="0.2">
      <c r="B110" s="38">
        <f>CHOOSE($AU$4,'C_6_%'!B102,'C_5_%'!B102,'C_4_%'!B102,'C_3_%'!B102,'C_2_%'!B102,'C_1_%'!B102,'C_0_%'!B102,)</f>
        <v>3582</v>
      </c>
      <c r="C110" s="38" t="str">
        <f>CHOOSE($AU$4,'C_6_%'!A102,'C_5_%'!A102,'C_4_%'!A102,'C_3_%'!A102,'C_2_%'!A102,'C_1_%'!A102,'C_0_%'!A102,)</f>
        <v>East Marshall</v>
      </c>
      <c r="E110" s="40">
        <f>CHOOSE($AU$4,'C_6_%'!E102,'C_5_%'!E102,'C_4_%'!E102,'C_3_%'!E102,'C_2_%'!E102,'C_1_%'!E102,'C_0_%'!E102)</f>
        <v>609.29999999999995</v>
      </c>
      <c r="G110" s="40">
        <f>CHOOSE($AU$4,'C_6_%'!F102,'C_5_%'!F102,'C_4_%'!F102,'C_3_%'!F102,'C_2_%'!F102,'C_1_%'!F102,'C_0_%'!F102)</f>
        <v>-43.3</v>
      </c>
      <c r="H110" s="3"/>
      <c r="I110" s="6">
        <f>CHOOSE($AU$4,'C_6_%'!G102,'C_5_%'!G102,'C_4_%'!G102,'C_3_%'!G102,'C_2_%'!G102,'C_1_%'!G102,'C_0_%'!G102,)</f>
        <v>2851595</v>
      </c>
      <c r="J110" s="6"/>
      <c r="K110" s="6">
        <f>CHOOSE($AU$4,'C_6_%'!H102,'C_5_%'!H102,'C_4_%'!H102,'C_3_%'!H102,'C_2_%'!H102,'C_1_%'!H102,'C_0_%'!H102)</f>
        <v>491086</v>
      </c>
      <c r="L110" s="6"/>
      <c r="M110" s="6">
        <f>CHOOSE($AU$4,'C_6_%'!I102,'C_5_%'!I102,'C_4_%'!I102,'C_3_%'!I102,'C_2_%'!I102,'C_1_%'!I102,'C_0_%'!I102)</f>
        <v>-279220</v>
      </c>
      <c r="N110" s="6"/>
      <c r="O110" s="6">
        <f>CHOOSE($AU$4,'C_6_%'!J102,'C_5_%'!J102,'C_4_%'!J102,'C_3_%'!J102,'C_2_%'!J102,'C_1_%'!J102,'C_0_%'!J102)</f>
        <v>2124867</v>
      </c>
      <c r="P110" s="6"/>
      <c r="Q110" s="6">
        <f>CHOOSE($AU$4,'C_6_%'!K102,'C_5_%'!K102,'C_4_%'!K102,'C_3_%'!K102,'C_2_%'!K102,'C_1_%'!K102,'C_0_%'!K102)</f>
        <v>144467</v>
      </c>
      <c r="R110" s="6"/>
      <c r="S110" s="6">
        <f>CHOOSE($AU$4,'C_6_%'!L102,'C_5_%'!L102,'C_4_%'!L102,'C_3_%'!L102,'C_2_%'!L102,'C_1_%'!L102,'C_0_%'!L102,)</f>
        <v>5474309.6666999999</v>
      </c>
      <c r="T110" s="6"/>
      <c r="U110" s="6">
        <f>CHOOSE($AU$4,'C_6_%'!O102,'C_5_%'!O102,'C_4_%'!O102,'C_3_%'!O102,'C_2_%'!O102,'C_1_%'!O102,'C_0_%'!O102)</f>
        <v>-127991.3333</v>
      </c>
      <c r="V110" s="6"/>
      <c r="W110" s="6">
        <f>CHOOSE($AU$4,'C_6_%'!Q102,'C_5_%'!Q102,'C_4_%'!Q102,'C_3_%'!Q102,'C_2_%'!Q102,'C_1_%'!Q102,'C_0_%'!Q102)</f>
        <v>0</v>
      </c>
      <c r="X110" s="6"/>
      <c r="Y110" s="6">
        <f>CHOOSE($AU$4,'C_6_%'!P102,'C_5_%'!P102,'C_4_%'!P102,'C_3_%'!P102,'C_2_%'!P102,'C_1_%'!P102,'C_0_%'!P102)</f>
        <v>159892</v>
      </c>
      <c r="Z110" s="6"/>
      <c r="AA110" s="6">
        <f>CHOOSE($AU$4,'C_6_%'!R102,'C_5_%'!R102,'C_4_%'!R102,'C_3_%'!R102,'C_2_%'!R102,'C_1_%'!R102,'C_0_%'!R102)</f>
        <v>162333</v>
      </c>
      <c r="AB110" s="6"/>
      <c r="AC110" s="6">
        <f>CHOOSE($AU$4,'C_6_%'!S102,'C_5_%'!S102,'C_4_%'!S102,'C_3_%'!S102,'C_2_%'!S102,'C_1_%'!S102,'C_0_%'!S102)</f>
        <v>21550</v>
      </c>
      <c r="AW110" s="20"/>
      <c r="AX110" s="20"/>
      <c r="AY110" s="20"/>
    </row>
    <row r="111" spans="2:51" x14ac:dyDescent="0.2">
      <c r="B111" s="38">
        <f>CHOOSE($AU$4,'C_6_%'!B103,'C_5_%'!B103,'C_4_%'!B103,'C_3_%'!B103,'C_2_%'!B103,'C_1_%'!B103,'C_0_%'!B103,)</f>
        <v>3978</v>
      </c>
      <c r="C111" s="38" t="str">
        <f>CHOOSE($AU$4,'C_6_%'!A103,'C_5_%'!A103,'C_4_%'!A103,'C_3_%'!A103,'C_2_%'!A103,'C_1_%'!A103,'C_0_%'!A103,)</f>
        <v>East Mills</v>
      </c>
      <c r="E111" s="40">
        <f>CHOOSE($AU$4,'C_6_%'!E103,'C_5_%'!E103,'C_4_%'!E103,'C_3_%'!E103,'C_2_%'!E103,'C_1_%'!E103,'C_0_%'!E103)</f>
        <v>545.1</v>
      </c>
      <c r="G111" s="40">
        <f>CHOOSE($AU$4,'C_6_%'!F103,'C_5_%'!F103,'C_4_%'!F103,'C_3_%'!F103,'C_2_%'!F103,'C_1_%'!F103,'C_0_%'!F103)</f>
        <v>-11</v>
      </c>
      <c r="H111" s="3"/>
      <c r="I111" s="6">
        <f>CHOOSE($AU$4,'C_6_%'!G103,'C_5_%'!G103,'C_4_%'!G103,'C_3_%'!G103,'C_2_%'!G103,'C_1_%'!G103,'C_0_%'!G103,)</f>
        <v>2151641</v>
      </c>
      <c r="J111" s="6"/>
      <c r="K111" s="6">
        <f>CHOOSE($AU$4,'C_6_%'!H103,'C_5_%'!H103,'C_4_%'!H103,'C_3_%'!H103,'C_2_%'!H103,'C_1_%'!H103,'C_0_%'!H103)</f>
        <v>418132</v>
      </c>
      <c r="L111" s="6"/>
      <c r="M111" s="6">
        <f>CHOOSE($AU$4,'C_6_%'!I103,'C_5_%'!I103,'C_4_%'!I103,'C_3_%'!I103,'C_2_%'!I103,'C_1_%'!I103,'C_0_%'!I103)</f>
        <v>79877</v>
      </c>
      <c r="N111" s="6"/>
      <c r="O111" s="6">
        <f>CHOOSE($AU$4,'C_6_%'!J103,'C_5_%'!J103,'C_4_%'!J103,'C_3_%'!J103,'C_2_%'!J103,'C_1_%'!J103,'C_0_%'!J103)</f>
        <v>2191257</v>
      </c>
      <c r="P111" s="6"/>
      <c r="Q111" s="6">
        <f>CHOOSE($AU$4,'C_6_%'!K103,'C_5_%'!K103,'C_4_%'!K103,'C_3_%'!K103,'C_2_%'!K103,'C_1_%'!K103,'C_0_%'!K103)</f>
        <v>114141</v>
      </c>
      <c r="R111" s="6"/>
      <c r="S111" s="6">
        <f>CHOOSE($AU$4,'C_6_%'!L103,'C_5_%'!L103,'C_4_%'!L103,'C_3_%'!L103,'C_2_%'!L103,'C_1_%'!L103,'C_0_%'!L103,)</f>
        <v>4765601.3333000001</v>
      </c>
      <c r="T111" s="6"/>
      <c r="U111" s="6">
        <f>CHOOSE($AU$4,'C_6_%'!O103,'C_5_%'!O103,'C_4_%'!O103,'C_3_%'!O103,'C_2_%'!O103,'C_1_%'!O103,'C_0_%'!O103)</f>
        <v>198589.33332999999</v>
      </c>
      <c r="V111" s="6"/>
      <c r="W111" s="6">
        <f>CHOOSE($AU$4,'C_6_%'!Q103,'C_5_%'!Q103,'C_4_%'!Q103,'C_3_%'!Q103,'C_2_%'!Q103,'C_1_%'!Q103,'C_0_%'!Q103)</f>
        <v>0</v>
      </c>
      <c r="X111" s="6"/>
      <c r="Y111" s="6">
        <f>CHOOSE($AU$4,'C_6_%'!P103,'C_5_%'!P103,'C_4_%'!P103,'C_3_%'!P103,'C_2_%'!P103,'C_1_%'!P103,'C_0_%'!P103)</f>
        <v>0</v>
      </c>
      <c r="Z111" s="6"/>
      <c r="AA111" s="6">
        <f>CHOOSE($AU$4,'C_6_%'!R103,'C_5_%'!R103,'C_4_%'!R103,'C_3_%'!R103,'C_2_%'!R103,'C_1_%'!R103,'C_0_%'!R103)</f>
        <v>73209</v>
      </c>
      <c r="AB111" s="6"/>
      <c r="AC111" s="6">
        <f>CHOOSE($AU$4,'C_6_%'!S103,'C_5_%'!S103,'C_4_%'!S103,'C_3_%'!S103,'C_2_%'!S103,'C_1_%'!S103,'C_0_%'!S103)</f>
        <v>2817</v>
      </c>
      <c r="AW111" s="20"/>
      <c r="AX111" s="20"/>
      <c r="AY111" s="20"/>
    </row>
    <row r="112" spans="2:51" x14ac:dyDescent="0.2">
      <c r="B112" s="38">
        <f>CHOOSE($AU$4,'C_6_%'!B104,'C_5_%'!B104,'C_4_%'!B104,'C_3_%'!B104,'C_2_%'!B104,'C_1_%'!B104,'C_0_%'!B104,)</f>
        <v>6741</v>
      </c>
      <c r="C112" s="38" t="str">
        <f>CHOOSE($AU$4,'C_6_%'!A104,'C_5_%'!A104,'C_4_%'!A104,'C_3_%'!A104,'C_2_%'!A104,'C_1_%'!A104,'C_0_%'!A104,)</f>
        <v>East Sac County</v>
      </c>
      <c r="E112" s="40">
        <f>CHOOSE($AU$4,'C_6_%'!E104,'C_5_%'!E104,'C_4_%'!E104,'C_3_%'!E104,'C_2_%'!E104,'C_1_%'!E104,'C_0_%'!E104)</f>
        <v>925.2</v>
      </c>
      <c r="G112" s="40">
        <f>CHOOSE($AU$4,'C_6_%'!F104,'C_5_%'!F104,'C_4_%'!F104,'C_3_%'!F104,'C_2_%'!F104,'C_1_%'!F104,'C_0_%'!F104)</f>
        <v>8.8000000000000007</v>
      </c>
      <c r="H112" s="3"/>
      <c r="I112" s="6">
        <f>CHOOSE($AU$4,'C_6_%'!G104,'C_5_%'!G104,'C_4_%'!G104,'C_3_%'!G104,'C_2_%'!G104,'C_1_%'!G104,'C_0_%'!G104,)</f>
        <v>4285950</v>
      </c>
      <c r="J112" s="6"/>
      <c r="K112" s="6">
        <f>CHOOSE($AU$4,'C_6_%'!H104,'C_5_%'!H104,'C_4_%'!H104,'C_3_%'!H104,'C_2_%'!H104,'C_1_%'!H104,'C_0_%'!H104)</f>
        <v>697662</v>
      </c>
      <c r="L112" s="6"/>
      <c r="M112" s="6">
        <f>CHOOSE($AU$4,'C_6_%'!I104,'C_5_%'!I104,'C_4_%'!I104,'C_3_%'!I104,'C_2_%'!I104,'C_1_%'!I104,'C_0_%'!I104)</f>
        <v>264267</v>
      </c>
      <c r="N112" s="6"/>
      <c r="O112" s="6">
        <f>CHOOSE($AU$4,'C_6_%'!J104,'C_5_%'!J104,'C_4_%'!J104,'C_3_%'!J104,'C_2_%'!J104,'C_1_%'!J104,'C_0_%'!J104)</f>
        <v>3048823</v>
      </c>
      <c r="P112" s="6"/>
      <c r="Q112" s="6">
        <f>CHOOSE($AU$4,'C_6_%'!K104,'C_5_%'!K104,'C_4_%'!K104,'C_3_%'!K104,'C_2_%'!K104,'C_1_%'!K104,'C_0_%'!K104)</f>
        <v>154648</v>
      </c>
      <c r="R112" s="6"/>
      <c r="S112" s="6">
        <f>CHOOSE($AU$4,'C_6_%'!L104,'C_5_%'!L104,'C_4_%'!L104,'C_3_%'!L104,'C_2_%'!L104,'C_1_%'!L104,'C_0_%'!L104,)</f>
        <v>8047262.3333000001</v>
      </c>
      <c r="T112" s="6"/>
      <c r="U112" s="6">
        <f>CHOOSE($AU$4,'C_6_%'!O104,'C_5_%'!O104,'C_4_%'!O104,'C_3_%'!O104,'C_2_%'!O104,'C_1_%'!O104,'C_0_%'!O104)</f>
        <v>433742.33332999999</v>
      </c>
      <c r="V112" s="6"/>
      <c r="W112" s="6">
        <f>CHOOSE($AU$4,'C_6_%'!Q104,'C_5_%'!Q104,'C_4_%'!Q104,'C_3_%'!Q104,'C_2_%'!Q104,'C_1_%'!Q104,'C_0_%'!Q104)</f>
        <v>0</v>
      </c>
      <c r="X112" s="6"/>
      <c r="Y112" s="6">
        <f>CHOOSE($AU$4,'C_6_%'!P104,'C_5_%'!P104,'C_4_%'!P104,'C_3_%'!P104,'C_2_%'!P104,'C_1_%'!P104,'C_0_%'!P104)</f>
        <v>0</v>
      </c>
      <c r="Z112" s="6"/>
      <c r="AA112" s="6">
        <f>CHOOSE($AU$4,'C_6_%'!R104,'C_5_%'!R104,'C_4_%'!R104,'C_3_%'!R104,'C_2_%'!R104,'C_1_%'!R104,'C_0_%'!R104)</f>
        <v>175065</v>
      </c>
      <c r="AB112" s="6"/>
      <c r="AC112" s="6">
        <f>CHOOSE($AU$4,'C_6_%'!S104,'C_5_%'!S104,'C_4_%'!S104,'C_3_%'!S104,'C_2_%'!S104,'C_1_%'!S104,'C_0_%'!S104)</f>
        <v>-45291</v>
      </c>
      <c r="AW112" s="20"/>
      <c r="AX112" s="20"/>
      <c r="AY112" s="20"/>
    </row>
    <row r="113" spans="2:51" x14ac:dyDescent="0.2">
      <c r="B113" s="38">
        <f>CHOOSE($AU$4,'C_6_%'!B105,'C_5_%'!B105,'C_4_%'!B105,'C_3_%'!B105,'C_2_%'!B105,'C_1_%'!B105,'C_0_%'!B105,)</f>
        <v>1970</v>
      </c>
      <c r="C113" s="38" t="str">
        <f>CHOOSE($AU$4,'C_6_%'!A105,'C_5_%'!A105,'C_4_%'!A105,'C_3_%'!A105,'C_2_%'!A105,'C_1_%'!A105,'C_0_%'!A105,)</f>
        <v>East Union</v>
      </c>
      <c r="E113" s="40">
        <f>CHOOSE($AU$4,'C_6_%'!E105,'C_5_%'!E105,'C_4_%'!E105,'C_3_%'!E105,'C_2_%'!E105,'C_1_%'!E105,'C_0_%'!E105)</f>
        <v>515.79999999999995</v>
      </c>
      <c r="G113" s="40">
        <f>CHOOSE($AU$4,'C_6_%'!F105,'C_5_%'!F105,'C_4_%'!F105,'C_3_%'!F105,'C_2_%'!F105,'C_1_%'!F105,'C_0_%'!F105)</f>
        <v>24.9</v>
      </c>
      <c r="H113" s="3"/>
      <c r="I113" s="6">
        <f>CHOOSE($AU$4,'C_6_%'!G105,'C_5_%'!G105,'C_4_%'!G105,'C_3_%'!G105,'C_2_%'!G105,'C_1_%'!G105,'C_0_%'!G105,)</f>
        <v>2611161</v>
      </c>
      <c r="J113" s="6"/>
      <c r="K113" s="6">
        <f>CHOOSE($AU$4,'C_6_%'!H105,'C_5_%'!H105,'C_4_%'!H105,'C_3_%'!H105,'C_2_%'!H105,'C_1_%'!H105,'C_0_%'!H105)</f>
        <v>375393</v>
      </c>
      <c r="L113" s="6"/>
      <c r="M113" s="6">
        <f>CHOOSE($AU$4,'C_6_%'!I105,'C_5_%'!I105,'C_4_%'!I105,'C_3_%'!I105,'C_2_%'!I105,'C_1_%'!I105,'C_0_%'!I105)</f>
        <v>444765</v>
      </c>
      <c r="N113" s="6"/>
      <c r="O113" s="6">
        <f>CHOOSE($AU$4,'C_6_%'!J105,'C_5_%'!J105,'C_4_%'!J105,'C_3_%'!J105,'C_2_%'!J105,'C_1_%'!J105,'C_0_%'!J105)</f>
        <v>1483953</v>
      </c>
      <c r="P113" s="6"/>
      <c r="Q113" s="6">
        <f>CHOOSE($AU$4,'C_6_%'!K105,'C_5_%'!K105,'C_4_%'!K105,'C_3_%'!K105,'C_2_%'!K105,'C_1_%'!K105,'C_0_%'!K105)</f>
        <v>72759</v>
      </c>
      <c r="R113" s="6"/>
      <c r="S113" s="6">
        <f>CHOOSE($AU$4,'C_6_%'!L105,'C_5_%'!L105,'C_4_%'!L105,'C_3_%'!L105,'C_2_%'!L105,'C_1_%'!L105,'C_0_%'!L105,)</f>
        <v>4475196.3333000001</v>
      </c>
      <c r="T113" s="6"/>
      <c r="U113" s="6">
        <f>CHOOSE($AU$4,'C_6_%'!O105,'C_5_%'!O105,'C_4_%'!O105,'C_3_%'!O105,'C_2_%'!O105,'C_1_%'!O105,'C_0_%'!O105)</f>
        <v>522213.33332999999</v>
      </c>
      <c r="V113" s="6"/>
      <c r="W113" s="6">
        <f>CHOOSE($AU$4,'C_6_%'!Q105,'C_5_%'!Q105,'C_4_%'!Q105,'C_3_%'!Q105,'C_2_%'!Q105,'C_1_%'!Q105,'C_0_%'!Q105)</f>
        <v>0</v>
      </c>
      <c r="X113" s="6"/>
      <c r="Y113" s="6">
        <f>CHOOSE($AU$4,'C_6_%'!P105,'C_5_%'!P105,'C_4_%'!P105,'C_3_%'!P105,'C_2_%'!P105,'C_1_%'!P105,'C_0_%'!P105)</f>
        <v>0</v>
      </c>
      <c r="Z113" s="6"/>
      <c r="AA113" s="6">
        <f>CHOOSE($AU$4,'C_6_%'!R105,'C_5_%'!R105,'C_4_%'!R105,'C_3_%'!R105,'C_2_%'!R105,'C_1_%'!R105,'C_0_%'!R105)</f>
        <v>101856</v>
      </c>
      <c r="AB113" s="6"/>
      <c r="AC113" s="6">
        <f>CHOOSE($AU$4,'C_6_%'!S105,'C_5_%'!S105,'C_4_%'!S105,'C_3_%'!S105,'C_2_%'!S105,'C_1_%'!S105,'C_0_%'!S105)</f>
        <v>-11383</v>
      </c>
      <c r="AW113" s="20"/>
      <c r="AX113" s="20"/>
      <c r="AY113" s="20"/>
    </row>
    <row r="114" spans="2:51" s="43" customFormat="1" x14ac:dyDescent="0.2">
      <c r="B114" s="42">
        <f>CHOOSE($AU$4,'C_6_%'!B106,'C_5_%'!B106,'C_4_%'!B106,'C_3_%'!B106,'C_2_%'!B106,'C_1_%'!B106,'C_0_%'!B106,)</f>
        <v>1972</v>
      </c>
      <c r="C114" s="42" t="str">
        <f>CHOOSE($AU$4,'C_6_%'!A106,'C_5_%'!A106,'C_4_%'!A106,'C_3_%'!A106,'C_2_%'!A106,'C_1_%'!A106,'C_0_%'!A106,)</f>
        <v>Eastern Allamakee</v>
      </c>
      <c r="E114" s="44">
        <f>CHOOSE($AU$4,'C_6_%'!E106,'C_5_%'!E106,'C_4_%'!E106,'C_3_%'!E106,'C_2_%'!E106,'C_1_%'!E106,'C_0_%'!E106)</f>
        <v>364</v>
      </c>
      <c r="G114" s="44">
        <f>CHOOSE($AU$4,'C_6_%'!F106,'C_5_%'!F106,'C_4_%'!F106,'C_3_%'!F106,'C_2_%'!F106,'C_1_%'!F106,'C_0_%'!F106)</f>
        <v>-13</v>
      </c>
      <c r="H114" s="45"/>
      <c r="I114" s="46">
        <f>CHOOSE($AU$4,'C_6_%'!G106,'C_5_%'!G106,'C_4_%'!G106,'C_3_%'!G106,'C_2_%'!G106,'C_1_%'!G106,'C_0_%'!G106,)</f>
        <v>1428649</v>
      </c>
      <c r="J114" s="46"/>
      <c r="K114" s="46">
        <f>CHOOSE($AU$4,'C_6_%'!H106,'C_5_%'!H106,'C_4_%'!H106,'C_3_%'!H106,'C_2_%'!H106,'C_1_%'!H106,'C_0_%'!H106)</f>
        <v>286839</v>
      </c>
      <c r="L114" s="46"/>
      <c r="M114" s="46">
        <f>CHOOSE($AU$4,'C_6_%'!I106,'C_5_%'!I106,'C_4_%'!I106,'C_3_%'!I106,'C_2_%'!I106,'C_1_%'!I106,'C_0_%'!I106)</f>
        <v>28699</v>
      </c>
      <c r="N114" s="46"/>
      <c r="O114" s="46">
        <f>CHOOSE($AU$4,'C_6_%'!J106,'C_5_%'!J106,'C_4_%'!J106,'C_3_%'!J106,'C_2_%'!J106,'C_1_%'!J106,'C_0_%'!J106)</f>
        <v>1527129</v>
      </c>
      <c r="P114" s="46"/>
      <c r="Q114" s="46">
        <f>CHOOSE($AU$4,'C_6_%'!K106,'C_5_%'!K106,'C_4_%'!K106,'C_3_%'!K106,'C_2_%'!K106,'C_1_%'!K106,'C_0_%'!K106)</f>
        <v>13050</v>
      </c>
      <c r="R114" s="46"/>
      <c r="S114" s="46">
        <f>CHOOSE($AU$4,'C_6_%'!L106,'C_5_%'!L106,'C_4_%'!L106,'C_3_%'!L106,'C_2_%'!L106,'C_1_%'!L106,'C_0_%'!L106,)</f>
        <v>3251002.6666999999</v>
      </c>
      <c r="T114" s="46"/>
      <c r="U114" s="46">
        <f>CHOOSE($AU$4,'C_6_%'!O106,'C_5_%'!O106,'C_4_%'!O106,'C_3_%'!O106,'C_2_%'!O106,'C_1_%'!O106,'C_0_%'!O106)</f>
        <v>50134.666666999998</v>
      </c>
      <c r="V114" s="46"/>
      <c r="W114" s="46">
        <f>CHOOSE($AU$4,'C_6_%'!Q106,'C_5_%'!Q106,'C_4_%'!Q106,'C_3_%'!Q106,'C_2_%'!Q106,'C_1_%'!Q106,'C_0_%'!Q106)</f>
        <v>0</v>
      </c>
      <c r="X114" s="46"/>
      <c r="Y114" s="46">
        <f>CHOOSE($AU$4,'C_6_%'!P106,'C_5_%'!P106,'C_4_%'!P106,'C_3_%'!P106,'C_2_%'!P106,'C_1_%'!P106,'C_0_%'!P106)</f>
        <v>13469</v>
      </c>
      <c r="Z114" s="46"/>
      <c r="AA114" s="46">
        <f>CHOOSE($AU$4,'C_6_%'!R106,'C_5_%'!R106,'C_4_%'!R106,'C_3_%'!R106,'C_2_%'!R106,'C_1_%'!R106,'C_0_%'!R106)</f>
        <v>50928</v>
      </c>
      <c r="AB114" s="46"/>
      <c r="AC114" s="46">
        <f>CHOOSE($AU$4,'C_6_%'!S106,'C_5_%'!S106,'C_4_%'!S106,'C_3_%'!S106,'C_2_%'!S106,'C_1_%'!S106,'C_0_%'!S106)</f>
        <v>-13343</v>
      </c>
      <c r="AW114" s="48"/>
      <c r="AX114" s="48"/>
      <c r="AY114" s="48"/>
    </row>
    <row r="115" spans="2:51" x14ac:dyDescent="0.2">
      <c r="B115" s="38">
        <f>CHOOSE($AU$4,'C_6_%'!B107,'C_5_%'!B107,'C_4_%'!B107,'C_3_%'!B107,'C_2_%'!B107,'C_1_%'!B107,'C_0_%'!B107,)</f>
        <v>1965</v>
      </c>
      <c r="C115" s="38" t="str">
        <f>CHOOSE($AU$4,'C_6_%'!A107,'C_5_%'!A107,'C_4_%'!A107,'C_3_%'!A107,'C_2_%'!A107,'C_1_%'!A107,'C_0_%'!A107,)</f>
        <v>Easton Valley</v>
      </c>
      <c r="E115" s="40">
        <f>CHOOSE($AU$4,'C_6_%'!E107,'C_5_%'!E107,'C_4_%'!E107,'C_3_%'!E107,'C_2_%'!E107,'C_1_%'!E107,'C_0_%'!E107)</f>
        <v>655</v>
      </c>
      <c r="G115" s="40">
        <f>CHOOSE($AU$4,'C_6_%'!F107,'C_5_%'!F107,'C_4_%'!F107,'C_3_%'!F107,'C_2_%'!F107,'C_1_%'!F107,'C_0_%'!F107)</f>
        <v>-16.5</v>
      </c>
      <c r="H115" s="3"/>
      <c r="I115" s="6">
        <f>CHOOSE($AU$4,'C_6_%'!G107,'C_5_%'!G107,'C_4_%'!G107,'C_3_%'!G107,'C_2_%'!G107,'C_1_%'!G107,'C_0_%'!G107,)</f>
        <v>3518843</v>
      </c>
      <c r="J115" s="6"/>
      <c r="K115" s="6">
        <f>CHOOSE($AU$4,'C_6_%'!H107,'C_5_%'!H107,'C_4_%'!H107,'C_3_%'!H107,'C_2_%'!H107,'C_1_%'!H107,'C_0_%'!H107)</f>
        <v>465232</v>
      </c>
      <c r="L115" s="6"/>
      <c r="M115" s="6">
        <f>CHOOSE($AU$4,'C_6_%'!I107,'C_5_%'!I107,'C_4_%'!I107,'C_3_%'!I107,'C_2_%'!I107,'C_1_%'!I107,'C_0_%'!I107)</f>
        <v>19830</v>
      </c>
      <c r="N115" s="6"/>
      <c r="O115" s="6">
        <f>CHOOSE($AU$4,'C_6_%'!J107,'C_5_%'!J107,'C_4_%'!J107,'C_3_%'!J107,'C_2_%'!J107,'C_1_%'!J107,'C_0_%'!J107)</f>
        <v>1710821</v>
      </c>
      <c r="P115" s="6"/>
      <c r="Q115" s="6">
        <f>CHOOSE($AU$4,'C_6_%'!K107,'C_5_%'!K107,'C_4_%'!K107,'C_3_%'!K107,'C_2_%'!K107,'C_1_%'!K107,'C_0_%'!K107)</f>
        <v>51233</v>
      </c>
      <c r="R115" s="6"/>
      <c r="S115" s="6">
        <f>CHOOSE($AU$4,'C_6_%'!L107,'C_5_%'!L107,'C_4_%'!L107,'C_3_%'!L107,'C_2_%'!L107,'C_1_%'!L107,'C_0_%'!L107,)</f>
        <v>5703487.3333000001</v>
      </c>
      <c r="T115" s="6"/>
      <c r="U115" s="6">
        <f>CHOOSE($AU$4,'C_6_%'!O107,'C_5_%'!O107,'C_4_%'!O107,'C_3_%'!O107,'C_2_%'!O107,'C_1_%'!O107,'C_0_%'!O107)</f>
        <v>79654.333333000002</v>
      </c>
      <c r="V115" s="6"/>
      <c r="W115" s="6">
        <f>CHOOSE($AU$4,'C_6_%'!Q107,'C_5_%'!Q107,'C_4_%'!Q107,'C_3_%'!Q107,'C_2_%'!Q107,'C_1_%'!Q107,'C_0_%'!Q107)</f>
        <v>0</v>
      </c>
      <c r="X115" s="6"/>
      <c r="Y115" s="6">
        <f>CHOOSE($AU$4,'C_6_%'!P107,'C_5_%'!P107,'C_4_%'!P107,'C_3_%'!P107,'C_2_%'!P107,'C_1_%'!P107,'C_0_%'!P107)</f>
        <v>0</v>
      </c>
      <c r="Z115" s="6"/>
      <c r="AA115" s="6">
        <f>CHOOSE($AU$4,'C_6_%'!R107,'C_5_%'!R107,'C_4_%'!R107,'C_3_%'!R107,'C_2_%'!R107,'C_1_%'!R107,'C_0_%'!R107)</f>
        <v>95490</v>
      </c>
      <c r="AB115" s="6"/>
      <c r="AC115" s="6">
        <f>CHOOSE($AU$4,'C_6_%'!S107,'C_5_%'!S107,'C_4_%'!S107,'C_3_%'!S107,'C_2_%'!S107,'C_1_%'!S107,'C_0_%'!S107)</f>
        <v>43461</v>
      </c>
      <c r="AW115" s="20"/>
      <c r="AX115" s="20"/>
      <c r="AY115" s="20"/>
    </row>
    <row r="116" spans="2:51" x14ac:dyDescent="0.2">
      <c r="B116" s="38">
        <f>CHOOSE($AU$4,'C_6_%'!B108,'C_5_%'!B108,'C_4_%'!B108,'C_3_%'!B108,'C_2_%'!B108,'C_1_%'!B108,'C_0_%'!B108,)</f>
        <v>657</v>
      </c>
      <c r="C116" s="38" t="str">
        <f>CHOOSE($AU$4,'C_6_%'!A108,'C_5_%'!A108,'C_4_%'!A108,'C_3_%'!A108,'C_2_%'!A108,'C_1_%'!A108,'C_0_%'!A108,)</f>
        <v>Eddyville-Blakesburg-</v>
      </c>
      <c r="E116" s="40">
        <f>CHOOSE($AU$4,'C_6_%'!E108,'C_5_%'!E108,'C_4_%'!E108,'C_3_%'!E108,'C_2_%'!E108,'C_1_%'!E108,'C_0_%'!E108)</f>
        <v>857.1</v>
      </c>
      <c r="G116" s="40">
        <f>CHOOSE($AU$4,'C_6_%'!F108,'C_5_%'!F108,'C_4_%'!F108,'C_3_%'!F108,'C_2_%'!F108,'C_1_%'!F108,'C_0_%'!F108)</f>
        <v>-28.9</v>
      </c>
      <c r="H116" s="3"/>
      <c r="I116" s="6">
        <f>CHOOSE($AU$4,'C_6_%'!G108,'C_5_%'!G108,'C_4_%'!G108,'C_3_%'!G108,'C_2_%'!G108,'C_1_%'!G108,'C_0_%'!G108,)</f>
        <v>3282161</v>
      </c>
      <c r="J116" s="6"/>
      <c r="K116" s="6">
        <f>CHOOSE($AU$4,'C_6_%'!H108,'C_5_%'!H108,'C_4_%'!H108,'C_3_%'!H108,'C_2_%'!H108,'C_1_%'!H108,'C_0_%'!H108)</f>
        <v>624959</v>
      </c>
      <c r="L116" s="6"/>
      <c r="M116" s="6">
        <f>CHOOSE($AU$4,'C_6_%'!I108,'C_5_%'!I108,'C_4_%'!I108,'C_3_%'!I108,'C_2_%'!I108,'C_1_%'!I108,'C_0_%'!I108)</f>
        <v>-16962</v>
      </c>
      <c r="N116" s="6"/>
      <c r="O116" s="6">
        <f>CHOOSE($AU$4,'C_6_%'!J108,'C_5_%'!J108,'C_4_%'!J108,'C_3_%'!J108,'C_2_%'!J108,'C_1_%'!J108,'C_0_%'!J108)</f>
        <v>3419367</v>
      </c>
      <c r="P116" s="6"/>
      <c r="Q116" s="6">
        <f>CHOOSE($AU$4,'C_6_%'!K108,'C_5_%'!K108,'C_4_%'!K108,'C_3_%'!K108,'C_2_%'!K108,'C_1_%'!K108,'C_0_%'!K108)</f>
        <v>83836</v>
      </c>
      <c r="R116" s="6"/>
      <c r="S116" s="6">
        <f>CHOOSE($AU$4,'C_6_%'!L108,'C_5_%'!L108,'C_4_%'!L108,'C_3_%'!L108,'C_2_%'!L108,'C_1_%'!L108,'C_0_%'!L108,)</f>
        <v>7385143</v>
      </c>
      <c r="T116" s="6"/>
      <c r="U116" s="6">
        <f>CHOOSE($AU$4,'C_6_%'!O108,'C_5_%'!O108,'C_4_%'!O108,'C_3_%'!O108,'C_2_%'!O108,'C_1_%'!O108,'C_0_%'!O108)</f>
        <v>125530</v>
      </c>
      <c r="V116" s="6"/>
      <c r="W116" s="6">
        <f>CHOOSE($AU$4,'C_6_%'!Q108,'C_5_%'!Q108,'C_4_%'!Q108,'C_3_%'!Q108,'C_2_%'!Q108,'C_1_%'!Q108,'C_0_%'!Q108)</f>
        <v>0</v>
      </c>
      <c r="X116" s="6"/>
      <c r="Y116" s="6">
        <f>CHOOSE($AU$4,'C_6_%'!P108,'C_5_%'!P108,'C_4_%'!P108,'C_3_%'!P108,'C_2_%'!P108,'C_1_%'!P108,'C_0_%'!P108)</f>
        <v>21139</v>
      </c>
      <c r="Z116" s="6"/>
      <c r="AA116" s="6">
        <f>CHOOSE($AU$4,'C_6_%'!R108,'C_5_%'!R108,'C_4_%'!R108,'C_3_%'!R108,'C_2_%'!R108,'C_1_%'!R108,'C_0_%'!R108)</f>
        <v>210078</v>
      </c>
      <c r="AB116" s="6"/>
      <c r="AC116" s="6">
        <f>CHOOSE($AU$4,'C_6_%'!S108,'C_5_%'!S108,'C_4_%'!S108,'C_3_%'!S108,'C_2_%'!S108,'C_1_%'!S108,'C_0_%'!S108)</f>
        <v>41750</v>
      </c>
      <c r="AW116" s="20"/>
      <c r="AX116" s="20"/>
      <c r="AY116" s="20"/>
    </row>
    <row r="117" spans="2:51" x14ac:dyDescent="0.2">
      <c r="B117" s="38">
        <f>CHOOSE($AU$4,'C_6_%'!B109,'C_5_%'!B109,'C_4_%'!B109,'C_3_%'!B109,'C_2_%'!B109,'C_1_%'!B109,'C_0_%'!B109,)</f>
        <v>1989</v>
      </c>
      <c r="C117" s="38" t="str">
        <f>CHOOSE($AU$4,'C_6_%'!A109,'C_5_%'!A109,'C_4_%'!A109,'C_3_%'!A109,'C_2_%'!A109,'C_1_%'!A109,'C_0_%'!A109,)</f>
        <v>Edgewood-Colesburg</v>
      </c>
      <c r="E117" s="40">
        <f>CHOOSE($AU$4,'C_6_%'!E109,'C_5_%'!E109,'C_4_%'!E109,'C_3_%'!E109,'C_2_%'!E109,'C_1_%'!E109,'C_0_%'!E109)</f>
        <v>414</v>
      </c>
      <c r="G117" s="40">
        <f>CHOOSE($AU$4,'C_6_%'!F109,'C_5_%'!F109,'C_4_%'!F109,'C_3_%'!F109,'C_2_%'!F109,'C_1_%'!F109,'C_0_%'!F109)</f>
        <v>-16.100000000000001</v>
      </c>
      <c r="H117" s="3"/>
      <c r="I117" s="6">
        <f>CHOOSE($AU$4,'C_6_%'!G109,'C_5_%'!G109,'C_4_%'!G109,'C_3_%'!G109,'C_2_%'!G109,'C_1_%'!G109,'C_0_%'!G109,)</f>
        <v>1950574</v>
      </c>
      <c r="J117" s="6"/>
      <c r="K117" s="6">
        <f>CHOOSE($AU$4,'C_6_%'!H109,'C_5_%'!H109,'C_4_%'!H109,'C_3_%'!H109,'C_2_%'!H109,'C_1_%'!H109,'C_0_%'!H109)</f>
        <v>323548</v>
      </c>
      <c r="L117" s="6"/>
      <c r="M117" s="6">
        <f>CHOOSE($AU$4,'C_6_%'!I109,'C_5_%'!I109,'C_4_%'!I109,'C_3_%'!I109,'C_2_%'!I109,'C_1_%'!I109,'C_0_%'!I109)</f>
        <v>-21388</v>
      </c>
      <c r="N117" s="6"/>
      <c r="O117" s="6">
        <f>CHOOSE($AU$4,'C_6_%'!J109,'C_5_%'!J109,'C_4_%'!J109,'C_3_%'!J109,'C_2_%'!J109,'C_1_%'!J109,'C_0_%'!J109)</f>
        <v>1157305</v>
      </c>
      <c r="P117" s="6"/>
      <c r="Q117" s="6">
        <f>CHOOSE($AU$4,'C_6_%'!K109,'C_5_%'!K109,'C_4_%'!K109,'C_3_%'!K109,'C_2_%'!K109,'C_1_%'!K109,'C_0_%'!K109)</f>
        <v>-141478</v>
      </c>
      <c r="R117" s="6"/>
      <c r="S117" s="6">
        <f>CHOOSE($AU$4,'C_6_%'!L109,'C_5_%'!L109,'C_4_%'!L109,'C_3_%'!L109,'C_2_%'!L109,'C_1_%'!L109,'C_0_%'!L109,)</f>
        <v>3438556.3333000001</v>
      </c>
      <c r="T117" s="6"/>
      <c r="U117" s="6">
        <f>CHOOSE($AU$4,'C_6_%'!O109,'C_5_%'!O109,'C_4_%'!O109,'C_3_%'!O109,'C_2_%'!O109,'C_1_%'!O109,'C_0_%'!O109)</f>
        <v>-155736.6667</v>
      </c>
      <c r="V117" s="6"/>
      <c r="W117" s="6">
        <f>CHOOSE($AU$4,'C_6_%'!Q109,'C_5_%'!Q109,'C_4_%'!Q109,'C_3_%'!Q109,'C_2_%'!Q109,'C_1_%'!Q109,'C_0_%'!Q109)</f>
        <v>0</v>
      </c>
      <c r="X117" s="6"/>
      <c r="Y117" s="6">
        <f>CHOOSE($AU$4,'C_6_%'!P109,'C_5_%'!P109,'C_4_%'!P109,'C_3_%'!P109,'C_2_%'!P109,'C_1_%'!P109,'C_0_%'!P109)</f>
        <v>23444</v>
      </c>
      <c r="Z117" s="6"/>
      <c r="AA117" s="6">
        <f>CHOOSE($AU$4,'C_6_%'!R109,'C_5_%'!R109,'C_4_%'!R109,'C_3_%'!R109,'C_2_%'!R109,'C_1_%'!R109,'C_0_%'!R109)</f>
        <v>85941</v>
      </c>
      <c r="AB117" s="6"/>
      <c r="AC117" s="6">
        <f>CHOOSE($AU$4,'C_6_%'!S109,'C_5_%'!S109,'C_4_%'!S109,'C_3_%'!S109,'C_2_%'!S109,'C_1_%'!S109,'C_0_%'!S109)</f>
        <v>9428</v>
      </c>
      <c r="AW117" s="20"/>
      <c r="AX117" s="20"/>
      <c r="AY117" s="20"/>
    </row>
    <row r="118" spans="2:51" x14ac:dyDescent="0.2">
      <c r="B118" s="38">
        <f>CHOOSE($AU$4,'C_6_%'!B110,'C_5_%'!B110,'C_4_%'!B110,'C_3_%'!B110,'C_2_%'!B110,'C_1_%'!B110,'C_0_%'!B110,)</f>
        <v>2007</v>
      </c>
      <c r="C118" s="38" t="str">
        <f>CHOOSE($AU$4,'C_6_%'!A110,'C_5_%'!A110,'C_4_%'!A110,'C_3_%'!A110,'C_2_%'!A110,'C_1_%'!A110,'C_0_%'!A110,)</f>
        <v>Eldora-New Providence</v>
      </c>
      <c r="E118" s="40">
        <f>CHOOSE($AU$4,'C_6_%'!E110,'C_5_%'!E110,'C_4_%'!E110,'C_3_%'!E110,'C_2_%'!E110,'C_1_%'!E110,'C_0_%'!E110)</f>
        <v>631</v>
      </c>
      <c r="G118" s="40">
        <f>CHOOSE($AU$4,'C_6_%'!F110,'C_5_%'!F110,'C_4_%'!F110,'C_3_%'!F110,'C_2_%'!F110,'C_1_%'!F110,'C_0_%'!F110)</f>
        <v>-14.7</v>
      </c>
      <c r="H118" s="3"/>
      <c r="I118" s="6">
        <f>CHOOSE($AU$4,'C_6_%'!G110,'C_5_%'!G110,'C_4_%'!G110,'C_3_%'!G110,'C_2_%'!G110,'C_1_%'!G110,'C_0_%'!G110,)</f>
        <v>3797601</v>
      </c>
      <c r="J118" s="6"/>
      <c r="K118" s="6">
        <f>CHOOSE($AU$4,'C_6_%'!H110,'C_5_%'!H110,'C_4_%'!H110,'C_3_%'!H110,'C_2_%'!H110,'C_1_%'!H110,'C_0_%'!H110)</f>
        <v>480677</v>
      </c>
      <c r="L118" s="6"/>
      <c r="M118" s="6">
        <f>CHOOSE($AU$4,'C_6_%'!I110,'C_5_%'!I110,'C_4_%'!I110,'C_3_%'!I110,'C_2_%'!I110,'C_1_%'!I110,'C_0_%'!I110)</f>
        <v>121048</v>
      </c>
      <c r="N118" s="6"/>
      <c r="O118" s="6">
        <f>CHOOSE($AU$4,'C_6_%'!J110,'C_5_%'!J110,'C_4_%'!J110,'C_3_%'!J110,'C_2_%'!J110,'C_1_%'!J110,'C_0_%'!J110)</f>
        <v>1868660</v>
      </c>
      <c r="P118" s="6"/>
      <c r="Q118" s="6">
        <f>CHOOSE($AU$4,'C_6_%'!K110,'C_5_%'!K110,'C_4_%'!K110,'C_3_%'!K110,'C_2_%'!K110,'C_1_%'!K110,'C_0_%'!K110)</f>
        <v>30674</v>
      </c>
      <c r="R118" s="6"/>
      <c r="S118" s="6">
        <f>CHOOSE($AU$4,'C_6_%'!L110,'C_5_%'!L110,'C_4_%'!L110,'C_3_%'!L110,'C_2_%'!L110,'C_1_%'!L110,'C_0_%'!L110,)</f>
        <v>6158040.3333000001</v>
      </c>
      <c r="T118" s="6"/>
      <c r="U118" s="6">
        <f>CHOOSE($AU$4,'C_6_%'!O110,'C_5_%'!O110,'C_4_%'!O110,'C_3_%'!O110,'C_2_%'!O110,'C_1_%'!O110,'C_0_%'!O110)</f>
        <v>162824.33332999999</v>
      </c>
      <c r="V118" s="6"/>
      <c r="W118" s="6">
        <f>CHOOSE($AU$4,'C_6_%'!Q110,'C_5_%'!Q110,'C_4_%'!Q110,'C_3_%'!Q110,'C_2_%'!Q110,'C_1_%'!Q110,'C_0_%'!Q110)</f>
        <v>15729.987001</v>
      </c>
      <c r="X118" s="6"/>
      <c r="Y118" s="6">
        <f>CHOOSE($AU$4,'C_6_%'!P110,'C_5_%'!P110,'C_4_%'!P110,'C_3_%'!P110,'C_2_%'!P110,'C_1_%'!P110,'C_0_%'!P110)</f>
        <v>0</v>
      </c>
      <c r="Z118" s="6"/>
      <c r="AA118" s="6">
        <f>CHOOSE($AU$4,'C_6_%'!R110,'C_5_%'!R110,'C_4_%'!R110,'C_3_%'!R110,'C_2_%'!R110,'C_1_%'!R110,'C_0_%'!R110)</f>
        <v>152784</v>
      </c>
      <c r="AB118" s="6"/>
      <c r="AC118" s="6">
        <f>CHOOSE($AU$4,'C_6_%'!S110,'C_5_%'!S110,'C_4_%'!S110,'C_3_%'!S110,'C_2_%'!S110,'C_1_%'!S110,'C_0_%'!S110)</f>
        <v>36485</v>
      </c>
      <c r="AW118" s="20"/>
      <c r="AX118" s="20"/>
      <c r="AY118" s="20"/>
    </row>
    <row r="119" spans="2:51" s="43" customFormat="1" x14ac:dyDescent="0.2">
      <c r="B119" s="42">
        <f>CHOOSE($AU$4,'C_6_%'!B111,'C_5_%'!B111,'C_4_%'!B111,'C_3_%'!B111,'C_2_%'!B111,'C_1_%'!B111,'C_0_%'!B111,)</f>
        <v>2016</v>
      </c>
      <c r="C119" s="42" t="str">
        <f>CHOOSE($AU$4,'C_6_%'!A111,'C_5_%'!A111,'C_4_%'!A111,'C_3_%'!A111,'C_2_%'!A111,'C_1_%'!A111,'C_0_%'!A111,)</f>
        <v>Elk Horn-Kimballton</v>
      </c>
      <c r="E119" s="44">
        <f>CHOOSE($AU$4,'C_6_%'!E111,'C_5_%'!E111,'C_4_%'!E111,'C_3_%'!E111,'C_2_%'!E111,'C_1_%'!E111,'C_0_%'!E111)</f>
        <v>219.6</v>
      </c>
      <c r="G119" s="44">
        <f>CHOOSE($AU$4,'C_6_%'!F111,'C_5_%'!F111,'C_4_%'!F111,'C_3_%'!F111,'C_2_%'!F111,'C_1_%'!F111,'C_0_%'!F111)</f>
        <v>-3.9</v>
      </c>
      <c r="H119" s="45"/>
      <c r="I119" s="46">
        <f>CHOOSE($AU$4,'C_6_%'!G111,'C_5_%'!G111,'C_4_%'!G111,'C_3_%'!G111,'C_2_%'!G111,'C_1_%'!G111,'C_0_%'!G111,)</f>
        <v>1157048</v>
      </c>
      <c r="J119" s="46"/>
      <c r="K119" s="46">
        <f>CHOOSE($AU$4,'C_6_%'!H111,'C_5_%'!H111,'C_4_%'!H111,'C_3_%'!H111,'C_2_%'!H111,'C_1_%'!H111,'C_0_%'!H111)</f>
        <v>176309</v>
      </c>
      <c r="L119" s="46"/>
      <c r="M119" s="46">
        <f>CHOOSE($AU$4,'C_6_%'!I111,'C_5_%'!I111,'C_4_%'!I111,'C_3_%'!I111,'C_2_%'!I111,'C_1_%'!I111,'C_0_%'!I111)</f>
        <v>123488</v>
      </c>
      <c r="N119" s="46"/>
      <c r="O119" s="46">
        <f>CHOOSE($AU$4,'C_6_%'!J111,'C_5_%'!J111,'C_4_%'!J111,'C_3_%'!J111,'C_2_%'!J111,'C_1_%'!J111,'C_0_%'!J111)</f>
        <v>741673</v>
      </c>
      <c r="P119" s="46"/>
      <c r="Q119" s="46">
        <f>CHOOSE($AU$4,'C_6_%'!K111,'C_5_%'!K111,'C_4_%'!K111,'C_3_%'!K111,'C_2_%'!K111,'C_1_%'!K111,'C_0_%'!K111)</f>
        <v>-47208</v>
      </c>
      <c r="R119" s="46"/>
      <c r="S119" s="46">
        <f>CHOOSE($AU$4,'C_6_%'!L111,'C_5_%'!L111,'C_4_%'!L111,'C_3_%'!L111,'C_2_%'!L111,'C_1_%'!L111,'C_0_%'!L111,)</f>
        <v>2077391.6666999999</v>
      </c>
      <c r="T119" s="46"/>
      <c r="U119" s="46">
        <f>CHOOSE($AU$4,'C_6_%'!O111,'C_5_%'!O111,'C_4_%'!O111,'C_3_%'!O111,'C_2_%'!O111,'C_1_%'!O111,'C_0_%'!O111)</f>
        <v>78641.666666999998</v>
      </c>
      <c r="V119" s="46"/>
      <c r="W119" s="46">
        <f>CHOOSE($AU$4,'C_6_%'!Q111,'C_5_%'!Q111,'C_4_%'!Q111,'C_3_%'!Q111,'C_2_%'!Q111,'C_1_%'!Q111,'C_0_%'!Q111)</f>
        <v>0</v>
      </c>
      <c r="X119" s="46"/>
      <c r="Y119" s="46">
        <f>CHOOSE($AU$4,'C_6_%'!P111,'C_5_%'!P111,'C_4_%'!P111,'C_3_%'!P111,'C_2_%'!P111,'C_1_%'!P111,'C_0_%'!P111)</f>
        <v>0</v>
      </c>
      <c r="Z119" s="46"/>
      <c r="AA119" s="46">
        <f>CHOOSE($AU$4,'C_6_%'!R111,'C_5_%'!R111,'C_4_%'!R111,'C_3_%'!R111,'C_2_%'!R111,'C_1_%'!R111,'C_0_%'!R111)</f>
        <v>22281</v>
      </c>
      <c r="AB119" s="46"/>
      <c r="AC119" s="46">
        <f>CHOOSE($AU$4,'C_6_%'!S111,'C_5_%'!S111,'C_4_%'!S111,'C_3_%'!S111,'C_2_%'!S111,'C_1_%'!S111,'C_0_%'!S111)</f>
        <v>13099</v>
      </c>
      <c r="AW119" s="48"/>
      <c r="AX119" s="48"/>
      <c r="AY119" s="48"/>
    </row>
    <row r="120" spans="2:51" x14ac:dyDescent="0.2">
      <c r="B120" s="38">
        <f>CHOOSE($AU$4,'C_6_%'!B112,'C_5_%'!B112,'C_4_%'!B112,'C_3_%'!B112,'C_2_%'!B112,'C_1_%'!B112,'C_0_%'!B112,)</f>
        <v>2088</v>
      </c>
      <c r="C120" s="38" t="str">
        <f>CHOOSE($AU$4,'C_6_%'!A112,'C_5_%'!A112,'C_4_%'!A112,'C_3_%'!A112,'C_2_%'!A112,'C_1_%'!A112,'C_0_%'!A112,)</f>
        <v>Emmetsburg</v>
      </c>
      <c r="E120" s="40">
        <f>CHOOSE($AU$4,'C_6_%'!E112,'C_5_%'!E112,'C_4_%'!E112,'C_3_%'!E112,'C_2_%'!E112,'C_1_%'!E112,'C_0_%'!E112)</f>
        <v>668.8</v>
      </c>
      <c r="G120" s="40">
        <f>CHOOSE($AU$4,'C_6_%'!F112,'C_5_%'!F112,'C_4_%'!F112,'C_3_%'!F112,'C_2_%'!F112,'C_1_%'!F112,'C_0_%'!F112)</f>
        <v>1.3</v>
      </c>
      <c r="H120" s="3"/>
      <c r="I120" s="6">
        <f>CHOOSE($AU$4,'C_6_%'!G112,'C_5_%'!G112,'C_4_%'!G112,'C_3_%'!G112,'C_2_%'!G112,'C_1_%'!G112,'C_0_%'!G112,)</f>
        <v>2885654</v>
      </c>
      <c r="J120" s="6"/>
      <c r="K120" s="6">
        <f>CHOOSE($AU$4,'C_6_%'!H112,'C_5_%'!H112,'C_4_%'!H112,'C_3_%'!H112,'C_2_%'!H112,'C_1_%'!H112,'C_0_%'!H112)</f>
        <v>480889</v>
      </c>
      <c r="L120" s="6"/>
      <c r="M120" s="6">
        <f>CHOOSE($AU$4,'C_6_%'!I112,'C_5_%'!I112,'C_4_%'!I112,'C_3_%'!I112,'C_2_%'!I112,'C_1_%'!I112,'C_0_%'!I112)</f>
        <v>249982</v>
      </c>
      <c r="N120" s="6"/>
      <c r="O120" s="6">
        <f>CHOOSE($AU$4,'C_6_%'!J112,'C_5_%'!J112,'C_4_%'!J112,'C_3_%'!J112,'C_2_%'!J112,'C_1_%'!J112,'C_0_%'!J112)</f>
        <v>2646899</v>
      </c>
      <c r="P120" s="6"/>
      <c r="Q120" s="6">
        <f>CHOOSE($AU$4,'C_6_%'!K112,'C_5_%'!K112,'C_4_%'!K112,'C_3_%'!K112,'C_2_%'!K112,'C_1_%'!K112,'C_0_%'!K112)</f>
        <v>51641</v>
      </c>
      <c r="R120" s="6"/>
      <c r="S120" s="6">
        <f>CHOOSE($AU$4,'C_6_%'!L112,'C_5_%'!L112,'C_4_%'!L112,'C_3_%'!L112,'C_2_%'!L112,'C_1_%'!L112,'C_0_%'!L112,)</f>
        <v>6040459.3333000001</v>
      </c>
      <c r="T120" s="6"/>
      <c r="U120" s="6">
        <f>CHOOSE($AU$4,'C_6_%'!O112,'C_5_%'!O112,'C_4_%'!O112,'C_3_%'!O112,'C_2_%'!O112,'C_1_%'!O112,'C_0_%'!O112)</f>
        <v>328640.33332999999</v>
      </c>
      <c r="V120" s="6"/>
      <c r="W120" s="6">
        <f>CHOOSE($AU$4,'C_6_%'!Q112,'C_5_%'!Q112,'C_4_%'!Q112,'C_3_%'!Q112,'C_2_%'!Q112,'C_1_%'!Q112,'C_0_%'!Q112)</f>
        <v>0</v>
      </c>
      <c r="X120" s="6"/>
      <c r="Y120" s="6">
        <f>CHOOSE($AU$4,'C_6_%'!P112,'C_5_%'!P112,'C_4_%'!P112,'C_3_%'!P112,'C_2_%'!P112,'C_1_%'!P112,'C_0_%'!P112)</f>
        <v>0</v>
      </c>
      <c r="Z120" s="6"/>
      <c r="AA120" s="6">
        <f>CHOOSE($AU$4,'C_6_%'!R112,'C_5_%'!R112,'C_4_%'!R112,'C_3_%'!R112,'C_2_%'!R112,'C_1_%'!R112,'C_0_%'!R112)</f>
        <v>146418</v>
      </c>
      <c r="AB120" s="6"/>
      <c r="AC120" s="6">
        <f>CHOOSE($AU$4,'C_6_%'!S112,'C_5_%'!S112,'C_4_%'!S112,'C_3_%'!S112,'C_2_%'!S112,'C_1_%'!S112,'C_0_%'!S112)</f>
        <v>-34152</v>
      </c>
      <c r="AW120" s="20"/>
      <c r="AX120" s="20"/>
      <c r="AY120" s="20"/>
    </row>
    <row r="121" spans="2:51" x14ac:dyDescent="0.2">
      <c r="B121" s="38">
        <f>CHOOSE($AU$4,'C_6_%'!B113,'C_5_%'!B113,'C_4_%'!B113,'C_3_%'!B113,'C_2_%'!B113,'C_1_%'!B113,'C_0_%'!B113,)</f>
        <v>2097</v>
      </c>
      <c r="C121" s="38" t="str">
        <f>CHOOSE($AU$4,'C_6_%'!A113,'C_5_%'!A113,'C_4_%'!A113,'C_3_%'!A113,'C_2_%'!A113,'C_1_%'!A113,'C_0_%'!A113,)</f>
        <v>English Valleys</v>
      </c>
      <c r="E121" s="40">
        <f>CHOOSE($AU$4,'C_6_%'!E113,'C_5_%'!E113,'C_4_%'!E113,'C_3_%'!E113,'C_2_%'!E113,'C_1_%'!E113,'C_0_%'!E113)</f>
        <v>458.8</v>
      </c>
      <c r="G121" s="40">
        <f>CHOOSE($AU$4,'C_6_%'!F113,'C_5_%'!F113,'C_4_%'!F113,'C_3_%'!F113,'C_2_%'!F113,'C_1_%'!F113,'C_0_%'!F113)</f>
        <v>-8.1</v>
      </c>
      <c r="H121" s="3"/>
      <c r="I121" s="6">
        <f>CHOOSE($AU$4,'C_6_%'!G113,'C_5_%'!G113,'C_4_%'!G113,'C_3_%'!G113,'C_2_%'!G113,'C_1_%'!G113,'C_0_%'!G113,)</f>
        <v>2153555</v>
      </c>
      <c r="J121" s="6"/>
      <c r="K121" s="6">
        <f>CHOOSE($AU$4,'C_6_%'!H113,'C_5_%'!H113,'C_4_%'!H113,'C_3_%'!H113,'C_2_%'!H113,'C_1_%'!H113,'C_0_%'!H113)</f>
        <v>375763</v>
      </c>
      <c r="L121" s="6"/>
      <c r="M121" s="6">
        <f>CHOOSE($AU$4,'C_6_%'!I113,'C_5_%'!I113,'C_4_%'!I113,'C_3_%'!I113,'C_2_%'!I113,'C_1_%'!I113,'C_0_%'!I113)</f>
        <v>117894</v>
      </c>
      <c r="N121" s="6"/>
      <c r="O121" s="6">
        <f>CHOOSE($AU$4,'C_6_%'!J113,'C_5_%'!J113,'C_4_%'!J113,'C_3_%'!J113,'C_2_%'!J113,'C_1_%'!J113,'C_0_%'!J113)</f>
        <v>1616373</v>
      </c>
      <c r="P121" s="6"/>
      <c r="Q121" s="6">
        <f>CHOOSE($AU$4,'C_6_%'!K113,'C_5_%'!K113,'C_4_%'!K113,'C_3_%'!K113,'C_2_%'!K113,'C_1_%'!K113,'C_0_%'!K113)</f>
        <v>-125721</v>
      </c>
      <c r="R121" s="6"/>
      <c r="S121" s="6">
        <f>CHOOSE($AU$4,'C_6_%'!L113,'C_5_%'!L113,'C_4_%'!L113,'C_3_%'!L113,'C_2_%'!L113,'C_1_%'!L113,'C_0_%'!L113,)</f>
        <v>4149954.6666999999</v>
      </c>
      <c r="T121" s="6"/>
      <c r="U121" s="6">
        <f>CHOOSE($AU$4,'C_6_%'!O113,'C_5_%'!O113,'C_4_%'!O113,'C_3_%'!O113,'C_2_%'!O113,'C_1_%'!O113,'C_0_%'!O113)</f>
        <v>-3563.333333</v>
      </c>
      <c r="V121" s="6"/>
      <c r="W121" s="6">
        <f>CHOOSE($AU$4,'C_6_%'!Q113,'C_5_%'!Q113,'C_4_%'!Q113,'C_3_%'!Q113,'C_2_%'!Q113,'C_1_%'!Q113,'C_0_%'!Q113)</f>
        <v>0</v>
      </c>
      <c r="X121" s="6"/>
      <c r="Y121" s="6">
        <f>CHOOSE($AU$4,'C_6_%'!P113,'C_5_%'!P113,'C_4_%'!P113,'C_3_%'!P113,'C_2_%'!P113,'C_1_%'!P113,'C_0_%'!P113)</f>
        <v>0</v>
      </c>
      <c r="Z121" s="6"/>
      <c r="AA121" s="6">
        <f>CHOOSE($AU$4,'C_6_%'!R113,'C_5_%'!R113,'C_4_%'!R113,'C_3_%'!R113,'C_2_%'!R113,'C_1_%'!R113,'C_0_%'!R113)</f>
        <v>92307</v>
      </c>
      <c r="AB121" s="6"/>
      <c r="AC121" s="6">
        <f>CHOOSE($AU$4,'C_6_%'!S113,'C_5_%'!S113,'C_4_%'!S113,'C_3_%'!S113,'C_2_%'!S113,'C_1_%'!S113,'C_0_%'!S113)</f>
        <v>12734</v>
      </c>
      <c r="AW121" s="20"/>
      <c r="AX121" s="20"/>
      <c r="AY121" s="20"/>
    </row>
    <row r="122" spans="2:51" x14ac:dyDescent="0.2">
      <c r="B122" s="38">
        <f>CHOOSE($AU$4,'C_6_%'!B114,'C_5_%'!B114,'C_4_%'!B114,'C_3_%'!B114,'C_2_%'!B114,'C_1_%'!B114,'C_0_%'!B114,)</f>
        <v>2113</v>
      </c>
      <c r="C122" s="38" t="str">
        <f>CHOOSE($AU$4,'C_6_%'!A114,'C_5_%'!A114,'C_4_%'!A114,'C_3_%'!A114,'C_2_%'!A114,'C_1_%'!A114,'C_0_%'!A114,)</f>
        <v>Essex</v>
      </c>
      <c r="E122" s="40">
        <f>CHOOSE($AU$4,'C_6_%'!E114,'C_5_%'!E114,'C_4_%'!E114,'C_3_%'!E114,'C_2_%'!E114,'C_1_%'!E114,'C_0_%'!E114)</f>
        <v>236.8</v>
      </c>
      <c r="G122" s="40">
        <f>CHOOSE($AU$4,'C_6_%'!F114,'C_5_%'!F114,'C_4_%'!F114,'C_3_%'!F114,'C_2_%'!F114,'C_1_%'!F114,'C_0_%'!F114)</f>
        <v>21.6</v>
      </c>
      <c r="H122" s="3"/>
      <c r="I122" s="6">
        <f>CHOOSE($AU$4,'C_6_%'!G114,'C_5_%'!G114,'C_4_%'!G114,'C_3_%'!G114,'C_2_%'!G114,'C_1_%'!G114,'C_0_%'!G114,)</f>
        <v>1247738</v>
      </c>
      <c r="J122" s="6"/>
      <c r="K122" s="6">
        <f>CHOOSE($AU$4,'C_6_%'!H114,'C_5_%'!H114,'C_4_%'!H114,'C_3_%'!H114,'C_2_%'!H114,'C_1_%'!H114,'C_0_%'!H114)</f>
        <v>193647</v>
      </c>
      <c r="L122" s="6"/>
      <c r="M122" s="6">
        <f>CHOOSE($AU$4,'C_6_%'!I114,'C_5_%'!I114,'C_4_%'!I114,'C_3_%'!I114,'C_2_%'!I114,'C_1_%'!I114,'C_0_%'!I114)</f>
        <v>261762</v>
      </c>
      <c r="N122" s="6"/>
      <c r="O122" s="6">
        <f>CHOOSE($AU$4,'C_6_%'!J114,'C_5_%'!J114,'C_4_%'!J114,'C_3_%'!J114,'C_2_%'!J114,'C_1_%'!J114,'C_0_%'!J114)</f>
        <v>770630</v>
      </c>
      <c r="P122" s="6"/>
      <c r="Q122" s="6">
        <f>CHOOSE($AU$4,'C_6_%'!K114,'C_5_%'!K114,'C_4_%'!K114,'C_3_%'!K114,'C_2_%'!K114,'C_1_%'!K114,'C_0_%'!K114)</f>
        <v>-43247</v>
      </c>
      <c r="R122" s="6"/>
      <c r="S122" s="6">
        <f>CHOOSE($AU$4,'C_6_%'!L114,'C_5_%'!L114,'C_4_%'!L114,'C_3_%'!L114,'C_2_%'!L114,'C_1_%'!L114,'C_0_%'!L114,)</f>
        <v>2213954</v>
      </c>
      <c r="T122" s="6"/>
      <c r="U122" s="6">
        <f>CHOOSE($AU$4,'C_6_%'!O114,'C_5_%'!O114,'C_4_%'!O114,'C_3_%'!O114,'C_2_%'!O114,'C_1_%'!O114,'C_0_%'!O114)</f>
        <v>220454</v>
      </c>
      <c r="V122" s="6"/>
      <c r="W122" s="6">
        <f>CHOOSE($AU$4,'C_6_%'!Q114,'C_5_%'!Q114,'C_4_%'!Q114,'C_3_%'!Q114,'C_2_%'!Q114,'C_1_%'!Q114,'C_0_%'!Q114)</f>
        <v>0</v>
      </c>
      <c r="X122" s="6"/>
      <c r="Y122" s="6">
        <f>CHOOSE($AU$4,'C_6_%'!P114,'C_5_%'!P114,'C_4_%'!P114,'C_3_%'!P114,'C_2_%'!P114,'C_1_%'!P114,'C_0_%'!P114)</f>
        <v>0</v>
      </c>
      <c r="Z122" s="6"/>
      <c r="AA122" s="6">
        <f>CHOOSE($AU$4,'C_6_%'!R114,'C_5_%'!R114,'C_4_%'!R114,'C_3_%'!R114,'C_2_%'!R114,'C_1_%'!R114,'C_0_%'!R114)</f>
        <v>44562</v>
      </c>
      <c r="AB122" s="6"/>
      <c r="AC122" s="6">
        <f>CHOOSE($AU$4,'C_6_%'!S114,'C_5_%'!S114,'C_4_%'!S114,'C_3_%'!S114,'C_2_%'!S114,'C_1_%'!S114,'C_0_%'!S114)</f>
        <v>44562</v>
      </c>
      <c r="AW122" s="20"/>
      <c r="AX122" s="20"/>
      <c r="AY122" s="20"/>
    </row>
    <row r="123" spans="2:51" x14ac:dyDescent="0.2">
      <c r="B123" s="38">
        <f>CHOOSE($AU$4,'C_6_%'!B115,'C_5_%'!B115,'C_4_%'!B115,'C_3_%'!B115,'C_2_%'!B115,'C_1_%'!B115,'C_0_%'!B115,)</f>
        <v>2124</v>
      </c>
      <c r="C123" s="38" t="str">
        <f>CHOOSE($AU$4,'C_6_%'!A115,'C_5_%'!A115,'C_4_%'!A115,'C_3_%'!A115,'C_2_%'!A115,'C_1_%'!A115,'C_0_%'!A115,)</f>
        <v>Estherville Lincoln</v>
      </c>
      <c r="E123" s="40">
        <f>CHOOSE($AU$4,'C_6_%'!E115,'C_5_%'!E115,'C_4_%'!E115,'C_3_%'!E115,'C_2_%'!E115,'C_1_%'!E115,'C_0_%'!E115)</f>
        <v>1376.8</v>
      </c>
      <c r="G123" s="40">
        <f>CHOOSE($AU$4,'C_6_%'!F115,'C_5_%'!F115,'C_4_%'!F115,'C_3_%'!F115,'C_2_%'!F115,'C_1_%'!F115,'C_0_%'!F115)</f>
        <v>25.8</v>
      </c>
      <c r="H123" s="3"/>
      <c r="I123" s="6">
        <f>CHOOSE($AU$4,'C_6_%'!G115,'C_5_%'!G115,'C_4_%'!G115,'C_3_%'!G115,'C_2_%'!G115,'C_1_%'!G115,'C_0_%'!G115,)</f>
        <v>7422943</v>
      </c>
      <c r="J123" s="6"/>
      <c r="K123" s="6">
        <f>CHOOSE($AU$4,'C_6_%'!H115,'C_5_%'!H115,'C_4_%'!H115,'C_3_%'!H115,'C_2_%'!H115,'C_1_%'!H115,'C_0_%'!H115)</f>
        <v>1000916</v>
      </c>
      <c r="L123" s="6"/>
      <c r="M123" s="6">
        <f>CHOOSE($AU$4,'C_6_%'!I115,'C_5_%'!I115,'C_4_%'!I115,'C_3_%'!I115,'C_2_%'!I115,'C_1_%'!I115,'C_0_%'!I115)</f>
        <v>432198</v>
      </c>
      <c r="N123" s="6"/>
      <c r="O123" s="6">
        <f>CHOOSE($AU$4,'C_6_%'!J115,'C_5_%'!J115,'C_4_%'!J115,'C_3_%'!J115,'C_2_%'!J115,'C_1_%'!J115,'C_0_%'!J115)</f>
        <v>3346373</v>
      </c>
      <c r="P123" s="6"/>
      <c r="Q123" s="6">
        <f>CHOOSE($AU$4,'C_6_%'!K115,'C_5_%'!K115,'C_4_%'!K115,'C_3_%'!K115,'C_2_%'!K115,'C_1_%'!K115,'C_0_%'!K115)</f>
        <v>84684</v>
      </c>
      <c r="R123" s="6"/>
      <c r="S123" s="6">
        <f>CHOOSE($AU$4,'C_6_%'!L115,'C_5_%'!L115,'C_4_%'!L115,'C_3_%'!L115,'C_2_%'!L115,'C_1_%'!L115,'C_0_%'!L115,)</f>
        <v>11805423.333000001</v>
      </c>
      <c r="T123" s="6"/>
      <c r="U123" s="6">
        <f>CHOOSE($AU$4,'C_6_%'!O115,'C_5_%'!O115,'C_4_%'!O115,'C_3_%'!O115,'C_2_%'!O115,'C_1_%'!O115,'C_0_%'!O115)</f>
        <v>552073.33333000005</v>
      </c>
      <c r="V123" s="6"/>
      <c r="W123" s="6">
        <f>CHOOSE($AU$4,'C_6_%'!Q115,'C_5_%'!Q115,'C_4_%'!Q115,'C_3_%'!Q115,'C_2_%'!Q115,'C_1_%'!Q115,'C_0_%'!Q115)</f>
        <v>60460.269533999999</v>
      </c>
      <c r="X123" s="6"/>
      <c r="Y123" s="6">
        <f>CHOOSE($AU$4,'C_6_%'!P115,'C_5_%'!P115,'C_4_%'!P115,'C_3_%'!P115,'C_2_%'!P115,'C_1_%'!P115,'C_0_%'!P115)</f>
        <v>0</v>
      </c>
      <c r="Z123" s="6"/>
      <c r="AA123" s="6">
        <f>CHOOSE($AU$4,'C_6_%'!R115,'C_5_%'!R115,'C_4_%'!R115,'C_3_%'!R115,'C_2_%'!R115,'C_1_%'!R115,'C_0_%'!R115)</f>
        <v>232359</v>
      </c>
      <c r="AB123" s="6"/>
      <c r="AC123" s="6">
        <f>CHOOSE($AU$4,'C_6_%'!S115,'C_5_%'!S115,'C_4_%'!S115,'C_3_%'!S115,'C_2_%'!S115,'C_1_%'!S115,'C_0_%'!S115)</f>
        <v>-43086</v>
      </c>
      <c r="AW123" s="20"/>
      <c r="AX123" s="20"/>
      <c r="AY123" s="20"/>
    </row>
    <row r="124" spans="2:51" s="43" customFormat="1" x14ac:dyDescent="0.2">
      <c r="B124" s="42">
        <f>CHOOSE($AU$4,'C_6_%'!B116,'C_5_%'!B116,'C_4_%'!B116,'C_3_%'!B116,'C_2_%'!B116,'C_1_%'!B116,'C_0_%'!B116,)</f>
        <v>2151</v>
      </c>
      <c r="C124" s="42" t="str">
        <f>CHOOSE($AU$4,'C_6_%'!A116,'C_5_%'!A116,'C_4_%'!A116,'C_3_%'!A116,'C_2_%'!A116,'C_1_%'!A116,'C_0_%'!A116,)</f>
        <v>Exira</v>
      </c>
      <c r="E124" s="44">
        <f>CHOOSE($AU$4,'C_6_%'!E116,'C_5_%'!E116,'C_4_%'!E116,'C_3_%'!E116,'C_2_%'!E116,'C_1_%'!E116,'C_0_%'!E116)</f>
        <v>216.7</v>
      </c>
      <c r="G124" s="44">
        <f>CHOOSE($AU$4,'C_6_%'!F116,'C_5_%'!F116,'C_4_%'!F116,'C_3_%'!F116,'C_2_%'!F116,'C_1_%'!F116,'C_0_%'!F116)</f>
        <v>-6.6</v>
      </c>
      <c r="H124" s="45"/>
      <c r="I124" s="46">
        <f>CHOOSE($AU$4,'C_6_%'!G116,'C_5_%'!G116,'C_4_%'!G116,'C_3_%'!G116,'C_2_%'!G116,'C_1_%'!G116,'C_0_%'!G116,)</f>
        <v>1097272</v>
      </c>
      <c r="J124" s="46"/>
      <c r="K124" s="46">
        <f>CHOOSE($AU$4,'C_6_%'!H116,'C_5_%'!H116,'C_4_%'!H116,'C_3_%'!H116,'C_2_%'!H116,'C_1_%'!H116,'C_0_%'!H116)</f>
        <v>171837</v>
      </c>
      <c r="L124" s="46"/>
      <c r="M124" s="46">
        <f>CHOOSE($AU$4,'C_6_%'!I116,'C_5_%'!I116,'C_4_%'!I116,'C_3_%'!I116,'C_2_%'!I116,'C_1_%'!I116,'C_0_%'!I116)</f>
        <v>150669</v>
      </c>
      <c r="N124" s="46"/>
      <c r="O124" s="46">
        <f>CHOOSE($AU$4,'C_6_%'!J116,'C_5_%'!J116,'C_4_%'!J116,'C_3_%'!J116,'C_2_%'!J116,'C_1_%'!J116,'C_0_%'!J116)</f>
        <v>748313</v>
      </c>
      <c r="P124" s="46"/>
      <c r="Q124" s="46">
        <f>CHOOSE($AU$4,'C_6_%'!K116,'C_5_%'!K116,'C_4_%'!K116,'C_3_%'!K116,'C_2_%'!K116,'C_1_%'!K116,'C_0_%'!K116)</f>
        <v>-139837</v>
      </c>
      <c r="R124" s="46"/>
      <c r="S124" s="46">
        <f>CHOOSE($AU$4,'C_6_%'!L116,'C_5_%'!L116,'C_4_%'!L116,'C_3_%'!L116,'C_2_%'!L116,'C_1_%'!L116,'C_0_%'!L116,)</f>
        <v>2019838.6666999999</v>
      </c>
      <c r="T124" s="46"/>
      <c r="U124" s="46">
        <f>CHOOSE($AU$4,'C_6_%'!O116,'C_5_%'!O116,'C_4_%'!O116,'C_3_%'!O116,'C_2_%'!O116,'C_1_%'!O116,'C_0_%'!O116)</f>
        <v>13248.666667</v>
      </c>
      <c r="V124" s="46"/>
      <c r="W124" s="46">
        <f>CHOOSE($AU$4,'C_6_%'!Q116,'C_5_%'!Q116,'C_4_%'!Q116,'C_3_%'!Q116,'C_2_%'!Q116,'C_1_%'!Q116,'C_0_%'!Q116)</f>
        <v>0</v>
      </c>
      <c r="X124" s="46"/>
      <c r="Y124" s="46">
        <f>CHOOSE($AU$4,'C_6_%'!P116,'C_5_%'!P116,'C_4_%'!P116,'C_3_%'!P116,'C_2_%'!P116,'C_1_%'!P116,'C_0_%'!P116)</f>
        <v>975</v>
      </c>
      <c r="Z124" s="46"/>
      <c r="AA124" s="46">
        <f>CHOOSE($AU$4,'C_6_%'!R116,'C_5_%'!R116,'C_4_%'!R116,'C_3_%'!R116,'C_2_%'!R116,'C_1_%'!R116,'C_0_%'!R116)</f>
        <v>35013</v>
      </c>
      <c r="AB124" s="46"/>
      <c r="AC124" s="46">
        <f>CHOOSE($AU$4,'C_6_%'!S116,'C_5_%'!S116,'C_4_%'!S116,'C_3_%'!S116,'C_2_%'!S116,'C_1_%'!S116,'C_0_%'!S116)</f>
        <v>-1713</v>
      </c>
      <c r="AW124" s="48"/>
      <c r="AX124" s="48"/>
      <c r="AY124" s="48"/>
    </row>
    <row r="125" spans="2:51" x14ac:dyDescent="0.2">
      <c r="B125" s="38">
        <f>CHOOSE($AU$4,'C_6_%'!B117,'C_5_%'!B117,'C_4_%'!B117,'C_3_%'!B117,'C_2_%'!B117,'C_1_%'!B117,'C_0_%'!B117,)</f>
        <v>2169</v>
      </c>
      <c r="C125" s="38" t="str">
        <f>CHOOSE($AU$4,'C_6_%'!A117,'C_5_%'!A117,'C_4_%'!A117,'C_3_%'!A117,'C_2_%'!A117,'C_1_%'!A117,'C_0_%'!A117,)</f>
        <v>Fairfield</v>
      </c>
      <c r="E125" s="40">
        <f>CHOOSE($AU$4,'C_6_%'!E117,'C_5_%'!E117,'C_4_%'!E117,'C_3_%'!E117,'C_2_%'!E117,'C_1_%'!E117,'C_0_%'!E117)</f>
        <v>1660.2</v>
      </c>
      <c r="G125" s="40">
        <f>CHOOSE($AU$4,'C_6_%'!F117,'C_5_%'!F117,'C_4_%'!F117,'C_3_%'!F117,'C_2_%'!F117,'C_1_%'!F117,'C_0_%'!F117)</f>
        <v>-34.4</v>
      </c>
      <c r="H125" s="3"/>
      <c r="I125" s="6">
        <f>CHOOSE($AU$4,'C_6_%'!G117,'C_5_%'!G117,'C_4_%'!G117,'C_3_%'!G117,'C_2_%'!G117,'C_1_%'!G117,'C_0_%'!G117,)</f>
        <v>7882136</v>
      </c>
      <c r="J125" s="6"/>
      <c r="K125" s="6">
        <f>CHOOSE($AU$4,'C_6_%'!H117,'C_5_%'!H117,'C_4_%'!H117,'C_3_%'!H117,'C_2_%'!H117,'C_1_%'!H117,'C_0_%'!H117)</f>
        <v>1202910</v>
      </c>
      <c r="L125" s="6"/>
      <c r="M125" s="6">
        <f>CHOOSE($AU$4,'C_6_%'!I117,'C_5_%'!I117,'C_4_%'!I117,'C_3_%'!I117,'C_2_%'!I117,'C_1_%'!I117,'C_0_%'!I117)</f>
        <v>219792</v>
      </c>
      <c r="N125" s="6"/>
      <c r="O125" s="6">
        <f>CHOOSE($AU$4,'C_6_%'!J117,'C_5_%'!J117,'C_4_%'!J117,'C_3_%'!J117,'C_2_%'!J117,'C_1_%'!J117,'C_0_%'!J117)</f>
        <v>5307198</v>
      </c>
      <c r="P125" s="6"/>
      <c r="Q125" s="6">
        <f>CHOOSE($AU$4,'C_6_%'!K117,'C_5_%'!K117,'C_4_%'!K117,'C_3_%'!K117,'C_2_%'!K117,'C_1_%'!K117,'C_0_%'!K117)</f>
        <v>51055</v>
      </c>
      <c r="R125" s="6"/>
      <c r="S125" s="6">
        <f>CHOOSE($AU$4,'C_6_%'!L117,'C_5_%'!L117,'C_4_%'!L117,'C_3_%'!L117,'C_2_%'!L117,'C_1_%'!L117,'C_0_%'!L117,)</f>
        <v>14447319</v>
      </c>
      <c r="T125" s="6"/>
      <c r="U125" s="6">
        <f>CHOOSE($AU$4,'C_6_%'!O117,'C_5_%'!O117,'C_4_%'!O117,'C_3_%'!O117,'C_2_%'!O117,'C_1_%'!O117,'C_0_%'!O117)</f>
        <v>325922</v>
      </c>
      <c r="V125" s="6"/>
      <c r="W125" s="6">
        <f>CHOOSE($AU$4,'C_6_%'!Q117,'C_5_%'!Q117,'C_4_%'!Q117,'C_3_%'!Q117,'C_2_%'!Q117,'C_1_%'!Q117,'C_0_%'!Q117)</f>
        <v>0</v>
      </c>
      <c r="X125" s="6"/>
      <c r="Y125" s="6">
        <f>CHOOSE($AU$4,'C_6_%'!P117,'C_5_%'!P117,'C_4_%'!P117,'C_3_%'!P117,'C_2_%'!P117,'C_1_%'!P117,'C_0_%'!P117)</f>
        <v>0</v>
      </c>
      <c r="Z125" s="6"/>
      <c r="AA125" s="6">
        <f>CHOOSE($AU$4,'C_6_%'!R117,'C_5_%'!R117,'C_4_%'!R117,'C_3_%'!R117,'C_2_%'!R117,'C_1_%'!R117,'C_0_%'!R117)</f>
        <v>101856</v>
      </c>
      <c r="AB125" s="6"/>
      <c r="AC125" s="6">
        <f>CHOOSE($AU$4,'C_6_%'!S117,'C_5_%'!S117,'C_4_%'!S117,'C_3_%'!S117,'C_2_%'!S117,'C_1_%'!S117,'C_0_%'!S117)</f>
        <v>19222</v>
      </c>
      <c r="AW125" s="20"/>
      <c r="AX125" s="20"/>
      <c r="AY125" s="20"/>
    </row>
    <row r="126" spans="2:51" x14ac:dyDescent="0.2">
      <c r="B126" s="38">
        <f>CHOOSE($AU$4,'C_6_%'!B118,'C_5_%'!B118,'C_4_%'!B118,'C_3_%'!B118,'C_2_%'!B118,'C_1_%'!B118,'C_0_%'!B118,)</f>
        <v>2205</v>
      </c>
      <c r="C126" s="38" t="str">
        <f>CHOOSE($AU$4,'C_6_%'!A118,'C_5_%'!A118,'C_4_%'!A118,'C_3_%'!A118,'C_2_%'!A118,'C_1_%'!A118,'C_0_%'!A118,)</f>
        <v>Farragut</v>
      </c>
      <c r="E126" s="40">
        <f>CHOOSE($AU$4,'C_6_%'!E118,'C_5_%'!E118,'C_4_%'!E118,'C_3_%'!E118,'C_2_%'!E118,'C_1_%'!E118,'C_0_%'!E118)</f>
        <v>197.2</v>
      </c>
      <c r="G126" s="40">
        <f>CHOOSE($AU$4,'C_6_%'!F118,'C_5_%'!F118,'C_4_%'!F118,'C_3_%'!F118,'C_2_%'!F118,'C_1_%'!F118,'C_0_%'!F118)</f>
        <v>-14</v>
      </c>
      <c r="H126" s="3"/>
      <c r="I126" s="6">
        <f>CHOOSE($AU$4,'C_6_%'!G118,'C_5_%'!G118,'C_4_%'!G118,'C_3_%'!G118,'C_2_%'!G118,'C_1_%'!G118,'C_0_%'!G118,)</f>
        <v>769729</v>
      </c>
      <c r="J126" s="6"/>
      <c r="K126" s="6">
        <f>CHOOSE($AU$4,'C_6_%'!H118,'C_5_%'!H118,'C_4_%'!H118,'C_3_%'!H118,'C_2_%'!H118,'C_1_%'!H118,'C_0_%'!H118)</f>
        <v>159390</v>
      </c>
      <c r="L126" s="6"/>
      <c r="M126" s="6">
        <f>CHOOSE($AU$4,'C_6_%'!I118,'C_5_%'!I118,'C_4_%'!I118,'C_3_%'!I118,'C_2_%'!I118,'C_1_%'!I118,'C_0_%'!I118)</f>
        <v>79315</v>
      </c>
      <c r="N126" s="6"/>
      <c r="O126" s="6">
        <f>CHOOSE($AU$4,'C_6_%'!J118,'C_5_%'!J118,'C_4_%'!J118,'C_3_%'!J118,'C_2_%'!J118,'C_1_%'!J118,'C_0_%'!J118)</f>
        <v>942792</v>
      </c>
      <c r="P126" s="6"/>
      <c r="Q126" s="6">
        <f>CHOOSE($AU$4,'C_6_%'!K118,'C_5_%'!K118,'C_4_%'!K118,'C_3_%'!K118,'C_2_%'!K118,'C_1_%'!K118,'C_0_%'!K118)</f>
        <v>13320</v>
      </c>
      <c r="R126" s="6"/>
      <c r="S126" s="6">
        <f>CHOOSE($AU$4,'C_6_%'!L118,'C_5_%'!L118,'C_4_%'!L118,'C_3_%'!L118,'C_2_%'!L118,'C_1_%'!L118,'C_0_%'!L118,)</f>
        <v>1872875.6666999999</v>
      </c>
      <c r="T126" s="6"/>
      <c r="U126" s="6">
        <f>CHOOSE($AU$4,'C_6_%'!O118,'C_5_%'!O118,'C_4_%'!O118,'C_3_%'!O118,'C_2_%'!O118,'C_1_%'!O118,'C_0_%'!O118)</f>
        <v>93599.666666999998</v>
      </c>
      <c r="V126" s="6"/>
      <c r="W126" s="6">
        <f>CHOOSE($AU$4,'C_6_%'!Q118,'C_5_%'!Q118,'C_4_%'!Q118,'C_3_%'!Q118,'C_2_%'!Q118,'C_1_%'!Q118,'C_0_%'!Q118)</f>
        <v>0</v>
      </c>
      <c r="X126" s="6"/>
      <c r="Y126" s="6">
        <f>CHOOSE($AU$4,'C_6_%'!P118,'C_5_%'!P118,'C_4_%'!P118,'C_3_%'!P118,'C_2_%'!P118,'C_1_%'!P118,'C_0_%'!P118)</f>
        <v>51693</v>
      </c>
      <c r="Z126" s="6"/>
      <c r="AA126" s="6">
        <f>CHOOSE($AU$4,'C_6_%'!R118,'C_5_%'!R118,'C_4_%'!R118,'C_3_%'!R118,'C_2_%'!R118,'C_1_%'!R118,'C_0_%'!R118)</f>
        <v>28647</v>
      </c>
      <c r="AB126" s="6"/>
      <c r="AC126" s="6">
        <f>CHOOSE($AU$4,'C_6_%'!S118,'C_5_%'!S118,'C_4_%'!S118,'C_3_%'!S118,'C_2_%'!S118,'C_1_%'!S118,'C_0_%'!S118)</f>
        <v>28647</v>
      </c>
      <c r="AW126" s="20"/>
      <c r="AX126" s="20"/>
      <c r="AY126" s="20"/>
    </row>
    <row r="127" spans="2:51" x14ac:dyDescent="0.2">
      <c r="B127" s="38">
        <f>CHOOSE($AU$4,'C_6_%'!B119,'C_5_%'!B119,'C_4_%'!B119,'C_3_%'!B119,'C_2_%'!B119,'C_1_%'!B119,'C_0_%'!B119,)</f>
        <v>2295</v>
      </c>
      <c r="C127" s="38" t="str">
        <f>CHOOSE($AU$4,'C_6_%'!A119,'C_5_%'!A119,'C_4_%'!A119,'C_3_%'!A119,'C_2_%'!A119,'C_1_%'!A119,'C_0_%'!A119,)</f>
        <v>Forest City</v>
      </c>
      <c r="E127" s="40">
        <f>CHOOSE($AU$4,'C_6_%'!E119,'C_5_%'!E119,'C_4_%'!E119,'C_3_%'!E119,'C_2_%'!E119,'C_1_%'!E119,'C_0_%'!E119)</f>
        <v>1105.5</v>
      </c>
      <c r="G127" s="40">
        <f>CHOOSE($AU$4,'C_6_%'!F119,'C_5_%'!F119,'C_4_%'!F119,'C_3_%'!F119,'C_2_%'!F119,'C_1_%'!F119,'C_0_%'!F119)</f>
        <v>-2.2000000000000002</v>
      </c>
      <c r="H127" s="3"/>
      <c r="I127" s="6">
        <f>CHOOSE($AU$4,'C_6_%'!G119,'C_5_%'!G119,'C_4_%'!G119,'C_3_%'!G119,'C_2_%'!G119,'C_1_%'!G119,'C_0_%'!G119,)</f>
        <v>6180650</v>
      </c>
      <c r="J127" s="6"/>
      <c r="K127" s="6">
        <f>CHOOSE($AU$4,'C_6_%'!H119,'C_5_%'!H119,'C_4_%'!H119,'C_3_%'!H119,'C_2_%'!H119,'C_1_%'!H119,'C_0_%'!H119)</f>
        <v>843063</v>
      </c>
      <c r="L127" s="6"/>
      <c r="M127" s="6">
        <f>CHOOSE($AU$4,'C_6_%'!I119,'C_5_%'!I119,'C_4_%'!I119,'C_3_%'!I119,'C_2_%'!I119,'C_1_%'!I119,'C_0_%'!I119)</f>
        <v>93501</v>
      </c>
      <c r="N127" s="6"/>
      <c r="O127" s="6">
        <f>CHOOSE($AU$4,'C_6_%'!J119,'C_5_%'!J119,'C_4_%'!J119,'C_3_%'!J119,'C_2_%'!J119,'C_1_%'!J119,'C_0_%'!J119)</f>
        <v>3608206</v>
      </c>
      <c r="P127" s="6"/>
      <c r="Q127" s="6">
        <f>CHOOSE($AU$4,'C_6_%'!K119,'C_5_%'!K119,'C_4_%'!K119,'C_3_%'!K119,'C_2_%'!K119,'C_1_%'!K119,'C_0_%'!K119)</f>
        <v>-182467</v>
      </c>
      <c r="R127" s="6"/>
      <c r="S127" s="6">
        <f>CHOOSE($AU$4,'C_6_%'!L119,'C_5_%'!L119,'C_4_%'!L119,'C_3_%'!L119,'C_2_%'!L119,'C_1_%'!L119,'C_0_%'!L119,)</f>
        <v>10676999.666999999</v>
      </c>
      <c r="T127" s="6"/>
      <c r="U127" s="6">
        <f>CHOOSE($AU$4,'C_6_%'!O119,'C_5_%'!O119,'C_4_%'!O119,'C_3_%'!O119,'C_2_%'!O119,'C_1_%'!O119,'C_0_%'!O119)</f>
        <v>-43885.333330000001</v>
      </c>
      <c r="V127" s="6"/>
      <c r="W127" s="6">
        <f>CHOOSE($AU$4,'C_6_%'!Q119,'C_5_%'!Q119,'C_4_%'!Q119,'C_3_%'!Q119,'C_2_%'!Q119,'C_1_%'!Q119,'C_0_%'!Q119)</f>
        <v>0</v>
      </c>
      <c r="X127" s="6"/>
      <c r="Y127" s="6">
        <f>CHOOSE($AU$4,'C_6_%'!P119,'C_5_%'!P119,'C_4_%'!P119,'C_3_%'!P119,'C_2_%'!P119,'C_1_%'!P119,'C_0_%'!P119)</f>
        <v>0</v>
      </c>
      <c r="Z127" s="6"/>
      <c r="AA127" s="6">
        <f>CHOOSE($AU$4,'C_6_%'!R119,'C_5_%'!R119,'C_4_%'!R119,'C_3_%'!R119,'C_2_%'!R119,'C_1_%'!R119,'C_0_%'!R119)</f>
        <v>197346</v>
      </c>
      <c r="AB127" s="6"/>
      <c r="AC127" s="6">
        <f>CHOOSE($AU$4,'C_6_%'!S119,'C_5_%'!S119,'C_4_%'!S119,'C_3_%'!S119,'C_2_%'!S119,'C_1_%'!S119,'C_0_%'!S119)</f>
        <v>16776</v>
      </c>
      <c r="AW127" s="20"/>
      <c r="AX127" s="20"/>
      <c r="AY127" s="20"/>
    </row>
    <row r="128" spans="2:51" x14ac:dyDescent="0.2">
      <c r="B128" s="38">
        <f>CHOOSE($AU$4,'C_6_%'!B120,'C_5_%'!B120,'C_4_%'!B120,'C_3_%'!B120,'C_2_%'!B120,'C_1_%'!B120,'C_0_%'!B120,)</f>
        <v>2313</v>
      </c>
      <c r="C128" s="38" t="str">
        <f>CHOOSE($AU$4,'C_6_%'!A120,'C_5_%'!A120,'C_4_%'!A120,'C_3_%'!A120,'C_2_%'!A120,'C_1_%'!A120,'C_0_%'!A120,)</f>
        <v>Fort Dodge</v>
      </c>
      <c r="E128" s="40">
        <f>CHOOSE($AU$4,'C_6_%'!E120,'C_5_%'!E120,'C_4_%'!E120,'C_3_%'!E120,'C_2_%'!E120,'C_1_%'!E120,'C_0_%'!E120)</f>
        <v>3729.9</v>
      </c>
      <c r="G128" s="40">
        <f>CHOOSE($AU$4,'C_6_%'!F120,'C_5_%'!F120,'C_4_%'!F120,'C_3_%'!F120,'C_2_%'!F120,'C_1_%'!F120,'C_0_%'!F120)</f>
        <v>18.100000000000001</v>
      </c>
      <c r="H128" s="3"/>
      <c r="I128" s="6">
        <f>CHOOSE($AU$4,'C_6_%'!G120,'C_5_%'!G120,'C_4_%'!G120,'C_3_%'!G120,'C_2_%'!G120,'C_1_%'!G120,'C_0_%'!G120,)</f>
        <v>20817878</v>
      </c>
      <c r="J128" s="6"/>
      <c r="K128" s="6">
        <f>CHOOSE($AU$4,'C_6_%'!H120,'C_5_%'!H120,'C_4_%'!H120,'C_3_%'!H120,'C_2_%'!H120,'C_1_%'!H120,'C_0_%'!H120)</f>
        <v>2760176</v>
      </c>
      <c r="L128" s="6"/>
      <c r="M128" s="6">
        <f>CHOOSE($AU$4,'C_6_%'!I120,'C_5_%'!I120,'C_4_%'!I120,'C_3_%'!I120,'C_2_%'!I120,'C_1_%'!I120,'C_0_%'!I120)</f>
        <v>1381078</v>
      </c>
      <c r="N128" s="6"/>
      <c r="O128" s="6">
        <f>CHOOSE($AU$4,'C_6_%'!J120,'C_5_%'!J120,'C_4_%'!J120,'C_3_%'!J120,'C_2_%'!J120,'C_1_%'!J120,'C_0_%'!J120)</f>
        <v>9174703</v>
      </c>
      <c r="P128" s="6"/>
      <c r="Q128" s="6">
        <f>CHOOSE($AU$4,'C_6_%'!K120,'C_5_%'!K120,'C_4_%'!K120,'C_3_%'!K120,'C_2_%'!K120,'C_1_%'!K120,'C_0_%'!K120)</f>
        <v>168975</v>
      </c>
      <c r="R128" s="6"/>
      <c r="S128" s="6">
        <f>CHOOSE($AU$4,'C_6_%'!L120,'C_5_%'!L120,'C_4_%'!L120,'C_3_%'!L120,'C_2_%'!L120,'C_1_%'!L120,'C_0_%'!L120,)</f>
        <v>32902274.333000001</v>
      </c>
      <c r="T128" s="6"/>
      <c r="U128" s="6">
        <f>CHOOSE($AU$4,'C_6_%'!O120,'C_5_%'!O120,'C_4_%'!O120,'C_3_%'!O120,'C_2_%'!O120,'C_1_%'!O120,'C_0_%'!O120)</f>
        <v>1699570.3333000001</v>
      </c>
      <c r="V128" s="6"/>
      <c r="W128" s="6">
        <f>CHOOSE($AU$4,'C_6_%'!Q120,'C_5_%'!Q120,'C_4_%'!Q120,'C_3_%'!Q120,'C_2_%'!Q120,'C_1_%'!Q120,'C_0_%'!Q120)</f>
        <v>260978.79577999999</v>
      </c>
      <c r="X128" s="6"/>
      <c r="Y128" s="6">
        <f>CHOOSE($AU$4,'C_6_%'!P120,'C_5_%'!P120,'C_4_%'!P120,'C_3_%'!P120,'C_2_%'!P120,'C_1_%'!P120,'C_0_%'!P120)</f>
        <v>0</v>
      </c>
      <c r="Z128" s="6"/>
      <c r="AA128" s="6">
        <f>CHOOSE($AU$4,'C_6_%'!R120,'C_5_%'!R120,'C_4_%'!R120,'C_3_%'!R120,'C_2_%'!R120,'C_1_%'!R120,'C_0_%'!R120)</f>
        <v>681162</v>
      </c>
      <c r="AB128" s="6"/>
      <c r="AC128" s="6">
        <f>CHOOSE($AU$4,'C_6_%'!S120,'C_5_%'!S120,'C_4_%'!S120,'C_3_%'!S120,'C_2_%'!S120,'C_1_%'!S120,'C_0_%'!S120)</f>
        <v>-10511</v>
      </c>
      <c r="AW128" s="20"/>
      <c r="AX128" s="20"/>
      <c r="AY128" s="20"/>
    </row>
    <row r="129" spans="2:51" s="43" customFormat="1" x14ac:dyDescent="0.2">
      <c r="B129" s="42">
        <f>CHOOSE($AU$4,'C_6_%'!B121,'C_5_%'!B121,'C_4_%'!B121,'C_3_%'!B121,'C_2_%'!B121,'C_1_%'!B121,'C_0_%'!B121,)</f>
        <v>2322</v>
      </c>
      <c r="C129" s="42" t="str">
        <f>CHOOSE($AU$4,'C_6_%'!A121,'C_5_%'!A121,'C_4_%'!A121,'C_3_%'!A121,'C_2_%'!A121,'C_1_%'!A121,'C_0_%'!A121,)</f>
        <v>Fort Madison</v>
      </c>
      <c r="E129" s="44">
        <f>CHOOSE($AU$4,'C_6_%'!E121,'C_5_%'!E121,'C_4_%'!E121,'C_3_%'!E121,'C_2_%'!E121,'C_1_%'!E121,'C_0_%'!E121)</f>
        <v>2226.4</v>
      </c>
      <c r="G129" s="44">
        <f>CHOOSE($AU$4,'C_6_%'!F121,'C_5_%'!F121,'C_4_%'!F121,'C_3_%'!F121,'C_2_%'!F121,'C_1_%'!F121,'C_0_%'!F121)</f>
        <v>-41.8</v>
      </c>
      <c r="H129" s="45"/>
      <c r="I129" s="46">
        <f>CHOOSE($AU$4,'C_6_%'!G121,'C_5_%'!G121,'C_4_%'!G121,'C_3_%'!G121,'C_2_%'!G121,'C_1_%'!G121,'C_0_%'!G121,)</f>
        <v>11727566</v>
      </c>
      <c r="J129" s="46"/>
      <c r="K129" s="46">
        <f>CHOOSE($AU$4,'C_6_%'!H121,'C_5_%'!H121,'C_4_%'!H121,'C_3_%'!H121,'C_2_%'!H121,'C_1_%'!H121,'C_0_%'!H121)</f>
        <v>1515816</v>
      </c>
      <c r="L129" s="46"/>
      <c r="M129" s="46">
        <f>CHOOSE($AU$4,'C_6_%'!I121,'C_5_%'!I121,'C_4_%'!I121,'C_3_%'!I121,'C_2_%'!I121,'C_1_%'!I121,'C_0_%'!I121)</f>
        <v>330198</v>
      </c>
      <c r="N129" s="46"/>
      <c r="O129" s="46">
        <f>CHOOSE($AU$4,'C_6_%'!J121,'C_5_%'!J121,'C_4_%'!J121,'C_3_%'!J121,'C_2_%'!J121,'C_1_%'!J121,'C_0_%'!J121)</f>
        <v>5911121</v>
      </c>
      <c r="P129" s="46"/>
      <c r="Q129" s="46">
        <f>CHOOSE($AU$4,'C_6_%'!K121,'C_5_%'!K121,'C_4_%'!K121,'C_3_%'!K121,'C_2_%'!K121,'C_1_%'!K121,'C_0_%'!K121)</f>
        <v>95290</v>
      </c>
      <c r="R129" s="46"/>
      <c r="S129" s="46">
        <f>CHOOSE($AU$4,'C_6_%'!L121,'C_5_%'!L121,'C_4_%'!L121,'C_3_%'!L121,'C_2_%'!L121,'C_1_%'!L121,'C_0_%'!L121,)</f>
        <v>19220352.333000001</v>
      </c>
      <c r="T129" s="46"/>
      <c r="U129" s="46">
        <f>CHOOSE($AU$4,'C_6_%'!O121,'C_5_%'!O121,'C_4_%'!O121,'C_3_%'!O121,'C_2_%'!O121,'C_1_%'!O121,'C_0_%'!O121)</f>
        <v>491337.33332999999</v>
      </c>
      <c r="V129" s="46"/>
      <c r="W129" s="46">
        <f>CHOOSE($AU$4,'C_6_%'!Q121,'C_5_%'!Q121,'C_4_%'!Q121,'C_3_%'!Q121,'C_2_%'!Q121,'C_1_%'!Q121,'C_0_%'!Q121)</f>
        <v>32578.638964999998</v>
      </c>
      <c r="X129" s="46"/>
      <c r="Y129" s="46">
        <f>CHOOSE($AU$4,'C_6_%'!P121,'C_5_%'!P121,'C_4_%'!P121,'C_3_%'!P121,'C_2_%'!P121,'C_1_%'!P121,'C_0_%'!P121)</f>
        <v>0</v>
      </c>
      <c r="Z129" s="46"/>
      <c r="AA129" s="46">
        <f>CHOOSE($AU$4,'C_6_%'!R121,'C_5_%'!R121,'C_4_%'!R121,'C_3_%'!R121,'C_2_%'!R121,'C_1_%'!R121,'C_0_%'!R121)</f>
        <v>0</v>
      </c>
      <c r="AB129" s="46"/>
      <c r="AC129" s="46">
        <f>CHOOSE($AU$4,'C_6_%'!S121,'C_5_%'!S121,'C_4_%'!S121,'C_3_%'!S121,'C_2_%'!S121,'C_1_%'!S121,'C_0_%'!S121)</f>
        <v>0</v>
      </c>
      <c r="AW129" s="48"/>
      <c r="AX129" s="48"/>
      <c r="AY129" s="48"/>
    </row>
    <row r="130" spans="2:51" x14ac:dyDescent="0.2">
      <c r="B130" s="38">
        <f>CHOOSE($AU$4,'C_6_%'!B122,'C_5_%'!B122,'C_4_%'!B122,'C_3_%'!B122,'C_2_%'!B122,'C_1_%'!B122,'C_0_%'!B122,)</f>
        <v>2349</v>
      </c>
      <c r="C130" s="38" t="str">
        <f>CHOOSE($AU$4,'C_6_%'!A122,'C_5_%'!A122,'C_4_%'!A122,'C_3_%'!A122,'C_2_%'!A122,'C_1_%'!A122,'C_0_%'!A122,)</f>
        <v>Fredericksburg</v>
      </c>
      <c r="E130" s="40">
        <f>CHOOSE($AU$4,'C_6_%'!E122,'C_5_%'!E122,'C_4_%'!E122,'C_3_%'!E122,'C_2_%'!E122,'C_1_%'!E122,'C_0_%'!E122)</f>
        <v>269</v>
      </c>
      <c r="G130" s="40">
        <f>CHOOSE($AU$4,'C_6_%'!F122,'C_5_%'!F122,'C_4_%'!F122,'C_3_%'!F122,'C_2_%'!F122,'C_1_%'!F122,'C_0_%'!F122)</f>
        <v>14</v>
      </c>
      <c r="H130" s="3"/>
      <c r="I130" s="6">
        <f>CHOOSE($AU$4,'C_6_%'!G122,'C_5_%'!G122,'C_4_%'!G122,'C_3_%'!G122,'C_2_%'!G122,'C_1_%'!G122,'C_0_%'!G122,)</f>
        <v>1355693</v>
      </c>
      <c r="J130" s="6"/>
      <c r="K130" s="6">
        <f>CHOOSE($AU$4,'C_6_%'!H122,'C_5_%'!H122,'C_4_%'!H122,'C_3_%'!H122,'C_2_%'!H122,'C_1_%'!H122,'C_0_%'!H122)</f>
        <v>209301</v>
      </c>
      <c r="L130" s="6"/>
      <c r="M130" s="6">
        <f>CHOOSE($AU$4,'C_6_%'!I122,'C_5_%'!I122,'C_4_%'!I122,'C_3_%'!I122,'C_2_%'!I122,'C_1_%'!I122,'C_0_%'!I122)</f>
        <v>341450</v>
      </c>
      <c r="N130" s="6"/>
      <c r="O130" s="6">
        <f>CHOOSE($AU$4,'C_6_%'!J122,'C_5_%'!J122,'C_4_%'!J122,'C_3_%'!J122,'C_2_%'!J122,'C_1_%'!J122,'C_0_%'!J122)</f>
        <v>897198</v>
      </c>
      <c r="P130" s="6"/>
      <c r="Q130" s="6">
        <f>CHOOSE($AU$4,'C_6_%'!K122,'C_5_%'!K122,'C_4_%'!K122,'C_3_%'!K122,'C_2_%'!K122,'C_1_%'!K122,'C_0_%'!K122)</f>
        <v>60189</v>
      </c>
      <c r="R130" s="6"/>
      <c r="S130" s="6">
        <f>CHOOSE($AU$4,'C_6_%'!L122,'C_5_%'!L122,'C_4_%'!L122,'C_3_%'!L122,'C_2_%'!L122,'C_1_%'!L122,'C_0_%'!L122,)</f>
        <v>2466326.3333000001</v>
      </c>
      <c r="T130" s="6"/>
      <c r="U130" s="6">
        <f>CHOOSE($AU$4,'C_6_%'!O122,'C_5_%'!O122,'C_4_%'!O122,'C_3_%'!O122,'C_2_%'!O122,'C_1_%'!O122,'C_0_%'!O122)</f>
        <v>405773.33332999999</v>
      </c>
      <c r="V130" s="6"/>
      <c r="W130" s="6">
        <f>CHOOSE($AU$4,'C_6_%'!Q122,'C_5_%'!Q122,'C_4_%'!Q122,'C_3_%'!Q122,'C_2_%'!Q122,'C_1_%'!Q122,'C_0_%'!Q122)</f>
        <v>0</v>
      </c>
      <c r="X130" s="6"/>
      <c r="Y130" s="6">
        <f>CHOOSE($AU$4,'C_6_%'!P122,'C_5_%'!P122,'C_4_%'!P122,'C_3_%'!P122,'C_2_%'!P122,'C_1_%'!P122,'C_0_%'!P122)</f>
        <v>0</v>
      </c>
      <c r="Z130" s="6"/>
      <c r="AA130" s="6">
        <f>CHOOSE($AU$4,'C_6_%'!R122,'C_5_%'!R122,'C_4_%'!R122,'C_3_%'!R122,'C_2_%'!R122,'C_1_%'!R122,'C_0_%'!R122)</f>
        <v>54111</v>
      </c>
      <c r="AB130" s="6"/>
      <c r="AC130" s="6">
        <f>CHOOSE($AU$4,'C_6_%'!S122,'C_5_%'!S122,'C_4_%'!S122,'C_3_%'!S122,'C_2_%'!S122,'C_1_%'!S122,'C_0_%'!S122)</f>
        <v>-25462</v>
      </c>
      <c r="AW130" s="20"/>
      <c r="AX130" s="20"/>
      <c r="AY130" s="20"/>
    </row>
    <row r="131" spans="2:51" x14ac:dyDescent="0.2">
      <c r="B131" s="38">
        <f>CHOOSE($AU$4,'C_6_%'!B123,'C_5_%'!B123,'C_4_%'!B123,'C_3_%'!B123,'C_2_%'!B123,'C_1_%'!B123,'C_0_%'!B123,)</f>
        <v>2369</v>
      </c>
      <c r="C131" s="38" t="str">
        <f>CHOOSE($AU$4,'C_6_%'!A123,'C_5_%'!A123,'C_4_%'!A123,'C_3_%'!A123,'C_2_%'!A123,'C_1_%'!A123,'C_0_%'!A123,)</f>
        <v>Fremont-Mills</v>
      </c>
      <c r="E131" s="40">
        <f>CHOOSE($AU$4,'C_6_%'!E123,'C_5_%'!E123,'C_4_%'!E123,'C_3_%'!E123,'C_2_%'!E123,'C_1_%'!E123,'C_0_%'!E123)</f>
        <v>449</v>
      </c>
      <c r="G131" s="40">
        <f>CHOOSE($AU$4,'C_6_%'!F123,'C_5_%'!F123,'C_4_%'!F123,'C_3_%'!F123,'C_2_%'!F123,'C_1_%'!F123,'C_0_%'!F123)</f>
        <v>2.4</v>
      </c>
      <c r="H131" s="3"/>
      <c r="I131" s="6">
        <f>CHOOSE($AU$4,'C_6_%'!G123,'C_5_%'!G123,'C_4_%'!G123,'C_3_%'!G123,'C_2_%'!G123,'C_1_%'!G123,'C_0_%'!G123,)</f>
        <v>2396730</v>
      </c>
      <c r="J131" s="6"/>
      <c r="K131" s="6">
        <f>CHOOSE($AU$4,'C_6_%'!H123,'C_5_%'!H123,'C_4_%'!H123,'C_3_%'!H123,'C_2_%'!H123,'C_1_%'!H123,'C_0_%'!H123)</f>
        <v>318299</v>
      </c>
      <c r="L131" s="6"/>
      <c r="M131" s="6">
        <f>CHOOSE($AU$4,'C_6_%'!I123,'C_5_%'!I123,'C_4_%'!I123,'C_3_%'!I123,'C_2_%'!I123,'C_1_%'!I123,'C_0_%'!I123)</f>
        <v>140603</v>
      </c>
      <c r="N131" s="6"/>
      <c r="O131" s="6">
        <f>CHOOSE($AU$4,'C_6_%'!J123,'C_5_%'!J123,'C_4_%'!J123,'C_3_%'!J123,'C_2_%'!J123,'C_1_%'!J123,'C_0_%'!J123)</f>
        <v>1323292</v>
      </c>
      <c r="P131" s="6"/>
      <c r="Q131" s="6">
        <f>CHOOSE($AU$4,'C_6_%'!K123,'C_5_%'!K123,'C_4_%'!K123,'C_3_%'!K123,'C_2_%'!K123,'C_1_%'!K123,'C_0_%'!K123)</f>
        <v>27083</v>
      </c>
      <c r="R131" s="6"/>
      <c r="S131" s="6">
        <f>CHOOSE($AU$4,'C_6_%'!L123,'C_5_%'!L123,'C_4_%'!L123,'C_3_%'!L123,'C_2_%'!L123,'C_1_%'!L123,'C_0_%'!L123,)</f>
        <v>4041264.3333000001</v>
      </c>
      <c r="T131" s="6"/>
      <c r="U131" s="6">
        <f>CHOOSE($AU$4,'C_6_%'!O123,'C_5_%'!O123,'C_4_%'!O123,'C_3_%'!O123,'C_2_%'!O123,'C_1_%'!O123,'C_0_%'!O123)</f>
        <v>170629.33332999999</v>
      </c>
      <c r="V131" s="6"/>
      <c r="W131" s="6">
        <f>CHOOSE($AU$4,'C_6_%'!Q123,'C_5_%'!Q123,'C_4_%'!Q123,'C_3_%'!Q123,'C_2_%'!Q123,'C_1_%'!Q123,'C_0_%'!Q123)</f>
        <v>0</v>
      </c>
      <c r="X131" s="6"/>
      <c r="Y131" s="6">
        <f>CHOOSE($AU$4,'C_6_%'!P123,'C_5_%'!P123,'C_4_%'!P123,'C_3_%'!P123,'C_2_%'!P123,'C_1_%'!P123,'C_0_%'!P123)</f>
        <v>0</v>
      </c>
      <c r="Z131" s="6"/>
      <c r="AA131" s="6">
        <f>CHOOSE($AU$4,'C_6_%'!R123,'C_5_%'!R123,'C_4_%'!R123,'C_3_%'!R123,'C_2_%'!R123,'C_1_%'!R123,'C_0_%'!R123)</f>
        <v>98673</v>
      </c>
      <c r="AB131" s="6"/>
      <c r="AC131" s="6">
        <f>CHOOSE($AU$4,'C_6_%'!S123,'C_5_%'!S123,'C_4_%'!S123,'C_3_%'!S123,'C_2_%'!S123,'C_1_%'!S123,'C_0_%'!S123)</f>
        <v>9918</v>
      </c>
      <c r="AW131" s="20"/>
      <c r="AX131" s="20"/>
      <c r="AY131" s="20"/>
    </row>
    <row r="132" spans="2:51" x14ac:dyDescent="0.2">
      <c r="B132" s="38">
        <f>CHOOSE($AU$4,'C_6_%'!B124,'C_5_%'!B124,'C_4_%'!B124,'C_3_%'!B124,'C_2_%'!B124,'C_1_%'!B124,'C_0_%'!B124,)</f>
        <v>2682</v>
      </c>
      <c r="C132" s="38" t="str">
        <f>CHOOSE($AU$4,'C_6_%'!A124,'C_5_%'!A124,'C_4_%'!A124,'C_3_%'!A124,'C_2_%'!A124,'C_1_%'!A124,'C_0_%'!A124,)</f>
        <v>GMG</v>
      </c>
      <c r="E132" s="40">
        <f>CHOOSE($AU$4,'C_6_%'!E124,'C_5_%'!E124,'C_4_%'!E124,'C_3_%'!E124,'C_2_%'!E124,'C_1_%'!E124,'C_0_%'!E124)</f>
        <v>316</v>
      </c>
      <c r="G132" s="40">
        <f>CHOOSE($AU$4,'C_6_%'!F124,'C_5_%'!F124,'C_4_%'!F124,'C_3_%'!F124,'C_2_%'!F124,'C_1_%'!F124,'C_0_%'!F124)</f>
        <v>-2.2999999999999998</v>
      </c>
      <c r="H132" s="3"/>
      <c r="I132" s="6">
        <f>CHOOSE($AU$4,'C_6_%'!G124,'C_5_%'!G124,'C_4_%'!G124,'C_3_%'!G124,'C_2_%'!G124,'C_1_%'!G124,'C_0_%'!G124,)</f>
        <v>1447393</v>
      </c>
      <c r="J132" s="6"/>
      <c r="K132" s="6">
        <f>CHOOSE($AU$4,'C_6_%'!H124,'C_5_%'!H124,'C_4_%'!H124,'C_3_%'!H124,'C_2_%'!H124,'C_1_%'!H124,'C_0_%'!H124)</f>
        <v>266972</v>
      </c>
      <c r="L132" s="6"/>
      <c r="M132" s="6">
        <f>CHOOSE($AU$4,'C_6_%'!I124,'C_5_%'!I124,'C_4_%'!I124,'C_3_%'!I124,'C_2_%'!I124,'C_1_%'!I124,'C_0_%'!I124)</f>
        <v>154115</v>
      </c>
      <c r="N132" s="6"/>
      <c r="O132" s="6">
        <f>CHOOSE($AU$4,'C_6_%'!J124,'C_5_%'!J124,'C_4_%'!J124,'C_3_%'!J124,'C_2_%'!J124,'C_1_%'!J124,'C_0_%'!J124)</f>
        <v>1122691</v>
      </c>
      <c r="P132" s="6"/>
      <c r="Q132" s="6">
        <f>CHOOSE($AU$4,'C_6_%'!K124,'C_5_%'!K124,'C_4_%'!K124,'C_3_%'!K124,'C_2_%'!K124,'C_1_%'!K124,'C_0_%'!K124)</f>
        <v>27431</v>
      </c>
      <c r="R132" s="6"/>
      <c r="S132" s="6">
        <f>CHOOSE($AU$4,'C_6_%'!L124,'C_5_%'!L124,'C_4_%'!L124,'C_3_%'!L124,'C_2_%'!L124,'C_1_%'!L124,'C_0_%'!L124,)</f>
        <v>2844058.3333000001</v>
      </c>
      <c r="T132" s="6"/>
      <c r="U132" s="6">
        <f>CHOOSE($AU$4,'C_6_%'!O124,'C_5_%'!O124,'C_4_%'!O124,'C_3_%'!O124,'C_2_%'!O124,'C_1_%'!O124,'C_0_%'!O124)</f>
        <v>188548.33332999999</v>
      </c>
      <c r="V132" s="6"/>
      <c r="W132" s="6">
        <f>CHOOSE($AU$4,'C_6_%'!Q124,'C_5_%'!Q124,'C_4_%'!Q124,'C_3_%'!Q124,'C_2_%'!Q124,'C_1_%'!Q124,'C_0_%'!Q124)</f>
        <v>0</v>
      </c>
      <c r="X132" s="6"/>
      <c r="Y132" s="6">
        <f>CHOOSE($AU$4,'C_6_%'!P124,'C_5_%'!P124,'C_4_%'!P124,'C_3_%'!P124,'C_2_%'!P124,'C_1_%'!P124,'C_0_%'!P124)</f>
        <v>0</v>
      </c>
      <c r="Z132" s="6"/>
      <c r="AA132" s="6">
        <f>CHOOSE($AU$4,'C_6_%'!R124,'C_5_%'!R124,'C_4_%'!R124,'C_3_%'!R124,'C_2_%'!R124,'C_1_%'!R124,'C_0_%'!R124)</f>
        <v>108222</v>
      </c>
      <c r="AB132" s="6"/>
      <c r="AC132" s="6">
        <f>CHOOSE($AU$4,'C_6_%'!S124,'C_5_%'!S124,'C_4_%'!S124,'C_3_%'!S124,'C_2_%'!S124,'C_1_%'!S124,'C_0_%'!S124)</f>
        <v>28649</v>
      </c>
      <c r="AW132" s="20"/>
      <c r="AX132" s="20"/>
      <c r="AY132" s="20"/>
    </row>
    <row r="133" spans="2:51" x14ac:dyDescent="0.2">
      <c r="B133" s="38">
        <f>CHOOSE($AU$4,'C_6_%'!B125,'C_5_%'!B125,'C_4_%'!B125,'C_3_%'!B125,'C_2_%'!B125,'C_1_%'!B125,'C_0_%'!B125,)</f>
        <v>2376</v>
      </c>
      <c r="C133" s="38" t="str">
        <f>CHOOSE($AU$4,'C_6_%'!A125,'C_5_%'!A125,'C_4_%'!A125,'C_3_%'!A125,'C_2_%'!A125,'C_1_%'!A125,'C_0_%'!A125,)</f>
        <v>Galva-Holstein</v>
      </c>
      <c r="E133" s="40">
        <f>CHOOSE($AU$4,'C_6_%'!E125,'C_5_%'!E125,'C_4_%'!E125,'C_3_%'!E125,'C_2_%'!E125,'C_1_%'!E125,'C_0_%'!E125)</f>
        <v>464.4</v>
      </c>
      <c r="G133" s="40">
        <f>CHOOSE($AU$4,'C_6_%'!F125,'C_5_%'!F125,'C_4_%'!F125,'C_3_%'!F125,'C_2_%'!F125,'C_1_%'!F125,'C_0_%'!F125)</f>
        <v>20.399999999999999</v>
      </c>
      <c r="H133" s="3"/>
      <c r="I133" s="6">
        <f>CHOOSE($AU$4,'C_6_%'!G125,'C_5_%'!G125,'C_4_%'!G125,'C_3_%'!G125,'C_2_%'!G125,'C_1_%'!G125,'C_0_%'!G125,)</f>
        <v>2026474</v>
      </c>
      <c r="J133" s="6"/>
      <c r="K133" s="6">
        <f>CHOOSE($AU$4,'C_6_%'!H125,'C_5_%'!H125,'C_4_%'!H125,'C_3_%'!H125,'C_2_%'!H125,'C_1_%'!H125,'C_0_%'!H125)</f>
        <v>351557</v>
      </c>
      <c r="L133" s="6"/>
      <c r="M133" s="6">
        <f>CHOOSE($AU$4,'C_6_%'!I125,'C_5_%'!I125,'C_4_%'!I125,'C_3_%'!I125,'C_2_%'!I125,'C_1_%'!I125,'C_0_%'!I125)</f>
        <v>461955</v>
      </c>
      <c r="N133" s="6"/>
      <c r="O133" s="6">
        <f>CHOOSE($AU$4,'C_6_%'!J125,'C_5_%'!J125,'C_4_%'!J125,'C_3_%'!J125,'C_2_%'!J125,'C_1_%'!J125,'C_0_%'!J125)</f>
        <v>1631510</v>
      </c>
      <c r="P133" s="6"/>
      <c r="Q133" s="6">
        <f>CHOOSE($AU$4,'C_6_%'!K125,'C_5_%'!K125,'C_4_%'!K125,'C_3_%'!K125,'C_2_%'!K125,'C_1_%'!K125,'C_0_%'!K125)</f>
        <v>86819</v>
      </c>
      <c r="R133" s="6"/>
      <c r="S133" s="6">
        <f>CHOOSE($AU$4,'C_6_%'!L125,'C_5_%'!L125,'C_4_%'!L125,'C_3_%'!L125,'C_2_%'!L125,'C_1_%'!L125,'C_0_%'!L125,)</f>
        <v>4023531</v>
      </c>
      <c r="T133" s="6"/>
      <c r="U133" s="6">
        <f>CHOOSE($AU$4,'C_6_%'!O125,'C_5_%'!O125,'C_4_%'!O125,'C_3_%'!O125,'C_2_%'!O125,'C_1_%'!O125,'C_0_%'!O125)</f>
        <v>562764</v>
      </c>
      <c r="V133" s="6"/>
      <c r="W133" s="6">
        <f>CHOOSE($AU$4,'C_6_%'!Q125,'C_5_%'!Q125,'C_4_%'!Q125,'C_3_%'!Q125,'C_2_%'!Q125,'C_1_%'!Q125,'C_0_%'!Q125)</f>
        <v>0</v>
      </c>
      <c r="X133" s="6"/>
      <c r="Y133" s="6">
        <f>CHOOSE($AU$4,'C_6_%'!P125,'C_5_%'!P125,'C_4_%'!P125,'C_3_%'!P125,'C_2_%'!P125,'C_1_%'!P125,'C_0_%'!P125)</f>
        <v>0</v>
      </c>
      <c r="Z133" s="6"/>
      <c r="AA133" s="6">
        <f>CHOOSE($AU$4,'C_6_%'!R125,'C_5_%'!R125,'C_4_%'!R125,'C_3_%'!R125,'C_2_%'!R125,'C_1_%'!R125,'C_0_%'!R125)</f>
        <v>76392</v>
      </c>
      <c r="AB133" s="6"/>
      <c r="AC133" s="6">
        <f>CHOOSE($AU$4,'C_6_%'!S125,'C_5_%'!S125,'C_4_%'!S125,'C_3_%'!S125,'C_2_%'!S125,'C_1_%'!S125,'C_0_%'!S125)</f>
        <v>-3181</v>
      </c>
      <c r="AW133" s="20"/>
      <c r="AX133" s="20"/>
      <c r="AY133" s="20"/>
    </row>
    <row r="134" spans="2:51" s="43" customFormat="1" x14ac:dyDescent="0.2">
      <c r="B134" s="42">
        <f>CHOOSE($AU$4,'C_6_%'!B126,'C_5_%'!B126,'C_4_%'!B126,'C_3_%'!B126,'C_2_%'!B126,'C_1_%'!B126,'C_0_%'!B126,)</f>
        <v>2403</v>
      </c>
      <c r="C134" s="42" t="str">
        <f>CHOOSE($AU$4,'C_6_%'!A126,'C_5_%'!A126,'C_4_%'!A126,'C_3_%'!A126,'C_2_%'!A126,'C_1_%'!A126,'C_0_%'!A126,)</f>
        <v>Garner-Hayfield</v>
      </c>
      <c r="E134" s="44">
        <f>CHOOSE($AU$4,'C_6_%'!E126,'C_5_%'!E126,'C_4_%'!E126,'C_3_%'!E126,'C_2_%'!E126,'C_1_%'!E126,'C_0_%'!E126)</f>
        <v>800.7</v>
      </c>
      <c r="G134" s="44">
        <f>CHOOSE($AU$4,'C_6_%'!F126,'C_5_%'!F126,'C_4_%'!F126,'C_3_%'!F126,'C_2_%'!F126,'C_1_%'!F126,'C_0_%'!F126)</f>
        <v>15.7</v>
      </c>
      <c r="H134" s="45"/>
      <c r="I134" s="46">
        <f>CHOOSE($AU$4,'C_6_%'!G126,'C_5_%'!G126,'C_4_%'!G126,'C_3_%'!G126,'C_2_%'!G126,'C_1_%'!G126,'C_0_%'!G126,)</f>
        <v>4552720</v>
      </c>
      <c r="J134" s="46"/>
      <c r="K134" s="46">
        <f>CHOOSE($AU$4,'C_6_%'!H126,'C_5_%'!H126,'C_4_%'!H126,'C_3_%'!H126,'C_2_%'!H126,'C_1_%'!H126,'C_0_%'!H126)</f>
        <v>603500</v>
      </c>
      <c r="L134" s="46"/>
      <c r="M134" s="46">
        <f>CHOOSE($AU$4,'C_6_%'!I126,'C_5_%'!I126,'C_4_%'!I126,'C_3_%'!I126,'C_2_%'!I126,'C_1_%'!I126,'C_0_%'!I126)</f>
        <v>409865</v>
      </c>
      <c r="N134" s="46"/>
      <c r="O134" s="46">
        <f>CHOOSE($AU$4,'C_6_%'!J126,'C_5_%'!J126,'C_4_%'!J126,'C_3_%'!J126,'C_2_%'!J126,'C_1_%'!J126,'C_0_%'!J126)</f>
        <v>2104561</v>
      </c>
      <c r="P134" s="46"/>
      <c r="Q134" s="46">
        <f>CHOOSE($AU$4,'C_6_%'!K126,'C_5_%'!K126,'C_4_%'!K126,'C_3_%'!K126,'C_2_%'!K126,'C_1_%'!K126,'C_0_%'!K126)</f>
        <v>49402</v>
      </c>
      <c r="R134" s="46"/>
      <c r="S134" s="46">
        <f>CHOOSE($AU$4,'C_6_%'!L126,'C_5_%'!L126,'C_4_%'!L126,'C_3_%'!L126,'C_2_%'!L126,'C_1_%'!L126,'C_0_%'!L126,)</f>
        <v>7281915</v>
      </c>
      <c r="T134" s="46"/>
      <c r="U134" s="46">
        <f>CHOOSE($AU$4,'C_6_%'!O126,'C_5_%'!O126,'C_4_%'!O126,'C_3_%'!O126,'C_2_%'!O126,'C_1_%'!O126,'C_0_%'!O126)</f>
        <v>480401</v>
      </c>
      <c r="V134" s="46"/>
      <c r="W134" s="46">
        <f>CHOOSE($AU$4,'C_6_%'!Q126,'C_5_%'!Q126,'C_4_%'!Q126,'C_3_%'!Q126,'C_2_%'!Q126,'C_1_%'!Q126,'C_0_%'!Q126)</f>
        <v>24656.144063</v>
      </c>
      <c r="X134" s="46"/>
      <c r="Y134" s="46">
        <f>CHOOSE($AU$4,'C_6_%'!P126,'C_5_%'!P126,'C_4_%'!P126,'C_3_%'!P126,'C_2_%'!P126,'C_1_%'!P126,'C_0_%'!P126)</f>
        <v>0</v>
      </c>
      <c r="Z134" s="46"/>
      <c r="AA134" s="46">
        <f>CHOOSE($AU$4,'C_6_%'!R126,'C_5_%'!R126,'C_4_%'!R126,'C_3_%'!R126,'C_2_%'!R126,'C_1_%'!R126,'C_0_%'!R126)</f>
        <v>146418</v>
      </c>
      <c r="AB134" s="46"/>
      <c r="AC134" s="46">
        <f>CHOOSE($AU$4,'C_6_%'!S126,'C_5_%'!S126,'C_4_%'!S126,'C_3_%'!S126,'C_2_%'!S126,'C_1_%'!S126,'C_0_%'!S126)</f>
        <v>-80059</v>
      </c>
      <c r="AW134" s="48"/>
      <c r="AX134" s="48"/>
      <c r="AY134" s="48"/>
    </row>
    <row r="135" spans="2:51" x14ac:dyDescent="0.2">
      <c r="B135" s="38">
        <f>CHOOSE($AU$4,'C_6_%'!B127,'C_5_%'!B127,'C_4_%'!B127,'C_3_%'!B127,'C_2_%'!B127,'C_1_%'!B127,'C_0_%'!B127,)</f>
        <v>2457</v>
      </c>
      <c r="C135" s="38" t="str">
        <f>CHOOSE($AU$4,'C_6_%'!A127,'C_5_%'!A127,'C_4_%'!A127,'C_3_%'!A127,'C_2_%'!A127,'C_1_%'!A127,'C_0_%'!A127,)</f>
        <v>George-Little Rock</v>
      </c>
      <c r="E135" s="40">
        <f>CHOOSE($AU$4,'C_6_%'!E127,'C_5_%'!E127,'C_4_%'!E127,'C_3_%'!E127,'C_2_%'!E127,'C_1_%'!E127,'C_0_%'!E127)</f>
        <v>442.1</v>
      </c>
      <c r="G135" s="40">
        <f>CHOOSE($AU$4,'C_6_%'!F127,'C_5_%'!F127,'C_4_%'!F127,'C_3_%'!F127,'C_2_%'!F127,'C_1_%'!F127,'C_0_%'!F127)</f>
        <v>-13.9</v>
      </c>
      <c r="H135" s="3"/>
      <c r="I135" s="6">
        <f>CHOOSE($AU$4,'C_6_%'!G127,'C_5_%'!G127,'C_4_%'!G127,'C_3_%'!G127,'C_2_%'!G127,'C_1_%'!G127,'C_0_%'!G127,)</f>
        <v>1830111</v>
      </c>
      <c r="J135" s="6"/>
      <c r="K135" s="6">
        <f>CHOOSE($AU$4,'C_6_%'!H127,'C_5_%'!H127,'C_4_%'!H127,'C_3_%'!H127,'C_2_%'!H127,'C_1_%'!H127,'C_0_%'!H127)</f>
        <v>325677</v>
      </c>
      <c r="L135" s="6"/>
      <c r="M135" s="6">
        <f>CHOOSE($AU$4,'C_6_%'!I127,'C_5_%'!I127,'C_4_%'!I127,'C_3_%'!I127,'C_2_%'!I127,'C_1_%'!I127,'C_0_%'!I127)</f>
        <v>11696</v>
      </c>
      <c r="N135" s="6"/>
      <c r="O135" s="6">
        <f>CHOOSE($AU$4,'C_6_%'!J127,'C_5_%'!J127,'C_4_%'!J127,'C_3_%'!J127,'C_2_%'!J127,'C_1_%'!J127,'C_0_%'!J127)</f>
        <v>1612213</v>
      </c>
      <c r="P135" s="6"/>
      <c r="Q135" s="6">
        <f>CHOOSE($AU$4,'C_6_%'!K127,'C_5_%'!K127,'C_4_%'!K127,'C_3_%'!K127,'C_2_%'!K127,'C_1_%'!K127,'C_0_%'!K127)</f>
        <v>-35841</v>
      </c>
      <c r="R135" s="6"/>
      <c r="S135" s="6">
        <f>CHOOSE($AU$4,'C_6_%'!L127,'C_5_%'!L127,'C_4_%'!L127,'C_3_%'!L127,'C_2_%'!L127,'C_1_%'!L127,'C_0_%'!L127,)</f>
        <v>3771944</v>
      </c>
      <c r="T135" s="6"/>
      <c r="U135" s="6">
        <f>CHOOSE($AU$4,'C_6_%'!O127,'C_5_%'!O127,'C_4_%'!O127,'C_3_%'!O127,'C_2_%'!O127,'C_1_%'!O127,'C_0_%'!O127)</f>
        <v>-20202</v>
      </c>
      <c r="V135" s="6"/>
      <c r="W135" s="6">
        <f>CHOOSE($AU$4,'C_6_%'!Q127,'C_5_%'!Q127,'C_4_%'!Q127,'C_3_%'!Q127,'C_2_%'!Q127,'C_1_%'!Q127,'C_0_%'!Q127)</f>
        <v>0</v>
      </c>
      <c r="X135" s="6"/>
      <c r="Y135" s="6">
        <f>CHOOSE($AU$4,'C_6_%'!P127,'C_5_%'!P127,'C_4_%'!P127,'C_3_%'!P127,'C_2_%'!P127,'C_1_%'!P127,'C_0_%'!P127)</f>
        <v>4679</v>
      </c>
      <c r="Z135" s="6"/>
      <c r="AA135" s="6">
        <f>CHOOSE($AU$4,'C_6_%'!R127,'C_5_%'!R127,'C_4_%'!R127,'C_3_%'!R127,'C_2_%'!R127,'C_1_%'!R127,'C_0_%'!R127)</f>
        <v>92307</v>
      </c>
      <c r="AB135" s="6"/>
      <c r="AC135" s="6">
        <f>CHOOSE($AU$4,'C_6_%'!S127,'C_5_%'!S127,'C_4_%'!S127,'C_3_%'!S127,'C_2_%'!S127,'C_1_%'!S127,'C_0_%'!S127)</f>
        <v>34157</v>
      </c>
      <c r="AW135" s="20"/>
      <c r="AX135" s="20"/>
      <c r="AY135" s="20"/>
    </row>
    <row r="136" spans="2:51" x14ac:dyDescent="0.2">
      <c r="B136" s="38">
        <f>CHOOSE($AU$4,'C_6_%'!B128,'C_5_%'!B128,'C_4_%'!B128,'C_3_%'!B128,'C_2_%'!B128,'C_1_%'!B128,'C_0_%'!B128,)</f>
        <v>2466</v>
      </c>
      <c r="C136" s="38" t="str">
        <f>CHOOSE($AU$4,'C_6_%'!A128,'C_5_%'!A128,'C_4_%'!A128,'C_3_%'!A128,'C_2_%'!A128,'C_1_%'!A128,'C_0_%'!A128,)</f>
        <v>Gilbert</v>
      </c>
      <c r="E136" s="40">
        <f>CHOOSE($AU$4,'C_6_%'!E128,'C_5_%'!E128,'C_4_%'!E128,'C_3_%'!E128,'C_2_%'!E128,'C_1_%'!E128,'C_0_%'!E128)</f>
        <v>1321.2</v>
      </c>
      <c r="G136" s="40">
        <f>CHOOSE($AU$4,'C_6_%'!F128,'C_5_%'!F128,'C_4_%'!F128,'C_3_%'!F128,'C_2_%'!F128,'C_1_%'!F128,'C_0_%'!F128)</f>
        <v>24.9</v>
      </c>
      <c r="H136" s="3"/>
      <c r="I136" s="6">
        <f>CHOOSE($AU$4,'C_6_%'!G128,'C_5_%'!G128,'C_4_%'!G128,'C_3_%'!G128,'C_2_%'!G128,'C_1_%'!G128,'C_0_%'!G128,)</f>
        <v>6105570</v>
      </c>
      <c r="J136" s="6"/>
      <c r="K136" s="6">
        <f>CHOOSE($AU$4,'C_6_%'!H128,'C_5_%'!H128,'C_4_%'!H128,'C_3_%'!H128,'C_2_%'!H128,'C_1_%'!H128,'C_0_%'!H128)</f>
        <v>859922</v>
      </c>
      <c r="L136" s="6"/>
      <c r="M136" s="6">
        <f>CHOOSE($AU$4,'C_6_%'!I128,'C_5_%'!I128,'C_4_%'!I128,'C_3_%'!I128,'C_2_%'!I128,'C_1_%'!I128,'C_0_%'!I128)</f>
        <v>517949</v>
      </c>
      <c r="N136" s="6"/>
      <c r="O136" s="6">
        <f>CHOOSE($AU$4,'C_6_%'!J128,'C_5_%'!J128,'C_4_%'!J128,'C_3_%'!J128,'C_2_%'!J128,'C_1_%'!J128,'C_0_%'!J128)</f>
        <v>3523426</v>
      </c>
      <c r="P136" s="6"/>
      <c r="Q136" s="6">
        <f>CHOOSE($AU$4,'C_6_%'!K128,'C_5_%'!K128,'C_4_%'!K128,'C_3_%'!K128,'C_2_%'!K128,'C_1_%'!K128,'C_0_%'!K128)</f>
        <v>91050</v>
      </c>
      <c r="R136" s="6"/>
      <c r="S136" s="6">
        <f>CHOOSE($AU$4,'C_6_%'!L128,'C_5_%'!L128,'C_4_%'!L128,'C_3_%'!L128,'C_2_%'!L128,'C_1_%'!L128,'C_0_%'!L128,)</f>
        <v>10510871.333000001</v>
      </c>
      <c r="T136" s="6"/>
      <c r="U136" s="6">
        <f>CHOOSE($AU$4,'C_6_%'!O128,'C_5_%'!O128,'C_4_%'!O128,'C_3_%'!O128,'C_2_%'!O128,'C_1_%'!O128,'C_0_%'!O128)</f>
        <v>630952.33333000005</v>
      </c>
      <c r="V136" s="6"/>
      <c r="W136" s="6">
        <f>CHOOSE($AU$4,'C_6_%'!Q128,'C_5_%'!Q128,'C_4_%'!Q128,'C_3_%'!Q128,'C_2_%'!Q128,'C_1_%'!Q128,'C_0_%'!Q128)</f>
        <v>0</v>
      </c>
      <c r="X136" s="6"/>
      <c r="Y136" s="6">
        <f>CHOOSE($AU$4,'C_6_%'!P128,'C_5_%'!P128,'C_4_%'!P128,'C_3_%'!P128,'C_2_%'!P128,'C_1_%'!P128,'C_0_%'!P128)</f>
        <v>0</v>
      </c>
      <c r="Z136" s="6"/>
      <c r="AA136" s="6">
        <f>CHOOSE($AU$4,'C_6_%'!R128,'C_5_%'!R128,'C_4_%'!R128,'C_3_%'!R128,'C_2_%'!R128,'C_1_%'!R128,'C_0_%'!R128)</f>
        <v>143235</v>
      </c>
      <c r="AB136" s="6"/>
      <c r="AC136" s="6">
        <f>CHOOSE($AU$4,'C_6_%'!S128,'C_5_%'!S128,'C_4_%'!S128,'C_3_%'!S128,'C_2_%'!S128,'C_1_%'!S128,'C_0_%'!S128)</f>
        <v>51420</v>
      </c>
      <c r="AW136" s="20"/>
      <c r="AX136" s="20"/>
      <c r="AY136" s="20"/>
    </row>
    <row r="137" spans="2:51" x14ac:dyDescent="0.2">
      <c r="B137" s="38">
        <f>CHOOSE($AU$4,'C_6_%'!B129,'C_5_%'!B129,'C_4_%'!B129,'C_3_%'!B129,'C_2_%'!B129,'C_1_%'!B129,'C_0_%'!B129,)</f>
        <v>2493</v>
      </c>
      <c r="C137" s="38" t="str">
        <f>CHOOSE($AU$4,'C_6_%'!A129,'C_5_%'!A129,'C_4_%'!A129,'C_3_%'!A129,'C_2_%'!A129,'C_1_%'!A129,'C_0_%'!A129,)</f>
        <v>Gilmore City-Bradgate</v>
      </c>
      <c r="E137" s="40">
        <f>CHOOSE($AU$4,'C_6_%'!E129,'C_5_%'!E129,'C_4_%'!E129,'C_3_%'!E129,'C_2_%'!E129,'C_1_%'!E129,'C_0_%'!E129)</f>
        <v>112</v>
      </c>
      <c r="G137" s="40">
        <f>CHOOSE($AU$4,'C_6_%'!F129,'C_5_%'!F129,'C_4_%'!F129,'C_3_%'!F129,'C_2_%'!F129,'C_1_%'!F129,'C_0_%'!F129)</f>
        <v>-17</v>
      </c>
      <c r="H137" s="3"/>
      <c r="I137" s="6">
        <f>CHOOSE($AU$4,'C_6_%'!G129,'C_5_%'!G129,'C_4_%'!G129,'C_3_%'!G129,'C_2_%'!G129,'C_1_%'!G129,'C_0_%'!G129,)</f>
        <v>335629</v>
      </c>
      <c r="J137" s="6"/>
      <c r="K137" s="6">
        <f>CHOOSE($AU$4,'C_6_%'!H129,'C_5_%'!H129,'C_4_%'!H129,'C_3_%'!H129,'C_2_%'!H129,'C_1_%'!H129,'C_0_%'!H129)</f>
        <v>97611</v>
      </c>
      <c r="L137" s="6"/>
      <c r="M137" s="6">
        <f>CHOOSE($AU$4,'C_6_%'!I129,'C_5_%'!I129,'C_4_%'!I129,'C_3_%'!I129,'C_2_%'!I129,'C_1_%'!I129,'C_0_%'!I129)</f>
        <v>-27560</v>
      </c>
      <c r="N137" s="6"/>
      <c r="O137" s="6">
        <f>CHOOSE($AU$4,'C_6_%'!J129,'C_5_%'!J129,'C_4_%'!J129,'C_3_%'!J129,'C_2_%'!J129,'C_1_%'!J129,'C_0_%'!J129)</f>
        <v>748567</v>
      </c>
      <c r="P137" s="6"/>
      <c r="Q137" s="6">
        <f>CHOOSE($AU$4,'C_6_%'!K129,'C_5_%'!K129,'C_4_%'!K129,'C_3_%'!K129,'C_2_%'!K129,'C_1_%'!K129,'C_0_%'!K129)</f>
        <v>87981</v>
      </c>
      <c r="R137" s="6"/>
      <c r="S137" s="6">
        <f>CHOOSE($AU$4,'C_6_%'!L129,'C_5_%'!L129,'C_4_%'!L129,'C_3_%'!L129,'C_2_%'!L129,'C_1_%'!L129,'C_0_%'!L129,)</f>
        <v>1187183</v>
      </c>
      <c r="T137" s="6"/>
      <c r="U137" s="6">
        <f>CHOOSE($AU$4,'C_6_%'!O129,'C_5_%'!O129,'C_4_%'!O129,'C_3_%'!O129,'C_2_%'!O129,'C_1_%'!O129,'C_0_%'!O129)</f>
        <v>65797</v>
      </c>
      <c r="V137" s="6"/>
      <c r="W137" s="6">
        <f>CHOOSE($AU$4,'C_6_%'!Q129,'C_5_%'!Q129,'C_4_%'!Q129,'C_3_%'!Q129,'C_2_%'!Q129,'C_1_%'!Q129,'C_0_%'!Q129)</f>
        <v>0</v>
      </c>
      <c r="X137" s="6"/>
      <c r="Y137" s="6">
        <f>CHOOSE($AU$4,'C_6_%'!P129,'C_5_%'!P129,'C_4_%'!P129,'C_3_%'!P129,'C_2_%'!P129,'C_1_%'!P129,'C_0_%'!P129)</f>
        <v>87568</v>
      </c>
      <c r="Z137" s="6"/>
      <c r="AA137" s="6">
        <f>CHOOSE($AU$4,'C_6_%'!R129,'C_5_%'!R129,'C_4_%'!R129,'C_3_%'!R129,'C_2_%'!R129,'C_1_%'!R129,'C_0_%'!R129)</f>
        <v>19098</v>
      </c>
      <c r="AB137" s="6"/>
      <c r="AC137" s="6">
        <f>CHOOSE($AU$4,'C_6_%'!S129,'C_5_%'!S129,'C_4_%'!S129,'C_3_%'!S129,'C_2_%'!S129,'C_1_%'!S129,'C_0_%'!S129)</f>
        <v>-5386</v>
      </c>
      <c r="AW137" s="20"/>
      <c r="AX137" s="20"/>
      <c r="AY137" s="20"/>
    </row>
    <row r="138" spans="2:51" x14ac:dyDescent="0.2">
      <c r="B138" s="38">
        <f>CHOOSE($AU$4,'C_6_%'!B130,'C_5_%'!B130,'C_4_%'!B130,'C_3_%'!B130,'C_2_%'!B130,'C_1_%'!B130,'C_0_%'!B130,)</f>
        <v>2502</v>
      </c>
      <c r="C138" s="38" t="str">
        <f>CHOOSE($AU$4,'C_6_%'!A130,'C_5_%'!A130,'C_4_%'!A130,'C_3_%'!A130,'C_2_%'!A130,'C_1_%'!A130,'C_0_%'!A130,)</f>
        <v>Gladbrook-Reinbeck</v>
      </c>
      <c r="E138" s="40">
        <f>CHOOSE($AU$4,'C_6_%'!E130,'C_5_%'!E130,'C_4_%'!E130,'C_3_%'!E130,'C_2_%'!E130,'C_1_%'!E130,'C_0_%'!E130)</f>
        <v>601.5</v>
      </c>
      <c r="G138" s="40">
        <f>CHOOSE($AU$4,'C_6_%'!F130,'C_5_%'!F130,'C_4_%'!F130,'C_3_%'!F130,'C_2_%'!F130,'C_1_%'!F130,'C_0_%'!F130)</f>
        <v>-9.3000000000000007</v>
      </c>
      <c r="H138" s="3"/>
      <c r="I138" s="6">
        <f>CHOOSE($AU$4,'C_6_%'!G130,'C_5_%'!G130,'C_4_%'!G130,'C_3_%'!G130,'C_2_%'!G130,'C_1_%'!G130,'C_0_%'!G130,)</f>
        <v>2745730</v>
      </c>
      <c r="J138" s="6"/>
      <c r="K138" s="6">
        <f>CHOOSE($AU$4,'C_6_%'!H130,'C_5_%'!H130,'C_4_%'!H130,'C_3_%'!H130,'C_2_%'!H130,'C_1_%'!H130,'C_0_%'!H130)</f>
        <v>455224</v>
      </c>
      <c r="L138" s="6"/>
      <c r="M138" s="6">
        <f>CHOOSE($AU$4,'C_6_%'!I130,'C_5_%'!I130,'C_4_%'!I130,'C_3_%'!I130,'C_2_%'!I130,'C_1_%'!I130,'C_0_%'!I130)</f>
        <v>129724</v>
      </c>
      <c r="N138" s="6"/>
      <c r="O138" s="6">
        <f>CHOOSE($AU$4,'C_6_%'!J130,'C_5_%'!J130,'C_4_%'!J130,'C_3_%'!J130,'C_2_%'!J130,'C_1_%'!J130,'C_0_%'!J130)</f>
        <v>2107270</v>
      </c>
      <c r="P138" s="6"/>
      <c r="Q138" s="6">
        <f>CHOOSE($AU$4,'C_6_%'!K130,'C_5_%'!K130,'C_4_%'!K130,'C_3_%'!K130,'C_2_%'!K130,'C_1_%'!K130,'C_0_%'!K130)</f>
        <v>-32258</v>
      </c>
      <c r="R138" s="6"/>
      <c r="S138" s="6">
        <f>CHOOSE($AU$4,'C_6_%'!L130,'C_5_%'!L130,'C_4_%'!L130,'C_3_%'!L130,'C_2_%'!L130,'C_1_%'!L130,'C_0_%'!L130,)</f>
        <v>5316908.6666999999</v>
      </c>
      <c r="T138" s="6"/>
      <c r="U138" s="6">
        <f>CHOOSE($AU$4,'C_6_%'!O130,'C_5_%'!O130,'C_4_%'!O130,'C_3_%'!O130,'C_2_%'!O130,'C_1_%'!O130,'C_0_%'!O130)</f>
        <v>106150.66667000001</v>
      </c>
      <c r="V138" s="6"/>
      <c r="W138" s="6">
        <f>CHOOSE($AU$4,'C_6_%'!Q130,'C_5_%'!Q130,'C_4_%'!Q130,'C_3_%'!Q130,'C_2_%'!Q130,'C_1_%'!Q130,'C_0_%'!Q130)</f>
        <v>0</v>
      </c>
      <c r="X138" s="6"/>
      <c r="Y138" s="6">
        <f>CHOOSE($AU$4,'C_6_%'!P130,'C_5_%'!P130,'C_4_%'!P130,'C_3_%'!P130,'C_2_%'!P130,'C_1_%'!P130,'C_0_%'!P130)</f>
        <v>0</v>
      </c>
      <c r="Z138" s="6"/>
      <c r="AA138" s="6">
        <f>CHOOSE($AU$4,'C_6_%'!R130,'C_5_%'!R130,'C_4_%'!R130,'C_3_%'!R130,'C_2_%'!R130,'C_1_%'!R130,'C_0_%'!R130)</f>
        <v>0</v>
      </c>
      <c r="AB138" s="6"/>
      <c r="AC138" s="6">
        <f>CHOOSE($AU$4,'C_6_%'!S130,'C_5_%'!S130,'C_4_%'!S130,'C_3_%'!S130,'C_2_%'!S130,'C_1_%'!S130,'C_0_%'!S130)</f>
        <v>0</v>
      </c>
      <c r="AW138" s="20"/>
      <c r="AX138" s="20"/>
      <c r="AY138" s="20"/>
    </row>
    <row r="139" spans="2:51" s="43" customFormat="1" x14ac:dyDescent="0.2">
      <c r="B139" s="42">
        <f>CHOOSE($AU$4,'C_6_%'!B131,'C_5_%'!B131,'C_4_%'!B131,'C_3_%'!B131,'C_2_%'!B131,'C_1_%'!B131,'C_0_%'!B131,)</f>
        <v>2511</v>
      </c>
      <c r="C139" s="42" t="str">
        <f>CHOOSE($AU$4,'C_6_%'!A131,'C_5_%'!A131,'C_4_%'!A131,'C_3_%'!A131,'C_2_%'!A131,'C_1_%'!A131,'C_0_%'!A131,)</f>
        <v>Glenwood</v>
      </c>
      <c r="E139" s="44">
        <f>CHOOSE($AU$4,'C_6_%'!E131,'C_5_%'!E131,'C_4_%'!E131,'C_3_%'!E131,'C_2_%'!E131,'C_1_%'!E131,'C_0_%'!E131)</f>
        <v>1960.7</v>
      </c>
      <c r="G139" s="44">
        <f>CHOOSE($AU$4,'C_6_%'!F131,'C_5_%'!F131,'C_4_%'!F131,'C_3_%'!F131,'C_2_%'!F131,'C_1_%'!F131,'C_0_%'!F131)</f>
        <v>-62.8</v>
      </c>
      <c r="H139" s="45"/>
      <c r="I139" s="46">
        <f>CHOOSE($AU$4,'C_6_%'!G131,'C_5_%'!G131,'C_4_%'!G131,'C_3_%'!G131,'C_2_%'!G131,'C_1_%'!G131,'C_0_%'!G131,)</f>
        <v>10036946</v>
      </c>
      <c r="J139" s="46"/>
      <c r="K139" s="46">
        <f>CHOOSE($AU$4,'C_6_%'!H131,'C_5_%'!H131,'C_4_%'!H131,'C_3_%'!H131,'C_2_%'!H131,'C_1_%'!H131,'C_0_%'!H131)</f>
        <v>1335345</v>
      </c>
      <c r="L139" s="46"/>
      <c r="M139" s="46">
        <f>CHOOSE($AU$4,'C_6_%'!I131,'C_5_%'!I131,'C_4_%'!I131,'C_3_%'!I131,'C_2_%'!I131,'C_1_%'!I131,'C_0_%'!I131)</f>
        <v>89738</v>
      </c>
      <c r="N139" s="46"/>
      <c r="O139" s="46">
        <f>CHOOSE($AU$4,'C_6_%'!J131,'C_5_%'!J131,'C_4_%'!J131,'C_3_%'!J131,'C_2_%'!J131,'C_1_%'!J131,'C_0_%'!J131)</f>
        <v>5099196</v>
      </c>
      <c r="P139" s="46"/>
      <c r="Q139" s="46">
        <f>CHOOSE($AU$4,'C_6_%'!K131,'C_5_%'!K131,'C_4_%'!K131,'C_3_%'!K131,'C_2_%'!K131,'C_1_%'!K131,'C_0_%'!K131)</f>
        <v>85515</v>
      </c>
      <c r="R139" s="46"/>
      <c r="S139" s="46">
        <f>CHOOSE($AU$4,'C_6_%'!L131,'C_5_%'!L131,'C_4_%'!L131,'C_3_%'!L131,'C_2_%'!L131,'C_1_%'!L131,'C_0_%'!L131,)</f>
        <v>16497218</v>
      </c>
      <c r="T139" s="46"/>
      <c r="U139" s="46">
        <f>CHOOSE($AU$4,'C_6_%'!O131,'C_5_%'!O131,'C_4_%'!O131,'C_3_%'!O131,'C_2_%'!O131,'C_1_%'!O131,'C_0_%'!O131)</f>
        <v>200984</v>
      </c>
      <c r="V139" s="46"/>
      <c r="W139" s="46">
        <f>CHOOSE($AU$4,'C_6_%'!Q131,'C_5_%'!Q131,'C_4_%'!Q131,'C_3_%'!Q131,'C_2_%'!Q131,'C_1_%'!Q131,'C_0_%'!Q131)</f>
        <v>0</v>
      </c>
      <c r="X139" s="46"/>
      <c r="Y139" s="46">
        <f>CHOOSE($AU$4,'C_6_%'!P131,'C_5_%'!P131,'C_4_%'!P131,'C_3_%'!P131,'C_2_%'!P131,'C_1_%'!P131,'C_0_%'!P131)</f>
        <v>27886</v>
      </c>
      <c r="Z139" s="46"/>
      <c r="AA139" s="46">
        <f>CHOOSE($AU$4,'C_6_%'!R131,'C_5_%'!R131,'C_4_%'!R131,'C_3_%'!R131,'C_2_%'!R131,'C_1_%'!R131,'C_0_%'!R131)</f>
        <v>190980</v>
      </c>
      <c r="AB139" s="46"/>
      <c r="AC139" s="46">
        <f>CHOOSE($AU$4,'C_6_%'!S131,'C_5_%'!S131,'C_4_%'!S131,'C_3_%'!S131,'C_2_%'!S131,'C_1_%'!S131,'C_0_%'!S131)</f>
        <v>-26316</v>
      </c>
      <c r="AW139" s="48"/>
      <c r="AX139" s="48"/>
      <c r="AY139" s="48"/>
    </row>
    <row r="140" spans="2:51" x14ac:dyDescent="0.2">
      <c r="B140" s="38">
        <f>CHOOSE($AU$4,'C_6_%'!B132,'C_5_%'!B132,'C_4_%'!B132,'C_3_%'!B132,'C_2_%'!B132,'C_1_%'!B132,'C_0_%'!B132,)</f>
        <v>2520</v>
      </c>
      <c r="C140" s="38" t="str">
        <f>CHOOSE($AU$4,'C_6_%'!A132,'C_5_%'!A132,'C_4_%'!A132,'C_3_%'!A132,'C_2_%'!A132,'C_1_%'!A132,'C_0_%'!A132,)</f>
        <v>Glidden-Ralston</v>
      </c>
      <c r="E140" s="40">
        <f>CHOOSE($AU$4,'C_6_%'!E132,'C_5_%'!E132,'C_4_%'!E132,'C_3_%'!E132,'C_2_%'!E132,'C_1_%'!E132,'C_0_%'!E132)</f>
        <v>293.3</v>
      </c>
      <c r="G140" s="40">
        <f>CHOOSE($AU$4,'C_6_%'!F132,'C_5_%'!F132,'C_4_%'!F132,'C_3_%'!F132,'C_2_%'!F132,'C_1_%'!F132,'C_0_%'!F132)</f>
        <v>-11.8</v>
      </c>
      <c r="H140" s="3"/>
      <c r="I140" s="6">
        <f>CHOOSE($AU$4,'C_6_%'!G132,'C_5_%'!G132,'C_4_%'!G132,'C_3_%'!G132,'C_2_%'!G132,'C_1_%'!G132,'C_0_%'!G132,)</f>
        <v>1224622</v>
      </c>
      <c r="J140" s="6"/>
      <c r="K140" s="6">
        <f>CHOOSE($AU$4,'C_6_%'!H132,'C_5_%'!H132,'C_4_%'!H132,'C_3_%'!H132,'C_2_%'!H132,'C_1_%'!H132,'C_0_%'!H132)</f>
        <v>222390</v>
      </c>
      <c r="L140" s="6"/>
      <c r="M140" s="6">
        <f>CHOOSE($AU$4,'C_6_%'!I132,'C_5_%'!I132,'C_4_%'!I132,'C_3_%'!I132,'C_2_%'!I132,'C_1_%'!I132,'C_0_%'!I132)</f>
        <v>28796</v>
      </c>
      <c r="N140" s="6"/>
      <c r="O140" s="6">
        <f>CHOOSE($AU$4,'C_6_%'!J132,'C_5_%'!J132,'C_4_%'!J132,'C_3_%'!J132,'C_2_%'!J132,'C_1_%'!J132,'C_0_%'!J132)</f>
        <v>1081492</v>
      </c>
      <c r="P140" s="6"/>
      <c r="Q140" s="6">
        <f>CHOOSE($AU$4,'C_6_%'!K132,'C_5_%'!K132,'C_4_%'!K132,'C_3_%'!K132,'C_2_%'!K132,'C_1_%'!K132,'C_0_%'!K132)</f>
        <v>-72048</v>
      </c>
      <c r="R140" s="6"/>
      <c r="S140" s="6">
        <f>CHOOSE($AU$4,'C_6_%'!L132,'C_5_%'!L132,'C_4_%'!L132,'C_3_%'!L132,'C_2_%'!L132,'C_1_%'!L132,'C_0_%'!L132,)</f>
        <v>2536368.6666999999</v>
      </c>
      <c r="T140" s="6"/>
      <c r="U140" s="6">
        <f>CHOOSE($AU$4,'C_6_%'!O132,'C_5_%'!O132,'C_4_%'!O132,'C_3_%'!O132,'C_2_%'!O132,'C_1_%'!O132,'C_0_%'!O132)</f>
        <v>-35387.333330000001</v>
      </c>
      <c r="V140" s="6"/>
      <c r="W140" s="6">
        <f>CHOOSE($AU$4,'C_6_%'!Q132,'C_5_%'!Q132,'C_4_%'!Q132,'C_3_%'!Q132,'C_2_%'!Q132,'C_1_%'!Q132,'C_0_%'!Q132)</f>
        <v>0</v>
      </c>
      <c r="X140" s="6"/>
      <c r="Y140" s="6">
        <f>CHOOSE($AU$4,'C_6_%'!P132,'C_5_%'!P132,'C_4_%'!P132,'C_3_%'!P132,'C_2_%'!P132,'C_1_%'!P132,'C_0_%'!P132)</f>
        <v>19089</v>
      </c>
      <c r="Z140" s="6"/>
      <c r="AA140" s="6">
        <f>CHOOSE($AU$4,'C_6_%'!R132,'C_5_%'!R132,'C_4_%'!R132,'C_3_%'!R132,'C_2_%'!R132,'C_1_%'!R132,'C_0_%'!R132)</f>
        <v>70026</v>
      </c>
      <c r="AB140" s="6"/>
      <c r="AC140" s="6">
        <f>CHOOSE($AU$4,'C_6_%'!S132,'C_5_%'!S132,'C_4_%'!S132,'C_3_%'!S132,'C_2_%'!S132,'C_1_%'!S132,'C_0_%'!S132)</f>
        <v>5755</v>
      </c>
      <c r="AW140" s="20"/>
      <c r="AX140" s="20"/>
      <c r="AY140" s="20"/>
    </row>
    <row r="141" spans="2:51" x14ac:dyDescent="0.2">
      <c r="B141" s="38">
        <f>CHOOSE($AU$4,'C_6_%'!B133,'C_5_%'!B133,'C_4_%'!B133,'C_3_%'!B133,'C_2_%'!B133,'C_1_%'!B133,'C_0_%'!B133,)</f>
        <v>2556</v>
      </c>
      <c r="C141" s="38" t="str">
        <f>CHOOSE($AU$4,'C_6_%'!A133,'C_5_%'!A133,'C_4_%'!A133,'C_3_%'!A133,'C_2_%'!A133,'C_1_%'!A133,'C_0_%'!A133,)</f>
        <v>Graettinger-Terril</v>
      </c>
      <c r="E141" s="40">
        <f>CHOOSE($AU$4,'C_6_%'!E133,'C_5_%'!E133,'C_4_%'!E133,'C_3_%'!E133,'C_2_%'!E133,'C_1_%'!E133,'C_0_%'!E133)</f>
        <v>354</v>
      </c>
      <c r="G141" s="40">
        <f>CHOOSE($AU$4,'C_6_%'!F133,'C_5_%'!F133,'C_4_%'!F133,'C_3_%'!F133,'C_2_%'!F133,'C_1_%'!F133,'C_0_%'!F133)</f>
        <v>4</v>
      </c>
      <c r="H141" s="3"/>
      <c r="I141" s="6">
        <f>CHOOSE($AU$4,'C_6_%'!G133,'C_5_%'!G133,'C_4_%'!G133,'C_3_%'!G133,'C_2_%'!G133,'C_1_%'!G133,'C_0_%'!G133,)</f>
        <v>1373555</v>
      </c>
      <c r="J141" s="6"/>
      <c r="K141" s="6">
        <f>CHOOSE($AU$4,'C_6_%'!H133,'C_5_%'!H133,'C_4_%'!H133,'C_3_%'!H133,'C_2_%'!H133,'C_1_%'!H133,'C_0_%'!H133)</f>
        <v>263457</v>
      </c>
      <c r="L141" s="6"/>
      <c r="M141" s="6">
        <f>CHOOSE($AU$4,'C_6_%'!I133,'C_5_%'!I133,'C_4_%'!I133,'C_3_%'!I133,'C_2_%'!I133,'C_1_%'!I133,'C_0_%'!I133)</f>
        <v>111359</v>
      </c>
      <c r="N141" s="6"/>
      <c r="O141" s="6">
        <f>CHOOSE($AU$4,'C_6_%'!J133,'C_5_%'!J133,'C_4_%'!J133,'C_3_%'!J133,'C_2_%'!J133,'C_1_%'!J133,'C_0_%'!J133)</f>
        <v>1528441</v>
      </c>
      <c r="P141" s="6"/>
      <c r="Q141" s="6">
        <f>CHOOSE($AU$4,'C_6_%'!K133,'C_5_%'!K133,'C_4_%'!K133,'C_3_%'!K133,'C_2_%'!K133,'C_1_%'!K133,'C_0_%'!K133)</f>
        <v>-27593</v>
      </c>
      <c r="R141" s="6"/>
      <c r="S141" s="6">
        <f>CHOOSE($AU$4,'C_6_%'!L133,'C_5_%'!L133,'C_4_%'!L133,'C_3_%'!L133,'C_2_%'!L133,'C_1_%'!L133,'C_0_%'!L133,)</f>
        <v>3169700.3333000001</v>
      </c>
      <c r="T141" s="6"/>
      <c r="U141" s="6">
        <f>CHOOSE($AU$4,'C_6_%'!O133,'C_5_%'!O133,'C_4_%'!O133,'C_3_%'!O133,'C_2_%'!O133,'C_1_%'!O133,'C_0_%'!O133)</f>
        <v>88013.333333000002</v>
      </c>
      <c r="V141" s="6"/>
      <c r="W141" s="6">
        <f>CHOOSE($AU$4,'C_6_%'!Q133,'C_5_%'!Q133,'C_4_%'!Q133,'C_3_%'!Q133,'C_2_%'!Q133,'C_1_%'!Q133,'C_0_%'!Q133)</f>
        <v>0</v>
      </c>
      <c r="X141" s="6"/>
      <c r="Y141" s="6">
        <f>CHOOSE($AU$4,'C_6_%'!P133,'C_5_%'!P133,'C_4_%'!P133,'C_3_%'!P133,'C_2_%'!P133,'C_1_%'!P133,'C_0_%'!P133)</f>
        <v>0</v>
      </c>
      <c r="Z141" s="6"/>
      <c r="AA141" s="6">
        <f>CHOOSE($AU$4,'C_6_%'!R133,'C_5_%'!R133,'C_4_%'!R133,'C_3_%'!R133,'C_2_%'!R133,'C_1_%'!R133,'C_0_%'!R133)</f>
        <v>89124</v>
      </c>
      <c r="AB141" s="6"/>
      <c r="AC141" s="6">
        <f>CHOOSE($AU$4,'C_6_%'!S133,'C_5_%'!S133,'C_4_%'!S133,'C_3_%'!S133,'C_2_%'!S133,'C_1_%'!S133,'C_0_%'!S133)</f>
        <v>18732</v>
      </c>
      <c r="AW141" s="20"/>
      <c r="AX141" s="20"/>
      <c r="AY141" s="20"/>
    </row>
    <row r="142" spans="2:51" x14ac:dyDescent="0.2">
      <c r="B142" s="38">
        <f>CHOOSE($AU$4,'C_6_%'!B134,'C_5_%'!B134,'C_4_%'!B134,'C_3_%'!B134,'C_2_%'!B134,'C_1_%'!B134,'C_0_%'!B134,)</f>
        <v>2709</v>
      </c>
      <c r="C142" s="38" t="str">
        <f>CHOOSE($AU$4,'C_6_%'!A134,'C_5_%'!A134,'C_4_%'!A134,'C_3_%'!A134,'C_2_%'!A134,'C_1_%'!A134,'C_0_%'!A134,)</f>
        <v>Grinnell-Newburg</v>
      </c>
      <c r="E142" s="40">
        <f>CHOOSE($AU$4,'C_6_%'!E134,'C_5_%'!E134,'C_4_%'!E134,'C_3_%'!E134,'C_2_%'!E134,'C_1_%'!E134,'C_0_%'!E134)</f>
        <v>1625.9</v>
      </c>
      <c r="G142" s="40">
        <f>CHOOSE($AU$4,'C_6_%'!F134,'C_5_%'!F134,'C_4_%'!F134,'C_3_%'!F134,'C_2_%'!F134,'C_1_%'!F134,'C_0_%'!F134)</f>
        <v>-44.8</v>
      </c>
      <c r="H142" s="3"/>
      <c r="I142" s="6">
        <f>CHOOSE($AU$4,'C_6_%'!G134,'C_5_%'!G134,'C_4_%'!G134,'C_3_%'!G134,'C_2_%'!G134,'C_1_%'!G134,'C_0_%'!G134,)</f>
        <v>7834802</v>
      </c>
      <c r="J142" s="6"/>
      <c r="K142" s="6">
        <f>CHOOSE($AU$4,'C_6_%'!H134,'C_5_%'!H134,'C_4_%'!H134,'C_3_%'!H134,'C_2_%'!H134,'C_1_%'!H134,'C_0_%'!H134)</f>
        <v>1153832</v>
      </c>
      <c r="L142" s="6"/>
      <c r="M142" s="6">
        <f>CHOOSE($AU$4,'C_6_%'!I134,'C_5_%'!I134,'C_4_%'!I134,'C_3_%'!I134,'C_2_%'!I134,'C_1_%'!I134,'C_0_%'!I134)</f>
        <v>-33203</v>
      </c>
      <c r="N142" s="6"/>
      <c r="O142" s="6">
        <f>CHOOSE($AU$4,'C_6_%'!J134,'C_5_%'!J134,'C_4_%'!J134,'C_3_%'!J134,'C_2_%'!J134,'C_1_%'!J134,'C_0_%'!J134)</f>
        <v>5130566</v>
      </c>
      <c r="P142" s="6"/>
      <c r="Q142" s="6">
        <f>CHOOSE($AU$4,'C_6_%'!K134,'C_5_%'!K134,'C_4_%'!K134,'C_3_%'!K134,'C_2_%'!K134,'C_1_%'!K134,'C_0_%'!K134)</f>
        <v>-332546</v>
      </c>
      <c r="R142" s="6"/>
      <c r="S142" s="6">
        <f>CHOOSE($AU$4,'C_6_%'!L134,'C_5_%'!L134,'C_4_%'!L134,'C_3_%'!L134,'C_2_%'!L134,'C_1_%'!L134,'C_0_%'!L134,)</f>
        <v>14185253.333000001</v>
      </c>
      <c r="T142" s="6"/>
      <c r="U142" s="6">
        <f>CHOOSE($AU$4,'C_6_%'!O134,'C_5_%'!O134,'C_4_%'!O134,'C_3_%'!O134,'C_2_%'!O134,'C_1_%'!O134,'C_0_%'!O134)</f>
        <v>-299695.6667</v>
      </c>
      <c r="V142" s="6"/>
      <c r="W142" s="6">
        <f>CHOOSE($AU$4,'C_6_%'!Q134,'C_5_%'!Q134,'C_4_%'!Q134,'C_3_%'!Q134,'C_2_%'!Q134,'C_1_%'!Q134,'C_0_%'!Q134)</f>
        <v>0</v>
      </c>
      <c r="X142" s="6"/>
      <c r="Y142" s="6">
        <f>CHOOSE($AU$4,'C_6_%'!P134,'C_5_%'!P134,'C_4_%'!P134,'C_3_%'!P134,'C_2_%'!P134,'C_1_%'!P134,'C_0_%'!P134)</f>
        <v>0</v>
      </c>
      <c r="Z142" s="6"/>
      <c r="AA142" s="6">
        <f>CHOOSE($AU$4,'C_6_%'!R134,'C_5_%'!R134,'C_4_%'!R134,'C_3_%'!R134,'C_2_%'!R134,'C_1_%'!R134,'C_0_%'!R134)</f>
        <v>289653</v>
      </c>
      <c r="AB142" s="6"/>
      <c r="AC142" s="6">
        <f>CHOOSE($AU$4,'C_6_%'!S134,'C_5_%'!S134,'C_4_%'!S134,'C_3_%'!S134,'C_2_%'!S134,'C_1_%'!S134,'C_0_%'!S134)</f>
        <v>47873</v>
      </c>
      <c r="AW142" s="20"/>
      <c r="AX142" s="20"/>
      <c r="AY142" s="20"/>
    </row>
    <row r="143" spans="2:51" x14ac:dyDescent="0.2">
      <c r="B143" s="38">
        <f>CHOOSE($AU$4,'C_6_%'!B135,'C_5_%'!B135,'C_4_%'!B135,'C_3_%'!B135,'C_2_%'!B135,'C_1_%'!B135,'C_0_%'!B135,)</f>
        <v>2718</v>
      </c>
      <c r="C143" s="38" t="str">
        <f>CHOOSE($AU$4,'C_6_%'!A135,'C_5_%'!A135,'C_4_%'!A135,'C_3_%'!A135,'C_2_%'!A135,'C_1_%'!A135,'C_0_%'!A135,)</f>
        <v>Griswold</v>
      </c>
      <c r="E143" s="40">
        <f>CHOOSE($AU$4,'C_6_%'!E135,'C_5_%'!E135,'C_4_%'!E135,'C_3_%'!E135,'C_2_%'!E135,'C_1_%'!E135,'C_0_%'!E135)</f>
        <v>573.79999999999995</v>
      </c>
      <c r="G143" s="40">
        <f>CHOOSE($AU$4,'C_6_%'!F135,'C_5_%'!F135,'C_4_%'!F135,'C_3_%'!F135,'C_2_%'!F135,'C_1_%'!F135,'C_0_%'!F135)</f>
        <v>-19.600000000000001</v>
      </c>
      <c r="H143" s="3"/>
      <c r="I143" s="6">
        <f>CHOOSE($AU$4,'C_6_%'!G135,'C_5_%'!G135,'C_4_%'!G135,'C_3_%'!G135,'C_2_%'!G135,'C_1_%'!G135,'C_0_%'!G135,)</f>
        <v>2634532</v>
      </c>
      <c r="J143" s="6"/>
      <c r="K143" s="6">
        <f>CHOOSE($AU$4,'C_6_%'!H135,'C_5_%'!H135,'C_4_%'!H135,'C_3_%'!H135,'C_2_%'!H135,'C_1_%'!H135,'C_0_%'!H135)</f>
        <v>393011</v>
      </c>
      <c r="L143" s="6"/>
      <c r="M143" s="6">
        <f>CHOOSE($AU$4,'C_6_%'!I135,'C_5_%'!I135,'C_4_%'!I135,'C_3_%'!I135,'C_2_%'!I135,'C_1_%'!I135,'C_0_%'!I135)</f>
        <v>-61754</v>
      </c>
      <c r="N143" s="6"/>
      <c r="O143" s="6">
        <f>CHOOSE($AU$4,'C_6_%'!J135,'C_5_%'!J135,'C_4_%'!J135,'C_3_%'!J135,'C_2_%'!J135,'C_1_%'!J135,'C_0_%'!J135)</f>
        <v>2021745</v>
      </c>
      <c r="P143" s="6"/>
      <c r="Q143" s="6">
        <f>CHOOSE($AU$4,'C_6_%'!K135,'C_5_%'!K135,'C_4_%'!K135,'C_3_%'!K135,'C_2_%'!K135,'C_1_%'!K135,'C_0_%'!K135)</f>
        <v>24482</v>
      </c>
      <c r="R143" s="6"/>
      <c r="S143" s="6">
        <f>CHOOSE($AU$4,'C_6_%'!L135,'C_5_%'!L135,'C_4_%'!L135,'C_3_%'!L135,'C_2_%'!L135,'C_1_%'!L135,'C_0_%'!L135,)</f>
        <v>5053266.3333000001</v>
      </c>
      <c r="T143" s="6"/>
      <c r="U143" s="6">
        <f>CHOOSE($AU$4,'C_6_%'!O135,'C_5_%'!O135,'C_4_%'!O135,'C_3_%'!O135,'C_2_%'!O135,'C_1_%'!O135,'C_0_%'!O135)</f>
        <v>-33293.666669999999</v>
      </c>
      <c r="V143" s="6"/>
      <c r="W143" s="6">
        <f>CHOOSE($AU$4,'C_6_%'!Q135,'C_5_%'!Q135,'C_4_%'!Q135,'C_3_%'!Q135,'C_2_%'!Q135,'C_1_%'!Q135,'C_0_%'!Q135)</f>
        <v>0</v>
      </c>
      <c r="X143" s="6"/>
      <c r="Y143" s="6">
        <f>CHOOSE($AU$4,'C_6_%'!P135,'C_5_%'!P135,'C_4_%'!P135,'C_3_%'!P135,'C_2_%'!P135,'C_1_%'!P135,'C_0_%'!P135)</f>
        <v>17372</v>
      </c>
      <c r="Z143" s="6"/>
      <c r="AA143" s="6">
        <f>CHOOSE($AU$4,'C_6_%'!R135,'C_5_%'!R135,'C_4_%'!R135,'C_3_%'!R135,'C_2_%'!R135,'C_1_%'!R135,'C_0_%'!R135)</f>
        <v>89124</v>
      </c>
      <c r="AB143" s="6"/>
      <c r="AC143" s="6">
        <f>CHOOSE($AU$4,'C_6_%'!S135,'C_5_%'!S135,'C_4_%'!S135,'C_3_%'!S135,'C_2_%'!S135,'C_1_%'!S135,'C_0_%'!S135)</f>
        <v>-2691</v>
      </c>
      <c r="AW143" s="20"/>
      <c r="AX143" s="20"/>
      <c r="AY143" s="20"/>
    </row>
    <row r="144" spans="2:51" s="43" customFormat="1" x14ac:dyDescent="0.2">
      <c r="B144" s="42">
        <f>CHOOSE($AU$4,'C_6_%'!B136,'C_5_%'!B136,'C_4_%'!B136,'C_3_%'!B136,'C_2_%'!B136,'C_1_%'!B136,'C_0_%'!B136,)</f>
        <v>2727</v>
      </c>
      <c r="C144" s="42" t="str">
        <f>CHOOSE($AU$4,'C_6_%'!A136,'C_5_%'!A136,'C_4_%'!A136,'C_3_%'!A136,'C_2_%'!A136,'C_1_%'!A136,'C_0_%'!A136,)</f>
        <v>Grundy Center</v>
      </c>
      <c r="E144" s="44">
        <f>CHOOSE($AU$4,'C_6_%'!E136,'C_5_%'!E136,'C_4_%'!E136,'C_3_%'!E136,'C_2_%'!E136,'C_1_%'!E136,'C_0_%'!E136)</f>
        <v>624.70000000000005</v>
      </c>
      <c r="G144" s="44">
        <f>CHOOSE($AU$4,'C_6_%'!F136,'C_5_%'!F136,'C_4_%'!F136,'C_3_%'!F136,'C_2_%'!F136,'C_1_%'!F136,'C_0_%'!F136)</f>
        <v>-12.7</v>
      </c>
      <c r="H144" s="45"/>
      <c r="I144" s="46">
        <f>CHOOSE($AU$4,'C_6_%'!G136,'C_5_%'!G136,'C_4_%'!G136,'C_3_%'!G136,'C_2_%'!G136,'C_1_%'!G136,'C_0_%'!G136,)</f>
        <v>3243139</v>
      </c>
      <c r="J144" s="46"/>
      <c r="K144" s="46">
        <f>CHOOSE($AU$4,'C_6_%'!H136,'C_5_%'!H136,'C_4_%'!H136,'C_3_%'!H136,'C_2_%'!H136,'C_1_%'!H136,'C_0_%'!H136)</f>
        <v>479392</v>
      </c>
      <c r="L144" s="46"/>
      <c r="M144" s="46">
        <f>CHOOSE($AU$4,'C_6_%'!I136,'C_5_%'!I136,'C_4_%'!I136,'C_3_%'!I136,'C_2_%'!I136,'C_1_%'!I136,'C_0_%'!I136)</f>
        <v>199664</v>
      </c>
      <c r="N144" s="46"/>
      <c r="O144" s="46">
        <f>CHOOSE($AU$4,'C_6_%'!J136,'C_5_%'!J136,'C_4_%'!J136,'C_3_%'!J136,'C_2_%'!J136,'C_1_%'!J136,'C_0_%'!J136)</f>
        <v>1840971</v>
      </c>
      <c r="P144" s="46"/>
      <c r="Q144" s="46">
        <f>CHOOSE($AU$4,'C_6_%'!K136,'C_5_%'!K136,'C_4_%'!K136,'C_3_%'!K136,'C_2_%'!K136,'C_1_%'!K136,'C_0_%'!K136)</f>
        <v>-29417</v>
      </c>
      <c r="R144" s="46"/>
      <c r="S144" s="46">
        <f>CHOOSE($AU$4,'C_6_%'!L136,'C_5_%'!L136,'C_4_%'!L136,'C_3_%'!L136,'C_2_%'!L136,'C_1_%'!L136,'C_0_%'!L136,)</f>
        <v>5576001</v>
      </c>
      <c r="T144" s="46"/>
      <c r="U144" s="46">
        <f>CHOOSE($AU$4,'C_6_%'!O136,'C_5_%'!O136,'C_4_%'!O136,'C_3_%'!O136,'C_2_%'!O136,'C_1_%'!O136,'C_0_%'!O136)</f>
        <v>182746</v>
      </c>
      <c r="V144" s="46"/>
      <c r="W144" s="46">
        <f>CHOOSE($AU$4,'C_6_%'!Q136,'C_5_%'!Q136,'C_4_%'!Q136,'C_3_%'!Q136,'C_2_%'!Q136,'C_1_%'!Q136,'C_0_%'!Q136)</f>
        <v>0</v>
      </c>
      <c r="X144" s="46"/>
      <c r="Y144" s="46">
        <f>CHOOSE($AU$4,'C_6_%'!P136,'C_5_%'!P136,'C_4_%'!P136,'C_3_%'!P136,'C_2_%'!P136,'C_1_%'!P136,'C_0_%'!P136)</f>
        <v>0</v>
      </c>
      <c r="Z144" s="46"/>
      <c r="AA144" s="46">
        <f>CHOOSE($AU$4,'C_6_%'!R136,'C_5_%'!R136,'C_4_%'!R136,'C_3_%'!R136,'C_2_%'!R136,'C_1_%'!R136,'C_0_%'!R136)</f>
        <v>0</v>
      </c>
      <c r="AB144" s="46"/>
      <c r="AC144" s="46">
        <f>CHOOSE($AU$4,'C_6_%'!S136,'C_5_%'!S136,'C_4_%'!S136,'C_3_%'!S136,'C_2_%'!S136,'C_1_%'!S136,'C_0_%'!S136)</f>
        <v>0</v>
      </c>
      <c r="AW144" s="48"/>
      <c r="AX144" s="48"/>
      <c r="AY144" s="48"/>
    </row>
    <row r="145" spans="2:51" x14ac:dyDescent="0.2">
      <c r="B145" s="38">
        <f>CHOOSE($AU$4,'C_6_%'!B137,'C_5_%'!B137,'C_4_%'!B137,'C_3_%'!B137,'C_2_%'!B137,'C_1_%'!B137,'C_0_%'!B137,)</f>
        <v>2754</v>
      </c>
      <c r="C145" s="38" t="str">
        <f>CHOOSE($AU$4,'C_6_%'!A137,'C_5_%'!A137,'C_4_%'!A137,'C_3_%'!A137,'C_2_%'!A137,'C_1_%'!A137,'C_0_%'!A137,)</f>
        <v>Guthrie Center</v>
      </c>
      <c r="E145" s="40">
        <f>CHOOSE($AU$4,'C_6_%'!E137,'C_5_%'!E137,'C_4_%'!E137,'C_3_%'!E137,'C_2_%'!E137,'C_1_%'!E137,'C_0_%'!E137)</f>
        <v>465.8</v>
      </c>
      <c r="G145" s="40">
        <f>CHOOSE($AU$4,'C_6_%'!F137,'C_5_%'!F137,'C_4_%'!F137,'C_3_%'!F137,'C_2_%'!F137,'C_1_%'!F137,'C_0_%'!F137)</f>
        <v>-1.1000000000000001</v>
      </c>
      <c r="H145" s="3"/>
      <c r="I145" s="6">
        <f>CHOOSE($AU$4,'C_6_%'!G137,'C_5_%'!G137,'C_4_%'!G137,'C_3_%'!G137,'C_2_%'!G137,'C_1_%'!G137,'C_0_%'!G137,)</f>
        <v>2340456</v>
      </c>
      <c r="J145" s="6"/>
      <c r="K145" s="6">
        <f>CHOOSE($AU$4,'C_6_%'!H137,'C_5_%'!H137,'C_4_%'!H137,'C_3_%'!H137,'C_2_%'!H137,'C_1_%'!H137,'C_0_%'!H137)</f>
        <v>341340</v>
      </c>
      <c r="L145" s="6"/>
      <c r="M145" s="6">
        <f>CHOOSE($AU$4,'C_6_%'!I137,'C_5_%'!I137,'C_4_%'!I137,'C_3_%'!I137,'C_2_%'!I137,'C_1_%'!I137,'C_0_%'!I137)</f>
        <v>147103</v>
      </c>
      <c r="N145" s="6"/>
      <c r="O145" s="6">
        <f>CHOOSE($AU$4,'C_6_%'!J137,'C_5_%'!J137,'C_4_%'!J137,'C_3_%'!J137,'C_2_%'!J137,'C_1_%'!J137,'C_0_%'!J137)</f>
        <v>1367611</v>
      </c>
      <c r="P145" s="6"/>
      <c r="Q145" s="6">
        <f>CHOOSE($AU$4,'C_6_%'!K137,'C_5_%'!K137,'C_4_%'!K137,'C_3_%'!K137,'C_2_%'!K137,'C_1_%'!K137,'C_0_%'!K137)</f>
        <v>11854</v>
      </c>
      <c r="R145" s="6"/>
      <c r="S145" s="6">
        <f>CHOOSE($AU$4,'C_6_%'!L137,'C_5_%'!L137,'C_4_%'!L137,'C_3_%'!L137,'C_2_%'!L137,'C_1_%'!L137,'C_0_%'!L137,)</f>
        <v>4055154</v>
      </c>
      <c r="T145" s="6"/>
      <c r="U145" s="6">
        <f>CHOOSE($AU$4,'C_6_%'!O137,'C_5_%'!O137,'C_4_%'!O137,'C_3_%'!O137,'C_2_%'!O137,'C_1_%'!O137,'C_0_%'!O137)</f>
        <v>164704</v>
      </c>
      <c r="V145" s="6"/>
      <c r="W145" s="6">
        <f>CHOOSE($AU$4,'C_6_%'!Q137,'C_5_%'!Q137,'C_4_%'!Q137,'C_3_%'!Q137,'C_2_%'!Q137,'C_1_%'!Q137,'C_0_%'!Q137)</f>
        <v>0</v>
      </c>
      <c r="X145" s="6"/>
      <c r="Y145" s="6">
        <f>CHOOSE($AU$4,'C_6_%'!P137,'C_5_%'!P137,'C_4_%'!P137,'C_3_%'!P137,'C_2_%'!P137,'C_1_%'!P137,'C_0_%'!P137)</f>
        <v>0</v>
      </c>
      <c r="Z145" s="6"/>
      <c r="AA145" s="6">
        <f>CHOOSE($AU$4,'C_6_%'!R137,'C_5_%'!R137,'C_4_%'!R137,'C_3_%'!R137,'C_2_%'!R137,'C_1_%'!R137,'C_0_%'!R137)</f>
        <v>101856</v>
      </c>
      <c r="AB145" s="6"/>
      <c r="AC145" s="6">
        <f>CHOOSE($AU$4,'C_6_%'!S137,'C_5_%'!S137,'C_4_%'!S137,'C_3_%'!S137,'C_2_%'!S137,'C_1_%'!S137,'C_0_%'!S137)</f>
        <v>6980</v>
      </c>
      <c r="AW145" s="20"/>
      <c r="AX145" s="20"/>
      <c r="AY145" s="20"/>
    </row>
    <row r="146" spans="2:51" x14ac:dyDescent="0.2">
      <c r="B146" s="38">
        <f>CHOOSE($AU$4,'C_6_%'!B138,'C_5_%'!B138,'C_4_%'!B138,'C_3_%'!B138,'C_2_%'!B138,'C_1_%'!B138,'C_0_%'!B138,)</f>
        <v>2766</v>
      </c>
      <c r="C146" s="38" t="str">
        <f>CHOOSE($AU$4,'C_6_%'!A138,'C_5_%'!A138,'C_4_%'!A138,'C_3_%'!A138,'C_2_%'!A138,'C_1_%'!A138,'C_0_%'!A138,)</f>
        <v>H-L-V</v>
      </c>
      <c r="E146" s="40">
        <f>CHOOSE($AU$4,'C_6_%'!E138,'C_5_%'!E138,'C_4_%'!E138,'C_3_%'!E138,'C_2_%'!E138,'C_1_%'!E138,'C_0_%'!E138)</f>
        <v>324.89999999999998</v>
      </c>
      <c r="G146" s="40">
        <f>CHOOSE($AU$4,'C_6_%'!F138,'C_5_%'!F138,'C_4_%'!F138,'C_3_%'!F138,'C_2_%'!F138,'C_1_%'!F138,'C_0_%'!F138)</f>
        <v>11.2</v>
      </c>
      <c r="H146" s="3"/>
      <c r="I146" s="6">
        <f>CHOOSE($AU$4,'C_6_%'!G138,'C_5_%'!G138,'C_4_%'!G138,'C_3_%'!G138,'C_2_%'!G138,'C_1_%'!G138,'C_0_%'!G138,)</f>
        <v>1345724</v>
      </c>
      <c r="J146" s="6"/>
      <c r="K146" s="6">
        <f>CHOOSE($AU$4,'C_6_%'!H138,'C_5_%'!H138,'C_4_%'!H138,'C_3_%'!H138,'C_2_%'!H138,'C_1_%'!H138,'C_0_%'!H138)</f>
        <v>235134</v>
      </c>
      <c r="L146" s="6"/>
      <c r="M146" s="6">
        <f>CHOOSE($AU$4,'C_6_%'!I138,'C_5_%'!I138,'C_4_%'!I138,'C_3_%'!I138,'C_2_%'!I138,'C_1_%'!I138,'C_0_%'!I138)</f>
        <v>210485</v>
      </c>
      <c r="N146" s="6"/>
      <c r="O146" s="6">
        <f>CHOOSE($AU$4,'C_6_%'!J138,'C_5_%'!J138,'C_4_%'!J138,'C_3_%'!J138,'C_2_%'!J138,'C_1_%'!J138,'C_0_%'!J138)</f>
        <v>1210920</v>
      </c>
      <c r="P146" s="6"/>
      <c r="Q146" s="6">
        <f>CHOOSE($AU$4,'C_6_%'!K138,'C_5_%'!K138,'C_4_%'!K138,'C_3_%'!K138,'C_2_%'!K138,'C_1_%'!K138,'C_0_%'!K138)</f>
        <v>-50133</v>
      </c>
      <c r="R146" s="6"/>
      <c r="S146" s="6">
        <f>CHOOSE($AU$4,'C_6_%'!L138,'C_5_%'!L138,'C_4_%'!L138,'C_3_%'!L138,'C_2_%'!L138,'C_1_%'!L138,'C_0_%'!L138,)</f>
        <v>2799753</v>
      </c>
      <c r="T146" s="6"/>
      <c r="U146" s="6">
        <f>CHOOSE($AU$4,'C_6_%'!O138,'C_5_%'!O138,'C_4_%'!O138,'C_3_%'!O138,'C_2_%'!O138,'C_1_%'!O138,'C_0_%'!O138)</f>
        <v>168327</v>
      </c>
      <c r="V146" s="6"/>
      <c r="W146" s="6">
        <f>CHOOSE($AU$4,'C_6_%'!Q138,'C_5_%'!Q138,'C_4_%'!Q138,'C_3_%'!Q138,'C_2_%'!Q138,'C_1_%'!Q138,'C_0_%'!Q138)</f>
        <v>0</v>
      </c>
      <c r="X146" s="6"/>
      <c r="Y146" s="6">
        <f>CHOOSE($AU$4,'C_6_%'!P138,'C_5_%'!P138,'C_4_%'!P138,'C_3_%'!P138,'C_2_%'!P138,'C_1_%'!P138,'C_0_%'!P138)</f>
        <v>0</v>
      </c>
      <c r="Z146" s="6"/>
      <c r="AA146" s="6">
        <f>CHOOSE($AU$4,'C_6_%'!R138,'C_5_%'!R138,'C_4_%'!R138,'C_3_%'!R138,'C_2_%'!R138,'C_1_%'!R138,'C_0_%'!R138)</f>
        <v>76392</v>
      </c>
      <c r="AB146" s="6"/>
      <c r="AC146" s="6">
        <f>CHOOSE($AU$4,'C_6_%'!S138,'C_5_%'!S138,'C_4_%'!S138,'C_3_%'!S138,'C_2_%'!S138,'C_1_%'!S138,'C_0_%'!S138)</f>
        <v>-9302</v>
      </c>
      <c r="AW146" s="20"/>
      <c r="AX146" s="20"/>
      <c r="AY146" s="20"/>
    </row>
    <row r="147" spans="2:51" x14ac:dyDescent="0.2">
      <c r="B147" s="38">
        <f>CHOOSE($AU$4,'C_6_%'!B139,'C_5_%'!B139,'C_4_%'!B139,'C_3_%'!B139,'C_2_%'!B139,'C_1_%'!B139,'C_0_%'!B139,)</f>
        <v>2772</v>
      </c>
      <c r="C147" s="38" t="str">
        <f>CHOOSE($AU$4,'C_6_%'!A139,'C_5_%'!A139,'C_4_%'!A139,'C_3_%'!A139,'C_2_%'!A139,'C_1_%'!A139,'C_0_%'!A139,)</f>
        <v>Hamburg</v>
      </c>
      <c r="E147" s="40">
        <f>CHOOSE($AU$4,'C_6_%'!E139,'C_5_%'!E139,'C_4_%'!E139,'C_3_%'!E139,'C_2_%'!E139,'C_1_%'!E139,'C_0_%'!E139)</f>
        <v>247.3</v>
      </c>
      <c r="G147" s="40">
        <f>CHOOSE($AU$4,'C_6_%'!F139,'C_5_%'!F139,'C_4_%'!F139,'C_3_%'!F139,'C_2_%'!F139,'C_1_%'!F139,'C_0_%'!F139)</f>
        <v>-11.7</v>
      </c>
      <c r="H147" s="3"/>
      <c r="I147" s="6">
        <f>CHOOSE($AU$4,'C_6_%'!G139,'C_5_%'!G139,'C_4_%'!G139,'C_3_%'!G139,'C_2_%'!G139,'C_1_%'!G139,'C_0_%'!G139,)</f>
        <v>1211112</v>
      </c>
      <c r="J147" s="6"/>
      <c r="K147" s="6">
        <f>CHOOSE($AU$4,'C_6_%'!H139,'C_5_%'!H139,'C_4_%'!H139,'C_3_%'!H139,'C_2_%'!H139,'C_1_%'!H139,'C_0_%'!H139)</f>
        <v>179742</v>
      </c>
      <c r="L147" s="6"/>
      <c r="M147" s="6">
        <f>CHOOSE($AU$4,'C_6_%'!I139,'C_5_%'!I139,'C_4_%'!I139,'C_3_%'!I139,'C_2_%'!I139,'C_1_%'!I139,'C_0_%'!I139)</f>
        <v>84857</v>
      </c>
      <c r="N147" s="6"/>
      <c r="O147" s="6">
        <f>CHOOSE($AU$4,'C_6_%'!J139,'C_5_%'!J139,'C_4_%'!J139,'C_3_%'!J139,'C_2_%'!J139,'C_1_%'!J139,'C_0_%'!J139)</f>
        <v>937333</v>
      </c>
      <c r="P147" s="6"/>
      <c r="Q147" s="6">
        <f>CHOOSE($AU$4,'C_6_%'!K139,'C_5_%'!K139,'C_4_%'!K139,'C_3_%'!K139,'C_2_%'!K139,'C_1_%'!K139,'C_0_%'!K139)</f>
        <v>47674</v>
      </c>
      <c r="R147" s="6"/>
      <c r="S147" s="6">
        <f>CHOOSE($AU$4,'C_6_%'!L139,'C_5_%'!L139,'C_4_%'!L139,'C_3_%'!L139,'C_2_%'!L139,'C_1_%'!L139,'C_0_%'!L139,)</f>
        <v>2338317.3333000001</v>
      </c>
      <c r="T147" s="6"/>
      <c r="U147" s="6">
        <f>CHOOSE($AU$4,'C_6_%'!O139,'C_5_%'!O139,'C_4_%'!O139,'C_3_%'!O139,'C_2_%'!O139,'C_1_%'!O139,'C_0_%'!O139)</f>
        <v>142661.33332999999</v>
      </c>
      <c r="V147" s="6"/>
      <c r="W147" s="6">
        <f>CHOOSE($AU$4,'C_6_%'!Q139,'C_5_%'!Q139,'C_4_%'!Q139,'C_3_%'!Q139,'C_2_%'!Q139,'C_1_%'!Q139,'C_0_%'!Q139)</f>
        <v>0</v>
      </c>
      <c r="X147" s="6"/>
      <c r="Y147" s="6">
        <f>CHOOSE($AU$4,'C_6_%'!P139,'C_5_%'!P139,'C_4_%'!P139,'C_3_%'!P139,'C_2_%'!P139,'C_1_%'!P139,'C_0_%'!P139)</f>
        <v>28895</v>
      </c>
      <c r="Z147" s="6"/>
      <c r="AA147" s="6">
        <f>CHOOSE($AU$4,'C_6_%'!R139,'C_5_%'!R139,'C_4_%'!R139,'C_3_%'!R139,'C_2_%'!R139,'C_1_%'!R139,'C_0_%'!R139)</f>
        <v>44562</v>
      </c>
      <c r="AB147" s="6"/>
      <c r="AC147" s="6">
        <f>CHOOSE($AU$4,'C_6_%'!S139,'C_5_%'!S139,'C_4_%'!S139,'C_3_%'!S139,'C_2_%'!S139,'C_1_%'!S139,'C_0_%'!S139)</f>
        <v>-19709</v>
      </c>
      <c r="AW147" s="20"/>
      <c r="AX147" s="20"/>
      <c r="AY147" s="20"/>
    </row>
    <row r="148" spans="2:51" x14ac:dyDescent="0.2">
      <c r="B148" s="38">
        <f>CHOOSE($AU$4,'C_6_%'!B140,'C_5_%'!B140,'C_4_%'!B140,'C_3_%'!B140,'C_2_%'!B140,'C_1_%'!B140,'C_0_%'!B140,)</f>
        <v>2781</v>
      </c>
      <c r="C148" s="38" t="str">
        <f>CHOOSE($AU$4,'C_6_%'!A140,'C_5_%'!A140,'C_4_%'!A140,'C_3_%'!A140,'C_2_%'!A140,'C_1_%'!A140,'C_0_%'!A140,)</f>
        <v>Hampton-Dumont</v>
      </c>
      <c r="E148" s="40">
        <f>CHOOSE($AU$4,'C_6_%'!E140,'C_5_%'!E140,'C_4_%'!E140,'C_3_%'!E140,'C_2_%'!E140,'C_1_%'!E140,'C_0_%'!E140)</f>
        <v>1217.4000000000001</v>
      </c>
      <c r="G148" s="40">
        <f>CHOOSE($AU$4,'C_6_%'!F140,'C_5_%'!F140,'C_4_%'!F140,'C_3_%'!F140,'C_2_%'!F140,'C_1_%'!F140,'C_0_%'!F140)</f>
        <v>18.399999999999999</v>
      </c>
      <c r="H148" s="3"/>
      <c r="I148" s="6">
        <f>CHOOSE($AU$4,'C_6_%'!G140,'C_5_%'!G140,'C_4_%'!G140,'C_3_%'!G140,'C_2_%'!G140,'C_1_%'!G140,'C_0_%'!G140,)</f>
        <v>7113002</v>
      </c>
      <c r="J148" s="6"/>
      <c r="K148" s="6">
        <f>CHOOSE($AU$4,'C_6_%'!H140,'C_5_%'!H140,'C_4_%'!H140,'C_3_%'!H140,'C_2_%'!H140,'C_1_%'!H140,'C_0_%'!H140)</f>
        <v>921041</v>
      </c>
      <c r="L148" s="6"/>
      <c r="M148" s="6">
        <f>CHOOSE($AU$4,'C_6_%'!I140,'C_5_%'!I140,'C_4_%'!I140,'C_3_%'!I140,'C_2_%'!I140,'C_1_%'!I140,'C_0_%'!I140)</f>
        <v>577736</v>
      </c>
      <c r="N148" s="6"/>
      <c r="O148" s="6">
        <f>CHOOSE($AU$4,'C_6_%'!J140,'C_5_%'!J140,'C_4_%'!J140,'C_3_%'!J140,'C_2_%'!J140,'C_1_%'!J140,'C_0_%'!J140)</f>
        <v>3279741</v>
      </c>
      <c r="P148" s="6"/>
      <c r="Q148" s="6">
        <f>CHOOSE($AU$4,'C_6_%'!K140,'C_5_%'!K140,'C_4_%'!K140,'C_3_%'!K140,'C_2_%'!K140,'C_1_%'!K140,'C_0_%'!K140)</f>
        <v>73514</v>
      </c>
      <c r="R148" s="6"/>
      <c r="S148" s="6">
        <f>CHOOSE($AU$4,'C_6_%'!L140,'C_5_%'!L140,'C_4_%'!L140,'C_3_%'!L140,'C_2_%'!L140,'C_1_%'!L140,'C_0_%'!L140,)</f>
        <v>11342861.333000001</v>
      </c>
      <c r="T148" s="6"/>
      <c r="U148" s="6">
        <f>CHOOSE($AU$4,'C_6_%'!O140,'C_5_%'!O140,'C_4_%'!O140,'C_3_%'!O140,'C_2_%'!O140,'C_1_%'!O140,'C_0_%'!O140)</f>
        <v>680327.33333000005</v>
      </c>
      <c r="V148" s="6"/>
      <c r="W148" s="6">
        <f>CHOOSE($AU$4,'C_6_%'!Q140,'C_5_%'!Q140,'C_4_%'!Q140,'C_3_%'!Q140,'C_2_%'!Q140,'C_1_%'!Q140,'C_0_%'!Q140)</f>
        <v>57631.649170999997</v>
      </c>
      <c r="X148" s="6"/>
      <c r="Y148" s="6">
        <f>CHOOSE($AU$4,'C_6_%'!P140,'C_5_%'!P140,'C_4_%'!P140,'C_3_%'!P140,'C_2_%'!P140,'C_1_%'!P140,'C_0_%'!P140)</f>
        <v>0</v>
      </c>
      <c r="Z148" s="6"/>
      <c r="AA148" s="6">
        <f>CHOOSE($AU$4,'C_6_%'!R140,'C_5_%'!R140,'C_4_%'!R140,'C_3_%'!R140,'C_2_%'!R140,'C_1_%'!R140,'C_0_%'!R140)</f>
        <v>152784</v>
      </c>
      <c r="AB148" s="6"/>
      <c r="AC148" s="6">
        <f>CHOOSE($AU$4,'C_6_%'!S140,'C_5_%'!S140,'C_4_%'!S140,'C_3_%'!S140,'C_2_%'!S140,'C_1_%'!S140,'C_0_%'!S140)</f>
        <v>33424</v>
      </c>
      <c r="AW148" s="20"/>
      <c r="AX148" s="20"/>
      <c r="AY148" s="20"/>
    </row>
    <row r="149" spans="2:51" s="43" customFormat="1" x14ac:dyDescent="0.2">
      <c r="B149" s="42">
        <f>CHOOSE($AU$4,'C_6_%'!B141,'C_5_%'!B141,'C_4_%'!B141,'C_3_%'!B141,'C_2_%'!B141,'C_1_%'!B141,'C_0_%'!B141,)</f>
        <v>2826</v>
      </c>
      <c r="C149" s="42" t="str">
        <f>CHOOSE($AU$4,'C_6_%'!A141,'C_5_%'!A141,'C_4_%'!A141,'C_3_%'!A141,'C_2_%'!A141,'C_1_%'!A141,'C_0_%'!A141,)</f>
        <v>Harlan</v>
      </c>
      <c r="E149" s="44">
        <f>CHOOSE($AU$4,'C_6_%'!E141,'C_5_%'!E141,'C_4_%'!E141,'C_3_%'!E141,'C_2_%'!E141,'C_1_%'!E141,'C_0_%'!E141)</f>
        <v>1424.8</v>
      </c>
      <c r="G149" s="44">
        <f>CHOOSE($AU$4,'C_6_%'!F141,'C_5_%'!F141,'C_4_%'!F141,'C_3_%'!F141,'C_2_%'!F141,'C_1_%'!F141,'C_0_%'!F141)</f>
        <v>-24.2</v>
      </c>
      <c r="H149" s="45"/>
      <c r="I149" s="46">
        <f>CHOOSE($AU$4,'C_6_%'!G141,'C_5_%'!G141,'C_4_%'!G141,'C_3_%'!G141,'C_2_%'!G141,'C_1_%'!G141,'C_0_%'!G141,)</f>
        <v>7240475</v>
      </c>
      <c r="J149" s="46"/>
      <c r="K149" s="46">
        <f>CHOOSE($AU$4,'C_6_%'!H141,'C_5_%'!H141,'C_4_%'!H141,'C_3_%'!H141,'C_2_%'!H141,'C_1_%'!H141,'C_0_%'!H141)</f>
        <v>1015897</v>
      </c>
      <c r="L149" s="46"/>
      <c r="M149" s="46">
        <f>CHOOSE($AU$4,'C_6_%'!I141,'C_5_%'!I141,'C_4_%'!I141,'C_3_%'!I141,'C_2_%'!I141,'C_1_%'!I141,'C_0_%'!I141)</f>
        <v>426315</v>
      </c>
      <c r="N149" s="46"/>
      <c r="O149" s="46">
        <f>CHOOSE($AU$4,'C_6_%'!J141,'C_5_%'!J141,'C_4_%'!J141,'C_3_%'!J141,'C_2_%'!J141,'C_1_%'!J141,'C_0_%'!J141)</f>
        <v>4416445</v>
      </c>
      <c r="P149" s="46"/>
      <c r="Q149" s="46">
        <f>CHOOSE($AU$4,'C_6_%'!K141,'C_5_%'!K141,'C_4_%'!K141,'C_3_%'!K141,'C_2_%'!K141,'C_1_%'!K141,'C_0_%'!K141)</f>
        <v>64594</v>
      </c>
      <c r="R149" s="46"/>
      <c r="S149" s="46">
        <f>CHOOSE($AU$4,'C_6_%'!L141,'C_5_%'!L141,'C_4_%'!L141,'C_3_%'!L141,'C_2_%'!L141,'C_1_%'!L141,'C_0_%'!L141,)</f>
        <v>12707410</v>
      </c>
      <c r="T149" s="46"/>
      <c r="U149" s="46">
        <f>CHOOSE($AU$4,'C_6_%'!O141,'C_5_%'!O141,'C_4_%'!O141,'C_3_%'!O141,'C_2_%'!O141,'C_1_%'!O141,'C_0_%'!O141)</f>
        <v>525502</v>
      </c>
      <c r="V149" s="46"/>
      <c r="W149" s="46">
        <f>CHOOSE($AU$4,'C_6_%'!Q141,'C_5_%'!Q141,'C_4_%'!Q141,'C_3_%'!Q141,'C_2_%'!Q141,'C_1_%'!Q141,'C_0_%'!Q141)</f>
        <v>0</v>
      </c>
      <c r="X149" s="46"/>
      <c r="Y149" s="46">
        <f>CHOOSE($AU$4,'C_6_%'!P141,'C_5_%'!P141,'C_4_%'!P141,'C_3_%'!P141,'C_2_%'!P141,'C_1_%'!P141,'C_0_%'!P141)</f>
        <v>0</v>
      </c>
      <c r="Z149" s="46"/>
      <c r="AA149" s="46">
        <f>CHOOSE($AU$4,'C_6_%'!R141,'C_5_%'!R141,'C_4_%'!R141,'C_3_%'!R141,'C_2_%'!R141,'C_1_%'!R141,'C_0_%'!R141)</f>
        <v>168699</v>
      </c>
      <c r="AB149" s="46"/>
      <c r="AC149" s="46">
        <f>CHOOSE($AU$4,'C_6_%'!S141,'C_5_%'!S141,'C_4_%'!S141,'C_3_%'!S141,'C_2_%'!S141,'C_1_%'!S141,'C_0_%'!S141)</f>
        <v>67702</v>
      </c>
      <c r="AW149" s="48"/>
      <c r="AX149" s="48"/>
      <c r="AY149" s="48"/>
    </row>
    <row r="150" spans="2:51" x14ac:dyDescent="0.2">
      <c r="B150" s="38">
        <f>CHOOSE($AU$4,'C_6_%'!B142,'C_5_%'!B142,'C_4_%'!B142,'C_3_%'!B142,'C_2_%'!B142,'C_1_%'!B142,'C_0_%'!B142,)</f>
        <v>2834</v>
      </c>
      <c r="C150" s="38" t="str">
        <f>CHOOSE($AU$4,'C_6_%'!A142,'C_5_%'!A142,'C_4_%'!A142,'C_3_%'!A142,'C_2_%'!A142,'C_1_%'!A142,'C_0_%'!A142,)</f>
        <v>Harmony</v>
      </c>
      <c r="E150" s="40">
        <f>CHOOSE($AU$4,'C_6_%'!E142,'C_5_%'!E142,'C_4_%'!E142,'C_3_%'!E142,'C_2_%'!E142,'C_1_%'!E142,'C_0_%'!E142)</f>
        <v>348.5</v>
      </c>
      <c r="G150" s="40">
        <f>CHOOSE($AU$4,'C_6_%'!F142,'C_5_%'!F142,'C_4_%'!F142,'C_3_%'!F142,'C_2_%'!F142,'C_1_%'!F142,'C_0_%'!F142)</f>
        <v>-11.5</v>
      </c>
      <c r="H150" s="3"/>
      <c r="I150" s="6">
        <f>CHOOSE($AU$4,'C_6_%'!G142,'C_5_%'!G142,'C_4_%'!G142,'C_3_%'!G142,'C_2_%'!G142,'C_1_%'!G142,'C_0_%'!G142,)</f>
        <v>1798915</v>
      </c>
      <c r="J150" s="6"/>
      <c r="K150" s="6">
        <f>CHOOSE($AU$4,'C_6_%'!H142,'C_5_%'!H142,'C_4_%'!H142,'C_3_%'!H142,'C_2_%'!H142,'C_1_%'!H142,'C_0_%'!H142)</f>
        <v>241127</v>
      </c>
      <c r="L150" s="6"/>
      <c r="M150" s="6">
        <f>CHOOSE($AU$4,'C_6_%'!I142,'C_5_%'!I142,'C_4_%'!I142,'C_3_%'!I142,'C_2_%'!I142,'C_1_%'!I142,'C_0_%'!I142)</f>
        <v>1901</v>
      </c>
      <c r="N150" s="6"/>
      <c r="O150" s="6">
        <f>CHOOSE($AU$4,'C_6_%'!J142,'C_5_%'!J142,'C_4_%'!J142,'C_3_%'!J142,'C_2_%'!J142,'C_1_%'!J142,'C_0_%'!J142)</f>
        <v>903053</v>
      </c>
      <c r="P150" s="6"/>
      <c r="Q150" s="6">
        <f>CHOOSE($AU$4,'C_6_%'!K142,'C_5_%'!K142,'C_4_%'!K142,'C_3_%'!K142,'C_2_%'!K142,'C_1_%'!K142,'C_0_%'!K142)</f>
        <v>7863</v>
      </c>
      <c r="R150" s="6"/>
      <c r="S150" s="6">
        <f>CHOOSE($AU$4,'C_6_%'!L142,'C_5_%'!L142,'C_4_%'!L142,'C_3_%'!L142,'C_2_%'!L142,'C_1_%'!L142,'C_0_%'!L142,)</f>
        <v>2946685.6666999999</v>
      </c>
      <c r="T150" s="6"/>
      <c r="U150" s="6">
        <f>CHOOSE($AU$4,'C_6_%'!O142,'C_5_%'!O142,'C_4_%'!O142,'C_3_%'!O142,'C_2_%'!O142,'C_1_%'!O142,'C_0_%'!O142)</f>
        <v>13354.666667</v>
      </c>
      <c r="V150" s="6"/>
      <c r="W150" s="6">
        <f>CHOOSE($AU$4,'C_6_%'!Q142,'C_5_%'!Q142,'C_4_%'!Q142,'C_3_%'!Q142,'C_2_%'!Q142,'C_1_%'!Q142,'C_0_%'!Q142)</f>
        <v>0</v>
      </c>
      <c r="X150" s="6"/>
      <c r="Y150" s="6">
        <f>CHOOSE($AU$4,'C_6_%'!P142,'C_5_%'!P142,'C_4_%'!P142,'C_3_%'!P142,'C_2_%'!P142,'C_1_%'!P142,'C_0_%'!P142)</f>
        <v>7045</v>
      </c>
      <c r="Z150" s="6"/>
      <c r="AA150" s="6">
        <f>CHOOSE($AU$4,'C_6_%'!R142,'C_5_%'!R142,'C_4_%'!R142,'C_3_%'!R142,'C_2_%'!R142,'C_1_%'!R142,'C_0_%'!R142)</f>
        <v>47745</v>
      </c>
      <c r="AB150" s="6"/>
      <c r="AC150" s="6">
        <f>CHOOSE($AU$4,'C_6_%'!S142,'C_5_%'!S142,'C_4_%'!S142,'C_3_%'!S142,'C_2_%'!S142,'C_1_%'!S142,'C_0_%'!S142)</f>
        <v>-10405</v>
      </c>
      <c r="AW150" s="20"/>
      <c r="AX150" s="20"/>
      <c r="AY150" s="20"/>
    </row>
    <row r="151" spans="2:51" x14ac:dyDescent="0.2">
      <c r="B151" s="38">
        <f>CHOOSE($AU$4,'C_6_%'!B143,'C_5_%'!B143,'C_4_%'!B143,'C_3_%'!B143,'C_2_%'!B143,'C_1_%'!B143,'C_0_%'!B143,)</f>
        <v>2846</v>
      </c>
      <c r="C151" s="38" t="str">
        <f>CHOOSE($AU$4,'C_6_%'!A143,'C_5_%'!A143,'C_4_%'!A143,'C_3_%'!A143,'C_2_%'!A143,'C_1_%'!A143,'C_0_%'!A143,)</f>
        <v>Harris-Lake Park</v>
      </c>
      <c r="E151" s="40">
        <f>CHOOSE($AU$4,'C_6_%'!E143,'C_5_%'!E143,'C_4_%'!E143,'C_3_%'!E143,'C_2_%'!E143,'C_1_%'!E143,'C_0_%'!E143)</f>
        <v>328</v>
      </c>
      <c r="G151" s="40">
        <f>CHOOSE($AU$4,'C_6_%'!F143,'C_5_%'!F143,'C_4_%'!F143,'C_3_%'!F143,'C_2_%'!F143,'C_1_%'!F143,'C_0_%'!F143)</f>
        <v>3.6</v>
      </c>
      <c r="H151" s="3"/>
      <c r="I151" s="6">
        <f>CHOOSE($AU$4,'C_6_%'!G143,'C_5_%'!G143,'C_4_%'!G143,'C_3_%'!G143,'C_2_%'!G143,'C_1_%'!G143,'C_0_%'!G143,)</f>
        <v>1071824</v>
      </c>
      <c r="J151" s="6"/>
      <c r="K151" s="6">
        <f>CHOOSE($AU$4,'C_6_%'!H143,'C_5_%'!H143,'C_4_%'!H143,'C_3_%'!H143,'C_2_%'!H143,'C_1_%'!H143,'C_0_%'!H143)</f>
        <v>246291</v>
      </c>
      <c r="L151" s="6"/>
      <c r="M151" s="6">
        <f>CHOOSE($AU$4,'C_6_%'!I143,'C_5_%'!I143,'C_4_%'!I143,'C_3_%'!I143,'C_2_%'!I143,'C_1_%'!I143,'C_0_%'!I143)</f>
        <v>140998</v>
      </c>
      <c r="N151" s="6"/>
      <c r="O151" s="6">
        <f>CHOOSE($AU$4,'C_6_%'!J143,'C_5_%'!J143,'C_4_%'!J143,'C_3_%'!J143,'C_2_%'!J143,'C_1_%'!J143,'C_0_%'!J143)</f>
        <v>1460761</v>
      </c>
      <c r="P151" s="6"/>
      <c r="Q151" s="6">
        <f>CHOOSE($AU$4,'C_6_%'!K143,'C_5_%'!K143,'C_4_%'!K143,'C_3_%'!K143,'C_2_%'!K143,'C_1_%'!K143,'C_0_%'!K143)</f>
        <v>39589</v>
      </c>
      <c r="R151" s="6"/>
      <c r="S151" s="6">
        <f>CHOOSE($AU$4,'C_6_%'!L143,'C_5_%'!L143,'C_4_%'!L143,'C_3_%'!L143,'C_2_%'!L143,'C_1_%'!L143,'C_0_%'!L143,)</f>
        <v>2800723</v>
      </c>
      <c r="T151" s="6"/>
      <c r="U151" s="6">
        <f>CHOOSE($AU$4,'C_6_%'!O143,'C_5_%'!O143,'C_4_%'!O143,'C_3_%'!O143,'C_2_%'!O143,'C_1_%'!O143,'C_0_%'!O143)</f>
        <v>202434</v>
      </c>
      <c r="V151" s="6"/>
      <c r="W151" s="6">
        <f>CHOOSE($AU$4,'C_6_%'!Q143,'C_5_%'!Q143,'C_4_%'!Q143,'C_3_%'!Q143,'C_2_%'!Q143,'C_1_%'!Q143,'C_0_%'!Q143)</f>
        <v>0</v>
      </c>
      <c r="X151" s="6"/>
      <c r="Y151" s="6">
        <f>CHOOSE($AU$4,'C_6_%'!P143,'C_5_%'!P143,'C_4_%'!P143,'C_3_%'!P143,'C_2_%'!P143,'C_1_%'!P143,'C_0_%'!P143)</f>
        <v>0</v>
      </c>
      <c r="Z151" s="6"/>
      <c r="AA151" s="6">
        <f>CHOOSE($AU$4,'C_6_%'!R143,'C_5_%'!R143,'C_4_%'!R143,'C_3_%'!R143,'C_2_%'!R143,'C_1_%'!R143,'C_0_%'!R143)</f>
        <v>70026</v>
      </c>
      <c r="AB151" s="6"/>
      <c r="AC151" s="6">
        <f>CHOOSE($AU$4,'C_6_%'!S143,'C_5_%'!S143,'C_4_%'!S143,'C_3_%'!S143,'C_2_%'!S143,'C_1_%'!S143,'C_0_%'!S143)</f>
        <v>11876</v>
      </c>
      <c r="AW151" s="20"/>
      <c r="AX151" s="20"/>
      <c r="AY151" s="20"/>
    </row>
    <row r="152" spans="2:51" x14ac:dyDescent="0.2">
      <c r="B152" s="38">
        <f>CHOOSE($AU$4,'C_6_%'!B144,'C_5_%'!B144,'C_4_%'!B144,'C_3_%'!B144,'C_2_%'!B144,'C_1_%'!B144,'C_0_%'!B144,)</f>
        <v>2862</v>
      </c>
      <c r="C152" s="38" t="str">
        <f>CHOOSE($AU$4,'C_6_%'!A144,'C_5_%'!A144,'C_4_%'!A144,'C_3_%'!A144,'C_2_%'!A144,'C_1_%'!A144,'C_0_%'!A144,)</f>
        <v>Hartley-Melvin-Sanborn</v>
      </c>
      <c r="E152" s="40">
        <f>CHOOSE($AU$4,'C_6_%'!E144,'C_5_%'!E144,'C_4_%'!E144,'C_3_%'!E144,'C_2_%'!E144,'C_1_%'!E144,'C_0_%'!E144)</f>
        <v>619.5</v>
      </c>
      <c r="G152" s="40">
        <f>CHOOSE($AU$4,'C_6_%'!F144,'C_5_%'!F144,'C_4_%'!F144,'C_3_%'!F144,'C_2_%'!F144,'C_1_%'!F144,'C_0_%'!F144)</f>
        <v>-12.8</v>
      </c>
      <c r="H152" s="3"/>
      <c r="I152" s="6">
        <f>CHOOSE($AU$4,'C_6_%'!G144,'C_5_%'!G144,'C_4_%'!G144,'C_3_%'!G144,'C_2_%'!G144,'C_1_%'!G144,'C_0_%'!G144,)</f>
        <v>2950113</v>
      </c>
      <c r="J152" s="6"/>
      <c r="K152" s="6">
        <f>CHOOSE($AU$4,'C_6_%'!H144,'C_5_%'!H144,'C_4_%'!H144,'C_3_%'!H144,'C_2_%'!H144,'C_1_%'!H144,'C_0_%'!H144)</f>
        <v>459183</v>
      </c>
      <c r="L152" s="6"/>
      <c r="M152" s="6">
        <f>CHOOSE($AU$4,'C_6_%'!I144,'C_5_%'!I144,'C_4_%'!I144,'C_3_%'!I144,'C_2_%'!I144,'C_1_%'!I144,'C_0_%'!I144)</f>
        <v>135728</v>
      </c>
      <c r="N152" s="6"/>
      <c r="O152" s="6">
        <f>CHOOSE($AU$4,'C_6_%'!J144,'C_5_%'!J144,'C_4_%'!J144,'C_3_%'!J144,'C_2_%'!J144,'C_1_%'!J144,'C_0_%'!J144)</f>
        <v>2330626</v>
      </c>
      <c r="P152" s="6"/>
      <c r="Q152" s="6">
        <f>CHOOSE($AU$4,'C_6_%'!K144,'C_5_%'!K144,'C_4_%'!K144,'C_3_%'!K144,'C_2_%'!K144,'C_1_%'!K144,'C_0_%'!K144)</f>
        <v>33505</v>
      </c>
      <c r="R152" s="6"/>
      <c r="S152" s="6">
        <f>CHOOSE($AU$4,'C_6_%'!L144,'C_5_%'!L144,'C_4_%'!L144,'C_3_%'!L144,'C_2_%'!L144,'C_1_%'!L144,'C_0_%'!L144,)</f>
        <v>5753591.6666999999</v>
      </c>
      <c r="T152" s="6"/>
      <c r="U152" s="6">
        <f>CHOOSE($AU$4,'C_6_%'!O144,'C_5_%'!O144,'C_4_%'!O144,'C_3_%'!O144,'C_2_%'!O144,'C_1_%'!O144,'C_0_%'!O144)</f>
        <v>182902.66667000001</v>
      </c>
      <c r="V152" s="6"/>
      <c r="W152" s="6">
        <f>CHOOSE($AU$4,'C_6_%'!Q144,'C_5_%'!Q144,'C_4_%'!Q144,'C_3_%'!Q144,'C_2_%'!Q144,'C_1_%'!Q144,'C_0_%'!Q144)</f>
        <v>0</v>
      </c>
      <c r="X152" s="6"/>
      <c r="Y152" s="6">
        <f>CHOOSE($AU$4,'C_6_%'!P144,'C_5_%'!P144,'C_4_%'!P144,'C_3_%'!P144,'C_2_%'!P144,'C_1_%'!P144,'C_0_%'!P144)</f>
        <v>0</v>
      </c>
      <c r="Z152" s="6"/>
      <c r="AA152" s="6">
        <f>CHOOSE($AU$4,'C_6_%'!R144,'C_5_%'!R144,'C_4_%'!R144,'C_3_%'!R144,'C_2_%'!R144,'C_1_%'!R144,'C_0_%'!R144)</f>
        <v>89124</v>
      </c>
      <c r="AB152" s="6"/>
      <c r="AC152" s="6">
        <f>CHOOSE($AU$4,'C_6_%'!S144,'C_5_%'!S144,'C_4_%'!S144,'C_3_%'!S144,'C_2_%'!S144,'C_1_%'!S144,'C_0_%'!S144)</f>
        <v>12611</v>
      </c>
      <c r="AW152" s="20"/>
      <c r="AX152" s="20"/>
      <c r="AY152" s="20"/>
    </row>
    <row r="153" spans="2:51" x14ac:dyDescent="0.2">
      <c r="B153" s="38">
        <f>CHOOSE($AU$4,'C_6_%'!B145,'C_5_%'!B145,'C_4_%'!B145,'C_3_%'!B145,'C_2_%'!B145,'C_1_%'!B145,'C_0_%'!B145,)</f>
        <v>2977</v>
      </c>
      <c r="C153" s="38" t="str">
        <f>CHOOSE($AU$4,'C_6_%'!A145,'C_5_%'!A145,'C_4_%'!A145,'C_3_%'!A145,'C_2_%'!A145,'C_1_%'!A145,'C_0_%'!A145,)</f>
        <v>Highland</v>
      </c>
      <c r="E153" s="40">
        <f>CHOOSE($AU$4,'C_6_%'!E145,'C_5_%'!E145,'C_4_%'!E145,'C_3_%'!E145,'C_2_%'!E145,'C_1_%'!E145,'C_0_%'!E145)</f>
        <v>649.5</v>
      </c>
      <c r="G153" s="40">
        <f>CHOOSE($AU$4,'C_6_%'!F145,'C_5_%'!F145,'C_4_%'!F145,'C_3_%'!F145,'C_2_%'!F145,'C_1_%'!F145,'C_0_%'!F145)</f>
        <v>-10.1</v>
      </c>
      <c r="H153" s="3"/>
      <c r="I153" s="6">
        <f>CHOOSE($AU$4,'C_6_%'!G145,'C_5_%'!G145,'C_4_%'!G145,'C_3_%'!G145,'C_2_%'!G145,'C_1_%'!G145,'C_0_%'!G145,)</f>
        <v>3415511</v>
      </c>
      <c r="J153" s="6"/>
      <c r="K153" s="6">
        <f>CHOOSE($AU$4,'C_6_%'!H145,'C_5_%'!H145,'C_4_%'!H145,'C_3_%'!H145,'C_2_%'!H145,'C_1_%'!H145,'C_0_%'!H145)</f>
        <v>482649</v>
      </c>
      <c r="L153" s="6"/>
      <c r="M153" s="6">
        <f>CHOOSE($AU$4,'C_6_%'!I145,'C_5_%'!I145,'C_4_%'!I145,'C_3_%'!I145,'C_2_%'!I145,'C_1_%'!I145,'C_0_%'!I145)</f>
        <v>180128</v>
      </c>
      <c r="N153" s="6"/>
      <c r="O153" s="6">
        <f>CHOOSE($AU$4,'C_6_%'!J145,'C_5_%'!J145,'C_4_%'!J145,'C_3_%'!J145,'C_2_%'!J145,'C_1_%'!J145,'C_0_%'!J145)</f>
        <v>1879571</v>
      </c>
      <c r="P153" s="6"/>
      <c r="Q153" s="6">
        <f>CHOOSE($AU$4,'C_6_%'!K145,'C_5_%'!K145,'C_4_%'!K145,'C_3_%'!K145,'C_2_%'!K145,'C_1_%'!K145,'C_0_%'!K145)</f>
        <v>27970</v>
      </c>
      <c r="R153" s="6"/>
      <c r="S153" s="6">
        <f>CHOOSE($AU$4,'C_6_%'!L145,'C_5_%'!L145,'C_4_%'!L145,'C_3_%'!L145,'C_2_%'!L145,'C_1_%'!L145,'C_0_%'!L145,)</f>
        <v>5785928.3333000001</v>
      </c>
      <c r="T153" s="6"/>
      <c r="U153" s="6">
        <f>CHOOSE($AU$4,'C_6_%'!O145,'C_5_%'!O145,'C_4_%'!O145,'C_3_%'!O145,'C_2_%'!O145,'C_1_%'!O145,'C_0_%'!O145)</f>
        <v>216295.33332999999</v>
      </c>
      <c r="V153" s="6"/>
      <c r="W153" s="6">
        <f>CHOOSE($AU$4,'C_6_%'!Q145,'C_5_%'!Q145,'C_4_%'!Q145,'C_3_%'!Q145,'C_2_%'!Q145,'C_1_%'!Q145,'C_0_%'!Q145)</f>
        <v>0</v>
      </c>
      <c r="X153" s="6"/>
      <c r="Y153" s="6">
        <f>CHOOSE($AU$4,'C_6_%'!P145,'C_5_%'!P145,'C_4_%'!P145,'C_3_%'!P145,'C_2_%'!P145,'C_1_%'!P145,'C_0_%'!P145)</f>
        <v>0</v>
      </c>
      <c r="Z153" s="6"/>
      <c r="AA153" s="6">
        <f>CHOOSE($AU$4,'C_6_%'!R145,'C_5_%'!R145,'C_4_%'!R145,'C_3_%'!R145,'C_2_%'!R145,'C_1_%'!R145,'C_0_%'!R145)</f>
        <v>124137</v>
      </c>
      <c r="AB153" s="6"/>
      <c r="AC153" s="6">
        <f>CHOOSE($AU$4,'C_6_%'!S145,'C_5_%'!S145,'C_4_%'!S145,'C_3_%'!S145,'C_2_%'!S145,'C_1_%'!S145,'C_0_%'!S145)</f>
        <v>10898</v>
      </c>
      <c r="AW153" s="20"/>
      <c r="AX153" s="20"/>
      <c r="AY153" s="20"/>
    </row>
    <row r="154" spans="2:51" s="43" customFormat="1" x14ac:dyDescent="0.2">
      <c r="B154" s="42">
        <f>CHOOSE($AU$4,'C_6_%'!B146,'C_5_%'!B146,'C_4_%'!B146,'C_3_%'!B146,'C_2_%'!B146,'C_1_%'!B146,'C_0_%'!B146,)</f>
        <v>2988</v>
      </c>
      <c r="C154" s="42" t="str">
        <f>CHOOSE($AU$4,'C_6_%'!A146,'C_5_%'!A146,'C_4_%'!A146,'C_3_%'!A146,'C_2_%'!A146,'C_1_%'!A146,'C_0_%'!A146,)</f>
        <v>Hinton</v>
      </c>
      <c r="E154" s="44">
        <f>CHOOSE($AU$4,'C_6_%'!E146,'C_5_%'!E146,'C_4_%'!E146,'C_3_%'!E146,'C_2_%'!E146,'C_1_%'!E146,'C_0_%'!E146)</f>
        <v>546.79999999999995</v>
      </c>
      <c r="G154" s="44">
        <f>CHOOSE($AU$4,'C_6_%'!F146,'C_5_%'!F146,'C_4_%'!F146,'C_3_%'!F146,'C_2_%'!F146,'C_1_%'!F146,'C_0_%'!F146)</f>
        <v>17</v>
      </c>
      <c r="H154" s="45"/>
      <c r="I154" s="46">
        <f>CHOOSE($AU$4,'C_6_%'!G146,'C_5_%'!G146,'C_4_%'!G146,'C_3_%'!G146,'C_2_%'!G146,'C_1_%'!G146,'C_0_%'!G146,)</f>
        <v>2484672</v>
      </c>
      <c r="J154" s="46"/>
      <c r="K154" s="46">
        <f>CHOOSE($AU$4,'C_6_%'!H146,'C_5_%'!H146,'C_4_%'!H146,'C_3_%'!H146,'C_2_%'!H146,'C_1_%'!H146,'C_0_%'!H146)</f>
        <v>404760</v>
      </c>
      <c r="L154" s="46"/>
      <c r="M154" s="46">
        <f>CHOOSE($AU$4,'C_6_%'!I146,'C_5_%'!I146,'C_4_%'!I146,'C_3_%'!I146,'C_2_%'!I146,'C_1_%'!I146,'C_0_%'!I146)</f>
        <v>283960</v>
      </c>
      <c r="N154" s="46"/>
      <c r="O154" s="46">
        <f>CHOOSE($AU$4,'C_6_%'!J146,'C_5_%'!J146,'C_4_%'!J146,'C_3_%'!J146,'C_2_%'!J146,'C_1_%'!J146,'C_0_%'!J146)</f>
        <v>1674279</v>
      </c>
      <c r="P154" s="46"/>
      <c r="Q154" s="46">
        <f>CHOOSE($AU$4,'C_6_%'!K146,'C_5_%'!K146,'C_4_%'!K146,'C_3_%'!K146,'C_2_%'!K146,'C_1_%'!K146,'C_0_%'!K146)</f>
        <v>54716</v>
      </c>
      <c r="R154" s="46"/>
      <c r="S154" s="46">
        <f>CHOOSE($AU$4,'C_6_%'!L146,'C_5_%'!L146,'C_4_%'!L146,'C_3_%'!L146,'C_2_%'!L146,'C_1_%'!L146,'C_0_%'!L146,)</f>
        <v>4571357</v>
      </c>
      <c r="T154" s="46"/>
      <c r="U154" s="46">
        <f>CHOOSE($AU$4,'C_6_%'!O146,'C_5_%'!O146,'C_4_%'!O146,'C_3_%'!O146,'C_2_%'!O146,'C_1_%'!O146,'C_0_%'!O146)</f>
        <v>346322</v>
      </c>
      <c r="V154" s="46"/>
      <c r="W154" s="46">
        <f>CHOOSE($AU$4,'C_6_%'!Q146,'C_5_%'!Q146,'C_4_%'!Q146,'C_3_%'!Q146,'C_2_%'!Q146,'C_1_%'!Q146,'C_0_%'!Q146)</f>
        <v>0</v>
      </c>
      <c r="X154" s="46"/>
      <c r="Y154" s="46">
        <f>CHOOSE($AU$4,'C_6_%'!P146,'C_5_%'!P146,'C_4_%'!P146,'C_3_%'!P146,'C_2_%'!P146,'C_1_%'!P146,'C_0_%'!P146)</f>
        <v>0</v>
      </c>
      <c r="Z154" s="46"/>
      <c r="AA154" s="46">
        <f>CHOOSE($AU$4,'C_6_%'!R146,'C_5_%'!R146,'C_4_%'!R146,'C_3_%'!R146,'C_2_%'!R146,'C_1_%'!R146,'C_0_%'!R146)</f>
        <v>89124</v>
      </c>
      <c r="AB154" s="46"/>
      <c r="AC154" s="46">
        <f>CHOOSE($AU$4,'C_6_%'!S146,'C_5_%'!S146,'C_4_%'!S146,'C_3_%'!S146,'C_2_%'!S146,'C_1_%'!S146,'C_0_%'!S146)</f>
        <v>-21054</v>
      </c>
      <c r="AW154" s="48"/>
      <c r="AX154" s="48"/>
      <c r="AY154" s="48"/>
    </row>
    <row r="155" spans="2:51" x14ac:dyDescent="0.2">
      <c r="B155" s="38">
        <f>CHOOSE($AU$4,'C_6_%'!B147,'C_5_%'!B147,'C_4_%'!B147,'C_3_%'!B147,'C_2_%'!B147,'C_1_%'!B147,'C_0_%'!B147,)</f>
        <v>3029</v>
      </c>
      <c r="C155" s="38" t="str">
        <f>CHOOSE($AU$4,'C_6_%'!A147,'C_5_%'!A147,'C_4_%'!A147,'C_3_%'!A147,'C_2_%'!A147,'C_1_%'!A147,'C_0_%'!A147,)</f>
        <v>Howard-Winneshiek</v>
      </c>
      <c r="E155" s="40">
        <f>CHOOSE($AU$4,'C_6_%'!E147,'C_5_%'!E147,'C_4_%'!E147,'C_3_%'!E147,'C_2_%'!E147,'C_1_%'!E147,'C_0_%'!E147)</f>
        <v>1297.0999999999999</v>
      </c>
      <c r="G155" s="40">
        <f>CHOOSE($AU$4,'C_6_%'!F147,'C_5_%'!F147,'C_4_%'!F147,'C_3_%'!F147,'C_2_%'!F147,'C_1_%'!F147,'C_0_%'!F147)</f>
        <v>-23.7</v>
      </c>
      <c r="H155" s="3"/>
      <c r="I155" s="6">
        <f>CHOOSE($AU$4,'C_6_%'!G147,'C_5_%'!G147,'C_4_%'!G147,'C_3_%'!G147,'C_2_%'!G147,'C_1_%'!G147,'C_0_%'!G147,)</f>
        <v>6027771</v>
      </c>
      <c r="J155" s="6"/>
      <c r="K155" s="6">
        <f>CHOOSE($AU$4,'C_6_%'!H147,'C_5_%'!H147,'C_4_%'!H147,'C_3_%'!H147,'C_2_%'!H147,'C_1_%'!H147,'C_0_%'!H147)</f>
        <v>943703</v>
      </c>
      <c r="L155" s="6"/>
      <c r="M155" s="6">
        <f>CHOOSE($AU$4,'C_6_%'!I147,'C_5_%'!I147,'C_4_%'!I147,'C_3_%'!I147,'C_2_%'!I147,'C_1_%'!I147,'C_0_%'!I147)</f>
        <v>116148</v>
      </c>
      <c r="N155" s="6"/>
      <c r="O155" s="6">
        <f>CHOOSE($AU$4,'C_6_%'!J147,'C_5_%'!J147,'C_4_%'!J147,'C_3_%'!J147,'C_2_%'!J147,'C_1_%'!J147,'C_0_%'!J147)</f>
        <v>4366425</v>
      </c>
      <c r="P155" s="6"/>
      <c r="Q155" s="6">
        <f>CHOOSE($AU$4,'C_6_%'!K147,'C_5_%'!K147,'C_4_%'!K147,'C_3_%'!K147,'C_2_%'!K147,'C_1_%'!K147,'C_0_%'!K147)</f>
        <v>-15199</v>
      </c>
      <c r="R155" s="6"/>
      <c r="S155" s="6">
        <f>CHOOSE($AU$4,'C_6_%'!L147,'C_5_%'!L147,'C_4_%'!L147,'C_3_%'!L147,'C_2_%'!L147,'C_1_%'!L147,'C_0_%'!L147,)</f>
        <v>11368014.666999999</v>
      </c>
      <c r="T155" s="6"/>
      <c r="U155" s="6">
        <f>CHOOSE($AU$4,'C_6_%'!O147,'C_5_%'!O147,'C_4_%'!O147,'C_3_%'!O147,'C_2_%'!O147,'C_1_%'!O147,'C_0_%'!O147)</f>
        <v>131064.66667000001</v>
      </c>
      <c r="V155" s="6"/>
      <c r="W155" s="6">
        <f>CHOOSE($AU$4,'C_6_%'!Q147,'C_5_%'!Q147,'C_4_%'!Q147,'C_3_%'!Q147,'C_2_%'!Q147,'C_1_%'!Q147,'C_0_%'!Q147)</f>
        <v>0</v>
      </c>
      <c r="X155" s="6"/>
      <c r="Y155" s="6">
        <f>CHOOSE($AU$4,'C_6_%'!P147,'C_5_%'!P147,'C_4_%'!P147,'C_3_%'!P147,'C_2_%'!P147,'C_1_%'!P147,'C_0_%'!P147)</f>
        <v>0</v>
      </c>
      <c r="Z155" s="6"/>
      <c r="AA155" s="6">
        <f>CHOOSE($AU$4,'C_6_%'!R147,'C_5_%'!R147,'C_4_%'!R147,'C_3_%'!R147,'C_2_%'!R147,'C_1_%'!R147,'C_0_%'!R147)</f>
        <v>280104</v>
      </c>
      <c r="AB155" s="6"/>
      <c r="AC155" s="6">
        <f>CHOOSE($AU$4,'C_6_%'!S147,'C_5_%'!S147,'C_4_%'!S147,'C_3_%'!S147,'C_2_%'!S147,'C_1_%'!S147,'C_0_%'!S147)</f>
        <v>-10644</v>
      </c>
      <c r="AW155" s="20"/>
      <c r="AX155" s="20"/>
      <c r="AY155" s="20"/>
    </row>
    <row r="156" spans="2:51" x14ac:dyDescent="0.2">
      <c r="B156" s="38">
        <f>CHOOSE($AU$4,'C_6_%'!B148,'C_5_%'!B148,'C_4_%'!B148,'C_3_%'!B148,'C_2_%'!B148,'C_1_%'!B148,'C_0_%'!B148,)</f>
        <v>3033</v>
      </c>
      <c r="C156" s="38" t="str">
        <f>CHOOSE($AU$4,'C_6_%'!A148,'C_5_%'!A148,'C_4_%'!A148,'C_3_%'!A148,'C_2_%'!A148,'C_1_%'!A148,'C_0_%'!A148,)</f>
        <v>Hubbard-Radcliffe</v>
      </c>
      <c r="E156" s="40">
        <f>CHOOSE($AU$4,'C_6_%'!E148,'C_5_%'!E148,'C_4_%'!E148,'C_3_%'!E148,'C_2_%'!E148,'C_1_%'!E148,'C_0_%'!E148)</f>
        <v>437.4</v>
      </c>
      <c r="G156" s="40">
        <f>CHOOSE($AU$4,'C_6_%'!F148,'C_5_%'!F148,'C_4_%'!F148,'C_3_%'!F148,'C_2_%'!F148,'C_1_%'!F148,'C_0_%'!F148)</f>
        <v>10.7</v>
      </c>
      <c r="H156" s="3"/>
      <c r="I156" s="6">
        <f>CHOOSE($AU$4,'C_6_%'!G148,'C_5_%'!G148,'C_4_%'!G148,'C_3_%'!G148,'C_2_%'!G148,'C_1_%'!G148,'C_0_%'!G148,)</f>
        <v>1725551</v>
      </c>
      <c r="J156" s="6"/>
      <c r="K156" s="6">
        <f>CHOOSE($AU$4,'C_6_%'!H148,'C_5_%'!H148,'C_4_%'!H148,'C_3_%'!H148,'C_2_%'!H148,'C_1_%'!H148,'C_0_%'!H148)</f>
        <v>300718</v>
      </c>
      <c r="L156" s="6"/>
      <c r="M156" s="6">
        <f>CHOOSE($AU$4,'C_6_%'!I148,'C_5_%'!I148,'C_4_%'!I148,'C_3_%'!I148,'C_2_%'!I148,'C_1_%'!I148,'C_0_%'!I148)</f>
        <v>257242</v>
      </c>
      <c r="N156" s="6"/>
      <c r="O156" s="6">
        <f>CHOOSE($AU$4,'C_6_%'!J148,'C_5_%'!J148,'C_4_%'!J148,'C_3_%'!J148,'C_2_%'!J148,'C_1_%'!J148,'C_0_%'!J148)</f>
        <v>1859154</v>
      </c>
      <c r="P156" s="6"/>
      <c r="Q156" s="6">
        <f>CHOOSE($AU$4,'C_6_%'!K148,'C_5_%'!K148,'C_4_%'!K148,'C_3_%'!K148,'C_2_%'!K148,'C_1_%'!K148,'C_0_%'!K148)</f>
        <v>67562</v>
      </c>
      <c r="R156" s="6"/>
      <c r="S156" s="6">
        <f>CHOOSE($AU$4,'C_6_%'!L148,'C_5_%'!L148,'C_4_%'!L148,'C_3_%'!L148,'C_2_%'!L148,'C_1_%'!L148,'C_0_%'!L148,)</f>
        <v>3892567.6666999999</v>
      </c>
      <c r="T156" s="6"/>
      <c r="U156" s="6">
        <f>CHOOSE($AU$4,'C_6_%'!O148,'C_5_%'!O148,'C_4_%'!O148,'C_3_%'!O148,'C_2_%'!O148,'C_1_%'!O148,'C_0_%'!O148)</f>
        <v>331948.66667000001</v>
      </c>
      <c r="V156" s="6"/>
      <c r="W156" s="6">
        <f>CHOOSE($AU$4,'C_6_%'!Q148,'C_5_%'!Q148,'C_4_%'!Q148,'C_3_%'!Q148,'C_2_%'!Q148,'C_1_%'!Q148,'C_0_%'!Q148)</f>
        <v>0</v>
      </c>
      <c r="X156" s="6"/>
      <c r="Y156" s="6">
        <f>CHOOSE($AU$4,'C_6_%'!P148,'C_5_%'!P148,'C_4_%'!P148,'C_3_%'!P148,'C_2_%'!P148,'C_1_%'!P148,'C_0_%'!P148)</f>
        <v>0</v>
      </c>
      <c r="Z156" s="6"/>
      <c r="AA156" s="6">
        <f>CHOOSE($AU$4,'C_6_%'!R148,'C_5_%'!R148,'C_4_%'!R148,'C_3_%'!R148,'C_2_%'!R148,'C_1_%'!R148,'C_0_%'!R148)</f>
        <v>92307</v>
      </c>
      <c r="AB156" s="6"/>
      <c r="AC156" s="6">
        <f>CHOOSE($AU$4,'C_6_%'!S148,'C_5_%'!S148,'C_4_%'!S148,'C_3_%'!S148,'C_2_%'!S148,'C_1_%'!S148,'C_0_%'!S148)</f>
        <v>21915</v>
      </c>
      <c r="AW156" s="20"/>
      <c r="AX156" s="20"/>
      <c r="AY156" s="20"/>
    </row>
    <row r="157" spans="2:51" x14ac:dyDescent="0.2">
      <c r="B157" s="38">
        <f>CHOOSE($AU$4,'C_6_%'!B149,'C_5_%'!B149,'C_4_%'!B149,'C_3_%'!B149,'C_2_%'!B149,'C_1_%'!B149,'C_0_%'!B149,)</f>
        <v>3042</v>
      </c>
      <c r="C157" s="38" t="str">
        <f>CHOOSE($AU$4,'C_6_%'!A149,'C_5_%'!A149,'C_4_%'!A149,'C_3_%'!A149,'C_2_%'!A149,'C_1_%'!A149,'C_0_%'!A149,)</f>
        <v>Hudson</v>
      </c>
      <c r="E157" s="40">
        <f>CHOOSE($AU$4,'C_6_%'!E149,'C_5_%'!E149,'C_4_%'!E149,'C_3_%'!E149,'C_2_%'!E149,'C_1_%'!E149,'C_0_%'!E149)</f>
        <v>670</v>
      </c>
      <c r="G157" s="40">
        <f>CHOOSE($AU$4,'C_6_%'!F149,'C_5_%'!F149,'C_4_%'!F149,'C_3_%'!F149,'C_2_%'!F149,'C_1_%'!F149,'C_0_%'!F149)</f>
        <v>-22</v>
      </c>
      <c r="H157" s="3"/>
      <c r="I157" s="6">
        <f>CHOOSE($AU$4,'C_6_%'!G149,'C_5_%'!G149,'C_4_%'!G149,'C_3_%'!G149,'C_2_%'!G149,'C_1_%'!G149,'C_0_%'!G149,)</f>
        <v>3546183</v>
      </c>
      <c r="J157" s="6"/>
      <c r="K157" s="6">
        <f>CHOOSE($AU$4,'C_6_%'!H149,'C_5_%'!H149,'C_4_%'!H149,'C_3_%'!H149,'C_2_%'!H149,'C_1_%'!H149,'C_0_%'!H149)</f>
        <v>508886</v>
      </c>
      <c r="L157" s="6"/>
      <c r="M157" s="6">
        <f>CHOOSE($AU$4,'C_6_%'!I149,'C_5_%'!I149,'C_4_%'!I149,'C_3_%'!I149,'C_2_%'!I149,'C_1_%'!I149,'C_0_%'!I149)</f>
        <v>153840</v>
      </c>
      <c r="N157" s="6"/>
      <c r="O157" s="6">
        <f>CHOOSE($AU$4,'C_6_%'!J149,'C_5_%'!J149,'C_4_%'!J149,'C_3_%'!J149,'C_2_%'!J149,'C_1_%'!J149,'C_0_%'!J149)</f>
        <v>1952413</v>
      </c>
      <c r="P157" s="6"/>
      <c r="Q157" s="6">
        <f>CHOOSE($AU$4,'C_6_%'!K149,'C_5_%'!K149,'C_4_%'!K149,'C_3_%'!K149,'C_2_%'!K149,'C_1_%'!K149,'C_0_%'!K149)</f>
        <v>39023</v>
      </c>
      <c r="R157" s="6"/>
      <c r="S157" s="6">
        <f>CHOOSE($AU$4,'C_6_%'!L149,'C_5_%'!L149,'C_4_%'!L149,'C_3_%'!L149,'C_2_%'!L149,'C_1_%'!L149,'C_0_%'!L149,)</f>
        <v>6024742.3333000001</v>
      </c>
      <c r="T157" s="6"/>
      <c r="U157" s="6">
        <f>CHOOSE($AU$4,'C_6_%'!O149,'C_5_%'!O149,'C_4_%'!O149,'C_3_%'!O149,'C_2_%'!O149,'C_1_%'!O149,'C_0_%'!O149)</f>
        <v>210123.33332999999</v>
      </c>
      <c r="V157" s="6"/>
      <c r="W157" s="6">
        <f>CHOOSE($AU$4,'C_6_%'!Q149,'C_5_%'!Q149,'C_4_%'!Q149,'C_3_%'!Q149,'C_2_%'!Q149,'C_1_%'!Q149,'C_0_%'!Q149)</f>
        <v>0</v>
      </c>
      <c r="X157" s="6"/>
      <c r="Y157" s="6">
        <f>CHOOSE($AU$4,'C_6_%'!P149,'C_5_%'!P149,'C_4_%'!P149,'C_3_%'!P149,'C_2_%'!P149,'C_1_%'!P149,'C_0_%'!P149)</f>
        <v>17930</v>
      </c>
      <c r="Z157" s="6"/>
      <c r="AA157" s="6">
        <f>CHOOSE($AU$4,'C_6_%'!R149,'C_5_%'!R149,'C_4_%'!R149,'C_3_%'!R149,'C_2_%'!R149,'C_1_%'!R149,'C_0_%'!R149)</f>
        <v>0</v>
      </c>
      <c r="AB157" s="6"/>
      <c r="AC157" s="6">
        <f>CHOOSE($AU$4,'C_6_%'!S149,'C_5_%'!S149,'C_4_%'!S149,'C_3_%'!S149,'C_2_%'!S149,'C_1_%'!S149,'C_0_%'!S149)</f>
        <v>0</v>
      </c>
      <c r="AW157" s="20"/>
      <c r="AX157" s="20"/>
      <c r="AY157" s="20"/>
    </row>
    <row r="158" spans="2:51" x14ac:dyDescent="0.2">
      <c r="B158" s="38">
        <f>CHOOSE($AU$4,'C_6_%'!B150,'C_5_%'!B150,'C_4_%'!B150,'C_3_%'!B150,'C_2_%'!B150,'C_1_%'!B150,'C_0_%'!B150,)</f>
        <v>3060</v>
      </c>
      <c r="C158" s="38" t="str">
        <f>CHOOSE($AU$4,'C_6_%'!A150,'C_5_%'!A150,'C_4_%'!A150,'C_3_%'!A150,'C_2_%'!A150,'C_1_%'!A150,'C_0_%'!A150,)</f>
        <v>Humboldt</v>
      </c>
      <c r="E158" s="40">
        <f>CHOOSE($AU$4,'C_6_%'!E150,'C_5_%'!E150,'C_4_%'!E150,'C_3_%'!E150,'C_2_%'!E150,'C_1_%'!E150,'C_0_%'!E150)</f>
        <v>1189.5</v>
      </c>
      <c r="G158" s="40">
        <f>CHOOSE($AU$4,'C_6_%'!F150,'C_5_%'!F150,'C_4_%'!F150,'C_3_%'!F150,'C_2_%'!F150,'C_1_%'!F150,'C_0_%'!F150)</f>
        <v>25</v>
      </c>
      <c r="H158" s="3"/>
      <c r="I158" s="6">
        <f>CHOOSE($AU$4,'C_6_%'!G150,'C_5_%'!G150,'C_4_%'!G150,'C_3_%'!G150,'C_2_%'!G150,'C_1_%'!G150,'C_0_%'!G150,)</f>
        <v>5858639</v>
      </c>
      <c r="J158" s="6"/>
      <c r="K158" s="6">
        <f>CHOOSE($AU$4,'C_6_%'!H150,'C_5_%'!H150,'C_4_%'!H150,'C_3_%'!H150,'C_2_%'!H150,'C_1_%'!H150,'C_0_%'!H150)</f>
        <v>870149</v>
      </c>
      <c r="L158" s="6"/>
      <c r="M158" s="6">
        <f>CHOOSE($AU$4,'C_6_%'!I150,'C_5_%'!I150,'C_4_%'!I150,'C_3_%'!I150,'C_2_%'!I150,'C_1_%'!I150,'C_0_%'!I150)</f>
        <v>661484</v>
      </c>
      <c r="N158" s="6"/>
      <c r="O158" s="6">
        <f>CHOOSE($AU$4,'C_6_%'!J150,'C_5_%'!J150,'C_4_%'!J150,'C_3_%'!J150,'C_2_%'!J150,'C_1_%'!J150,'C_0_%'!J150)</f>
        <v>3671381</v>
      </c>
      <c r="P158" s="6"/>
      <c r="Q158" s="6">
        <f>CHOOSE($AU$4,'C_6_%'!K150,'C_5_%'!K150,'C_4_%'!K150,'C_3_%'!K150,'C_2_%'!K150,'C_1_%'!K150,'C_0_%'!K150)</f>
        <v>125033</v>
      </c>
      <c r="R158" s="6"/>
      <c r="S158" s="6">
        <f>CHOOSE($AU$4,'C_6_%'!L150,'C_5_%'!L150,'C_4_%'!L150,'C_3_%'!L150,'C_2_%'!L150,'C_1_%'!L150,'C_0_%'!L150,)</f>
        <v>10436024.333000001</v>
      </c>
      <c r="T158" s="6"/>
      <c r="U158" s="6">
        <f>CHOOSE($AU$4,'C_6_%'!O150,'C_5_%'!O150,'C_4_%'!O150,'C_3_%'!O150,'C_2_%'!O150,'C_1_%'!O150,'C_0_%'!O150)</f>
        <v>822372.33333000005</v>
      </c>
      <c r="V158" s="6"/>
      <c r="W158" s="6">
        <f>CHOOSE($AU$4,'C_6_%'!Q150,'C_5_%'!Q150,'C_4_%'!Q150,'C_3_%'!Q150,'C_2_%'!Q150,'C_1_%'!Q150,'C_0_%'!Q150)</f>
        <v>0</v>
      </c>
      <c r="X158" s="6"/>
      <c r="Y158" s="6">
        <f>CHOOSE($AU$4,'C_6_%'!P150,'C_5_%'!P150,'C_4_%'!P150,'C_3_%'!P150,'C_2_%'!P150,'C_1_%'!P150,'C_0_%'!P150)</f>
        <v>0</v>
      </c>
      <c r="Z158" s="6"/>
      <c r="AA158" s="6">
        <f>CHOOSE($AU$4,'C_6_%'!R150,'C_5_%'!R150,'C_4_%'!R150,'C_3_%'!R150,'C_2_%'!R150,'C_1_%'!R150,'C_0_%'!R150)</f>
        <v>203712</v>
      </c>
      <c r="AB158" s="6"/>
      <c r="AC158" s="6">
        <f>CHOOSE($AU$4,'C_6_%'!S150,'C_5_%'!S150,'C_4_%'!S150,'C_3_%'!S150,'C_2_%'!S150,'C_1_%'!S150,'C_0_%'!S150)</f>
        <v>-59491</v>
      </c>
      <c r="AW158" s="20"/>
      <c r="AX158" s="20"/>
      <c r="AY158" s="20"/>
    </row>
    <row r="159" spans="2:51" s="43" customFormat="1" x14ac:dyDescent="0.2">
      <c r="B159" s="42">
        <f>CHOOSE($AU$4,'C_6_%'!B151,'C_5_%'!B151,'C_4_%'!B151,'C_3_%'!B151,'C_2_%'!B151,'C_1_%'!B151,'C_0_%'!B151,)</f>
        <v>3168</v>
      </c>
      <c r="C159" s="42" t="str">
        <f>CHOOSE($AU$4,'C_6_%'!A151,'C_5_%'!A151,'C_4_%'!A151,'C_3_%'!A151,'C_2_%'!A151,'C_1_%'!A151,'C_0_%'!A151,)</f>
        <v>IKM-Manning</v>
      </c>
      <c r="E159" s="44">
        <f>CHOOSE($AU$4,'C_6_%'!E151,'C_5_%'!E151,'C_4_%'!E151,'C_3_%'!E151,'C_2_%'!E151,'C_1_%'!E151,'C_0_%'!E151)</f>
        <v>706.8</v>
      </c>
      <c r="G159" s="44">
        <f>CHOOSE($AU$4,'C_6_%'!F151,'C_5_%'!F151,'C_4_%'!F151,'C_3_%'!F151,'C_2_%'!F151,'C_1_%'!F151,'C_0_%'!F151)</f>
        <v>-24.7</v>
      </c>
      <c r="H159" s="45"/>
      <c r="I159" s="46">
        <f>CHOOSE($AU$4,'C_6_%'!G151,'C_5_%'!G151,'C_4_%'!G151,'C_3_%'!G151,'C_2_%'!G151,'C_1_%'!G151,'C_0_%'!G151,)</f>
        <v>2894883</v>
      </c>
      <c r="J159" s="46"/>
      <c r="K159" s="46">
        <f>CHOOSE($AU$4,'C_6_%'!H151,'C_5_%'!H151,'C_4_%'!H151,'C_3_%'!H151,'C_2_%'!H151,'C_1_%'!H151,'C_0_%'!H151)</f>
        <v>540459</v>
      </c>
      <c r="L159" s="46"/>
      <c r="M159" s="46">
        <f>CHOOSE($AU$4,'C_6_%'!I151,'C_5_%'!I151,'C_4_%'!I151,'C_3_%'!I151,'C_2_%'!I151,'C_1_%'!I151,'C_0_%'!I151)</f>
        <v>-105069</v>
      </c>
      <c r="N159" s="46"/>
      <c r="O159" s="46">
        <f>CHOOSE($AU$4,'C_6_%'!J151,'C_5_%'!J151,'C_4_%'!J151,'C_3_%'!J151,'C_2_%'!J151,'C_1_%'!J151,'C_0_%'!J151)</f>
        <v>2648015</v>
      </c>
      <c r="P159" s="46"/>
      <c r="Q159" s="46">
        <f>CHOOSE($AU$4,'C_6_%'!K151,'C_5_%'!K151,'C_4_%'!K151,'C_3_%'!K151,'C_2_%'!K151,'C_1_%'!K151,'C_0_%'!K151)</f>
        <v>149167</v>
      </c>
      <c r="R159" s="46"/>
      <c r="S159" s="46">
        <f>CHOOSE($AU$4,'C_6_%'!L151,'C_5_%'!L151,'C_4_%'!L151,'C_3_%'!L151,'C_2_%'!L151,'C_1_%'!L151,'C_0_%'!L151,)</f>
        <v>6094100.3333000001</v>
      </c>
      <c r="T159" s="46"/>
      <c r="U159" s="46">
        <f>CHOOSE($AU$4,'C_6_%'!O151,'C_5_%'!O151,'C_4_%'!O151,'C_3_%'!O151,'C_2_%'!O151,'C_1_%'!O151,'C_0_%'!O151)</f>
        <v>54841.333333000002</v>
      </c>
      <c r="V159" s="46"/>
      <c r="W159" s="46">
        <f>CHOOSE($AU$4,'C_6_%'!Q151,'C_5_%'!Q151,'C_4_%'!Q151,'C_3_%'!Q151,'C_2_%'!Q151,'C_1_%'!Q151,'C_0_%'!Q151)</f>
        <v>0</v>
      </c>
      <c r="X159" s="46"/>
      <c r="Y159" s="46">
        <f>CHOOSE($AU$4,'C_6_%'!P151,'C_5_%'!P151,'C_4_%'!P151,'C_3_%'!P151,'C_2_%'!P151,'C_1_%'!P151,'C_0_%'!P151)</f>
        <v>26031</v>
      </c>
      <c r="Z159" s="46"/>
      <c r="AA159" s="46">
        <f>CHOOSE($AU$4,'C_6_%'!R151,'C_5_%'!R151,'C_4_%'!R151,'C_3_%'!R151,'C_2_%'!R151,'C_1_%'!R151,'C_0_%'!R151)</f>
        <v>133686</v>
      </c>
      <c r="AB159" s="46"/>
      <c r="AC159" s="46">
        <f>CHOOSE($AU$4,'C_6_%'!S151,'C_5_%'!S151,'C_4_%'!S151,'C_3_%'!S151,'C_2_%'!S151,'C_1_%'!S151,'C_0_%'!S151)</f>
        <v>-976</v>
      </c>
      <c r="AW159" s="48"/>
      <c r="AX159" s="48"/>
      <c r="AY159" s="48"/>
    </row>
    <row r="160" spans="2:51" x14ac:dyDescent="0.2">
      <c r="B160" s="38">
        <f>CHOOSE($AU$4,'C_6_%'!B152,'C_5_%'!B152,'C_4_%'!B152,'C_3_%'!B152,'C_2_%'!B152,'C_1_%'!B152,'C_0_%'!B152,)</f>
        <v>3105</v>
      </c>
      <c r="C160" s="38" t="str">
        <f>CHOOSE($AU$4,'C_6_%'!A152,'C_5_%'!A152,'C_4_%'!A152,'C_3_%'!A152,'C_2_%'!A152,'C_1_%'!A152,'C_0_%'!A152,)</f>
        <v>Independence</v>
      </c>
      <c r="E160" s="40">
        <f>CHOOSE($AU$4,'C_6_%'!E152,'C_5_%'!E152,'C_4_%'!E152,'C_3_%'!E152,'C_2_%'!E152,'C_1_%'!E152,'C_0_%'!E152)</f>
        <v>1391.2</v>
      </c>
      <c r="G160" s="40">
        <f>CHOOSE($AU$4,'C_6_%'!F152,'C_5_%'!F152,'C_4_%'!F152,'C_3_%'!F152,'C_2_%'!F152,'C_1_%'!F152,'C_0_%'!F152)</f>
        <v>10.1</v>
      </c>
      <c r="H160" s="3"/>
      <c r="I160" s="6">
        <f>CHOOSE($AU$4,'C_6_%'!G152,'C_5_%'!G152,'C_4_%'!G152,'C_3_%'!G152,'C_2_%'!G152,'C_1_%'!G152,'C_0_%'!G152,)</f>
        <v>7590316</v>
      </c>
      <c r="J160" s="6"/>
      <c r="K160" s="6">
        <f>CHOOSE($AU$4,'C_6_%'!H152,'C_5_%'!H152,'C_4_%'!H152,'C_3_%'!H152,'C_2_%'!H152,'C_1_%'!H152,'C_0_%'!H152)</f>
        <v>1049740</v>
      </c>
      <c r="L160" s="6"/>
      <c r="M160" s="6">
        <f>CHOOSE($AU$4,'C_6_%'!I152,'C_5_%'!I152,'C_4_%'!I152,'C_3_%'!I152,'C_2_%'!I152,'C_1_%'!I152,'C_0_%'!I152)</f>
        <v>534117</v>
      </c>
      <c r="N160" s="6"/>
      <c r="O160" s="6">
        <f>CHOOSE($AU$4,'C_6_%'!J152,'C_5_%'!J152,'C_4_%'!J152,'C_3_%'!J152,'C_2_%'!J152,'C_1_%'!J152,'C_0_%'!J152)</f>
        <v>4096947</v>
      </c>
      <c r="P160" s="6"/>
      <c r="Q160" s="6">
        <f>CHOOSE($AU$4,'C_6_%'!K152,'C_5_%'!K152,'C_4_%'!K152,'C_3_%'!K152,'C_2_%'!K152,'C_1_%'!K152,'C_0_%'!K152)</f>
        <v>88573</v>
      </c>
      <c r="R160" s="6"/>
      <c r="S160" s="6">
        <f>CHOOSE($AU$4,'C_6_%'!L152,'C_5_%'!L152,'C_4_%'!L152,'C_3_%'!L152,'C_2_%'!L152,'C_1_%'!L152,'C_0_%'!L152,)</f>
        <v>12781232</v>
      </c>
      <c r="T160" s="6"/>
      <c r="U160" s="6">
        <f>CHOOSE($AU$4,'C_6_%'!O152,'C_5_%'!O152,'C_4_%'!O152,'C_3_%'!O152,'C_2_%'!O152,'C_1_%'!O152,'C_0_%'!O152)</f>
        <v>666919</v>
      </c>
      <c r="V160" s="6"/>
      <c r="W160" s="6">
        <f>CHOOSE($AU$4,'C_6_%'!Q152,'C_5_%'!Q152,'C_4_%'!Q152,'C_3_%'!Q152,'C_2_%'!Q152,'C_1_%'!Q152,'C_0_%'!Q152)</f>
        <v>0</v>
      </c>
      <c r="X160" s="6"/>
      <c r="Y160" s="6">
        <f>CHOOSE($AU$4,'C_6_%'!P152,'C_5_%'!P152,'C_4_%'!P152,'C_3_%'!P152,'C_2_%'!P152,'C_1_%'!P152,'C_0_%'!P152)</f>
        <v>0</v>
      </c>
      <c r="Z160" s="6"/>
      <c r="AA160" s="6">
        <f>CHOOSE($AU$4,'C_6_%'!R152,'C_5_%'!R152,'C_4_%'!R152,'C_3_%'!R152,'C_2_%'!R152,'C_1_%'!R152,'C_0_%'!R152)</f>
        <v>346947</v>
      </c>
      <c r="AB160" s="6"/>
      <c r="AC160" s="6">
        <f>CHOOSE($AU$4,'C_6_%'!S152,'C_5_%'!S152,'C_4_%'!S152,'C_3_%'!S152,'C_2_%'!S152,'C_1_%'!S152,'C_0_%'!S152)</f>
        <v>37836</v>
      </c>
      <c r="AW160" s="20"/>
      <c r="AX160" s="20"/>
      <c r="AY160" s="20"/>
    </row>
    <row r="161" spans="2:51" x14ac:dyDescent="0.2">
      <c r="B161" s="38">
        <f>CHOOSE($AU$4,'C_6_%'!B153,'C_5_%'!B153,'C_4_%'!B153,'C_3_%'!B153,'C_2_%'!B153,'C_1_%'!B153,'C_0_%'!B153,)</f>
        <v>3114</v>
      </c>
      <c r="C161" s="38" t="str">
        <f>CHOOSE($AU$4,'C_6_%'!A153,'C_5_%'!A153,'C_4_%'!A153,'C_3_%'!A153,'C_2_%'!A153,'C_1_%'!A153,'C_0_%'!A153,)</f>
        <v>Indianola</v>
      </c>
      <c r="E161" s="40">
        <f>CHOOSE($AU$4,'C_6_%'!E153,'C_5_%'!E153,'C_4_%'!E153,'C_3_%'!E153,'C_2_%'!E153,'C_1_%'!E153,'C_0_%'!E153)</f>
        <v>3402.8</v>
      </c>
      <c r="G161" s="40">
        <f>CHOOSE($AU$4,'C_6_%'!F153,'C_5_%'!F153,'C_4_%'!F153,'C_3_%'!F153,'C_2_%'!F153,'C_1_%'!F153,'C_0_%'!F153)</f>
        <v>-6.6</v>
      </c>
      <c r="H161" s="3"/>
      <c r="I161" s="6">
        <f>CHOOSE($AU$4,'C_6_%'!G153,'C_5_%'!G153,'C_4_%'!G153,'C_3_%'!G153,'C_2_%'!G153,'C_1_%'!G153,'C_0_%'!G153,)</f>
        <v>18002118</v>
      </c>
      <c r="J161" s="6"/>
      <c r="K161" s="6">
        <f>CHOOSE($AU$4,'C_6_%'!H153,'C_5_%'!H153,'C_4_%'!H153,'C_3_%'!H153,'C_2_%'!H153,'C_1_%'!H153,'C_0_%'!H153)</f>
        <v>2217742</v>
      </c>
      <c r="L161" s="6"/>
      <c r="M161" s="6">
        <f>CHOOSE($AU$4,'C_6_%'!I153,'C_5_%'!I153,'C_4_%'!I153,'C_3_%'!I153,'C_2_%'!I153,'C_1_%'!I153,'C_0_%'!I153)</f>
        <v>727654</v>
      </c>
      <c r="N161" s="6"/>
      <c r="O161" s="6">
        <f>CHOOSE($AU$4,'C_6_%'!J153,'C_5_%'!J153,'C_4_%'!J153,'C_3_%'!J153,'C_2_%'!J153,'C_1_%'!J153,'C_0_%'!J153)</f>
        <v>8244378</v>
      </c>
      <c r="P161" s="6"/>
      <c r="Q161" s="6">
        <f>CHOOSE($AU$4,'C_6_%'!K153,'C_5_%'!K153,'C_4_%'!K153,'C_3_%'!K153,'C_2_%'!K153,'C_1_%'!K153,'C_0_%'!K153)</f>
        <v>180221</v>
      </c>
      <c r="R161" s="6"/>
      <c r="S161" s="6">
        <f>CHOOSE($AU$4,'C_6_%'!L153,'C_5_%'!L153,'C_4_%'!L153,'C_3_%'!L153,'C_2_%'!L153,'C_1_%'!L153,'C_0_%'!L153,)</f>
        <v>28541042.666999999</v>
      </c>
      <c r="T161" s="6"/>
      <c r="U161" s="6">
        <f>CHOOSE($AU$4,'C_6_%'!O153,'C_5_%'!O153,'C_4_%'!O153,'C_3_%'!O153,'C_2_%'!O153,'C_1_%'!O153,'C_0_%'!O153)</f>
        <v>984679.66666999995</v>
      </c>
      <c r="V161" s="6"/>
      <c r="W161" s="6">
        <f>CHOOSE($AU$4,'C_6_%'!Q153,'C_5_%'!Q153,'C_4_%'!Q153,'C_3_%'!Q153,'C_2_%'!Q153,'C_1_%'!Q153,'C_0_%'!Q153)</f>
        <v>286135.4374</v>
      </c>
      <c r="X161" s="6"/>
      <c r="Y161" s="6">
        <f>CHOOSE($AU$4,'C_6_%'!P153,'C_5_%'!P153,'C_4_%'!P153,'C_3_%'!P153,'C_2_%'!P153,'C_1_%'!P153,'C_0_%'!P153)</f>
        <v>0</v>
      </c>
      <c r="Z161" s="6"/>
      <c r="AA161" s="6">
        <f>CHOOSE($AU$4,'C_6_%'!R153,'C_5_%'!R153,'C_4_%'!R153,'C_3_%'!R153,'C_2_%'!R153,'C_1_%'!R153,'C_0_%'!R153)</f>
        <v>391509</v>
      </c>
      <c r="AB161" s="6"/>
      <c r="AC161" s="6">
        <f>CHOOSE($AU$4,'C_6_%'!S153,'C_5_%'!S153,'C_4_%'!S153,'C_3_%'!S153,'C_2_%'!S153,'C_1_%'!S153,'C_0_%'!S153)</f>
        <v>21188</v>
      </c>
      <c r="AW161" s="20"/>
      <c r="AX161" s="20"/>
      <c r="AY161" s="20"/>
    </row>
    <row r="162" spans="2:51" x14ac:dyDescent="0.2">
      <c r="B162" s="38">
        <f>CHOOSE($AU$4,'C_6_%'!B154,'C_5_%'!B154,'C_4_%'!B154,'C_3_%'!B154,'C_2_%'!B154,'C_1_%'!B154,'C_0_%'!B154,)</f>
        <v>3119</v>
      </c>
      <c r="C162" s="38" t="str">
        <f>CHOOSE($AU$4,'C_6_%'!A154,'C_5_%'!A154,'C_4_%'!A154,'C_3_%'!A154,'C_2_%'!A154,'C_1_%'!A154,'C_0_%'!A154,)</f>
        <v>Interstate 35</v>
      </c>
      <c r="E162" s="40">
        <f>CHOOSE($AU$4,'C_6_%'!E154,'C_5_%'!E154,'C_4_%'!E154,'C_3_%'!E154,'C_2_%'!E154,'C_1_%'!E154,'C_0_%'!E154)</f>
        <v>886.4</v>
      </c>
      <c r="G162" s="40">
        <f>CHOOSE($AU$4,'C_6_%'!F154,'C_5_%'!F154,'C_4_%'!F154,'C_3_%'!F154,'C_2_%'!F154,'C_1_%'!F154,'C_0_%'!F154)</f>
        <v>-22.3</v>
      </c>
      <c r="H162" s="3"/>
      <c r="I162" s="6">
        <f>CHOOSE($AU$4,'C_6_%'!G154,'C_5_%'!G154,'C_4_%'!G154,'C_3_%'!G154,'C_2_%'!G154,'C_1_%'!G154,'C_0_%'!G154,)</f>
        <v>4593238</v>
      </c>
      <c r="J162" s="6"/>
      <c r="K162" s="6">
        <f>CHOOSE($AU$4,'C_6_%'!H154,'C_5_%'!H154,'C_4_%'!H154,'C_3_%'!H154,'C_2_%'!H154,'C_1_%'!H154,'C_0_%'!H154)</f>
        <v>616643</v>
      </c>
      <c r="L162" s="6"/>
      <c r="M162" s="6">
        <f>CHOOSE($AU$4,'C_6_%'!I154,'C_5_%'!I154,'C_4_%'!I154,'C_3_%'!I154,'C_2_%'!I154,'C_1_%'!I154,'C_0_%'!I154)</f>
        <v>66226</v>
      </c>
      <c r="N162" s="6"/>
      <c r="O162" s="6">
        <f>CHOOSE($AU$4,'C_6_%'!J154,'C_5_%'!J154,'C_4_%'!J154,'C_3_%'!J154,'C_2_%'!J154,'C_1_%'!J154,'C_0_%'!J154)</f>
        <v>1973742</v>
      </c>
      <c r="P162" s="6"/>
      <c r="Q162" s="6">
        <f>CHOOSE($AU$4,'C_6_%'!K154,'C_5_%'!K154,'C_4_%'!K154,'C_3_%'!K154,'C_2_%'!K154,'C_1_%'!K154,'C_0_%'!K154)</f>
        <v>47789</v>
      </c>
      <c r="R162" s="6"/>
      <c r="S162" s="6">
        <f>CHOOSE($AU$4,'C_6_%'!L154,'C_5_%'!L154,'C_4_%'!L154,'C_3_%'!L154,'C_2_%'!L154,'C_1_%'!L154,'C_0_%'!L154,)</f>
        <v>7189193.6666999999</v>
      </c>
      <c r="T162" s="6"/>
      <c r="U162" s="6">
        <f>CHOOSE($AU$4,'C_6_%'!O154,'C_5_%'!O154,'C_4_%'!O154,'C_3_%'!O154,'C_2_%'!O154,'C_1_%'!O154,'C_0_%'!O154)</f>
        <v>119585.66667000001</v>
      </c>
      <c r="V162" s="6"/>
      <c r="W162" s="6">
        <f>CHOOSE($AU$4,'C_6_%'!Q154,'C_5_%'!Q154,'C_4_%'!Q154,'C_3_%'!Q154,'C_2_%'!Q154,'C_1_%'!Q154,'C_0_%'!Q154)</f>
        <v>38587.250120999997</v>
      </c>
      <c r="X162" s="6"/>
      <c r="Y162" s="6">
        <f>CHOOSE($AU$4,'C_6_%'!P154,'C_5_%'!P154,'C_4_%'!P154,'C_3_%'!P154,'C_2_%'!P154,'C_1_%'!P154,'C_0_%'!P154)</f>
        <v>0</v>
      </c>
      <c r="Z162" s="6"/>
      <c r="AA162" s="6">
        <f>CHOOSE($AU$4,'C_6_%'!R154,'C_5_%'!R154,'C_4_%'!R154,'C_3_%'!R154,'C_2_%'!R154,'C_1_%'!R154,'C_0_%'!R154)</f>
        <v>124137</v>
      </c>
      <c r="AB162" s="6"/>
      <c r="AC162" s="6">
        <f>CHOOSE($AU$4,'C_6_%'!S154,'C_5_%'!S154,'C_4_%'!S154,'C_3_%'!S154,'C_2_%'!S154,'C_1_%'!S154,'C_0_%'!S154)</f>
        <v>-13586</v>
      </c>
      <c r="AW162" s="20"/>
      <c r="AX162" s="20"/>
      <c r="AY162" s="20"/>
    </row>
    <row r="163" spans="2:51" x14ac:dyDescent="0.2">
      <c r="B163" s="38">
        <f>CHOOSE($AU$4,'C_6_%'!B155,'C_5_%'!B155,'C_4_%'!B155,'C_3_%'!B155,'C_2_%'!B155,'C_1_%'!B155,'C_0_%'!B155,)</f>
        <v>3141</v>
      </c>
      <c r="C163" s="38" t="str">
        <f>CHOOSE($AU$4,'C_6_%'!A155,'C_5_%'!A155,'C_4_%'!A155,'C_3_%'!A155,'C_2_%'!A155,'C_1_%'!A155,'C_0_%'!A155,)</f>
        <v>Iowa City</v>
      </c>
      <c r="E163" s="40">
        <f>CHOOSE($AU$4,'C_6_%'!E155,'C_5_%'!E155,'C_4_%'!E155,'C_3_%'!E155,'C_2_%'!E155,'C_1_%'!E155,'C_0_%'!E155)</f>
        <v>13160.1</v>
      </c>
      <c r="G163" s="40">
        <f>CHOOSE($AU$4,'C_6_%'!F155,'C_5_%'!F155,'C_4_%'!F155,'C_3_%'!F155,'C_2_%'!F155,'C_1_%'!F155,'C_0_%'!F155)</f>
        <v>385.7</v>
      </c>
      <c r="H163" s="3"/>
      <c r="I163" s="6">
        <f>CHOOSE($AU$4,'C_6_%'!G155,'C_5_%'!G155,'C_4_%'!G155,'C_3_%'!G155,'C_2_%'!G155,'C_1_%'!G155,'C_0_%'!G155,)</f>
        <v>59896891</v>
      </c>
      <c r="J163" s="6"/>
      <c r="K163" s="6">
        <f>CHOOSE($AU$4,'C_6_%'!H155,'C_5_%'!H155,'C_4_%'!H155,'C_3_%'!H155,'C_2_%'!H155,'C_1_%'!H155,'C_0_%'!H155)</f>
        <v>9091988</v>
      </c>
      <c r="L163" s="6"/>
      <c r="M163" s="6">
        <f>CHOOSE($AU$4,'C_6_%'!I155,'C_5_%'!I155,'C_4_%'!I155,'C_3_%'!I155,'C_2_%'!I155,'C_1_%'!I155,'C_0_%'!I155)</f>
        <v>5871669</v>
      </c>
      <c r="N163" s="6"/>
      <c r="O163" s="6">
        <f>CHOOSE($AU$4,'C_6_%'!J155,'C_5_%'!J155,'C_4_%'!J155,'C_3_%'!J155,'C_2_%'!J155,'C_1_%'!J155,'C_0_%'!J155)</f>
        <v>44339914</v>
      </c>
      <c r="P163" s="6"/>
      <c r="Q163" s="6">
        <f>CHOOSE($AU$4,'C_6_%'!K155,'C_5_%'!K155,'C_4_%'!K155,'C_3_%'!K155,'C_2_%'!K155,'C_1_%'!K155,'C_0_%'!K155)</f>
        <v>1232817</v>
      </c>
      <c r="R163" s="6"/>
      <c r="S163" s="6">
        <f>CHOOSE($AU$4,'C_6_%'!L155,'C_5_%'!L155,'C_4_%'!L155,'C_3_%'!L155,'C_2_%'!L155,'C_1_%'!L155,'C_0_%'!L155,)</f>
        <v>114039905</v>
      </c>
      <c r="T163" s="6"/>
      <c r="U163" s="6">
        <f>CHOOSE($AU$4,'C_6_%'!O155,'C_5_%'!O155,'C_4_%'!O155,'C_3_%'!O155,'C_2_%'!O155,'C_1_%'!O155,'C_0_%'!O155)</f>
        <v>7815598</v>
      </c>
      <c r="V163" s="6"/>
      <c r="W163" s="6">
        <f>CHOOSE($AU$4,'C_6_%'!Q155,'C_5_%'!Q155,'C_4_%'!Q155,'C_3_%'!Q155,'C_2_%'!Q155,'C_1_%'!Q155,'C_0_%'!Q155)</f>
        <v>0</v>
      </c>
      <c r="X163" s="6"/>
      <c r="Y163" s="6">
        <f>CHOOSE($AU$4,'C_6_%'!P155,'C_5_%'!P155,'C_4_%'!P155,'C_3_%'!P155,'C_2_%'!P155,'C_1_%'!P155,'C_0_%'!P155)</f>
        <v>0</v>
      </c>
      <c r="Z163" s="6"/>
      <c r="AA163" s="6">
        <f>CHOOSE($AU$4,'C_6_%'!R155,'C_5_%'!R155,'C_4_%'!R155,'C_3_%'!R155,'C_2_%'!R155,'C_1_%'!R155,'C_0_%'!R155)</f>
        <v>1094952</v>
      </c>
      <c r="AB163" s="6"/>
      <c r="AC163" s="6">
        <f>CHOOSE($AU$4,'C_6_%'!S155,'C_5_%'!S155,'C_4_%'!S155,'C_3_%'!S155,'C_2_%'!S155,'C_1_%'!S155,'C_0_%'!S155)</f>
        <v>265556</v>
      </c>
      <c r="AW163" s="20"/>
      <c r="AX163" s="20"/>
      <c r="AY163" s="20"/>
    </row>
    <row r="164" spans="2:51" s="43" customFormat="1" x14ac:dyDescent="0.2">
      <c r="B164" s="42">
        <f>CHOOSE($AU$4,'C_6_%'!B156,'C_5_%'!B156,'C_4_%'!B156,'C_3_%'!B156,'C_2_%'!B156,'C_1_%'!B156,'C_0_%'!B156,)</f>
        <v>3150</v>
      </c>
      <c r="C164" s="42" t="str">
        <f>CHOOSE($AU$4,'C_6_%'!A156,'C_5_%'!A156,'C_4_%'!A156,'C_3_%'!A156,'C_2_%'!A156,'C_1_%'!A156,'C_0_%'!A156,)</f>
        <v>Iowa Falls</v>
      </c>
      <c r="E164" s="44">
        <f>CHOOSE($AU$4,'C_6_%'!E156,'C_5_%'!E156,'C_4_%'!E156,'C_3_%'!E156,'C_2_%'!E156,'C_1_%'!E156,'C_0_%'!E156)</f>
        <v>1087.5</v>
      </c>
      <c r="G164" s="44">
        <f>CHOOSE($AU$4,'C_6_%'!F156,'C_5_%'!F156,'C_4_%'!F156,'C_3_%'!F156,'C_2_%'!F156,'C_1_%'!F156,'C_0_%'!F156)</f>
        <v>0.5</v>
      </c>
      <c r="H164" s="45"/>
      <c r="I164" s="46">
        <f>CHOOSE($AU$4,'C_6_%'!G156,'C_5_%'!G156,'C_4_%'!G156,'C_3_%'!G156,'C_2_%'!G156,'C_1_%'!G156,'C_0_%'!G156,)</f>
        <v>6060425</v>
      </c>
      <c r="J164" s="46"/>
      <c r="K164" s="46">
        <f>CHOOSE($AU$4,'C_6_%'!H156,'C_5_%'!H156,'C_4_%'!H156,'C_3_%'!H156,'C_2_%'!H156,'C_1_%'!H156,'C_0_%'!H156)</f>
        <v>803997</v>
      </c>
      <c r="L164" s="46"/>
      <c r="M164" s="46">
        <f>CHOOSE($AU$4,'C_6_%'!I156,'C_5_%'!I156,'C_4_%'!I156,'C_3_%'!I156,'C_2_%'!I156,'C_1_%'!I156,'C_0_%'!I156)</f>
        <v>574238</v>
      </c>
      <c r="N164" s="46"/>
      <c r="O164" s="46">
        <f>CHOOSE($AU$4,'C_6_%'!J156,'C_5_%'!J156,'C_4_%'!J156,'C_3_%'!J156,'C_2_%'!J156,'C_1_%'!J156,'C_0_%'!J156)</f>
        <v>2944418</v>
      </c>
      <c r="P164" s="46"/>
      <c r="Q164" s="46">
        <f>CHOOSE($AU$4,'C_6_%'!K156,'C_5_%'!K156,'C_4_%'!K156,'C_3_%'!K156,'C_2_%'!K156,'C_1_%'!K156,'C_0_%'!K156)</f>
        <v>63222</v>
      </c>
      <c r="R164" s="46"/>
      <c r="S164" s="46">
        <f>CHOOSE($AU$4,'C_6_%'!L156,'C_5_%'!L156,'C_4_%'!L156,'C_3_%'!L156,'C_2_%'!L156,'C_1_%'!L156,'C_0_%'!L156,)</f>
        <v>9843683.6666999999</v>
      </c>
      <c r="T164" s="46"/>
      <c r="U164" s="46">
        <f>CHOOSE($AU$4,'C_6_%'!O156,'C_5_%'!O156,'C_4_%'!O156,'C_3_%'!O156,'C_2_%'!O156,'C_1_%'!O156,'C_0_%'!O156)</f>
        <v>672303.66666999995</v>
      </c>
      <c r="V164" s="46"/>
      <c r="W164" s="46">
        <f>CHOOSE($AU$4,'C_6_%'!Q156,'C_5_%'!Q156,'C_4_%'!Q156,'C_3_%'!Q156,'C_2_%'!Q156,'C_1_%'!Q156,'C_0_%'!Q156)</f>
        <v>39919.961176999997</v>
      </c>
      <c r="X164" s="46"/>
      <c r="Y164" s="46">
        <f>CHOOSE($AU$4,'C_6_%'!P156,'C_5_%'!P156,'C_4_%'!P156,'C_3_%'!P156,'C_2_%'!P156,'C_1_%'!P156,'C_0_%'!P156)</f>
        <v>0</v>
      </c>
      <c r="Z164" s="46"/>
      <c r="AA164" s="46">
        <f>CHOOSE($AU$4,'C_6_%'!R156,'C_5_%'!R156,'C_4_%'!R156,'C_3_%'!R156,'C_2_%'!R156,'C_1_%'!R156,'C_0_%'!R156)</f>
        <v>35013</v>
      </c>
      <c r="AB164" s="46"/>
      <c r="AC164" s="46">
        <f>CHOOSE($AU$4,'C_6_%'!S156,'C_5_%'!S156,'C_4_%'!S156,'C_3_%'!S156,'C_2_%'!S156,'C_1_%'!S156,'C_0_%'!S156)</f>
        <v>-7834</v>
      </c>
      <c r="AW164" s="48"/>
      <c r="AX164" s="48"/>
      <c r="AY164" s="48"/>
    </row>
    <row r="165" spans="2:51" x14ac:dyDescent="0.2">
      <c r="B165" s="38">
        <f>CHOOSE($AU$4,'C_6_%'!B157,'C_5_%'!B157,'C_4_%'!B157,'C_3_%'!B157,'C_2_%'!B157,'C_1_%'!B157,'C_0_%'!B157,)</f>
        <v>3154</v>
      </c>
      <c r="C165" s="38" t="str">
        <f>CHOOSE($AU$4,'C_6_%'!A157,'C_5_%'!A157,'C_4_%'!A157,'C_3_%'!A157,'C_2_%'!A157,'C_1_%'!A157,'C_0_%'!A157,)</f>
        <v>Iowa Valley</v>
      </c>
      <c r="E165" s="40">
        <f>CHOOSE($AU$4,'C_6_%'!E157,'C_5_%'!E157,'C_4_%'!E157,'C_3_%'!E157,'C_2_%'!E157,'C_1_%'!E157,'C_0_%'!E157)</f>
        <v>557.6</v>
      </c>
      <c r="G165" s="40">
        <f>CHOOSE($AU$4,'C_6_%'!F157,'C_5_%'!F157,'C_4_%'!F157,'C_3_%'!F157,'C_2_%'!F157,'C_1_%'!F157,'C_0_%'!F157)</f>
        <v>-3</v>
      </c>
      <c r="H165" s="3"/>
      <c r="I165" s="6">
        <f>CHOOSE($AU$4,'C_6_%'!G157,'C_5_%'!G157,'C_4_%'!G157,'C_3_%'!G157,'C_2_%'!G157,'C_1_%'!G157,'C_0_%'!G157,)</f>
        <v>2976449</v>
      </c>
      <c r="J165" s="6"/>
      <c r="K165" s="6">
        <f>CHOOSE($AU$4,'C_6_%'!H157,'C_5_%'!H157,'C_4_%'!H157,'C_3_%'!H157,'C_2_%'!H157,'C_1_%'!H157,'C_0_%'!H157)</f>
        <v>370935</v>
      </c>
      <c r="L165" s="6"/>
      <c r="M165" s="6">
        <f>CHOOSE($AU$4,'C_6_%'!I157,'C_5_%'!I157,'C_4_%'!I157,'C_3_%'!I157,'C_2_%'!I157,'C_1_%'!I157,'C_0_%'!I157)</f>
        <v>147480</v>
      </c>
      <c r="N165" s="6"/>
      <c r="O165" s="6">
        <f>CHOOSE($AU$4,'C_6_%'!J157,'C_5_%'!J157,'C_4_%'!J157,'C_3_%'!J157,'C_2_%'!J157,'C_1_%'!J157,'C_0_%'!J157)</f>
        <v>1327941</v>
      </c>
      <c r="P165" s="6"/>
      <c r="Q165" s="6">
        <f>CHOOSE($AU$4,'C_6_%'!K157,'C_5_%'!K157,'C_4_%'!K157,'C_3_%'!K157,'C_2_%'!K157,'C_1_%'!K157,'C_0_%'!K157)</f>
        <v>-79557</v>
      </c>
      <c r="R165" s="6"/>
      <c r="S165" s="6">
        <f>CHOOSE($AU$4,'C_6_%'!L157,'C_5_%'!L157,'C_4_%'!L157,'C_3_%'!L157,'C_2_%'!L157,'C_1_%'!L157,'C_0_%'!L157,)</f>
        <v>4682257.3333000001</v>
      </c>
      <c r="T165" s="6"/>
      <c r="U165" s="6">
        <f>CHOOSE($AU$4,'C_6_%'!O157,'C_5_%'!O157,'C_4_%'!O157,'C_3_%'!O157,'C_2_%'!O157,'C_1_%'!O157,'C_0_%'!O157)</f>
        <v>74855.333333000002</v>
      </c>
      <c r="V165" s="6"/>
      <c r="W165" s="6">
        <f>CHOOSE($AU$4,'C_6_%'!Q157,'C_5_%'!Q157,'C_4_%'!Q157,'C_3_%'!Q157,'C_2_%'!Q157,'C_1_%'!Q157,'C_0_%'!Q157)</f>
        <v>19031.991194999999</v>
      </c>
      <c r="X165" s="6"/>
      <c r="Y165" s="6">
        <f>CHOOSE($AU$4,'C_6_%'!P157,'C_5_%'!P157,'C_4_%'!P157,'C_3_%'!P157,'C_2_%'!P157,'C_1_%'!P157,'C_0_%'!P157)</f>
        <v>0</v>
      </c>
      <c r="Z165" s="6"/>
      <c r="AA165" s="6">
        <f>CHOOSE($AU$4,'C_6_%'!R157,'C_5_%'!R157,'C_4_%'!R157,'C_3_%'!R157,'C_2_%'!R157,'C_1_%'!R157,'C_0_%'!R157)</f>
        <v>92307</v>
      </c>
      <c r="AB165" s="6"/>
      <c r="AC165" s="6">
        <f>CHOOSE($AU$4,'C_6_%'!S157,'C_5_%'!S157,'C_4_%'!S157,'C_3_%'!S157,'C_2_%'!S157,'C_1_%'!S157,'C_0_%'!S157)</f>
        <v>-2569</v>
      </c>
      <c r="AW165" s="20"/>
      <c r="AX165" s="20"/>
      <c r="AY165" s="20"/>
    </row>
    <row r="166" spans="2:51" x14ac:dyDescent="0.2">
      <c r="B166" s="38">
        <f>CHOOSE($AU$4,'C_6_%'!B158,'C_5_%'!B158,'C_4_%'!B158,'C_3_%'!B158,'C_2_%'!B158,'C_1_%'!B158,'C_0_%'!B158,)</f>
        <v>3186</v>
      </c>
      <c r="C166" s="38" t="str">
        <f>CHOOSE($AU$4,'C_6_%'!A158,'C_5_%'!A158,'C_4_%'!A158,'C_3_%'!A158,'C_2_%'!A158,'C_1_%'!A158,'C_0_%'!A158,)</f>
        <v>Janesville Consolidated</v>
      </c>
      <c r="E166" s="40">
        <f>CHOOSE($AU$4,'C_6_%'!E158,'C_5_%'!E158,'C_4_%'!E158,'C_3_%'!E158,'C_2_%'!E158,'C_1_%'!E158,'C_0_%'!E158)</f>
        <v>374.8</v>
      </c>
      <c r="G166" s="40">
        <f>CHOOSE($AU$4,'C_6_%'!F158,'C_5_%'!F158,'C_4_%'!F158,'C_3_%'!F158,'C_2_%'!F158,'C_1_%'!F158,'C_0_%'!F158)</f>
        <v>16.3</v>
      </c>
      <c r="H166" s="3"/>
      <c r="I166" s="6">
        <f>CHOOSE($AU$4,'C_6_%'!G158,'C_5_%'!G158,'C_4_%'!G158,'C_3_%'!G158,'C_2_%'!G158,'C_1_%'!G158,'C_0_%'!G158,)</f>
        <v>1784860</v>
      </c>
      <c r="J166" s="6"/>
      <c r="K166" s="6">
        <f>CHOOSE($AU$4,'C_6_%'!H158,'C_5_%'!H158,'C_4_%'!H158,'C_3_%'!H158,'C_2_%'!H158,'C_1_%'!H158,'C_0_%'!H158)</f>
        <v>254182</v>
      </c>
      <c r="L166" s="6"/>
      <c r="M166" s="6">
        <f>CHOOSE($AU$4,'C_6_%'!I158,'C_5_%'!I158,'C_4_%'!I158,'C_3_%'!I158,'C_2_%'!I158,'C_1_%'!I158,'C_0_%'!I158)</f>
        <v>214412</v>
      </c>
      <c r="N166" s="6"/>
      <c r="O166" s="6">
        <f>CHOOSE($AU$4,'C_6_%'!J158,'C_5_%'!J158,'C_4_%'!J158,'C_3_%'!J158,'C_2_%'!J158,'C_1_%'!J158,'C_0_%'!J158)</f>
        <v>1038150</v>
      </c>
      <c r="P166" s="6"/>
      <c r="Q166" s="6">
        <f>CHOOSE($AU$4,'C_6_%'!K158,'C_5_%'!K158,'C_4_%'!K158,'C_3_%'!K158,'C_2_%'!K158,'C_1_%'!K158,'C_0_%'!K158)</f>
        <v>26153</v>
      </c>
      <c r="R166" s="6"/>
      <c r="S166" s="6">
        <f>CHOOSE($AU$4,'C_6_%'!L158,'C_5_%'!L158,'C_4_%'!L158,'C_3_%'!L158,'C_2_%'!L158,'C_1_%'!L158,'C_0_%'!L158,)</f>
        <v>3082184</v>
      </c>
      <c r="T166" s="6"/>
      <c r="U166" s="6">
        <f>CHOOSE($AU$4,'C_6_%'!O158,'C_5_%'!O158,'C_4_%'!O158,'C_3_%'!O158,'C_2_%'!O158,'C_1_%'!O158,'C_0_%'!O158)</f>
        <v>245557</v>
      </c>
      <c r="V166" s="6"/>
      <c r="W166" s="6">
        <f>CHOOSE($AU$4,'C_6_%'!Q158,'C_5_%'!Q158,'C_4_%'!Q158,'C_3_%'!Q158,'C_2_%'!Q158,'C_1_%'!Q158,'C_0_%'!Q158)</f>
        <v>0</v>
      </c>
      <c r="X166" s="6"/>
      <c r="Y166" s="6">
        <f>CHOOSE($AU$4,'C_6_%'!P158,'C_5_%'!P158,'C_4_%'!P158,'C_3_%'!P158,'C_2_%'!P158,'C_1_%'!P158,'C_0_%'!P158)</f>
        <v>0</v>
      </c>
      <c r="Z166" s="6"/>
      <c r="AA166" s="6">
        <f>CHOOSE($AU$4,'C_6_%'!R158,'C_5_%'!R158,'C_4_%'!R158,'C_3_%'!R158,'C_2_%'!R158,'C_1_%'!R158,'C_0_%'!R158)</f>
        <v>105039</v>
      </c>
      <c r="AB166" s="6"/>
      <c r="AC166" s="6">
        <f>CHOOSE($AU$4,'C_6_%'!S158,'C_5_%'!S158,'C_4_%'!S158,'C_3_%'!S158,'C_2_%'!S158,'C_1_%'!S158,'C_0_%'!S158)</f>
        <v>34647</v>
      </c>
      <c r="AW166" s="20"/>
      <c r="AX166" s="20"/>
      <c r="AY166" s="20"/>
    </row>
    <row r="167" spans="2:51" x14ac:dyDescent="0.2">
      <c r="B167" s="38">
        <f>CHOOSE($AU$4,'C_6_%'!B159,'C_5_%'!B159,'C_4_%'!B159,'C_3_%'!B159,'C_2_%'!B159,'C_1_%'!B159,'C_0_%'!B159,)</f>
        <v>3195</v>
      </c>
      <c r="C167" s="38" t="str">
        <f>CHOOSE($AU$4,'C_6_%'!A159,'C_5_%'!A159,'C_4_%'!A159,'C_3_%'!A159,'C_2_%'!A159,'C_1_%'!A159,'C_0_%'!A159,)</f>
        <v>Jefferson-Scranton</v>
      </c>
      <c r="E167" s="40">
        <f>CHOOSE($AU$4,'C_6_%'!E159,'C_5_%'!E159,'C_4_%'!E159,'C_3_%'!E159,'C_2_%'!E159,'C_1_%'!E159,'C_0_%'!E159)</f>
        <v>992.7</v>
      </c>
      <c r="G167" s="40">
        <f>CHOOSE($AU$4,'C_6_%'!F159,'C_5_%'!F159,'C_4_%'!F159,'C_3_%'!F159,'C_2_%'!F159,'C_1_%'!F159,'C_0_%'!F159)</f>
        <v>-9.3000000000000007</v>
      </c>
      <c r="H167" s="3"/>
      <c r="I167" s="6">
        <f>CHOOSE($AU$4,'C_6_%'!G159,'C_5_%'!G159,'C_4_%'!G159,'C_3_%'!G159,'C_2_%'!G159,'C_1_%'!G159,'C_0_%'!G159,)</f>
        <v>5329516</v>
      </c>
      <c r="J167" s="6"/>
      <c r="K167" s="6">
        <f>CHOOSE($AU$4,'C_6_%'!H159,'C_5_%'!H159,'C_4_%'!H159,'C_3_%'!H159,'C_2_%'!H159,'C_1_%'!H159,'C_0_%'!H159)</f>
        <v>730960</v>
      </c>
      <c r="L167" s="6"/>
      <c r="M167" s="6">
        <f>CHOOSE($AU$4,'C_6_%'!I159,'C_5_%'!I159,'C_4_%'!I159,'C_3_%'!I159,'C_2_%'!I159,'C_1_%'!I159,'C_0_%'!I159)</f>
        <v>618637</v>
      </c>
      <c r="N167" s="6"/>
      <c r="O167" s="6">
        <f>CHOOSE($AU$4,'C_6_%'!J159,'C_5_%'!J159,'C_4_%'!J159,'C_3_%'!J159,'C_2_%'!J159,'C_1_%'!J159,'C_0_%'!J159)</f>
        <v>3182071</v>
      </c>
      <c r="P167" s="6"/>
      <c r="Q167" s="6">
        <f>CHOOSE($AU$4,'C_6_%'!K159,'C_5_%'!K159,'C_4_%'!K159,'C_3_%'!K159,'C_2_%'!K159,'C_1_%'!K159,'C_0_%'!K159)</f>
        <v>51013</v>
      </c>
      <c r="R167" s="6"/>
      <c r="S167" s="6">
        <f>CHOOSE($AU$4,'C_6_%'!L159,'C_5_%'!L159,'C_4_%'!L159,'C_3_%'!L159,'C_2_%'!L159,'C_1_%'!L159,'C_0_%'!L159,)</f>
        <v>9270016</v>
      </c>
      <c r="T167" s="6"/>
      <c r="U167" s="6">
        <f>CHOOSE($AU$4,'C_6_%'!O159,'C_5_%'!O159,'C_4_%'!O159,'C_3_%'!O159,'C_2_%'!O159,'C_1_%'!O159,'C_0_%'!O159)</f>
        <v>697119</v>
      </c>
      <c r="V167" s="6"/>
      <c r="W167" s="6">
        <f>CHOOSE($AU$4,'C_6_%'!Q159,'C_5_%'!Q159,'C_4_%'!Q159,'C_3_%'!Q159,'C_2_%'!Q159,'C_1_%'!Q159,'C_0_%'!Q159)</f>
        <v>0</v>
      </c>
      <c r="X167" s="6"/>
      <c r="Y167" s="6">
        <f>CHOOSE($AU$4,'C_6_%'!P159,'C_5_%'!P159,'C_4_%'!P159,'C_3_%'!P159,'C_2_%'!P159,'C_1_%'!P159,'C_0_%'!P159)</f>
        <v>0</v>
      </c>
      <c r="Z167" s="6"/>
      <c r="AA167" s="6">
        <f>CHOOSE($AU$4,'C_6_%'!R159,'C_5_%'!R159,'C_4_%'!R159,'C_3_%'!R159,'C_2_%'!R159,'C_1_%'!R159,'C_0_%'!R159)</f>
        <v>162333</v>
      </c>
      <c r="AB167" s="6"/>
      <c r="AC167" s="6">
        <f>CHOOSE($AU$4,'C_6_%'!S159,'C_5_%'!S159,'C_4_%'!S159,'C_3_%'!S159,'C_2_%'!S159,'C_1_%'!S159,'C_0_%'!S159)</f>
        <v>-45781</v>
      </c>
      <c r="AW167" s="20"/>
      <c r="AX167" s="20"/>
      <c r="AY167" s="20"/>
    </row>
    <row r="168" spans="2:51" x14ac:dyDescent="0.2">
      <c r="B168" s="38">
        <f>CHOOSE($AU$4,'C_6_%'!B160,'C_5_%'!B160,'C_4_%'!B160,'C_3_%'!B160,'C_2_%'!B160,'C_1_%'!B160,'C_0_%'!B160,)</f>
        <v>3204</v>
      </c>
      <c r="C168" s="38" t="str">
        <f>CHOOSE($AU$4,'C_6_%'!A160,'C_5_%'!A160,'C_4_%'!A160,'C_3_%'!A160,'C_2_%'!A160,'C_1_%'!A160,'C_0_%'!A160,)</f>
        <v>Jesup</v>
      </c>
      <c r="E168" s="40">
        <f>CHOOSE($AU$4,'C_6_%'!E160,'C_5_%'!E160,'C_4_%'!E160,'C_3_%'!E160,'C_2_%'!E160,'C_1_%'!E160,'C_0_%'!E160)</f>
        <v>881.6</v>
      </c>
      <c r="G168" s="40">
        <f>CHOOSE($AU$4,'C_6_%'!F160,'C_5_%'!F160,'C_4_%'!F160,'C_3_%'!F160,'C_2_%'!F160,'C_1_%'!F160,'C_0_%'!F160)</f>
        <v>-19.8</v>
      </c>
      <c r="H168" s="3"/>
      <c r="I168" s="6">
        <f>CHOOSE($AU$4,'C_6_%'!G160,'C_5_%'!G160,'C_4_%'!G160,'C_3_%'!G160,'C_2_%'!G160,'C_1_%'!G160,'C_0_%'!G160,)</f>
        <v>4630795</v>
      </c>
      <c r="J168" s="6"/>
      <c r="K168" s="6">
        <f>CHOOSE($AU$4,'C_6_%'!H160,'C_5_%'!H160,'C_4_%'!H160,'C_3_%'!H160,'C_2_%'!H160,'C_1_%'!H160,'C_0_%'!H160)</f>
        <v>582356</v>
      </c>
      <c r="L168" s="6"/>
      <c r="M168" s="6">
        <f>CHOOSE($AU$4,'C_6_%'!I160,'C_5_%'!I160,'C_4_%'!I160,'C_3_%'!I160,'C_2_%'!I160,'C_1_%'!I160,'C_0_%'!I160)</f>
        <v>304522</v>
      </c>
      <c r="N168" s="6"/>
      <c r="O168" s="6">
        <f>CHOOSE($AU$4,'C_6_%'!J160,'C_5_%'!J160,'C_4_%'!J160,'C_3_%'!J160,'C_2_%'!J160,'C_1_%'!J160,'C_0_%'!J160)</f>
        <v>2390905</v>
      </c>
      <c r="P168" s="6"/>
      <c r="Q168" s="6">
        <f>CHOOSE($AU$4,'C_6_%'!K160,'C_5_%'!K160,'C_4_%'!K160,'C_3_%'!K160,'C_2_%'!K160,'C_1_%'!K160,'C_0_%'!K160)</f>
        <v>40130</v>
      </c>
      <c r="R168" s="6"/>
      <c r="S168" s="6">
        <f>CHOOSE($AU$4,'C_6_%'!L160,'C_5_%'!L160,'C_4_%'!L160,'C_3_%'!L160,'C_2_%'!L160,'C_1_%'!L160,'C_0_%'!L160,)</f>
        <v>7615846</v>
      </c>
      <c r="T168" s="6"/>
      <c r="U168" s="6">
        <f>CHOOSE($AU$4,'C_6_%'!O160,'C_5_%'!O160,'C_4_%'!O160,'C_3_%'!O160,'C_2_%'!O160,'C_1_%'!O160,'C_0_%'!O160)</f>
        <v>356442</v>
      </c>
      <c r="V168" s="6"/>
      <c r="W168" s="6">
        <f>CHOOSE($AU$4,'C_6_%'!Q160,'C_5_%'!Q160,'C_4_%'!Q160,'C_3_%'!Q160,'C_2_%'!Q160,'C_1_%'!Q160,'C_0_%'!Q160)</f>
        <v>0</v>
      </c>
      <c r="X168" s="6"/>
      <c r="Y168" s="6">
        <f>CHOOSE($AU$4,'C_6_%'!P160,'C_5_%'!P160,'C_4_%'!P160,'C_3_%'!P160,'C_2_%'!P160,'C_1_%'!P160,'C_0_%'!P160)</f>
        <v>0</v>
      </c>
      <c r="Z168" s="6"/>
      <c r="AA168" s="6">
        <f>CHOOSE($AU$4,'C_6_%'!R160,'C_5_%'!R160,'C_4_%'!R160,'C_3_%'!R160,'C_2_%'!R160,'C_1_%'!R160,'C_0_%'!R160)</f>
        <v>0</v>
      </c>
      <c r="AB168" s="6"/>
      <c r="AC168" s="6">
        <f>CHOOSE($AU$4,'C_6_%'!S160,'C_5_%'!S160,'C_4_%'!S160,'C_3_%'!S160,'C_2_%'!S160,'C_1_%'!S160,'C_0_%'!S160)</f>
        <v>0</v>
      </c>
      <c r="AW168" s="20"/>
      <c r="AX168" s="20"/>
      <c r="AY168" s="20"/>
    </row>
    <row r="169" spans="2:51" s="43" customFormat="1" x14ac:dyDescent="0.2">
      <c r="B169" s="42">
        <f>CHOOSE($AU$4,'C_6_%'!B161,'C_5_%'!B161,'C_4_%'!B161,'C_3_%'!B161,'C_2_%'!B161,'C_1_%'!B161,'C_0_%'!B161,)</f>
        <v>3231</v>
      </c>
      <c r="C169" s="42" t="str">
        <f>CHOOSE($AU$4,'C_6_%'!A161,'C_5_%'!A161,'C_4_%'!A161,'C_3_%'!A161,'C_2_%'!A161,'C_1_%'!A161,'C_0_%'!A161,)</f>
        <v>Johnston</v>
      </c>
      <c r="E169" s="44">
        <f>CHOOSE($AU$4,'C_6_%'!E161,'C_5_%'!E161,'C_4_%'!E161,'C_3_%'!E161,'C_2_%'!E161,'C_1_%'!E161,'C_0_%'!E161)</f>
        <v>6409</v>
      </c>
      <c r="G169" s="44">
        <f>CHOOSE($AU$4,'C_6_%'!F161,'C_5_%'!F161,'C_4_%'!F161,'C_3_%'!F161,'C_2_%'!F161,'C_1_%'!F161,'C_0_%'!F161)</f>
        <v>140</v>
      </c>
      <c r="H169" s="45"/>
      <c r="I169" s="46">
        <f>CHOOSE($AU$4,'C_6_%'!G161,'C_5_%'!G161,'C_4_%'!G161,'C_3_%'!G161,'C_2_%'!G161,'C_1_%'!G161,'C_0_%'!G161,)</f>
        <v>30364485</v>
      </c>
      <c r="J169" s="46"/>
      <c r="K169" s="46">
        <f>CHOOSE($AU$4,'C_6_%'!H161,'C_5_%'!H161,'C_4_%'!H161,'C_3_%'!H161,'C_2_%'!H161,'C_1_%'!H161,'C_0_%'!H161)</f>
        <v>4148488</v>
      </c>
      <c r="L169" s="46"/>
      <c r="M169" s="46">
        <f>CHOOSE($AU$4,'C_6_%'!I161,'C_5_%'!I161,'C_4_%'!I161,'C_3_%'!I161,'C_2_%'!I161,'C_1_%'!I161,'C_0_%'!I161)</f>
        <v>2458285</v>
      </c>
      <c r="N169" s="46"/>
      <c r="O169" s="46">
        <f>CHOOSE($AU$4,'C_6_%'!J161,'C_5_%'!J161,'C_4_%'!J161,'C_3_%'!J161,'C_2_%'!J161,'C_1_%'!J161,'C_0_%'!J161)</f>
        <v>17558840</v>
      </c>
      <c r="P169" s="46"/>
      <c r="Q169" s="46">
        <f>CHOOSE($AU$4,'C_6_%'!K161,'C_5_%'!K161,'C_4_%'!K161,'C_3_%'!K161,'C_2_%'!K161,'C_1_%'!K161,'C_0_%'!K161)</f>
        <v>364992</v>
      </c>
      <c r="R169" s="46"/>
      <c r="S169" s="46">
        <f>CHOOSE($AU$4,'C_6_%'!L161,'C_5_%'!L161,'C_4_%'!L161,'C_3_%'!L161,'C_2_%'!L161,'C_1_%'!L161,'C_0_%'!L161,)</f>
        <v>52336622.667000003</v>
      </c>
      <c r="T169" s="46"/>
      <c r="U169" s="46">
        <f>CHOOSE($AU$4,'C_6_%'!O161,'C_5_%'!O161,'C_4_%'!O161,'C_3_%'!O161,'C_2_%'!O161,'C_1_%'!O161,'C_0_%'!O161)</f>
        <v>3104646.6666999999</v>
      </c>
      <c r="V169" s="46"/>
      <c r="W169" s="46">
        <f>CHOOSE($AU$4,'C_6_%'!Q161,'C_5_%'!Q161,'C_4_%'!Q161,'C_3_%'!Q161,'C_2_%'!Q161,'C_1_%'!Q161,'C_0_%'!Q161)</f>
        <v>0</v>
      </c>
      <c r="X169" s="46"/>
      <c r="Y169" s="46">
        <f>CHOOSE($AU$4,'C_6_%'!P161,'C_5_%'!P161,'C_4_%'!P161,'C_3_%'!P161,'C_2_%'!P161,'C_1_%'!P161,'C_0_%'!P161)</f>
        <v>0</v>
      </c>
      <c r="Z169" s="46"/>
      <c r="AA169" s="46">
        <f>CHOOSE($AU$4,'C_6_%'!R161,'C_5_%'!R161,'C_4_%'!R161,'C_3_%'!R161,'C_2_%'!R161,'C_1_%'!R161,'C_0_%'!R161)</f>
        <v>795750</v>
      </c>
      <c r="AB169" s="46"/>
      <c r="AC169" s="46">
        <f>CHOOSE($AU$4,'C_6_%'!S161,'C_5_%'!S161,'C_4_%'!S161,'C_3_%'!S161,'C_2_%'!S161,'C_1_%'!S161,'C_0_%'!S161)</f>
        <v>48988</v>
      </c>
      <c r="AW169" s="48"/>
      <c r="AX169" s="48"/>
      <c r="AY169" s="48"/>
    </row>
    <row r="170" spans="2:51" x14ac:dyDescent="0.2">
      <c r="B170" s="38">
        <f>CHOOSE($AU$4,'C_6_%'!B162,'C_5_%'!B162,'C_4_%'!B162,'C_3_%'!B162,'C_2_%'!B162,'C_1_%'!B162,'C_0_%'!B162,)</f>
        <v>3312</v>
      </c>
      <c r="C170" s="38" t="str">
        <f>CHOOSE($AU$4,'C_6_%'!A162,'C_5_%'!A162,'C_4_%'!A162,'C_3_%'!A162,'C_2_%'!A162,'C_1_%'!A162,'C_0_%'!A162,)</f>
        <v>Keokuk</v>
      </c>
      <c r="E170" s="40">
        <f>CHOOSE($AU$4,'C_6_%'!E162,'C_5_%'!E162,'C_4_%'!E162,'C_3_%'!E162,'C_2_%'!E162,'C_1_%'!E162,'C_0_%'!E162)</f>
        <v>1969.4</v>
      </c>
      <c r="G170" s="40">
        <f>CHOOSE($AU$4,'C_6_%'!F162,'C_5_%'!F162,'C_4_%'!F162,'C_3_%'!F162,'C_2_%'!F162,'C_1_%'!F162,'C_0_%'!F162)</f>
        <v>-27.5</v>
      </c>
      <c r="H170" s="3"/>
      <c r="I170" s="6">
        <f>CHOOSE($AU$4,'C_6_%'!G162,'C_5_%'!G162,'C_4_%'!G162,'C_3_%'!G162,'C_2_%'!G162,'C_1_%'!G162,'C_0_%'!G162,)</f>
        <v>12065820</v>
      </c>
      <c r="J170" s="6"/>
      <c r="K170" s="6">
        <f>CHOOSE($AU$4,'C_6_%'!H162,'C_5_%'!H162,'C_4_%'!H162,'C_3_%'!H162,'C_2_%'!H162,'C_1_%'!H162,'C_0_%'!H162)</f>
        <v>1393760</v>
      </c>
      <c r="L170" s="6"/>
      <c r="M170" s="6">
        <f>CHOOSE($AU$4,'C_6_%'!I162,'C_5_%'!I162,'C_4_%'!I162,'C_3_%'!I162,'C_2_%'!I162,'C_1_%'!I162,'C_0_%'!I162)</f>
        <v>496711</v>
      </c>
      <c r="N170" s="6"/>
      <c r="O170" s="6">
        <f>CHOOSE($AU$4,'C_6_%'!J162,'C_5_%'!J162,'C_4_%'!J162,'C_3_%'!J162,'C_2_%'!J162,'C_1_%'!J162,'C_0_%'!J162)</f>
        <v>4075455</v>
      </c>
      <c r="P170" s="6"/>
      <c r="Q170" s="6">
        <f>CHOOSE($AU$4,'C_6_%'!K162,'C_5_%'!K162,'C_4_%'!K162,'C_3_%'!K162,'C_2_%'!K162,'C_1_%'!K162,'C_0_%'!K162)</f>
        <v>55782</v>
      </c>
      <c r="R170" s="6"/>
      <c r="S170" s="6">
        <f>CHOOSE($AU$4,'C_6_%'!L162,'C_5_%'!L162,'C_4_%'!L162,'C_3_%'!L162,'C_2_%'!L162,'C_1_%'!L162,'C_0_%'!L162,)</f>
        <v>17608042.333000001</v>
      </c>
      <c r="T170" s="6"/>
      <c r="U170" s="6">
        <f>CHOOSE($AU$4,'C_6_%'!O162,'C_5_%'!O162,'C_4_%'!O162,'C_3_%'!O162,'C_2_%'!O162,'C_1_%'!O162,'C_0_%'!O162)</f>
        <v>625500.33333000005</v>
      </c>
      <c r="V170" s="6"/>
      <c r="W170" s="6">
        <f>CHOOSE($AU$4,'C_6_%'!Q162,'C_5_%'!Q162,'C_4_%'!Q162,'C_3_%'!Q162,'C_2_%'!Q162,'C_1_%'!Q162,'C_0_%'!Q162)</f>
        <v>505057.07257999998</v>
      </c>
      <c r="X170" s="6"/>
      <c r="Y170" s="6">
        <f>CHOOSE($AU$4,'C_6_%'!P162,'C_5_%'!P162,'C_4_%'!P162,'C_3_%'!P162,'C_2_%'!P162,'C_1_%'!P162,'C_0_%'!P162)</f>
        <v>0</v>
      </c>
      <c r="Z170" s="6"/>
      <c r="AA170" s="6">
        <f>CHOOSE($AU$4,'C_6_%'!R162,'C_5_%'!R162,'C_4_%'!R162,'C_3_%'!R162,'C_2_%'!R162,'C_1_%'!R162,'C_0_%'!R162)</f>
        <v>267372</v>
      </c>
      <c r="AB170" s="6"/>
      <c r="AC170" s="6">
        <f>CHOOSE($AU$4,'C_6_%'!S162,'C_5_%'!S162,'C_4_%'!S162,'C_3_%'!S162,'C_2_%'!S162,'C_1_%'!S162,'C_0_%'!S162)</f>
        <v>13350</v>
      </c>
      <c r="AW170" s="20"/>
      <c r="AX170" s="20"/>
      <c r="AY170" s="20"/>
    </row>
    <row r="171" spans="2:51" x14ac:dyDescent="0.2">
      <c r="B171" s="38">
        <f>CHOOSE($AU$4,'C_6_%'!B163,'C_5_%'!B163,'C_4_%'!B163,'C_3_%'!B163,'C_2_%'!B163,'C_1_%'!B163,'C_0_%'!B163,)</f>
        <v>3330</v>
      </c>
      <c r="C171" s="38" t="str">
        <f>CHOOSE($AU$4,'C_6_%'!A163,'C_5_%'!A163,'C_4_%'!A163,'C_3_%'!A163,'C_2_%'!A163,'C_1_%'!A163,'C_0_%'!A163,)</f>
        <v>Keota</v>
      </c>
      <c r="E171" s="40">
        <f>CHOOSE($AU$4,'C_6_%'!E163,'C_5_%'!E163,'C_4_%'!E163,'C_3_%'!E163,'C_2_%'!E163,'C_1_%'!E163,'C_0_%'!E163)</f>
        <v>345.8</v>
      </c>
      <c r="G171" s="40">
        <f>CHOOSE($AU$4,'C_6_%'!F163,'C_5_%'!F163,'C_4_%'!F163,'C_3_%'!F163,'C_2_%'!F163,'C_1_%'!F163,'C_0_%'!F163)</f>
        <v>4</v>
      </c>
      <c r="H171" s="3"/>
      <c r="I171" s="6">
        <f>CHOOSE($AU$4,'C_6_%'!G163,'C_5_%'!G163,'C_4_%'!G163,'C_3_%'!G163,'C_2_%'!G163,'C_1_%'!G163,'C_0_%'!G163,)</f>
        <v>1484632</v>
      </c>
      <c r="J171" s="6"/>
      <c r="K171" s="6">
        <f>CHOOSE($AU$4,'C_6_%'!H163,'C_5_%'!H163,'C_4_%'!H163,'C_3_%'!H163,'C_2_%'!H163,'C_1_%'!H163,'C_0_%'!H163)</f>
        <v>256715</v>
      </c>
      <c r="L171" s="6"/>
      <c r="M171" s="6">
        <f>CHOOSE($AU$4,'C_6_%'!I163,'C_5_%'!I163,'C_4_%'!I163,'C_3_%'!I163,'C_2_%'!I163,'C_1_%'!I163,'C_0_%'!I163)</f>
        <v>182367</v>
      </c>
      <c r="N171" s="6"/>
      <c r="O171" s="6">
        <f>CHOOSE($AU$4,'C_6_%'!J163,'C_5_%'!J163,'C_4_%'!J163,'C_3_%'!J163,'C_2_%'!J163,'C_1_%'!J163,'C_0_%'!J163)</f>
        <v>1278850</v>
      </c>
      <c r="P171" s="6"/>
      <c r="Q171" s="6">
        <f>CHOOSE($AU$4,'C_6_%'!K163,'C_5_%'!K163,'C_4_%'!K163,'C_3_%'!K163,'C_2_%'!K163,'C_1_%'!K163,'C_0_%'!K163)</f>
        <v>41234</v>
      </c>
      <c r="R171" s="6"/>
      <c r="S171" s="6">
        <f>CHOOSE($AU$4,'C_6_%'!L163,'C_5_%'!L163,'C_4_%'!L163,'C_3_%'!L163,'C_2_%'!L163,'C_1_%'!L163,'C_0_%'!L163,)</f>
        <v>3023866</v>
      </c>
      <c r="T171" s="6"/>
      <c r="U171" s="6">
        <f>CHOOSE($AU$4,'C_6_%'!O163,'C_5_%'!O163,'C_4_%'!O163,'C_3_%'!O163,'C_2_%'!O163,'C_1_%'!O163,'C_0_%'!O163)</f>
        <v>227270</v>
      </c>
      <c r="V171" s="6"/>
      <c r="W171" s="6">
        <f>CHOOSE($AU$4,'C_6_%'!Q163,'C_5_%'!Q163,'C_4_%'!Q163,'C_3_%'!Q163,'C_2_%'!Q163,'C_1_%'!Q163,'C_0_%'!Q163)</f>
        <v>0</v>
      </c>
      <c r="X171" s="6"/>
      <c r="Y171" s="6">
        <f>CHOOSE($AU$4,'C_6_%'!P163,'C_5_%'!P163,'C_4_%'!P163,'C_3_%'!P163,'C_2_%'!P163,'C_1_%'!P163,'C_0_%'!P163)</f>
        <v>0</v>
      </c>
      <c r="Z171" s="6"/>
      <c r="AA171" s="6">
        <f>CHOOSE($AU$4,'C_6_%'!R163,'C_5_%'!R163,'C_4_%'!R163,'C_3_%'!R163,'C_2_%'!R163,'C_1_%'!R163,'C_0_%'!R163)</f>
        <v>76392</v>
      </c>
      <c r="AB171" s="6"/>
      <c r="AC171" s="6">
        <f>CHOOSE($AU$4,'C_6_%'!S163,'C_5_%'!S163,'C_4_%'!S163,'C_3_%'!S163,'C_2_%'!S163,'C_1_%'!S163,'C_0_%'!S163)</f>
        <v>6000</v>
      </c>
      <c r="AW171" s="20"/>
      <c r="AX171" s="20"/>
      <c r="AY171" s="20"/>
    </row>
    <row r="172" spans="2:51" x14ac:dyDescent="0.2">
      <c r="B172" s="38">
        <f>CHOOSE($AU$4,'C_6_%'!B164,'C_5_%'!B164,'C_4_%'!B164,'C_3_%'!B164,'C_2_%'!B164,'C_1_%'!B164,'C_0_%'!B164,)</f>
        <v>3348</v>
      </c>
      <c r="C172" s="38" t="str">
        <f>CHOOSE($AU$4,'C_6_%'!A164,'C_5_%'!A164,'C_4_%'!A164,'C_3_%'!A164,'C_2_%'!A164,'C_1_%'!A164,'C_0_%'!A164,)</f>
        <v>Kingsley-Pierson</v>
      </c>
      <c r="E172" s="40">
        <f>CHOOSE($AU$4,'C_6_%'!E164,'C_5_%'!E164,'C_4_%'!E164,'C_3_%'!E164,'C_2_%'!E164,'C_1_%'!E164,'C_0_%'!E164)</f>
        <v>456</v>
      </c>
      <c r="G172" s="40">
        <f>CHOOSE($AU$4,'C_6_%'!F164,'C_5_%'!F164,'C_4_%'!F164,'C_3_%'!F164,'C_2_%'!F164,'C_1_%'!F164,'C_0_%'!F164)</f>
        <v>-5.3</v>
      </c>
      <c r="H172" s="3"/>
      <c r="I172" s="6">
        <f>CHOOSE($AU$4,'C_6_%'!G164,'C_5_%'!G164,'C_4_%'!G164,'C_3_%'!G164,'C_2_%'!G164,'C_1_%'!G164,'C_0_%'!G164,)</f>
        <v>2296396</v>
      </c>
      <c r="J172" s="6"/>
      <c r="K172" s="6">
        <f>CHOOSE($AU$4,'C_6_%'!H164,'C_5_%'!H164,'C_4_%'!H164,'C_3_%'!H164,'C_2_%'!H164,'C_1_%'!H164,'C_0_%'!H164)</f>
        <v>350189</v>
      </c>
      <c r="L172" s="6"/>
      <c r="M172" s="6">
        <f>CHOOSE($AU$4,'C_6_%'!I164,'C_5_%'!I164,'C_4_%'!I164,'C_3_%'!I164,'C_2_%'!I164,'C_1_%'!I164,'C_0_%'!I164)</f>
        <v>206823</v>
      </c>
      <c r="N172" s="6"/>
      <c r="O172" s="6">
        <f>CHOOSE($AU$4,'C_6_%'!J164,'C_5_%'!J164,'C_4_%'!J164,'C_3_%'!J164,'C_2_%'!J164,'C_1_%'!J164,'C_0_%'!J164)</f>
        <v>1472058</v>
      </c>
      <c r="P172" s="6"/>
      <c r="Q172" s="6">
        <f>CHOOSE($AU$4,'C_6_%'!K164,'C_5_%'!K164,'C_4_%'!K164,'C_3_%'!K164,'C_2_%'!K164,'C_1_%'!K164,'C_0_%'!K164)</f>
        <v>25096</v>
      </c>
      <c r="R172" s="6"/>
      <c r="S172" s="6">
        <f>CHOOSE($AU$4,'C_6_%'!L164,'C_5_%'!L164,'C_4_%'!L164,'C_3_%'!L164,'C_2_%'!L164,'C_1_%'!L164,'C_0_%'!L164,)</f>
        <v>4124972.3333000001</v>
      </c>
      <c r="T172" s="6"/>
      <c r="U172" s="6">
        <f>CHOOSE($AU$4,'C_6_%'!O164,'C_5_%'!O164,'C_4_%'!O164,'C_3_%'!O164,'C_2_%'!O164,'C_1_%'!O164,'C_0_%'!O164)</f>
        <v>238248.33332999999</v>
      </c>
      <c r="V172" s="6"/>
      <c r="W172" s="6">
        <f>CHOOSE($AU$4,'C_6_%'!Q164,'C_5_%'!Q164,'C_4_%'!Q164,'C_3_%'!Q164,'C_2_%'!Q164,'C_1_%'!Q164,'C_0_%'!Q164)</f>
        <v>0</v>
      </c>
      <c r="X172" s="6"/>
      <c r="Y172" s="6">
        <f>CHOOSE($AU$4,'C_6_%'!P164,'C_5_%'!P164,'C_4_%'!P164,'C_3_%'!P164,'C_2_%'!P164,'C_1_%'!P164,'C_0_%'!P164)</f>
        <v>0</v>
      </c>
      <c r="Z172" s="6"/>
      <c r="AA172" s="6">
        <f>CHOOSE($AU$4,'C_6_%'!R164,'C_5_%'!R164,'C_4_%'!R164,'C_3_%'!R164,'C_2_%'!R164,'C_1_%'!R164,'C_0_%'!R164)</f>
        <v>0</v>
      </c>
      <c r="AB172" s="6"/>
      <c r="AC172" s="6">
        <f>CHOOSE($AU$4,'C_6_%'!S164,'C_5_%'!S164,'C_4_%'!S164,'C_3_%'!S164,'C_2_%'!S164,'C_1_%'!S164,'C_0_%'!S164)</f>
        <v>0</v>
      </c>
      <c r="AW172" s="20"/>
      <c r="AX172" s="20"/>
      <c r="AY172" s="20"/>
    </row>
    <row r="173" spans="2:51" x14ac:dyDescent="0.2">
      <c r="B173" s="38">
        <f>CHOOSE($AU$4,'C_6_%'!B165,'C_5_%'!B165,'C_4_%'!B165,'C_3_%'!B165,'C_2_%'!B165,'C_1_%'!B165,'C_0_%'!B165,)</f>
        <v>3375</v>
      </c>
      <c r="C173" s="38" t="str">
        <f>CHOOSE($AU$4,'C_6_%'!A165,'C_5_%'!A165,'C_4_%'!A165,'C_3_%'!A165,'C_2_%'!A165,'C_1_%'!A165,'C_0_%'!A165,)</f>
        <v>Knoxville</v>
      </c>
      <c r="E173" s="40">
        <f>CHOOSE($AU$4,'C_6_%'!E165,'C_5_%'!E165,'C_4_%'!E165,'C_3_%'!E165,'C_2_%'!E165,'C_1_%'!E165,'C_0_%'!E165)</f>
        <v>1797.2</v>
      </c>
      <c r="G173" s="40">
        <f>CHOOSE($AU$4,'C_6_%'!F165,'C_5_%'!F165,'C_4_%'!F165,'C_3_%'!F165,'C_2_%'!F165,'C_1_%'!F165,'C_0_%'!F165)</f>
        <v>-21.7</v>
      </c>
      <c r="H173" s="3"/>
      <c r="I173" s="6">
        <f>CHOOSE($AU$4,'C_6_%'!G165,'C_5_%'!G165,'C_4_%'!G165,'C_3_%'!G165,'C_2_%'!G165,'C_1_%'!G165,'C_0_%'!G165,)</f>
        <v>10457823</v>
      </c>
      <c r="J173" s="6"/>
      <c r="K173" s="6">
        <f>CHOOSE($AU$4,'C_6_%'!H165,'C_5_%'!H165,'C_4_%'!H165,'C_3_%'!H165,'C_2_%'!H165,'C_1_%'!H165,'C_0_%'!H165)</f>
        <v>1265048</v>
      </c>
      <c r="L173" s="6"/>
      <c r="M173" s="6">
        <f>CHOOSE($AU$4,'C_6_%'!I165,'C_5_%'!I165,'C_4_%'!I165,'C_3_%'!I165,'C_2_%'!I165,'C_1_%'!I165,'C_0_%'!I165)</f>
        <v>548706</v>
      </c>
      <c r="N173" s="6"/>
      <c r="O173" s="6">
        <f>CHOOSE($AU$4,'C_6_%'!J165,'C_5_%'!J165,'C_4_%'!J165,'C_3_%'!J165,'C_2_%'!J165,'C_1_%'!J165,'C_0_%'!J165)</f>
        <v>3908146</v>
      </c>
      <c r="P173" s="6"/>
      <c r="Q173" s="6">
        <f>CHOOSE($AU$4,'C_6_%'!K165,'C_5_%'!K165,'C_4_%'!K165,'C_3_%'!K165,'C_2_%'!K165,'C_1_%'!K165,'C_0_%'!K165)</f>
        <v>-132402</v>
      </c>
      <c r="R173" s="6"/>
      <c r="S173" s="6">
        <f>CHOOSE($AU$4,'C_6_%'!L165,'C_5_%'!L165,'C_4_%'!L165,'C_3_%'!L165,'C_2_%'!L165,'C_1_%'!L165,'C_0_%'!L165,)</f>
        <v>15669340.666999999</v>
      </c>
      <c r="T173" s="6"/>
      <c r="U173" s="6">
        <f>CHOOSE($AU$4,'C_6_%'!O165,'C_5_%'!O165,'C_4_%'!O165,'C_3_%'!O165,'C_2_%'!O165,'C_1_%'!O165,'C_0_%'!O165)</f>
        <v>454627.66667000001</v>
      </c>
      <c r="V173" s="6"/>
      <c r="W173" s="6">
        <f>CHOOSE($AU$4,'C_6_%'!Q165,'C_5_%'!Q165,'C_4_%'!Q165,'C_3_%'!Q165,'C_2_%'!Q165,'C_1_%'!Q165,'C_0_%'!Q165)</f>
        <v>326838.08195999998</v>
      </c>
      <c r="X173" s="6"/>
      <c r="Y173" s="6">
        <f>CHOOSE($AU$4,'C_6_%'!P165,'C_5_%'!P165,'C_4_%'!P165,'C_3_%'!P165,'C_2_%'!P165,'C_1_%'!P165,'C_0_%'!P165)</f>
        <v>0</v>
      </c>
      <c r="Z173" s="6"/>
      <c r="AA173" s="6">
        <f>CHOOSE($AU$4,'C_6_%'!R165,'C_5_%'!R165,'C_4_%'!R165,'C_3_%'!R165,'C_2_%'!R165,'C_1_%'!R165,'C_0_%'!R165)</f>
        <v>251457</v>
      </c>
      <c r="AB173" s="6"/>
      <c r="AC173" s="6">
        <f>CHOOSE($AU$4,'C_6_%'!S165,'C_5_%'!S165,'C_4_%'!S165,'C_3_%'!S165,'C_2_%'!S165,'C_1_%'!S165,'C_0_%'!S165)</f>
        <v>-48472</v>
      </c>
      <c r="AW173" s="20"/>
      <c r="AX173" s="20"/>
      <c r="AY173" s="20"/>
    </row>
    <row r="174" spans="2:51" s="43" customFormat="1" x14ac:dyDescent="0.2">
      <c r="B174" s="42">
        <f>CHOOSE($AU$4,'C_6_%'!B166,'C_5_%'!B166,'C_4_%'!B166,'C_3_%'!B166,'C_2_%'!B166,'C_1_%'!B166,'C_0_%'!B166,)</f>
        <v>3420</v>
      </c>
      <c r="C174" s="42" t="str">
        <f>CHOOSE($AU$4,'C_6_%'!A166,'C_5_%'!A166,'C_4_%'!A166,'C_3_%'!A166,'C_2_%'!A166,'C_1_%'!A166,'C_0_%'!A166,)</f>
        <v>Lake Mills</v>
      </c>
      <c r="E174" s="44">
        <f>CHOOSE($AU$4,'C_6_%'!E166,'C_5_%'!E166,'C_4_%'!E166,'C_3_%'!E166,'C_2_%'!E166,'C_1_%'!E166,'C_0_%'!E166)</f>
        <v>609.79999999999995</v>
      </c>
      <c r="G174" s="44">
        <f>CHOOSE($AU$4,'C_6_%'!F166,'C_5_%'!F166,'C_4_%'!F166,'C_3_%'!F166,'C_2_%'!F166,'C_1_%'!F166,'C_0_%'!F166)</f>
        <v>18</v>
      </c>
      <c r="H174" s="45"/>
      <c r="I174" s="46">
        <f>CHOOSE($AU$4,'C_6_%'!G166,'C_5_%'!G166,'C_4_%'!G166,'C_3_%'!G166,'C_2_%'!G166,'C_1_%'!G166,'C_0_%'!G166,)</f>
        <v>2734925</v>
      </c>
      <c r="J174" s="46"/>
      <c r="K174" s="46">
        <f>CHOOSE($AU$4,'C_6_%'!H166,'C_5_%'!H166,'C_4_%'!H166,'C_3_%'!H166,'C_2_%'!H166,'C_1_%'!H166,'C_0_%'!H166)</f>
        <v>462837</v>
      </c>
      <c r="L174" s="46"/>
      <c r="M174" s="46">
        <f>CHOOSE($AU$4,'C_6_%'!I166,'C_5_%'!I166,'C_4_%'!I166,'C_3_%'!I166,'C_2_%'!I166,'C_1_%'!I166,'C_0_%'!I166)</f>
        <v>360251</v>
      </c>
      <c r="N174" s="46"/>
      <c r="O174" s="46">
        <f>CHOOSE($AU$4,'C_6_%'!J166,'C_5_%'!J166,'C_4_%'!J166,'C_3_%'!J166,'C_2_%'!J166,'C_1_%'!J166,'C_0_%'!J166)</f>
        <v>1964897</v>
      </c>
      <c r="P174" s="46"/>
      <c r="Q174" s="46">
        <f>CHOOSE($AU$4,'C_6_%'!K166,'C_5_%'!K166,'C_4_%'!K166,'C_3_%'!K166,'C_2_%'!K166,'C_1_%'!K166,'C_0_%'!K166)</f>
        <v>66285</v>
      </c>
      <c r="R174" s="46"/>
      <c r="S174" s="46">
        <f>CHOOSE($AU$4,'C_6_%'!L166,'C_5_%'!L166,'C_4_%'!L166,'C_3_%'!L166,'C_2_%'!L166,'C_1_%'!L166,'C_0_%'!L166,)</f>
        <v>5181642</v>
      </c>
      <c r="T174" s="46"/>
      <c r="U174" s="46">
        <f>CHOOSE($AU$4,'C_6_%'!O166,'C_5_%'!O166,'C_4_%'!O166,'C_3_%'!O166,'C_2_%'!O166,'C_1_%'!O166,'C_0_%'!O166)</f>
        <v>445519</v>
      </c>
      <c r="V174" s="46"/>
      <c r="W174" s="46">
        <f>CHOOSE($AU$4,'C_6_%'!Q166,'C_5_%'!Q166,'C_4_%'!Q166,'C_3_%'!Q166,'C_2_%'!Q166,'C_1_%'!Q166,'C_0_%'!Q166)</f>
        <v>0</v>
      </c>
      <c r="X174" s="46"/>
      <c r="Y174" s="46">
        <f>CHOOSE($AU$4,'C_6_%'!P166,'C_5_%'!P166,'C_4_%'!P166,'C_3_%'!P166,'C_2_%'!P166,'C_1_%'!P166,'C_0_%'!P166)</f>
        <v>0</v>
      </c>
      <c r="Z174" s="46"/>
      <c r="AA174" s="46">
        <f>CHOOSE($AU$4,'C_6_%'!R166,'C_5_%'!R166,'C_4_%'!R166,'C_3_%'!R166,'C_2_%'!R166,'C_1_%'!R166,'C_0_%'!R166)</f>
        <v>105039</v>
      </c>
      <c r="AB174" s="46"/>
      <c r="AC174" s="46">
        <f>CHOOSE($AU$4,'C_6_%'!S166,'C_5_%'!S166,'C_4_%'!S166,'C_3_%'!S166,'C_2_%'!S166,'C_1_%'!S166,'C_0_%'!S166)</f>
        <v>-17381</v>
      </c>
      <c r="AW174" s="48"/>
      <c r="AX174" s="48"/>
      <c r="AY174" s="48"/>
    </row>
    <row r="175" spans="2:51" x14ac:dyDescent="0.2">
      <c r="B175" s="38">
        <f>CHOOSE($AU$4,'C_6_%'!B167,'C_5_%'!B167,'C_4_%'!B167,'C_3_%'!B167,'C_2_%'!B167,'C_1_%'!B167,'C_0_%'!B167,)</f>
        <v>3465</v>
      </c>
      <c r="C175" s="38" t="str">
        <f>CHOOSE($AU$4,'C_6_%'!A167,'C_5_%'!A167,'C_4_%'!A167,'C_3_%'!A167,'C_2_%'!A167,'C_1_%'!A167,'C_0_%'!A167,)</f>
        <v>Lamoni</v>
      </c>
      <c r="E175" s="40">
        <f>CHOOSE($AU$4,'C_6_%'!E167,'C_5_%'!E167,'C_4_%'!E167,'C_3_%'!E167,'C_2_%'!E167,'C_1_%'!E167,'C_0_%'!E167)</f>
        <v>322.60000000000002</v>
      </c>
      <c r="G175" s="40">
        <f>CHOOSE($AU$4,'C_6_%'!F167,'C_5_%'!F167,'C_4_%'!F167,'C_3_%'!F167,'C_2_%'!F167,'C_1_%'!F167,'C_0_%'!F167)</f>
        <v>12.7</v>
      </c>
      <c r="H175" s="3"/>
      <c r="I175" s="6">
        <f>CHOOSE($AU$4,'C_6_%'!G167,'C_5_%'!G167,'C_4_%'!G167,'C_3_%'!G167,'C_2_%'!G167,'C_1_%'!G167,'C_0_%'!G167,)</f>
        <v>1844051</v>
      </c>
      <c r="J175" s="6"/>
      <c r="K175" s="6">
        <f>CHOOSE($AU$4,'C_6_%'!H167,'C_5_%'!H167,'C_4_%'!H167,'C_3_%'!H167,'C_2_%'!H167,'C_1_%'!H167,'C_0_%'!H167)</f>
        <v>258467</v>
      </c>
      <c r="L175" s="6"/>
      <c r="M175" s="6">
        <f>CHOOSE($AU$4,'C_6_%'!I167,'C_5_%'!I167,'C_4_%'!I167,'C_3_%'!I167,'C_2_%'!I167,'C_1_%'!I167,'C_0_%'!I167)</f>
        <v>190340</v>
      </c>
      <c r="N175" s="6"/>
      <c r="O175" s="6">
        <f>CHOOSE($AU$4,'C_6_%'!J167,'C_5_%'!J167,'C_4_%'!J167,'C_3_%'!J167,'C_2_%'!J167,'C_1_%'!J167,'C_0_%'!J167)</f>
        <v>778407</v>
      </c>
      <c r="P175" s="6"/>
      <c r="Q175" s="6">
        <f>CHOOSE($AU$4,'C_6_%'!K167,'C_5_%'!K167,'C_4_%'!K167,'C_3_%'!K167,'C_2_%'!K167,'C_1_%'!K167,'C_0_%'!K167)</f>
        <v>-183169</v>
      </c>
      <c r="R175" s="6"/>
      <c r="S175" s="6">
        <f>CHOOSE($AU$4,'C_6_%'!L167,'C_5_%'!L167,'C_4_%'!L167,'C_3_%'!L167,'C_2_%'!L167,'C_1_%'!L167,'C_0_%'!L167,)</f>
        <v>2890501.3333000001</v>
      </c>
      <c r="T175" s="6"/>
      <c r="U175" s="6">
        <f>CHOOSE($AU$4,'C_6_%'!O167,'C_5_%'!O167,'C_4_%'!O167,'C_3_%'!O167,'C_2_%'!O167,'C_1_%'!O167,'C_0_%'!O167)</f>
        <v>16747.333332999999</v>
      </c>
      <c r="V175" s="6"/>
      <c r="W175" s="6">
        <f>CHOOSE($AU$4,'C_6_%'!Q167,'C_5_%'!Q167,'C_4_%'!Q167,'C_3_%'!Q167,'C_2_%'!Q167,'C_1_%'!Q167,'C_0_%'!Q167)</f>
        <v>31990.365536000001</v>
      </c>
      <c r="X175" s="6"/>
      <c r="Y175" s="6">
        <f>CHOOSE($AU$4,'C_6_%'!P167,'C_5_%'!P167,'C_4_%'!P167,'C_3_%'!P167,'C_2_%'!P167,'C_1_%'!P167,'C_0_%'!P167)</f>
        <v>0</v>
      </c>
      <c r="Z175" s="6"/>
      <c r="AA175" s="6">
        <f>CHOOSE($AU$4,'C_6_%'!R167,'C_5_%'!R167,'C_4_%'!R167,'C_3_%'!R167,'C_2_%'!R167,'C_1_%'!R167,'C_0_%'!R167)</f>
        <v>54111</v>
      </c>
      <c r="AB175" s="6"/>
      <c r="AC175" s="6">
        <f>CHOOSE($AU$4,'C_6_%'!S167,'C_5_%'!S167,'C_4_%'!S167,'C_3_%'!S167,'C_2_%'!S167,'C_1_%'!S167,'C_0_%'!S167)</f>
        <v>-40765</v>
      </c>
      <c r="AW175" s="20"/>
      <c r="AX175" s="20"/>
      <c r="AY175" s="20"/>
    </row>
    <row r="176" spans="2:51" x14ac:dyDescent="0.2">
      <c r="B176" s="38">
        <f>CHOOSE($AU$4,'C_6_%'!B168,'C_5_%'!B168,'C_4_%'!B168,'C_3_%'!B168,'C_2_%'!B168,'C_1_%'!B168,'C_0_%'!B168,)</f>
        <v>3537</v>
      </c>
      <c r="C176" s="38" t="str">
        <f>CHOOSE($AU$4,'C_6_%'!A168,'C_5_%'!A168,'C_4_%'!A168,'C_3_%'!A168,'C_2_%'!A168,'C_1_%'!A168,'C_0_%'!A168,)</f>
        <v>Laurens-Marathon</v>
      </c>
      <c r="E176" s="40">
        <f>CHOOSE($AU$4,'C_6_%'!E168,'C_5_%'!E168,'C_4_%'!E168,'C_3_%'!E168,'C_2_%'!E168,'C_1_%'!E168,'C_0_%'!E168)</f>
        <v>313.10000000000002</v>
      </c>
      <c r="G176" s="40">
        <f>CHOOSE($AU$4,'C_6_%'!F168,'C_5_%'!F168,'C_4_%'!F168,'C_3_%'!F168,'C_2_%'!F168,'C_1_%'!F168,'C_0_%'!F168)</f>
        <v>-7.9</v>
      </c>
      <c r="H176" s="3"/>
      <c r="I176" s="6">
        <f>CHOOSE($AU$4,'C_6_%'!G168,'C_5_%'!G168,'C_4_%'!G168,'C_3_%'!G168,'C_2_%'!G168,'C_1_%'!G168,'C_0_%'!G168,)</f>
        <v>1276704</v>
      </c>
      <c r="J176" s="6"/>
      <c r="K176" s="6">
        <f>CHOOSE($AU$4,'C_6_%'!H168,'C_5_%'!H168,'C_4_%'!H168,'C_3_%'!H168,'C_2_%'!H168,'C_1_%'!H168,'C_0_%'!H168)</f>
        <v>245732</v>
      </c>
      <c r="L176" s="6"/>
      <c r="M176" s="6">
        <f>CHOOSE($AU$4,'C_6_%'!I168,'C_5_%'!I168,'C_4_%'!I168,'C_3_%'!I168,'C_2_%'!I168,'C_1_%'!I168,'C_0_%'!I168)</f>
        <v>113153</v>
      </c>
      <c r="N176" s="6"/>
      <c r="O176" s="6">
        <f>CHOOSE($AU$4,'C_6_%'!J168,'C_5_%'!J168,'C_4_%'!J168,'C_3_%'!J168,'C_2_%'!J168,'C_1_%'!J168,'C_0_%'!J168)</f>
        <v>1237053</v>
      </c>
      <c r="P176" s="6"/>
      <c r="Q176" s="6">
        <f>CHOOSE($AU$4,'C_6_%'!K168,'C_5_%'!K168,'C_4_%'!K168,'C_3_%'!K168,'C_2_%'!K168,'C_1_%'!K168,'C_0_%'!K168)</f>
        <v>-68663</v>
      </c>
      <c r="R176" s="6"/>
      <c r="S176" s="6">
        <f>CHOOSE($AU$4,'C_6_%'!L168,'C_5_%'!L168,'C_4_%'!L168,'C_3_%'!L168,'C_2_%'!L168,'C_1_%'!L168,'C_0_%'!L168,)</f>
        <v>2766355.3333000001</v>
      </c>
      <c r="T176" s="6"/>
      <c r="U176" s="6">
        <f>CHOOSE($AU$4,'C_6_%'!O168,'C_5_%'!O168,'C_4_%'!O168,'C_3_%'!O168,'C_2_%'!O168,'C_1_%'!O168,'C_0_%'!O168)</f>
        <v>51356.333333000002</v>
      </c>
      <c r="V176" s="6"/>
      <c r="W176" s="6">
        <f>CHOOSE($AU$4,'C_6_%'!Q168,'C_5_%'!Q168,'C_4_%'!Q168,'C_3_%'!Q168,'C_2_%'!Q168,'C_1_%'!Q168,'C_0_%'!Q168)</f>
        <v>0</v>
      </c>
      <c r="X176" s="6"/>
      <c r="Y176" s="6">
        <f>CHOOSE($AU$4,'C_6_%'!P168,'C_5_%'!P168,'C_4_%'!P168,'C_3_%'!P168,'C_2_%'!P168,'C_1_%'!P168,'C_0_%'!P168)</f>
        <v>0</v>
      </c>
      <c r="Z176" s="6"/>
      <c r="AA176" s="6">
        <f>CHOOSE($AU$4,'C_6_%'!R168,'C_5_%'!R168,'C_4_%'!R168,'C_3_%'!R168,'C_2_%'!R168,'C_1_%'!R168,'C_0_%'!R168)</f>
        <v>79575</v>
      </c>
      <c r="AB176" s="6"/>
      <c r="AC176" s="6">
        <f>CHOOSE($AU$4,'C_6_%'!S168,'C_5_%'!S168,'C_4_%'!S168,'C_3_%'!S168,'C_2_%'!S168,'C_1_%'!S168,'C_0_%'!S168)</f>
        <v>39788</v>
      </c>
      <c r="AW176" s="20"/>
      <c r="AX176" s="20"/>
      <c r="AY176" s="20"/>
    </row>
    <row r="177" spans="2:51" x14ac:dyDescent="0.2">
      <c r="B177" s="38">
        <f>CHOOSE($AU$4,'C_6_%'!B169,'C_5_%'!B169,'C_4_%'!B169,'C_3_%'!B169,'C_2_%'!B169,'C_1_%'!B169,'C_0_%'!B169,)</f>
        <v>3555</v>
      </c>
      <c r="C177" s="38" t="str">
        <f>CHOOSE($AU$4,'C_6_%'!A169,'C_5_%'!A169,'C_4_%'!A169,'C_3_%'!A169,'C_2_%'!A169,'C_1_%'!A169,'C_0_%'!A169,)</f>
        <v>Lawton-Bronson</v>
      </c>
      <c r="E177" s="40">
        <f>CHOOSE($AU$4,'C_6_%'!E169,'C_5_%'!E169,'C_4_%'!E169,'C_3_%'!E169,'C_2_%'!E169,'C_1_%'!E169,'C_0_%'!E169)</f>
        <v>607</v>
      </c>
      <c r="G177" s="40">
        <f>CHOOSE($AU$4,'C_6_%'!F169,'C_5_%'!F169,'C_4_%'!F169,'C_3_%'!F169,'C_2_%'!F169,'C_1_%'!F169,'C_0_%'!F169)</f>
        <v>-18</v>
      </c>
      <c r="H177" s="3"/>
      <c r="I177" s="6">
        <f>CHOOSE($AU$4,'C_6_%'!G169,'C_5_%'!G169,'C_4_%'!G169,'C_3_%'!G169,'C_2_%'!G169,'C_1_%'!G169,'C_0_%'!G169,)</f>
        <v>2934937</v>
      </c>
      <c r="J177" s="6"/>
      <c r="K177" s="6">
        <f>CHOOSE($AU$4,'C_6_%'!H169,'C_5_%'!H169,'C_4_%'!H169,'C_3_%'!H169,'C_2_%'!H169,'C_1_%'!H169,'C_0_%'!H169)</f>
        <v>416551</v>
      </c>
      <c r="L177" s="6"/>
      <c r="M177" s="6">
        <f>CHOOSE($AU$4,'C_6_%'!I169,'C_5_%'!I169,'C_4_%'!I169,'C_3_%'!I169,'C_2_%'!I169,'C_1_%'!I169,'C_0_%'!I169)</f>
        <v>159490</v>
      </c>
      <c r="N177" s="6"/>
      <c r="O177" s="6">
        <f>CHOOSE($AU$4,'C_6_%'!J169,'C_5_%'!J169,'C_4_%'!J169,'C_3_%'!J169,'C_2_%'!J169,'C_1_%'!J169,'C_0_%'!J169)</f>
        <v>1736488</v>
      </c>
      <c r="P177" s="6"/>
      <c r="Q177" s="6">
        <f>CHOOSE($AU$4,'C_6_%'!K169,'C_5_%'!K169,'C_4_%'!K169,'C_3_%'!K169,'C_2_%'!K169,'C_1_%'!K169,'C_0_%'!K169)</f>
        <v>30390</v>
      </c>
      <c r="R177" s="6"/>
      <c r="S177" s="6">
        <f>CHOOSE($AU$4,'C_6_%'!L169,'C_5_%'!L169,'C_4_%'!L169,'C_3_%'!L169,'C_2_%'!L169,'C_1_%'!L169,'C_0_%'!L169,)</f>
        <v>5097450.6666999999</v>
      </c>
      <c r="T177" s="6"/>
      <c r="U177" s="6">
        <f>CHOOSE($AU$4,'C_6_%'!O169,'C_5_%'!O169,'C_4_%'!O169,'C_3_%'!O169,'C_2_%'!O169,'C_1_%'!O169,'C_0_%'!O169)</f>
        <v>199354.66667000001</v>
      </c>
      <c r="V177" s="6"/>
      <c r="W177" s="6">
        <f>CHOOSE($AU$4,'C_6_%'!Q169,'C_5_%'!Q169,'C_4_%'!Q169,'C_3_%'!Q169,'C_2_%'!Q169,'C_1_%'!Q169,'C_0_%'!Q169)</f>
        <v>0</v>
      </c>
      <c r="X177" s="6"/>
      <c r="Y177" s="6">
        <f>CHOOSE($AU$4,'C_6_%'!P169,'C_5_%'!P169,'C_4_%'!P169,'C_3_%'!P169,'C_2_%'!P169,'C_1_%'!P169,'C_0_%'!P169)</f>
        <v>0</v>
      </c>
      <c r="Z177" s="6"/>
      <c r="AA177" s="6">
        <f>CHOOSE($AU$4,'C_6_%'!R169,'C_5_%'!R169,'C_4_%'!R169,'C_3_%'!R169,'C_2_%'!R169,'C_1_%'!R169,'C_0_%'!R169)</f>
        <v>76392</v>
      </c>
      <c r="AB177" s="6"/>
      <c r="AC177" s="6">
        <f>CHOOSE($AU$4,'C_6_%'!S169,'C_5_%'!S169,'C_4_%'!S169,'C_3_%'!S169,'C_2_%'!S169,'C_1_%'!S169,'C_0_%'!S169)</f>
        <v>-6242</v>
      </c>
      <c r="AW177" s="20"/>
      <c r="AX177" s="20"/>
      <c r="AY177" s="20"/>
    </row>
    <row r="178" spans="2:51" x14ac:dyDescent="0.2">
      <c r="B178" s="38">
        <f>CHOOSE($AU$4,'C_6_%'!B170,'C_5_%'!B170,'C_4_%'!B170,'C_3_%'!B170,'C_2_%'!B170,'C_1_%'!B170,'C_0_%'!B170,)</f>
        <v>3600</v>
      </c>
      <c r="C178" s="38" t="str">
        <f>CHOOSE($AU$4,'C_6_%'!A170,'C_5_%'!A170,'C_4_%'!A170,'C_3_%'!A170,'C_2_%'!A170,'C_1_%'!A170,'C_0_%'!A170,)</f>
        <v>Le Mars</v>
      </c>
      <c r="E178" s="40">
        <f>CHOOSE($AU$4,'C_6_%'!E170,'C_5_%'!E170,'C_4_%'!E170,'C_3_%'!E170,'C_2_%'!E170,'C_1_%'!E170,'C_0_%'!E170)</f>
        <v>2087.8000000000002</v>
      </c>
      <c r="G178" s="40">
        <f>CHOOSE($AU$4,'C_6_%'!F170,'C_5_%'!F170,'C_4_%'!F170,'C_3_%'!F170,'C_2_%'!F170,'C_1_%'!F170,'C_0_%'!F170)</f>
        <v>-5.2</v>
      </c>
      <c r="H178" s="3"/>
      <c r="I178" s="6">
        <f>CHOOSE($AU$4,'C_6_%'!G170,'C_5_%'!G170,'C_4_%'!G170,'C_3_%'!G170,'C_2_%'!G170,'C_1_%'!G170,'C_0_%'!G170,)</f>
        <v>10367335</v>
      </c>
      <c r="J178" s="6"/>
      <c r="K178" s="6">
        <f>CHOOSE($AU$4,'C_6_%'!H170,'C_5_%'!H170,'C_4_%'!H170,'C_3_%'!H170,'C_2_%'!H170,'C_1_%'!H170,'C_0_%'!H170)</f>
        <v>1423018</v>
      </c>
      <c r="L178" s="6"/>
      <c r="M178" s="6">
        <f>CHOOSE($AU$4,'C_6_%'!I170,'C_5_%'!I170,'C_4_%'!I170,'C_3_%'!I170,'C_2_%'!I170,'C_1_%'!I170,'C_0_%'!I170)</f>
        <v>591810</v>
      </c>
      <c r="N178" s="6"/>
      <c r="O178" s="6">
        <f>CHOOSE($AU$4,'C_6_%'!J170,'C_5_%'!J170,'C_4_%'!J170,'C_3_%'!J170,'C_2_%'!J170,'C_1_%'!J170,'C_0_%'!J170)</f>
        <v>5872572</v>
      </c>
      <c r="P178" s="6"/>
      <c r="Q178" s="6">
        <f>CHOOSE($AU$4,'C_6_%'!K170,'C_5_%'!K170,'C_4_%'!K170,'C_3_%'!K170,'C_2_%'!K170,'C_1_%'!K170,'C_0_%'!K170)</f>
        <v>109142</v>
      </c>
      <c r="R178" s="6"/>
      <c r="S178" s="6">
        <f>CHOOSE($AU$4,'C_6_%'!L170,'C_5_%'!L170,'C_4_%'!L170,'C_3_%'!L170,'C_2_%'!L170,'C_1_%'!L170,'C_0_%'!L170,)</f>
        <v>17723745.666999999</v>
      </c>
      <c r="T178" s="6"/>
      <c r="U178" s="6">
        <f>CHOOSE($AU$4,'C_6_%'!O170,'C_5_%'!O170,'C_4_%'!O170,'C_3_%'!O170,'C_2_%'!O170,'C_1_%'!O170,'C_0_%'!O170)</f>
        <v>761772.66666999995</v>
      </c>
      <c r="V178" s="6"/>
      <c r="W178" s="6">
        <f>CHOOSE($AU$4,'C_6_%'!Q170,'C_5_%'!Q170,'C_4_%'!Q170,'C_3_%'!Q170,'C_2_%'!Q170,'C_1_%'!Q170,'C_0_%'!Q170)</f>
        <v>0</v>
      </c>
      <c r="X178" s="6"/>
      <c r="Y178" s="6">
        <f>CHOOSE($AU$4,'C_6_%'!P170,'C_5_%'!P170,'C_4_%'!P170,'C_3_%'!P170,'C_2_%'!P170,'C_1_%'!P170,'C_0_%'!P170)</f>
        <v>0</v>
      </c>
      <c r="Z178" s="6"/>
      <c r="AA178" s="6">
        <f>CHOOSE($AU$4,'C_6_%'!R170,'C_5_%'!R170,'C_4_%'!R170,'C_3_%'!R170,'C_2_%'!R170,'C_1_%'!R170,'C_0_%'!R170)</f>
        <v>114588</v>
      </c>
      <c r="AB178" s="6"/>
      <c r="AC178" s="6">
        <f>CHOOSE($AU$4,'C_6_%'!S170,'C_5_%'!S170,'C_4_%'!S170,'C_3_%'!S170,'C_2_%'!S170,'C_1_%'!S170,'C_0_%'!S170)</f>
        <v>13591</v>
      </c>
      <c r="AW178" s="20"/>
      <c r="AX178" s="20"/>
      <c r="AY178" s="20"/>
    </row>
    <row r="179" spans="2:51" s="43" customFormat="1" x14ac:dyDescent="0.2">
      <c r="B179" s="42">
        <f>CHOOSE($AU$4,'C_6_%'!B171,'C_5_%'!B171,'C_4_%'!B171,'C_3_%'!B171,'C_2_%'!B171,'C_1_%'!B171,'C_0_%'!B171,)</f>
        <v>3609</v>
      </c>
      <c r="C179" s="42" t="str">
        <f>CHOOSE($AU$4,'C_6_%'!A171,'C_5_%'!A171,'C_4_%'!A171,'C_3_%'!A171,'C_2_%'!A171,'C_1_%'!A171,'C_0_%'!A171,)</f>
        <v>Lenox</v>
      </c>
      <c r="E179" s="44">
        <f>CHOOSE($AU$4,'C_6_%'!E171,'C_5_%'!E171,'C_4_%'!E171,'C_3_%'!E171,'C_2_%'!E171,'C_1_%'!E171,'C_0_%'!E171)</f>
        <v>393.2</v>
      </c>
      <c r="G179" s="44">
        <f>CHOOSE($AU$4,'C_6_%'!F171,'C_5_%'!F171,'C_4_%'!F171,'C_3_%'!F171,'C_2_%'!F171,'C_1_%'!F171,'C_0_%'!F171)</f>
        <v>-10.3</v>
      </c>
      <c r="H179" s="45"/>
      <c r="I179" s="46">
        <f>CHOOSE($AU$4,'C_6_%'!G171,'C_5_%'!G171,'C_4_%'!G171,'C_3_%'!G171,'C_2_%'!G171,'C_1_%'!G171,'C_0_%'!G171,)</f>
        <v>2009727</v>
      </c>
      <c r="J179" s="46"/>
      <c r="K179" s="46">
        <f>CHOOSE($AU$4,'C_6_%'!H171,'C_5_%'!H171,'C_4_%'!H171,'C_3_%'!H171,'C_2_%'!H171,'C_1_%'!H171,'C_0_%'!H171)</f>
        <v>312817</v>
      </c>
      <c r="L179" s="46"/>
      <c r="M179" s="46">
        <f>CHOOSE($AU$4,'C_6_%'!I171,'C_5_%'!I171,'C_4_%'!I171,'C_3_%'!I171,'C_2_%'!I171,'C_1_%'!I171,'C_0_%'!I171)</f>
        <v>38701</v>
      </c>
      <c r="N179" s="46"/>
      <c r="O179" s="46">
        <f>CHOOSE($AU$4,'C_6_%'!J171,'C_5_%'!J171,'C_4_%'!J171,'C_3_%'!J171,'C_2_%'!J171,'C_1_%'!J171,'C_0_%'!J171)</f>
        <v>938895</v>
      </c>
      <c r="P179" s="46"/>
      <c r="Q179" s="46">
        <f>CHOOSE($AU$4,'C_6_%'!K171,'C_5_%'!K171,'C_4_%'!K171,'C_3_%'!K171,'C_2_%'!K171,'C_1_%'!K171,'C_0_%'!K171)</f>
        <v>-4758</v>
      </c>
      <c r="R179" s="46"/>
      <c r="S179" s="46">
        <f>CHOOSE($AU$4,'C_6_%'!L171,'C_5_%'!L171,'C_4_%'!L171,'C_3_%'!L171,'C_2_%'!L171,'C_1_%'!L171,'C_0_%'!L171,)</f>
        <v>3269087</v>
      </c>
      <c r="T179" s="46"/>
      <c r="U179" s="46">
        <f>CHOOSE($AU$4,'C_6_%'!O171,'C_5_%'!O171,'C_4_%'!O171,'C_3_%'!O171,'C_2_%'!O171,'C_1_%'!O171,'C_0_%'!O171)</f>
        <v>41591</v>
      </c>
      <c r="V179" s="46"/>
      <c r="W179" s="46">
        <f>CHOOSE($AU$4,'C_6_%'!Q171,'C_5_%'!Q171,'C_4_%'!Q171,'C_3_%'!Q171,'C_2_%'!Q171,'C_1_%'!Q171,'C_0_%'!Q171)</f>
        <v>0</v>
      </c>
      <c r="X179" s="46"/>
      <c r="Y179" s="46">
        <f>CHOOSE($AU$4,'C_6_%'!P171,'C_5_%'!P171,'C_4_%'!P171,'C_3_%'!P171,'C_2_%'!P171,'C_1_%'!P171,'C_0_%'!P171)</f>
        <v>0</v>
      </c>
      <c r="Z179" s="46"/>
      <c r="AA179" s="46">
        <f>CHOOSE($AU$4,'C_6_%'!R171,'C_5_%'!R171,'C_4_%'!R171,'C_3_%'!R171,'C_2_%'!R171,'C_1_%'!R171,'C_0_%'!R171)</f>
        <v>70026</v>
      </c>
      <c r="AB179" s="46"/>
      <c r="AC179" s="46">
        <f>CHOOSE($AU$4,'C_6_%'!S171,'C_5_%'!S171,'C_4_%'!S171,'C_3_%'!S171,'C_2_%'!S171,'C_1_%'!S171,'C_0_%'!S171)</f>
        <v>-46273</v>
      </c>
      <c r="AW179" s="48"/>
      <c r="AX179" s="48"/>
      <c r="AY179" s="48"/>
    </row>
    <row r="180" spans="2:51" x14ac:dyDescent="0.2">
      <c r="B180" s="38">
        <f>CHOOSE($AU$4,'C_6_%'!B172,'C_5_%'!B172,'C_4_%'!B172,'C_3_%'!B172,'C_2_%'!B172,'C_1_%'!B172,'C_0_%'!B172,)</f>
        <v>3645</v>
      </c>
      <c r="C180" s="38" t="str">
        <f>CHOOSE($AU$4,'C_6_%'!A172,'C_5_%'!A172,'C_4_%'!A172,'C_3_%'!A172,'C_2_%'!A172,'C_1_%'!A172,'C_0_%'!A172,)</f>
        <v>Lewis Central</v>
      </c>
      <c r="E180" s="40">
        <f>CHOOSE($AU$4,'C_6_%'!E172,'C_5_%'!E172,'C_4_%'!E172,'C_3_%'!E172,'C_2_%'!E172,'C_1_%'!E172,'C_0_%'!E172)</f>
        <v>2549.6999999999998</v>
      </c>
      <c r="G180" s="40">
        <f>CHOOSE($AU$4,'C_6_%'!F172,'C_5_%'!F172,'C_4_%'!F172,'C_3_%'!F172,'C_2_%'!F172,'C_1_%'!F172,'C_0_%'!F172)</f>
        <v>-45.9</v>
      </c>
      <c r="H180" s="3"/>
      <c r="I180" s="6">
        <f>CHOOSE($AU$4,'C_6_%'!G172,'C_5_%'!G172,'C_4_%'!G172,'C_3_%'!G172,'C_2_%'!G172,'C_1_%'!G172,'C_0_%'!G172,)</f>
        <v>11202118</v>
      </c>
      <c r="J180" s="6"/>
      <c r="K180" s="6">
        <f>CHOOSE($AU$4,'C_6_%'!H172,'C_5_%'!H172,'C_4_%'!H172,'C_3_%'!H172,'C_2_%'!H172,'C_1_%'!H172,'C_0_%'!H172)</f>
        <v>1807398</v>
      </c>
      <c r="L180" s="6"/>
      <c r="M180" s="6">
        <f>CHOOSE($AU$4,'C_6_%'!I172,'C_5_%'!I172,'C_4_%'!I172,'C_3_%'!I172,'C_2_%'!I172,'C_1_%'!I172,'C_0_%'!I172)</f>
        <v>170687</v>
      </c>
      <c r="N180" s="6"/>
      <c r="O180" s="6">
        <f>CHOOSE($AU$4,'C_6_%'!J172,'C_5_%'!J172,'C_4_%'!J172,'C_3_%'!J172,'C_2_%'!J172,'C_1_%'!J172,'C_0_%'!J172)</f>
        <v>8213134</v>
      </c>
      <c r="P180" s="6"/>
      <c r="Q180" s="6">
        <f>CHOOSE($AU$4,'C_6_%'!K172,'C_5_%'!K172,'C_4_%'!K172,'C_3_%'!K172,'C_2_%'!K172,'C_1_%'!K172,'C_0_%'!K172)</f>
        <v>72572</v>
      </c>
      <c r="R180" s="6"/>
      <c r="S180" s="6">
        <f>CHOOSE($AU$4,'C_6_%'!L172,'C_5_%'!L172,'C_4_%'!L172,'C_3_%'!L172,'C_2_%'!L172,'C_1_%'!L172,'C_0_%'!L172,)</f>
        <v>21337686.666999999</v>
      </c>
      <c r="T180" s="6"/>
      <c r="U180" s="6">
        <f>CHOOSE($AU$4,'C_6_%'!O172,'C_5_%'!O172,'C_4_%'!O172,'C_3_%'!O172,'C_2_%'!O172,'C_1_%'!O172,'C_0_%'!O172)</f>
        <v>358295.66667000001</v>
      </c>
      <c r="V180" s="6"/>
      <c r="W180" s="6">
        <f>CHOOSE($AU$4,'C_6_%'!Q172,'C_5_%'!Q172,'C_4_%'!Q172,'C_3_%'!Q172,'C_2_%'!Q172,'C_1_%'!Q172,'C_0_%'!Q172)</f>
        <v>0</v>
      </c>
      <c r="X180" s="6"/>
      <c r="Y180" s="6">
        <f>CHOOSE($AU$4,'C_6_%'!P172,'C_5_%'!P172,'C_4_%'!P172,'C_3_%'!P172,'C_2_%'!P172,'C_1_%'!P172,'C_0_%'!P172)</f>
        <v>0</v>
      </c>
      <c r="Z180" s="6"/>
      <c r="AA180" s="6">
        <f>CHOOSE($AU$4,'C_6_%'!R172,'C_5_%'!R172,'C_4_%'!R172,'C_3_%'!R172,'C_2_%'!R172,'C_1_%'!R172,'C_0_%'!R172)</f>
        <v>200529</v>
      </c>
      <c r="AB180" s="6"/>
      <c r="AC180" s="6">
        <f>CHOOSE($AU$4,'C_6_%'!S172,'C_5_%'!S172,'C_4_%'!S172,'C_3_%'!S172,'C_2_%'!S172,'C_1_%'!S172,'C_0_%'!S172)</f>
        <v>10778</v>
      </c>
      <c r="AW180" s="20"/>
      <c r="AX180" s="20"/>
      <c r="AY180" s="20"/>
    </row>
    <row r="181" spans="2:51" x14ac:dyDescent="0.2">
      <c r="B181" s="38">
        <f>CHOOSE($AU$4,'C_6_%'!B173,'C_5_%'!B173,'C_4_%'!B173,'C_3_%'!B173,'C_2_%'!B173,'C_1_%'!B173,'C_0_%'!B173,)</f>
        <v>3715</v>
      </c>
      <c r="C181" s="38" t="str">
        <f>CHOOSE($AU$4,'C_6_%'!A173,'C_5_%'!A173,'C_4_%'!A173,'C_3_%'!A173,'C_2_%'!A173,'C_1_%'!A173,'C_0_%'!A173,)</f>
        <v>Linn-Mar</v>
      </c>
      <c r="E181" s="40">
        <f>CHOOSE($AU$4,'C_6_%'!E173,'C_5_%'!E173,'C_4_%'!E173,'C_3_%'!E173,'C_2_%'!E173,'C_1_%'!E173,'C_0_%'!E173)</f>
        <v>6943</v>
      </c>
      <c r="G181" s="40">
        <f>CHOOSE($AU$4,'C_6_%'!F173,'C_5_%'!F173,'C_4_%'!F173,'C_3_%'!F173,'C_2_%'!F173,'C_1_%'!F173,'C_0_%'!F173)</f>
        <v>63.1</v>
      </c>
      <c r="H181" s="3"/>
      <c r="I181" s="6">
        <f>CHOOSE($AU$4,'C_6_%'!G173,'C_5_%'!G173,'C_4_%'!G173,'C_3_%'!G173,'C_2_%'!G173,'C_1_%'!G173,'C_0_%'!G173,)</f>
        <v>34803529</v>
      </c>
      <c r="J181" s="6"/>
      <c r="K181" s="6">
        <f>CHOOSE($AU$4,'C_6_%'!H173,'C_5_%'!H173,'C_4_%'!H173,'C_3_%'!H173,'C_2_%'!H173,'C_1_%'!H173,'C_0_%'!H173)</f>
        <v>4555780</v>
      </c>
      <c r="L181" s="6"/>
      <c r="M181" s="6">
        <f>CHOOSE($AU$4,'C_6_%'!I173,'C_5_%'!I173,'C_4_%'!I173,'C_3_%'!I173,'C_2_%'!I173,'C_1_%'!I173,'C_0_%'!I173)</f>
        <v>2325002</v>
      </c>
      <c r="N181" s="6"/>
      <c r="O181" s="6">
        <f>CHOOSE($AU$4,'C_6_%'!J173,'C_5_%'!J173,'C_4_%'!J173,'C_3_%'!J173,'C_2_%'!J173,'C_1_%'!J173,'C_0_%'!J173)</f>
        <v>17628774</v>
      </c>
      <c r="P181" s="6"/>
      <c r="Q181" s="6">
        <f>CHOOSE($AU$4,'C_6_%'!K173,'C_5_%'!K173,'C_4_%'!K173,'C_3_%'!K173,'C_2_%'!K173,'C_1_%'!K173,'C_0_%'!K173)</f>
        <v>278554</v>
      </c>
      <c r="R181" s="6"/>
      <c r="S181" s="6">
        <f>CHOOSE($AU$4,'C_6_%'!L173,'C_5_%'!L173,'C_4_%'!L173,'C_3_%'!L173,'C_2_%'!L173,'C_1_%'!L173,'C_0_%'!L173,)</f>
        <v>57271820.332999997</v>
      </c>
      <c r="T181" s="6"/>
      <c r="U181" s="6">
        <f>CHOOSE($AU$4,'C_6_%'!O173,'C_5_%'!O173,'C_4_%'!O173,'C_3_%'!O173,'C_2_%'!O173,'C_1_%'!O173,'C_0_%'!O173)</f>
        <v>2887293.3333000001</v>
      </c>
      <c r="V181" s="6"/>
      <c r="W181" s="6">
        <f>CHOOSE($AU$4,'C_6_%'!Q173,'C_5_%'!Q173,'C_4_%'!Q173,'C_3_%'!Q173,'C_2_%'!Q173,'C_1_%'!Q173,'C_0_%'!Q173)</f>
        <v>0</v>
      </c>
      <c r="X181" s="6"/>
      <c r="Y181" s="6">
        <f>CHOOSE($AU$4,'C_6_%'!P173,'C_5_%'!P173,'C_4_%'!P173,'C_3_%'!P173,'C_2_%'!P173,'C_1_%'!P173,'C_0_%'!P173)</f>
        <v>0</v>
      </c>
      <c r="Z181" s="6"/>
      <c r="AA181" s="6">
        <f>CHOOSE($AU$4,'C_6_%'!R173,'C_5_%'!R173,'C_4_%'!R173,'C_3_%'!R173,'C_2_%'!R173,'C_1_%'!R173,'C_0_%'!R173)</f>
        <v>572940</v>
      </c>
      <c r="AB181" s="6"/>
      <c r="AC181" s="6">
        <f>CHOOSE($AU$4,'C_6_%'!S173,'C_5_%'!S173,'C_4_%'!S173,'C_3_%'!S173,'C_2_%'!S173,'C_1_%'!S173,'C_0_%'!S173)</f>
        <v>-5495</v>
      </c>
      <c r="AW181" s="20"/>
      <c r="AX181" s="20"/>
      <c r="AY181" s="20"/>
    </row>
    <row r="182" spans="2:51" x14ac:dyDescent="0.2">
      <c r="B182" s="38">
        <f>CHOOSE($AU$4,'C_6_%'!B174,'C_5_%'!B174,'C_4_%'!B174,'C_3_%'!B174,'C_2_%'!B174,'C_1_%'!B174,'C_0_%'!B174,)</f>
        <v>3744</v>
      </c>
      <c r="C182" s="38" t="str">
        <f>CHOOSE($AU$4,'C_6_%'!A174,'C_5_%'!A174,'C_4_%'!A174,'C_3_%'!A174,'C_2_%'!A174,'C_1_%'!A174,'C_0_%'!A174,)</f>
        <v>Lisbon</v>
      </c>
      <c r="E182" s="40">
        <f>CHOOSE($AU$4,'C_6_%'!E174,'C_5_%'!E174,'C_4_%'!E174,'C_3_%'!E174,'C_2_%'!E174,'C_1_%'!E174,'C_0_%'!E174)</f>
        <v>699.5</v>
      </c>
      <c r="G182" s="40">
        <f>CHOOSE($AU$4,'C_6_%'!F174,'C_5_%'!F174,'C_4_%'!F174,'C_3_%'!F174,'C_2_%'!F174,'C_1_%'!F174,'C_0_%'!F174)</f>
        <v>21</v>
      </c>
      <c r="H182" s="3"/>
      <c r="I182" s="6">
        <f>CHOOSE($AU$4,'C_6_%'!G174,'C_5_%'!G174,'C_4_%'!G174,'C_3_%'!G174,'C_2_%'!G174,'C_1_%'!G174,'C_0_%'!G174,)</f>
        <v>3936284</v>
      </c>
      <c r="J182" s="6"/>
      <c r="K182" s="6">
        <f>CHOOSE($AU$4,'C_6_%'!H174,'C_5_%'!H174,'C_4_%'!H174,'C_3_%'!H174,'C_2_%'!H174,'C_1_%'!H174,'C_0_%'!H174)</f>
        <v>453114</v>
      </c>
      <c r="L182" s="6"/>
      <c r="M182" s="6">
        <f>CHOOSE($AU$4,'C_6_%'!I174,'C_5_%'!I174,'C_4_%'!I174,'C_3_%'!I174,'C_2_%'!I174,'C_1_%'!I174,'C_0_%'!I174)</f>
        <v>520921</v>
      </c>
      <c r="N182" s="6"/>
      <c r="O182" s="6">
        <f>CHOOSE($AU$4,'C_6_%'!J174,'C_5_%'!J174,'C_4_%'!J174,'C_3_%'!J174,'C_2_%'!J174,'C_1_%'!J174,'C_0_%'!J174)</f>
        <v>1304022</v>
      </c>
      <c r="P182" s="6"/>
      <c r="Q182" s="6">
        <f>CHOOSE($AU$4,'C_6_%'!K174,'C_5_%'!K174,'C_4_%'!K174,'C_3_%'!K174,'C_2_%'!K174,'C_1_%'!K174,'C_0_%'!K174)</f>
        <v>33262</v>
      </c>
      <c r="R182" s="6"/>
      <c r="S182" s="6">
        <f>CHOOSE($AU$4,'C_6_%'!L174,'C_5_%'!L174,'C_4_%'!L174,'C_3_%'!L174,'C_2_%'!L174,'C_1_%'!L174,'C_0_%'!L174,)</f>
        <v>5699834.6666999999</v>
      </c>
      <c r="T182" s="6"/>
      <c r="U182" s="6">
        <f>CHOOSE($AU$4,'C_6_%'!O174,'C_5_%'!O174,'C_4_%'!O174,'C_3_%'!O174,'C_2_%'!O174,'C_1_%'!O174,'C_0_%'!O174)</f>
        <v>560597.66666999995</v>
      </c>
      <c r="V182" s="6"/>
      <c r="W182" s="6">
        <f>CHOOSE($AU$4,'C_6_%'!Q174,'C_5_%'!Q174,'C_4_%'!Q174,'C_3_%'!Q174,'C_2_%'!Q174,'C_1_%'!Q174,'C_0_%'!Q174)</f>
        <v>139768.94625000001</v>
      </c>
      <c r="X182" s="6"/>
      <c r="Y182" s="6">
        <f>CHOOSE($AU$4,'C_6_%'!P174,'C_5_%'!P174,'C_4_%'!P174,'C_3_%'!P174,'C_2_%'!P174,'C_1_%'!P174,'C_0_%'!P174)</f>
        <v>0</v>
      </c>
      <c r="Z182" s="6"/>
      <c r="AA182" s="6">
        <f>CHOOSE($AU$4,'C_6_%'!R174,'C_5_%'!R174,'C_4_%'!R174,'C_3_%'!R174,'C_2_%'!R174,'C_1_%'!R174,'C_0_%'!R174)</f>
        <v>165516</v>
      </c>
      <c r="AB182" s="6"/>
      <c r="AC182" s="6">
        <f>CHOOSE($AU$4,'C_6_%'!S174,'C_5_%'!S174,'C_4_%'!S174,'C_3_%'!S174,'C_2_%'!S174,'C_1_%'!S174,'C_0_%'!S174)</f>
        <v>33914</v>
      </c>
      <c r="AW182" s="20"/>
      <c r="AX182" s="20"/>
      <c r="AY182" s="20"/>
    </row>
    <row r="183" spans="2:51" x14ac:dyDescent="0.2">
      <c r="B183" s="38">
        <f>CHOOSE($AU$4,'C_6_%'!B175,'C_5_%'!B175,'C_4_%'!B175,'C_3_%'!B175,'C_2_%'!B175,'C_1_%'!B175,'C_0_%'!B175,)</f>
        <v>3798</v>
      </c>
      <c r="C183" s="38" t="str">
        <f>CHOOSE($AU$4,'C_6_%'!A175,'C_5_%'!A175,'C_4_%'!A175,'C_3_%'!A175,'C_2_%'!A175,'C_1_%'!A175,'C_0_%'!A175,)</f>
        <v>Logan-Magnolia</v>
      </c>
      <c r="E183" s="40">
        <f>CHOOSE($AU$4,'C_6_%'!E175,'C_5_%'!E175,'C_4_%'!E175,'C_3_%'!E175,'C_2_%'!E175,'C_1_%'!E175,'C_0_%'!E175)</f>
        <v>553.9</v>
      </c>
      <c r="G183" s="40">
        <f>CHOOSE($AU$4,'C_6_%'!F175,'C_5_%'!F175,'C_4_%'!F175,'C_3_%'!F175,'C_2_%'!F175,'C_1_%'!F175,'C_0_%'!F175)</f>
        <v>-15.1</v>
      </c>
      <c r="H183" s="3"/>
      <c r="I183" s="6">
        <f>CHOOSE($AU$4,'C_6_%'!G175,'C_5_%'!G175,'C_4_%'!G175,'C_3_%'!G175,'C_2_%'!G175,'C_1_%'!G175,'C_0_%'!G175,)</f>
        <v>2948558</v>
      </c>
      <c r="J183" s="6"/>
      <c r="K183" s="6">
        <f>CHOOSE($AU$4,'C_6_%'!H175,'C_5_%'!H175,'C_4_%'!H175,'C_3_%'!H175,'C_2_%'!H175,'C_1_%'!H175,'C_0_%'!H175)</f>
        <v>394041</v>
      </c>
      <c r="L183" s="6"/>
      <c r="M183" s="6">
        <f>CHOOSE($AU$4,'C_6_%'!I175,'C_5_%'!I175,'C_4_%'!I175,'C_3_%'!I175,'C_2_%'!I175,'C_1_%'!I175,'C_0_%'!I175)</f>
        <v>84266</v>
      </c>
      <c r="N183" s="6"/>
      <c r="O183" s="6">
        <f>CHOOSE($AU$4,'C_6_%'!J175,'C_5_%'!J175,'C_4_%'!J175,'C_3_%'!J175,'C_2_%'!J175,'C_1_%'!J175,'C_0_%'!J175)</f>
        <v>1444102</v>
      </c>
      <c r="P183" s="6"/>
      <c r="Q183" s="6">
        <f>CHOOSE($AU$4,'C_6_%'!K175,'C_5_%'!K175,'C_4_%'!K175,'C_3_%'!K175,'C_2_%'!K175,'C_1_%'!K175,'C_0_%'!K175)</f>
        <v>14621</v>
      </c>
      <c r="R183" s="6"/>
      <c r="S183" s="6">
        <f>CHOOSE($AU$4,'C_6_%'!L175,'C_5_%'!L175,'C_4_%'!L175,'C_3_%'!L175,'C_2_%'!L175,'C_1_%'!L175,'C_0_%'!L175,)</f>
        <v>4791907.6666999999</v>
      </c>
      <c r="T183" s="6"/>
      <c r="U183" s="6">
        <f>CHOOSE($AU$4,'C_6_%'!O175,'C_5_%'!O175,'C_4_%'!O175,'C_3_%'!O175,'C_2_%'!O175,'C_1_%'!O175,'C_0_%'!O175)</f>
        <v>104093.66667000001</v>
      </c>
      <c r="V183" s="6"/>
      <c r="W183" s="6">
        <f>CHOOSE($AU$4,'C_6_%'!Q175,'C_5_%'!Q175,'C_4_%'!Q175,'C_3_%'!Q175,'C_2_%'!Q175,'C_1_%'!Q175,'C_0_%'!Q175)</f>
        <v>0</v>
      </c>
      <c r="X183" s="6"/>
      <c r="Y183" s="6">
        <f>CHOOSE($AU$4,'C_6_%'!P175,'C_5_%'!P175,'C_4_%'!P175,'C_3_%'!P175,'C_2_%'!P175,'C_1_%'!P175,'C_0_%'!P175)</f>
        <v>0</v>
      </c>
      <c r="Z183" s="6"/>
      <c r="AA183" s="6">
        <f>CHOOSE($AU$4,'C_6_%'!R175,'C_5_%'!R175,'C_4_%'!R175,'C_3_%'!R175,'C_2_%'!R175,'C_1_%'!R175,'C_0_%'!R175)</f>
        <v>114588</v>
      </c>
      <c r="AB183" s="6"/>
      <c r="AC183" s="6">
        <f>CHOOSE($AU$4,'C_6_%'!S175,'C_5_%'!S175,'C_4_%'!S175,'C_3_%'!S175,'C_2_%'!S175,'C_1_%'!S175,'C_0_%'!S175)</f>
        <v>16652</v>
      </c>
      <c r="AW183" s="20"/>
      <c r="AX183" s="20"/>
      <c r="AY183" s="20"/>
    </row>
    <row r="184" spans="2:51" s="43" customFormat="1" x14ac:dyDescent="0.2">
      <c r="B184" s="42">
        <f>CHOOSE($AU$4,'C_6_%'!B176,'C_5_%'!B176,'C_4_%'!B176,'C_3_%'!B176,'C_2_%'!B176,'C_1_%'!B176,'C_0_%'!B176,)</f>
        <v>3816</v>
      </c>
      <c r="C184" s="42" t="str">
        <f>CHOOSE($AU$4,'C_6_%'!A176,'C_5_%'!A176,'C_4_%'!A176,'C_3_%'!A176,'C_2_%'!A176,'C_1_%'!A176,'C_0_%'!A176,)</f>
        <v>Lone Tree</v>
      </c>
      <c r="E184" s="44">
        <f>CHOOSE($AU$4,'C_6_%'!E176,'C_5_%'!E176,'C_4_%'!E176,'C_3_%'!E176,'C_2_%'!E176,'C_1_%'!E176,'C_0_%'!E176)</f>
        <v>404.5</v>
      </c>
      <c r="G184" s="44">
        <f>CHOOSE($AU$4,'C_6_%'!F176,'C_5_%'!F176,'C_4_%'!F176,'C_3_%'!F176,'C_2_%'!F176,'C_1_%'!F176,'C_0_%'!F176)</f>
        <v>-20.6</v>
      </c>
      <c r="H184" s="45"/>
      <c r="I184" s="46">
        <f>CHOOSE($AU$4,'C_6_%'!G176,'C_5_%'!G176,'C_4_%'!G176,'C_3_%'!G176,'C_2_%'!G176,'C_1_%'!G176,'C_0_%'!G176,)</f>
        <v>1882006</v>
      </c>
      <c r="J184" s="46"/>
      <c r="K184" s="46">
        <f>CHOOSE($AU$4,'C_6_%'!H176,'C_5_%'!H176,'C_4_%'!H176,'C_3_%'!H176,'C_2_%'!H176,'C_1_%'!H176,'C_0_%'!H176)</f>
        <v>323707</v>
      </c>
      <c r="L184" s="46"/>
      <c r="M184" s="46">
        <f>CHOOSE($AU$4,'C_6_%'!I176,'C_5_%'!I176,'C_4_%'!I176,'C_3_%'!I176,'C_2_%'!I176,'C_1_%'!I176,'C_0_%'!I176)</f>
        <v>-85583</v>
      </c>
      <c r="N184" s="46"/>
      <c r="O184" s="46">
        <f>CHOOSE($AU$4,'C_6_%'!J176,'C_5_%'!J176,'C_4_%'!J176,'C_3_%'!J176,'C_2_%'!J176,'C_1_%'!J176,'C_0_%'!J176)</f>
        <v>1231844</v>
      </c>
      <c r="P184" s="46"/>
      <c r="Q184" s="46">
        <f>CHOOSE($AU$4,'C_6_%'!K176,'C_5_%'!K176,'C_4_%'!K176,'C_3_%'!K176,'C_2_%'!K176,'C_1_%'!K176,'C_0_%'!K176)</f>
        <v>46479</v>
      </c>
      <c r="R184" s="46"/>
      <c r="S184" s="46">
        <f>CHOOSE($AU$4,'C_6_%'!L176,'C_5_%'!L176,'C_4_%'!L176,'C_3_%'!L176,'C_2_%'!L176,'C_1_%'!L176,'C_0_%'!L176,)</f>
        <v>3445672.6666999999</v>
      </c>
      <c r="T184" s="46"/>
      <c r="U184" s="46">
        <f>CHOOSE($AU$4,'C_6_%'!O176,'C_5_%'!O176,'C_4_%'!O176,'C_3_%'!O176,'C_2_%'!O176,'C_1_%'!O176,'C_0_%'!O176)</f>
        <v>-30988.333330000001</v>
      </c>
      <c r="V184" s="46"/>
      <c r="W184" s="46">
        <f>CHOOSE($AU$4,'C_6_%'!Q176,'C_5_%'!Q176,'C_4_%'!Q176,'C_3_%'!Q176,'C_2_%'!Q176,'C_1_%'!Q176,'C_0_%'!Q176)</f>
        <v>0</v>
      </c>
      <c r="X184" s="46"/>
      <c r="Y184" s="46">
        <f>CHOOSE($AU$4,'C_6_%'!P176,'C_5_%'!P176,'C_4_%'!P176,'C_3_%'!P176,'C_2_%'!P176,'C_1_%'!P176,'C_0_%'!P176)</f>
        <v>53010</v>
      </c>
      <c r="Z184" s="46"/>
      <c r="AA184" s="46">
        <f>CHOOSE($AU$4,'C_6_%'!R176,'C_5_%'!R176,'C_4_%'!R176,'C_3_%'!R176,'C_2_%'!R176,'C_1_%'!R176,'C_0_%'!R176)</f>
        <v>73209</v>
      </c>
      <c r="AB184" s="46"/>
      <c r="AC184" s="46">
        <f>CHOOSE($AU$4,'C_6_%'!S176,'C_5_%'!S176,'C_4_%'!S176,'C_3_%'!S176,'C_2_%'!S176,'C_1_%'!S176,'C_0_%'!S176)</f>
        <v>-18606</v>
      </c>
      <c r="AW184" s="48"/>
      <c r="AX184" s="48"/>
      <c r="AY184" s="48"/>
    </row>
    <row r="185" spans="2:51" x14ac:dyDescent="0.2">
      <c r="B185" s="38">
        <f>CHOOSE($AU$4,'C_6_%'!B177,'C_5_%'!B177,'C_4_%'!B177,'C_3_%'!B177,'C_2_%'!B177,'C_1_%'!B177,'C_0_%'!B177,)</f>
        <v>3841</v>
      </c>
      <c r="C185" s="38" t="str">
        <f>CHOOSE($AU$4,'C_6_%'!A177,'C_5_%'!A177,'C_4_%'!A177,'C_3_%'!A177,'C_2_%'!A177,'C_1_%'!A177,'C_0_%'!A177,)</f>
        <v>Louisa-Muscatine</v>
      </c>
      <c r="E185" s="40">
        <f>CHOOSE($AU$4,'C_6_%'!E177,'C_5_%'!E177,'C_4_%'!E177,'C_3_%'!E177,'C_2_%'!E177,'C_1_%'!E177,'C_0_%'!E177)</f>
        <v>770.9</v>
      </c>
      <c r="G185" s="40">
        <f>CHOOSE($AU$4,'C_6_%'!F177,'C_5_%'!F177,'C_4_%'!F177,'C_3_%'!F177,'C_2_%'!F177,'C_1_%'!F177,'C_0_%'!F177)</f>
        <v>10.8</v>
      </c>
      <c r="H185" s="3"/>
      <c r="I185" s="6">
        <f>CHOOSE($AU$4,'C_6_%'!G177,'C_5_%'!G177,'C_4_%'!G177,'C_3_%'!G177,'C_2_%'!G177,'C_1_%'!G177,'C_0_%'!G177,)</f>
        <v>3667548</v>
      </c>
      <c r="J185" s="6"/>
      <c r="K185" s="6">
        <f>CHOOSE($AU$4,'C_6_%'!H177,'C_5_%'!H177,'C_4_%'!H177,'C_3_%'!H177,'C_2_%'!H177,'C_1_%'!H177,'C_0_%'!H177)</f>
        <v>586978</v>
      </c>
      <c r="L185" s="6"/>
      <c r="M185" s="6">
        <f>CHOOSE($AU$4,'C_6_%'!I177,'C_5_%'!I177,'C_4_%'!I177,'C_3_%'!I177,'C_2_%'!I177,'C_1_%'!I177,'C_0_%'!I177)</f>
        <v>294461</v>
      </c>
      <c r="N185" s="6"/>
      <c r="O185" s="6">
        <f>CHOOSE($AU$4,'C_6_%'!J177,'C_5_%'!J177,'C_4_%'!J177,'C_3_%'!J177,'C_2_%'!J177,'C_1_%'!J177,'C_0_%'!J177)</f>
        <v>2323003</v>
      </c>
      <c r="P185" s="6"/>
      <c r="Q185" s="6">
        <f>CHOOSE($AU$4,'C_6_%'!K177,'C_5_%'!K177,'C_4_%'!K177,'C_3_%'!K177,'C_2_%'!K177,'C_1_%'!K177,'C_0_%'!K177)</f>
        <v>64048</v>
      </c>
      <c r="R185" s="6"/>
      <c r="S185" s="6">
        <f>CHOOSE($AU$4,'C_6_%'!L177,'C_5_%'!L177,'C_4_%'!L177,'C_3_%'!L177,'C_2_%'!L177,'C_1_%'!L177,'C_0_%'!L177,)</f>
        <v>6599017.3333000001</v>
      </c>
      <c r="T185" s="6"/>
      <c r="U185" s="6">
        <f>CHOOSE($AU$4,'C_6_%'!O177,'C_5_%'!O177,'C_4_%'!O177,'C_3_%'!O177,'C_2_%'!O177,'C_1_%'!O177,'C_0_%'!O177)</f>
        <v>379997.33332999999</v>
      </c>
      <c r="V185" s="6"/>
      <c r="W185" s="6">
        <f>CHOOSE($AU$4,'C_6_%'!Q177,'C_5_%'!Q177,'C_4_%'!Q177,'C_3_%'!Q177,'C_2_%'!Q177,'C_1_%'!Q177,'C_0_%'!Q177)</f>
        <v>0</v>
      </c>
      <c r="X185" s="6"/>
      <c r="Y185" s="6">
        <f>CHOOSE($AU$4,'C_6_%'!P177,'C_5_%'!P177,'C_4_%'!P177,'C_3_%'!P177,'C_2_%'!P177,'C_1_%'!P177,'C_0_%'!P177)</f>
        <v>0</v>
      </c>
      <c r="Z185" s="6"/>
      <c r="AA185" s="6">
        <f>CHOOSE($AU$4,'C_6_%'!R177,'C_5_%'!R177,'C_4_%'!R177,'C_3_%'!R177,'C_2_%'!R177,'C_1_%'!R177,'C_0_%'!R177)</f>
        <v>127320</v>
      </c>
      <c r="AB185" s="6"/>
      <c r="AC185" s="6">
        <f>CHOOSE($AU$4,'C_6_%'!S177,'C_5_%'!S177,'C_4_%'!S177,'C_3_%'!S177,'C_2_%'!S177,'C_1_%'!S177,'C_0_%'!S177)</f>
        <v>-1221</v>
      </c>
      <c r="AW185" s="20"/>
      <c r="AX185" s="20"/>
      <c r="AY185" s="20"/>
    </row>
    <row r="186" spans="2:51" x14ac:dyDescent="0.2">
      <c r="B186" s="38">
        <f>CHOOSE($AU$4,'C_6_%'!B178,'C_5_%'!B178,'C_4_%'!B178,'C_3_%'!B178,'C_2_%'!B178,'C_1_%'!B178,'C_0_%'!B178,)</f>
        <v>3897</v>
      </c>
      <c r="C186" s="38" t="str">
        <f>CHOOSE($AU$4,'C_6_%'!A178,'C_5_%'!A178,'C_4_%'!A178,'C_3_%'!A178,'C_2_%'!A178,'C_1_%'!A178,'C_0_%'!A178,)</f>
        <v>LuVerne</v>
      </c>
      <c r="E186" s="40">
        <f>CHOOSE($AU$4,'C_6_%'!E178,'C_5_%'!E178,'C_4_%'!E178,'C_3_%'!E178,'C_2_%'!E178,'C_1_%'!E178,'C_0_%'!E178)</f>
        <v>76</v>
      </c>
      <c r="G186" s="40">
        <f>CHOOSE($AU$4,'C_6_%'!F178,'C_5_%'!F178,'C_4_%'!F178,'C_3_%'!F178,'C_2_%'!F178,'C_1_%'!F178,'C_0_%'!F178)</f>
        <v>0</v>
      </c>
      <c r="H186" s="3"/>
      <c r="I186" s="6">
        <f>CHOOSE($AU$4,'C_6_%'!G178,'C_5_%'!G178,'C_4_%'!G178,'C_3_%'!G178,'C_2_%'!G178,'C_1_%'!G178,'C_0_%'!G178,)</f>
        <v>112378</v>
      </c>
      <c r="J186" s="6"/>
      <c r="K186" s="6">
        <f>CHOOSE($AU$4,'C_6_%'!H178,'C_5_%'!H178,'C_4_%'!H178,'C_3_%'!H178,'C_2_%'!H178,'C_1_%'!H178,'C_0_%'!H178)</f>
        <v>56420</v>
      </c>
      <c r="L186" s="6"/>
      <c r="M186" s="6">
        <f>CHOOSE($AU$4,'C_6_%'!I178,'C_5_%'!I178,'C_4_%'!I178,'C_3_%'!I178,'C_2_%'!I178,'C_1_%'!I178,'C_0_%'!I178)</f>
        <v>75832</v>
      </c>
      <c r="N186" s="6"/>
      <c r="O186" s="6">
        <f>CHOOSE($AU$4,'C_6_%'!J178,'C_5_%'!J178,'C_4_%'!J178,'C_3_%'!J178,'C_2_%'!J178,'C_1_%'!J178,'C_0_%'!J178)</f>
        <v>570430</v>
      </c>
      <c r="P186" s="6"/>
      <c r="Q186" s="6">
        <f>CHOOSE($AU$4,'C_6_%'!K178,'C_5_%'!K178,'C_4_%'!K178,'C_3_%'!K178,'C_2_%'!K178,'C_1_%'!K178,'C_0_%'!K178)</f>
        <v>25774</v>
      </c>
      <c r="R186" s="6"/>
      <c r="S186" s="6">
        <f>CHOOSE($AU$4,'C_6_%'!L178,'C_5_%'!L178,'C_4_%'!L178,'C_3_%'!L178,'C_2_%'!L178,'C_1_%'!L178,'C_0_%'!L178,)</f>
        <v>741985.66666999995</v>
      </c>
      <c r="T186" s="6"/>
      <c r="U186" s="6">
        <f>CHOOSE($AU$4,'C_6_%'!O178,'C_5_%'!O178,'C_4_%'!O178,'C_3_%'!O178,'C_2_%'!O178,'C_1_%'!O178,'C_0_%'!O178)</f>
        <v>104363.66667000001</v>
      </c>
      <c r="V186" s="6"/>
      <c r="W186" s="6">
        <f>CHOOSE($AU$4,'C_6_%'!Q178,'C_5_%'!Q178,'C_4_%'!Q178,'C_3_%'!Q178,'C_2_%'!Q178,'C_1_%'!Q178,'C_0_%'!Q178)</f>
        <v>0</v>
      </c>
      <c r="X186" s="6"/>
      <c r="Y186" s="6">
        <f>CHOOSE($AU$4,'C_6_%'!P178,'C_5_%'!P178,'C_4_%'!P178,'C_3_%'!P178,'C_2_%'!P178,'C_1_%'!P178,'C_0_%'!P178)</f>
        <v>0</v>
      </c>
      <c r="Z186" s="6"/>
      <c r="AA186" s="6">
        <f>CHOOSE($AU$4,'C_6_%'!R178,'C_5_%'!R178,'C_4_%'!R178,'C_3_%'!R178,'C_2_%'!R178,'C_1_%'!R178,'C_0_%'!R178)</f>
        <v>28647</v>
      </c>
      <c r="AB186" s="6"/>
      <c r="AC186" s="6">
        <f>CHOOSE($AU$4,'C_6_%'!S178,'C_5_%'!S178,'C_4_%'!S178,'C_3_%'!S178,'C_2_%'!S178,'C_1_%'!S178,'C_0_%'!S178)</f>
        <v>4163</v>
      </c>
      <c r="AW186" s="20"/>
      <c r="AX186" s="20"/>
      <c r="AY186" s="20"/>
    </row>
    <row r="187" spans="2:51" x14ac:dyDescent="0.2">
      <c r="B187" s="38">
        <f>CHOOSE($AU$4,'C_6_%'!B179,'C_5_%'!B179,'C_4_%'!B179,'C_3_%'!B179,'C_2_%'!B179,'C_1_%'!B179,'C_0_%'!B179,)</f>
        <v>3906</v>
      </c>
      <c r="C187" s="38" t="str">
        <f>CHOOSE($AU$4,'C_6_%'!A179,'C_5_%'!A179,'C_4_%'!A179,'C_3_%'!A179,'C_2_%'!A179,'C_1_%'!A179,'C_0_%'!A179,)</f>
        <v>Lynnville-Sully</v>
      </c>
      <c r="E187" s="40">
        <f>CHOOSE($AU$4,'C_6_%'!E179,'C_5_%'!E179,'C_4_%'!E179,'C_3_%'!E179,'C_2_%'!E179,'C_1_%'!E179,'C_0_%'!E179)</f>
        <v>432.8</v>
      </c>
      <c r="G187" s="40">
        <f>CHOOSE($AU$4,'C_6_%'!F179,'C_5_%'!F179,'C_4_%'!F179,'C_3_%'!F179,'C_2_%'!F179,'C_1_%'!F179,'C_0_%'!F179)</f>
        <v>-3</v>
      </c>
      <c r="H187" s="3"/>
      <c r="I187" s="6">
        <f>CHOOSE($AU$4,'C_6_%'!G179,'C_5_%'!G179,'C_4_%'!G179,'C_3_%'!G179,'C_2_%'!G179,'C_1_%'!G179,'C_0_%'!G179,)</f>
        <v>1881663</v>
      </c>
      <c r="J187" s="6"/>
      <c r="K187" s="6">
        <f>CHOOSE($AU$4,'C_6_%'!H179,'C_5_%'!H179,'C_4_%'!H179,'C_3_%'!H179,'C_2_%'!H179,'C_1_%'!H179,'C_0_%'!H179)</f>
        <v>302941</v>
      </c>
      <c r="L187" s="6"/>
      <c r="M187" s="6">
        <f>CHOOSE($AU$4,'C_6_%'!I179,'C_5_%'!I179,'C_4_%'!I179,'C_3_%'!I179,'C_2_%'!I179,'C_1_%'!I179,'C_0_%'!I179)</f>
        <v>158965</v>
      </c>
      <c r="N187" s="6"/>
      <c r="O187" s="6">
        <f>CHOOSE($AU$4,'C_6_%'!J179,'C_5_%'!J179,'C_4_%'!J179,'C_3_%'!J179,'C_2_%'!J179,'C_1_%'!J179,'C_0_%'!J179)</f>
        <v>1471465</v>
      </c>
      <c r="P187" s="6"/>
      <c r="Q187" s="6">
        <f>CHOOSE($AU$4,'C_6_%'!K179,'C_5_%'!K179,'C_4_%'!K179,'C_3_%'!K179,'C_2_%'!K179,'C_1_%'!K179,'C_0_%'!K179)</f>
        <v>-6467</v>
      </c>
      <c r="R187" s="6"/>
      <c r="S187" s="6">
        <f>CHOOSE($AU$4,'C_6_%'!L179,'C_5_%'!L179,'C_4_%'!L179,'C_3_%'!L179,'C_2_%'!L179,'C_1_%'!L179,'C_0_%'!L179,)</f>
        <v>3663519</v>
      </c>
      <c r="T187" s="6"/>
      <c r="U187" s="6">
        <f>CHOOSE($AU$4,'C_6_%'!O179,'C_5_%'!O179,'C_4_%'!O179,'C_3_%'!O179,'C_2_%'!O179,'C_1_%'!O179,'C_0_%'!O179)</f>
        <v>159948</v>
      </c>
      <c r="V187" s="6"/>
      <c r="W187" s="6">
        <f>CHOOSE($AU$4,'C_6_%'!Q179,'C_5_%'!Q179,'C_4_%'!Q179,'C_3_%'!Q179,'C_2_%'!Q179,'C_1_%'!Q179,'C_0_%'!Q179)</f>
        <v>0</v>
      </c>
      <c r="X187" s="6"/>
      <c r="Y187" s="6">
        <f>CHOOSE($AU$4,'C_6_%'!P179,'C_5_%'!P179,'C_4_%'!P179,'C_3_%'!P179,'C_2_%'!P179,'C_1_%'!P179,'C_0_%'!P179)</f>
        <v>0</v>
      </c>
      <c r="Z187" s="6"/>
      <c r="AA187" s="6">
        <f>CHOOSE($AU$4,'C_6_%'!R179,'C_5_%'!R179,'C_4_%'!R179,'C_3_%'!R179,'C_2_%'!R179,'C_1_%'!R179,'C_0_%'!R179)</f>
        <v>111405</v>
      </c>
      <c r="AB187" s="6"/>
      <c r="AC187" s="6">
        <f>CHOOSE($AU$4,'C_6_%'!S179,'C_5_%'!S179,'C_4_%'!S179,'C_3_%'!S179,'C_2_%'!S179,'C_1_%'!S179,'C_0_%'!S179)</f>
        <v>47134</v>
      </c>
      <c r="AW187" s="20"/>
      <c r="AX187" s="20"/>
      <c r="AY187" s="20"/>
    </row>
    <row r="188" spans="2:51" x14ac:dyDescent="0.2">
      <c r="B188" s="38">
        <f>CHOOSE($AU$4,'C_6_%'!B180,'C_5_%'!B180,'C_4_%'!B180,'C_3_%'!B180,'C_2_%'!B180,'C_1_%'!B180,'C_0_%'!B180,)</f>
        <v>4419</v>
      </c>
      <c r="C188" s="38" t="str">
        <f>CHOOSE($AU$4,'C_6_%'!A180,'C_5_%'!A180,'C_4_%'!A180,'C_3_%'!A180,'C_2_%'!A180,'C_1_%'!A180,'C_0_%'!A180,)</f>
        <v>MFL MarMac</v>
      </c>
      <c r="E188" s="40">
        <f>CHOOSE($AU$4,'C_6_%'!E180,'C_5_%'!E180,'C_4_%'!E180,'C_3_%'!E180,'C_2_%'!E180,'C_1_%'!E180,'C_0_%'!E180)</f>
        <v>794.2</v>
      </c>
      <c r="G188" s="40">
        <f>CHOOSE($AU$4,'C_6_%'!F180,'C_5_%'!F180,'C_4_%'!F180,'C_3_%'!F180,'C_2_%'!F180,'C_1_%'!F180,'C_0_%'!F180)</f>
        <v>-2.9</v>
      </c>
      <c r="H188" s="3"/>
      <c r="I188" s="6">
        <f>CHOOSE($AU$4,'C_6_%'!G180,'C_5_%'!G180,'C_4_%'!G180,'C_3_%'!G180,'C_2_%'!G180,'C_1_%'!G180,'C_0_%'!G180,)</f>
        <v>4135652</v>
      </c>
      <c r="J188" s="6"/>
      <c r="K188" s="6">
        <f>CHOOSE($AU$4,'C_6_%'!H180,'C_5_%'!H180,'C_4_%'!H180,'C_3_%'!H180,'C_2_%'!H180,'C_1_%'!H180,'C_0_%'!H180)</f>
        <v>586622</v>
      </c>
      <c r="L188" s="6"/>
      <c r="M188" s="6">
        <f>CHOOSE($AU$4,'C_6_%'!I180,'C_5_%'!I180,'C_4_%'!I180,'C_3_%'!I180,'C_2_%'!I180,'C_1_%'!I180,'C_0_%'!I180)</f>
        <v>293980</v>
      </c>
      <c r="N188" s="6"/>
      <c r="O188" s="6">
        <f>CHOOSE($AU$4,'C_6_%'!J180,'C_5_%'!J180,'C_4_%'!J180,'C_3_%'!J180,'C_2_%'!J180,'C_1_%'!J180,'C_0_%'!J180)</f>
        <v>2260583</v>
      </c>
      <c r="P188" s="6"/>
      <c r="Q188" s="6">
        <f>CHOOSE($AU$4,'C_6_%'!K180,'C_5_%'!K180,'C_4_%'!K180,'C_3_%'!K180,'C_2_%'!K180,'C_1_%'!K180,'C_0_%'!K180)</f>
        <v>-19301</v>
      </c>
      <c r="R188" s="6"/>
      <c r="S188" s="6">
        <f>CHOOSE($AU$4,'C_6_%'!L180,'C_5_%'!L180,'C_4_%'!L180,'C_3_%'!L180,'C_2_%'!L180,'C_1_%'!L180,'C_0_%'!L180,)</f>
        <v>6996786.6666999999</v>
      </c>
      <c r="T188" s="6"/>
      <c r="U188" s="6">
        <f>CHOOSE($AU$4,'C_6_%'!O180,'C_5_%'!O180,'C_4_%'!O180,'C_3_%'!O180,'C_2_%'!O180,'C_1_%'!O180,'C_0_%'!O180)</f>
        <v>288608.66667000001</v>
      </c>
      <c r="V188" s="6"/>
      <c r="W188" s="6">
        <f>CHOOSE($AU$4,'C_6_%'!Q180,'C_5_%'!Q180,'C_4_%'!Q180,'C_3_%'!Q180,'C_2_%'!Q180,'C_1_%'!Q180,'C_0_%'!Q180)</f>
        <v>0</v>
      </c>
      <c r="X188" s="6"/>
      <c r="Y188" s="6">
        <f>CHOOSE($AU$4,'C_6_%'!P180,'C_5_%'!P180,'C_4_%'!P180,'C_3_%'!P180,'C_2_%'!P180,'C_1_%'!P180,'C_0_%'!P180)</f>
        <v>0</v>
      </c>
      <c r="Z188" s="6"/>
      <c r="AA188" s="6">
        <f>CHOOSE($AU$4,'C_6_%'!R180,'C_5_%'!R180,'C_4_%'!R180,'C_3_%'!R180,'C_2_%'!R180,'C_1_%'!R180,'C_0_%'!R180)</f>
        <v>136869</v>
      </c>
      <c r="AB188" s="6"/>
      <c r="AC188" s="6">
        <f>CHOOSE($AU$4,'C_6_%'!S180,'C_5_%'!S180,'C_4_%'!S180,'C_3_%'!S180,'C_2_%'!S180,'C_1_%'!S180,'C_0_%'!S180)</f>
        <v>-3914</v>
      </c>
      <c r="AW188" s="20"/>
      <c r="AX188" s="20"/>
      <c r="AY188" s="20"/>
    </row>
    <row r="189" spans="2:51" s="43" customFormat="1" x14ac:dyDescent="0.2">
      <c r="B189" s="42">
        <f>CHOOSE($AU$4,'C_6_%'!B181,'C_5_%'!B181,'C_4_%'!B181,'C_3_%'!B181,'C_2_%'!B181,'C_1_%'!B181,'C_0_%'!B181,)</f>
        <v>4149</v>
      </c>
      <c r="C189" s="42" t="str">
        <f>CHOOSE($AU$4,'C_6_%'!A181,'C_5_%'!A181,'C_4_%'!A181,'C_3_%'!A181,'C_2_%'!A181,'C_1_%'!A181,'C_0_%'!A181,)</f>
        <v>MOC-Floyd Valley</v>
      </c>
      <c r="E189" s="44">
        <f>CHOOSE($AU$4,'C_6_%'!E181,'C_5_%'!E181,'C_4_%'!E181,'C_3_%'!E181,'C_2_%'!E181,'C_1_%'!E181,'C_0_%'!E181)</f>
        <v>1377.3</v>
      </c>
      <c r="G189" s="44">
        <f>CHOOSE($AU$4,'C_6_%'!F181,'C_5_%'!F181,'C_4_%'!F181,'C_3_%'!F181,'C_2_%'!F181,'C_1_%'!F181,'C_0_%'!F181)</f>
        <v>34</v>
      </c>
      <c r="H189" s="45"/>
      <c r="I189" s="46">
        <f>CHOOSE($AU$4,'C_6_%'!G181,'C_5_%'!G181,'C_4_%'!G181,'C_3_%'!G181,'C_2_%'!G181,'C_1_%'!G181,'C_0_%'!G181,)</f>
        <v>6508452</v>
      </c>
      <c r="J189" s="46"/>
      <c r="K189" s="46">
        <f>CHOOSE($AU$4,'C_6_%'!H181,'C_5_%'!H181,'C_4_%'!H181,'C_3_%'!H181,'C_2_%'!H181,'C_1_%'!H181,'C_0_%'!H181)</f>
        <v>966511</v>
      </c>
      <c r="L189" s="46"/>
      <c r="M189" s="46">
        <f>CHOOSE($AU$4,'C_6_%'!I181,'C_5_%'!I181,'C_4_%'!I181,'C_3_%'!I181,'C_2_%'!I181,'C_1_%'!I181,'C_0_%'!I181)</f>
        <v>623725</v>
      </c>
      <c r="N189" s="46"/>
      <c r="O189" s="46">
        <f>CHOOSE($AU$4,'C_6_%'!J181,'C_5_%'!J181,'C_4_%'!J181,'C_3_%'!J181,'C_2_%'!J181,'C_1_%'!J181,'C_0_%'!J181)</f>
        <v>4381311</v>
      </c>
      <c r="P189" s="46"/>
      <c r="Q189" s="46">
        <f>CHOOSE($AU$4,'C_6_%'!K181,'C_5_%'!K181,'C_4_%'!K181,'C_3_%'!K181,'C_2_%'!K181,'C_1_%'!K181,'C_0_%'!K181)</f>
        <v>135110</v>
      </c>
      <c r="R189" s="46"/>
      <c r="S189" s="46">
        <f>CHOOSE($AU$4,'C_6_%'!L181,'C_5_%'!L181,'C_4_%'!L181,'C_3_%'!L181,'C_2_%'!L181,'C_1_%'!L181,'C_0_%'!L181,)</f>
        <v>11890971.666999999</v>
      </c>
      <c r="T189" s="46"/>
      <c r="U189" s="46">
        <f>CHOOSE($AU$4,'C_6_%'!O181,'C_5_%'!O181,'C_4_%'!O181,'C_3_%'!O181,'C_2_%'!O181,'C_1_%'!O181,'C_0_%'!O181)</f>
        <v>793532.66666999995</v>
      </c>
      <c r="V189" s="46"/>
      <c r="W189" s="46">
        <f>CHOOSE($AU$4,'C_6_%'!Q181,'C_5_%'!Q181,'C_4_%'!Q181,'C_3_%'!Q181,'C_2_%'!Q181,'C_1_%'!Q181,'C_0_%'!Q181)</f>
        <v>0</v>
      </c>
      <c r="X189" s="46"/>
      <c r="Y189" s="46">
        <f>CHOOSE($AU$4,'C_6_%'!P181,'C_5_%'!P181,'C_4_%'!P181,'C_3_%'!P181,'C_2_%'!P181,'C_1_%'!P181,'C_0_%'!P181)</f>
        <v>0</v>
      </c>
      <c r="Z189" s="46"/>
      <c r="AA189" s="46">
        <f>CHOOSE($AU$4,'C_6_%'!R181,'C_5_%'!R181,'C_4_%'!R181,'C_3_%'!R181,'C_2_%'!R181,'C_1_%'!R181,'C_0_%'!R181)</f>
        <v>216444</v>
      </c>
      <c r="AB189" s="46"/>
      <c r="AC189" s="46">
        <f>CHOOSE($AU$4,'C_6_%'!S181,'C_5_%'!S181,'C_4_%'!S181,'C_3_%'!S181,'C_2_%'!S181,'C_1_%'!S181,'C_0_%'!S181)</f>
        <v>-117151</v>
      </c>
      <c r="AW189" s="48"/>
      <c r="AX189" s="48"/>
      <c r="AY189" s="48"/>
    </row>
    <row r="190" spans="2:51" x14ac:dyDescent="0.2">
      <c r="B190" s="38">
        <f>CHOOSE($AU$4,'C_6_%'!B182,'C_5_%'!B182,'C_4_%'!B182,'C_3_%'!B182,'C_2_%'!B182,'C_1_%'!B182,'C_0_%'!B182,)</f>
        <v>3942</v>
      </c>
      <c r="C190" s="38" t="str">
        <f>CHOOSE($AU$4,'C_6_%'!A182,'C_5_%'!A182,'C_4_%'!A182,'C_3_%'!A182,'C_2_%'!A182,'C_1_%'!A182,'C_0_%'!A182,)</f>
        <v>Madrid</v>
      </c>
      <c r="E190" s="40">
        <f>CHOOSE($AU$4,'C_6_%'!E182,'C_5_%'!E182,'C_4_%'!E182,'C_3_%'!E182,'C_2_%'!E182,'C_1_%'!E182,'C_0_%'!E182)</f>
        <v>650.6</v>
      </c>
      <c r="G190" s="40">
        <f>CHOOSE($AU$4,'C_6_%'!F182,'C_5_%'!F182,'C_4_%'!F182,'C_3_%'!F182,'C_2_%'!F182,'C_1_%'!F182,'C_0_%'!F182)</f>
        <v>-25.5</v>
      </c>
      <c r="H190" s="3"/>
      <c r="I190" s="6">
        <f>CHOOSE($AU$4,'C_6_%'!G182,'C_5_%'!G182,'C_4_%'!G182,'C_3_%'!G182,'C_2_%'!G182,'C_1_%'!G182,'C_0_%'!G182,)</f>
        <v>3637575</v>
      </c>
      <c r="J190" s="6"/>
      <c r="K190" s="6">
        <f>CHOOSE($AU$4,'C_6_%'!H182,'C_5_%'!H182,'C_4_%'!H182,'C_3_%'!H182,'C_2_%'!H182,'C_1_%'!H182,'C_0_%'!H182)</f>
        <v>449710</v>
      </c>
      <c r="L190" s="6"/>
      <c r="M190" s="6">
        <f>CHOOSE($AU$4,'C_6_%'!I182,'C_5_%'!I182,'C_4_%'!I182,'C_3_%'!I182,'C_2_%'!I182,'C_1_%'!I182,'C_0_%'!I182)</f>
        <v>-19319</v>
      </c>
      <c r="N190" s="6"/>
      <c r="O190" s="6">
        <f>CHOOSE($AU$4,'C_6_%'!J182,'C_5_%'!J182,'C_4_%'!J182,'C_3_%'!J182,'C_2_%'!J182,'C_1_%'!J182,'C_0_%'!J182)</f>
        <v>1154958</v>
      </c>
      <c r="P190" s="6"/>
      <c r="Q190" s="6">
        <f>CHOOSE($AU$4,'C_6_%'!K182,'C_5_%'!K182,'C_4_%'!K182,'C_3_%'!K182,'C_2_%'!K182,'C_1_%'!K182,'C_0_%'!K182)</f>
        <v>61681</v>
      </c>
      <c r="R190" s="6"/>
      <c r="S190" s="6">
        <f>CHOOSE($AU$4,'C_6_%'!L182,'C_5_%'!L182,'C_4_%'!L182,'C_3_%'!L182,'C_2_%'!L182,'C_1_%'!L182,'C_0_%'!L182,)</f>
        <v>5246051.6666999999</v>
      </c>
      <c r="T190" s="6"/>
      <c r="U190" s="6">
        <f>CHOOSE($AU$4,'C_6_%'!O182,'C_5_%'!O182,'C_4_%'!O182,'C_3_%'!O182,'C_2_%'!O182,'C_1_%'!O182,'C_0_%'!O182)</f>
        <v>46170.666666999998</v>
      </c>
      <c r="V190" s="6"/>
      <c r="W190" s="6">
        <f>CHOOSE($AU$4,'C_6_%'!Q182,'C_5_%'!Q182,'C_4_%'!Q182,'C_3_%'!Q182,'C_2_%'!Q182,'C_1_%'!Q182,'C_0_%'!Q182)</f>
        <v>146914.42494</v>
      </c>
      <c r="X190" s="6"/>
      <c r="Y190" s="6">
        <f>CHOOSE($AU$4,'C_6_%'!P182,'C_5_%'!P182,'C_4_%'!P182,'C_3_%'!P182,'C_2_%'!P182,'C_1_%'!P182,'C_0_%'!P182)</f>
        <v>38072</v>
      </c>
      <c r="Z190" s="6"/>
      <c r="AA190" s="6">
        <f>CHOOSE($AU$4,'C_6_%'!R182,'C_5_%'!R182,'C_4_%'!R182,'C_3_%'!R182,'C_2_%'!R182,'C_1_%'!R182,'C_0_%'!R182)</f>
        <v>15915</v>
      </c>
      <c r="AB190" s="6"/>
      <c r="AC190" s="6">
        <f>CHOOSE($AU$4,'C_6_%'!S182,'C_5_%'!S182,'C_4_%'!S182,'C_3_%'!S182,'C_2_%'!S182,'C_1_%'!S182,'C_0_%'!S182)</f>
        <v>3673</v>
      </c>
      <c r="AW190" s="20"/>
      <c r="AX190" s="20"/>
      <c r="AY190" s="20"/>
    </row>
    <row r="191" spans="2:51" x14ac:dyDescent="0.2">
      <c r="B191" s="38">
        <f>CHOOSE($AU$4,'C_6_%'!B183,'C_5_%'!B183,'C_4_%'!B183,'C_3_%'!B183,'C_2_%'!B183,'C_1_%'!B183,'C_0_%'!B183,)</f>
        <v>4023</v>
      </c>
      <c r="C191" s="38" t="str">
        <f>CHOOSE($AU$4,'C_6_%'!A183,'C_5_%'!A183,'C_4_%'!A183,'C_3_%'!A183,'C_2_%'!A183,'C_1_%'!A183,'C_0_%'!A183,)</f>
        <v>Manson Northwest Webster</v>
      </c>
      <c r="E191" s="40">
        <f>CHOOSE($AU$4,'C_6_%'!E183,'C_5_%'!E183,'C_4_%'!E183,'C_3_%'!E183,'C_2_%'!E183,'C_1_%'!E183,'C_0_%'!E183)</f>
        <v>671</v>
      </c>
      <c r="G191" s="40">
        <f>CHOOSE($AU$4,'C_6_%'!F183,'C_5_%'!F183,'C_4_%'!F183,'C_3_%'!F183,'C_2_%'!F183,'C_1_%'!F183,'C_0_%'!F183)</f>
        <v>38.9</v>
      </c>
      <c r="H191" s="3"/>
      <c r="I191" s="6">
        <f>CHOOSE($AU$4,'C_6_%'!G183,'C_5_%'!G183,'C_4_%'!G183,'C_3_%'!G183,'C_2_%'!G183,'C_1_%'!G183,'C_0_%'!G183,)</f>
        <v>2634928</v>
      </c>
      <c r="J191" s="6"/>
      <c r="K191" s="6">
        <f>CHOOSE($AU$4,'C_6_%'!H183,'C_5_%'!H183,'C_4_%'!H183,'C_3_%'!H183,'C_2_%'!H183,'C_1_%'!H183,'C_0_%'!H183)</f>
        <v>490284</v>
      </c>
      <c r="L191" s="6"/>
      <c r="M191" s="6">
        <f>CHOOSE($AU$4,'C_6_%'!I183,'C_5_%'!I183,'C_4_%'!I183,'C_3_%'!I183,'C_2_%'!I183,'C_1_%'!I183,'C_0_%'!I183)</f>
        <v>525221</v>
      </c>
      <c r="N191" s="6"/>
      <c r="O191" s="6">
        <f>CHOOSE($AU$4,'C_6_%'!J183,'C_5_%'!J183,'C_4_%'!J183,'C_3_%'!J183,'C_2_%'!J183,'C_1_%'!J183,'C_0_%'!J183)</f>
        <v>2629390</v>
      </c>
      <c r="P191" s="6"/>
      <c r="Q191" s="6">
        <f>CHOOSE($AU$4,'C_6_%'!K183,'C_5_%'!K183,'C_4_%'!K183,'C_3_%'!K183,'C_2_%'!K183,'C_1_%'!K183,'C_0_%'!K183)</f>
        <v>112948</v>
      </c>
      <c r="R191" s="6"/>
      <c r="S191" s="6">
        <f>CHOOSE($AU$4,'C_6_%'!L183,'C_5_%'!L183,'C_4_%'!L183,'C_3_%'!L183,'C_2_%'!L183,'C_1_%'!L183,'C_0_%'!L183,)</f>
        <v>5772023.3333000001</v>
      </c>
      <c r="T191" s="6"/>
      <c r="U191" s="6">
        <f>CHOOSE($AU$4,'C_6_%'!O183,'C_5_%'!O183,'C_4_%'!O183,'C_3_%'!O183,'C_2_%'!O183,'C_1_%'!O183,'C_0_%'!O183)</f>
        <v>655590.33333000005</v>
      </c>
      <c r="V191" s="6"/>
      <c r="W191" s="6">
        <f>CHOOSE($AU$4,'C_6_%'!Q183,'C_5_%'!Q183,'C_4_%'!Q183,'C_3_%'!Q183,'C_2_%'!Q183,'C_1_%'!Q183,'C_0_%'!Q183)</f>
        <v>0</v>
      </c>
      <c r="X191" s="6"/>
      <c r="Y191" s="6">
        <f>CHOOSE($AU$4,'C_6_%'!P183,'C_5_%'!P183,'C_4_%'!P183,'C_3_%'!P183,'C_2_%'!P183,'C_1_%'!P183,'C_0_%'!P183)</f>
        <v>0</v>
      </c>
      <c r="Z191" s="6"/>
      <c r="AA191" s="6">
        <f>CHOOSE($AU$4,'C_6_%'!R183,'C_5_%'!R183,'C_4_%'!R183,'C_3_%'!R183,'C_2_%'!R183,'C_1_%'!R183,'C_0_%'!R183)</f>
        <v>98673</v>
      </c>
      <c r="AB191" s="6"/>
      <c r="AC191" s="6">
        <f>CHOOSE($AU$4,'C_6_%'!S183,'C_5_%'!S183,'C_4_%'!S183,'C_3_%'!S183,'C_2_%'!S183,'C_1_%'!S183,'C_0_%'!S183)</f>
        <v>-20687</v>
      </c>
      <c r="AW191" s="20"/>
      <c r="AX191" s="20"/>
      <c r="AY191" s="20"/>
    </row>
    <row r="192" spans="2:51" x14ac:dyDescent="0.2">
      <c r="B192" s="38">
        <f>CHOOSE($AU$4,'C_6_%'!B184,'C_5_%'!B184,'C_4_%'!B184,'C_3_%'!B184,'C_2_%'!B184,'C_1_%'!B184,'C_0_%'!B184,)</f>
        <v>4033</v>
      </c>
      <c r="C192" s="38" t="str">
        <f>CHOOSE($AU$4,'C_6_%'!A184,'C_5_%'!A184,'C_4_%'!A184,'C_3_%'!A184,'C_2_%'!A184,'C_1_%'!A184,'C_0_%'!A184,)</f>
        <v>Maple Valley-Anthon Oto</v>
      </c>
      <c r="E192" s="40">
        <f>CHOOSE($AU$4,'C_6_%'!E184,'C_5_%'!E184,'C_4_%'!E184,'C_3_%'!E184,'C_2_%'!E184,'C_1_%'!E184,'C_0_%'!E184)</f>
        <v>673.1</v>
      </c>
      <c r="G192" s="40">
        <f>CHOOSE($AU$4,'C_6_%'!F184,'C_5_%'!F184,'C_4_%'!F184,'C_3_%'!F184,'C_2_%'!F184,'C_1_%'!F184,'C_0_%'!F184)</f>
        <v>-22.1</v>
      </c>
      <c r="H192" s="3"/>
      <c r="I192" s="6">
        <f>CHOOSE($AU$4,'C_6_%'!G184,'C_5_%'!G184,'C_4_%'!G184,'C_3_%'!G184,'C_2_%'!G184,'C_1_%'!G184,'C_0_%'!G184,)</f>
        <v>3206910</v>
      </c>
      <c r="J192" s="6"/>
      <c r="K192" s="6">
        <f>CHOOSE($AU$4,'C_6_%'!H184,'C_5_%'!H184,'C_4_%'!H184,'C_3_%'!H184,'C_2_%'!H184,'C_1_%'!H184,'C_0_%'!H184)</f>
        <v>477905</v>
      </c>
      <c r="L192" s="6"/>
      <c r="M192" s="6">
        <f>CHOOSE($AU$4,'C_6_%'!I184,'C_5_%'!I184,'C_4_%'!I184,'C_3_%'!I184,'C_2_%'!I184,'C_1_%'!I184,'C_0_%'!I184)</f>
        <v>128974</v>
      </c>
      <c r="N192" s="6"/>
      <c r="O192" s="6">
        <f>CHOOSE($AU$4,'C_6_%'!J184,'C_5_%'!J184,'C_4_%'!J184,'C_3_%'!J184,'C_2_%'!J184,'C_1_%'!J184,'C_0_%'!J184)</f>
        <v>2423648</v>
      </c>
      <c r="P192" s="6"/>
      <c r="Q192" s="6">
        <f>CHOOSE($AU$4,'C_6_%'!K184,'C_5_%'!K184,'C_4_%'!K184,'C_3_%'!K184,'C_2_%'!K184,'C_1_%'!K184,'C_0_%'!K184)</f>
        <v>86077</v>
      </c>
      <c r="R192" s="6"/>
      <c r="S192" s="6">
        <f>CHOOSE($AU$4,'C_6_%'!L184,'C_5_%'!L184,'C_4_%'!L184,'C_3_%'!L184,'C_2_%'!L184,'C_1_%'!L184,'C_0_%'!L184,)</f>
        <v>6118628.6666999999</v>
      </c>
      <c r="T192" s="6"/>
      <c r="U192" s="6">
        <f>CHOOSE($AU$4,'C_6_%'!O184,'C_5_%'!O184,'C_4_%'!O184,'C_3_%'!O184,'C_2_%'!O184,'C_1_%'!O184,'C_0_%'!O184)</f>
        <v>225216.66667000001</v>
      </c>
      <c r="V192" s="6"/>
      <c r="W192" s="6">
        <f>CHOOSE($AU$4,'C_6_%'!Q184,'C_5_%'!Q184,'C_4_%'!Q184,'C_3_%'!Q184,'C_2_%'!Q184,'C_1_%'!Q184,'C_0_%'!Q184)</f>
        <v>0</v>
      </c>
      <c r="X192" s="6"/>
      <c r="Y192" s="6">
        <f>CHOOSE($AU$4,'C_6_%'!P184,'C_5_%'!P184,'C_4_%'!P184,'C_3_%'!P184,'C_2_%'!P184,'C_1_%'!P184,'C_0_%'!P184)</f>
        <v>16027</v>
      </c>
      <c r="Z192" s="6"/>
      <c r="AA192" s="6">
        <f>CHOOSE($AU$4,'C_6_%'!R184,'C_5_%'!R184,'C_4_%'!R184,'C_3_%'!R184,'C_2_%'!R184,'C_1_%'!R184,'C_0_%'!R184)</f>
        <v>105039</v>
      </c>
      <c r="AB192" s="6"/>
      <c r="AC192" s="6">
        <f>CHOOSE($AU$4,'C_6_%'!S184,'C_5_%'!S184,'C_4_%'!S184,'C_3_%'!S184,'C_2_%'!S184,'C_1_%'!S184,'C_0_%'!S184)</f>
        <v>-14321</v>
      </c>
      <c r="AW192" s="20"/>
      <c r="AX192" s="20"/>
      <c r="AY192" s="20"/>
    </row>
    <row r="193" spans="2:51" x14ac:dyDescent="0.2">
      <c r="B193" s="38">
        <f>CHOOSE($AU$4,'C_6_%'!B185,'C_5_%'!B185,'C_4_%'!B185,'C_3_%'!B185,'C_2_%'!B185,'C_1_%'!B185,'C_0_%'!B185,)</f>
        <v>4041</v>
      </c>
      <c r="C193" s="38" t="str">
        <f>CHOOSE($AU$4,'C_6_%'!A185,'C_5_%'!A185,'C_4_%'!A185,'C_3_%'!A185,'C_2_%'!A185,'C_1_%'!A185,'C_0_%'!A185,)</f>
        <v>Maquoketa</v>
      </c>
      <c r="E193" s="40">
        <f>CHOOSE($AU$4,'C_6_%'!E185,'C_5_%'!E185,'C_4_%'!E185,'C_3_%'!E185,'C_2_%'!E185,'C_1_%'!E185,'C_0_%'!E185)</f>
        <v>1352.6</v>
      </c>
      <c r="G193" s="40">
        <f>CHOOSE($AU$4,'C_6_%'!F185,'C_5_%'!F185,'C_4_%'!F185,'C_3_%'!F185,'C_2_%'!F185,'C_1_%'!F185,'C_0_%'!F185)</f>
        <v>-25</v>
      </c>
      <c r="H193" s="3"/>
      <c r="I193" s="6">
        <f>CHOOSE($AU$4,'C_6_%'!G185,'C_5_%'!G185,'C_4_%'!G185,'C_3_%'!G185,'C_2_%'!G185,'C_1_%'!G185,'C_0_%'!G185,)</f>
        <v>7665501</v>
      </c>
      <c r="J193" s="6"/>
      <c r="K193" s="6">
        <f>CHOOSE($AU$4,'C_6_%'!H185,'C_5_%'!H185,'C_4_%'!H185,'C_3_%'!H185,'C_2_%'!H185,'C_1_%'!H185,'C_0_%'!H185)</f>
        <v>1015230</v>
      </c>
      <c r="L193" s="6"/>
      <c r="M193" s="6">
        <f>CHOOSE($AU$4,'C_6_%'!I185,'C_5_%'!I185,'C_4_%'!I185,'C_3_%'!I185,'C_2_%'!I185,'C_1_%'!I185,'C_0_%'!I185)</f>
        <v>115820</v>
      </c>
      <c r="N193" s="6"/>
      <c r="O193" s="6">
        <f>CHOOSE($AU$4,'C_6_%'!J185,'C_5_%'!J185,'C_4_%'!J185,'C_3_%'!J185,'C_2_%'!J185,'C_1_%'!J185,'C_0_%'!J185)</f>
        <v>3400756</v>
      </c>
      <c r="P193" s="6"/>
      <c r="Q193" s="6">
        <f>CHOOSE($AU$4,'C_6_%'!K185,'C_5_%'!K185,'C_4_%'!K185,'C_3_%'!K185,'C_2_%'!K185,'C_1_%'!K185,'C_0_%'!K185)</f>
        <v>-14667</v>
      </c>
      <c r="R193" s="6"/>
      <c r="S193" s="6">
        <f>CHOOSE($AU$4,'C_6_%'!L185,'C_5_%'!L185,'C_4_%'!L185,'C_3_%'!L185,'C_2_%'!L185,'C_1_%'!L185,'C_0_%'!L185,)</f>
        <v>12125384.666999999</v>
      </c>
      <c r="T193" s="6"/>
      <c r="U193" s="6">
        <f>CHOOSE($AU$4,'C_6_%'!O185,'C_5_%'!O185,'C_4_%'!O185,'C_3_%'!O185,'C_2_%'!O185,'C_1_%'!O185,'C_0_%'!O185)</f>
        <v>145050.66667000001</v>
      </c>
      <c r="V193" s="6"/>
      <c r="W193" s="6">
        <f>CHOOSE($AU$4,'C_6_%'!Q185,'C_5_%'!Q185,'C_4_%'!Q185,'C_3_%'!Q185,'C_2_%'!Q185,'C_1_%'!Q185,'C_0_%'!Q185)</f>
        <v>76445.197602</v>
      </c>
      <c r="X193" s="6"/>
      <c r="Y193" s="6">
        <f>CHOOSE($AU$4,'C_6_%'!P185,'C_5_%'!P185,'C_4_%'!P185,'C_3_%'!P185,'C_2_%'!P185,'C_1_%'!P185,'C_0_%'!P185)</f>
        <v>0</v>
      </c>
      <c r="Z193" s="6"/>
      <c r="AA193" s="6">
        <f>CHOOSE($AU$4,'C_6_%'!R185,'C_5_%'!R185,'C_4_%'!R185,'C_3_%'!R185,'C_2_%'!R185,'C_1_%'!R185,'C_0_%'!R185)</f>
        <v>257823</v>
      </c>
      <c r="AB193" s="6"/>
      <c r="AC193" s="6">
        <f>CHOOSE($AU$4,'C_6_%'!S185,'C_5_%'!S185,'C_4_%'!S185,'C_3_%'!S185,'C_2_%'!S185,'C_1_%'!S185,'C_0_%'!S185)</f>
        <v>-20683</v>
      </c>
      <c r="AW193" s="20"/>
      <c r="AX193" s="20"/>
      <c r="AY193" s="20"/>
    </row>
    <row r="194" spans="2:51" s="43" customFormat="1" x14ac:dyDescent="0.2">
      <c r="B194" s="42">
        <f>CHOOSE($AU$4,'C_6_%'!B186,'C_5_%'!B186,'C_4_%'!B186,'C_3_%'!B186,'C_2_%'!B186,'C_1_%'!B186,'C_0_%'!B186,)</f>
        <v>4043</v>
      </c>
      <c r="C194" s="42" t="str">
        <f>CHOOSE($AU$4,'C_6_%'!A186,'C_5_%'!A186,'C_4_%'!A186,'C_3_%'!A186,'C_2_%'!A186,'C_1_%'!A186,'C_0_%'!A186,)</f>
        <v>Maquoketa Valley</v>
      </c>
      <c r="E194" s="44">
        <f>CHOOSE($AU$4,'C_6_%'!E186,'C_5_%'!E186,'C_4_%'!E186,'C_3_%'!E186,'C_2_%'!E186,'C_1_%'!E186,'C_0_%'!E186)</f>
        <v>691.1</v>
      </c>
      <c r="G194" s="44">
        <f>CHOOSE($AU$4,'C_6_%'!F186,'C_5_%'!F186,'C_4_%'!F186,'C_3_%'!F186,'C_2_%'!F186,'C_1_%'!F186,'C_0_%'!F186)</f>
        <v>-28.4</v>
      </c>
      <c r="H194" s="45"/>
      <c r="I194" s="46">
        <f>CHOOSE($AU$4,'C_6_%'!G186,'C_5_%'!G186,'C_4_%'!G186,'C_3_%'!G186,'C_2_%'!G186,'C_1_%'!G186,'C_0_%'!G186,)</f>
        <v>3089311</v>
      </c>
      <c r="J194" s="46"/>
      <c r="K194" s="46">
        <f>CHOOSE($AU$4,'C_6_%'!H186,'C_5_%'!H186,'C_4_%'!H186,'C_3_%'!H186,'C_2_%'!H186,'C_1_%'!H186,'C_0_%'!H186)</f>
        <v>497531</v>
      </c>
      <c r="L194" s="46"/>
      <c r="M194" s="46">
        <f>CHOOSE($AU$4,'C_6_%'!I186,'C_5_%'!I186,'C_4_%'!I186,'C_3_%'!I186,'C_2_%'!I186,'C_1_%'!I186,'C_0_%'!I186)</f>
        <v>-41345</v>
      </c>
      <c r="N194" s="46"/>
      <c r="O194" s="46">
        <f>CHOOSE($AU$4,'C_6_%'!J186,'C_5_%'!J186,'C_4_%'!J186,'C_3_%'!J186,'C_2_%'!J186,'C_1_%'!J186,'C_0_%'!J186)</f>
        <v>2328311</v>
      </c>
      <c r="P194" s="46"/>
      <c r="Q194" s="46">
        <f>CHOOSE($AU$4,'C_6_%'!K186,'C_5_%'!K186,'C_4_%'!K186,'C_3_%'!K186,'C_2_%'!K186,'C_1_%'!K186,'C_0_%'!K186)</f>
        <v>55440</v>
      </c>
      <c r="R194" s="46"/>
      <c r="S194" s="46">
        <f>CHOOSE($AU$4,'C_6_%'!L186,'C_5_%'!L186,'C_4_%'!L186,'C_3_%'!L186,'C_2_%'!L186,'C_1_%'!L186,'C_0_%'!L186,)</f>
        <v>5923428.3333000001</v>
      </c>
      <c r="T194" s="46"/>
      <c r="U194" s="46">
        <f>CHOOSE($AU$4,'C_6_%'!O186,'C_5_%'!O186,'C_4_%'!O186,'C_3_%'!O186,'C_2_%'!O186,'C_1_%'!O186,'C_0_%'!O186)</f>
        <v>22370.333332999999</v>
      </c>
      <c r="V194" s="46"/>
      <c r="W194" s="46">
        <f>CHOOSE($AU$4,'C_6_%'!Q186,'C_5_%'!Q186,'C_4_%'!Q186,'C_3_%'!Q186,'C_2_%'!Q186,'C_1_%'!Q186,'C_0_%'!Q186)</f>
        <v>0</v>
      </c>
      <c r="X194" s="46"/>
      <c r="Y194" s="46">
        <f>CHOOSE($AU$4,'C_6_%'!P186,'C_5_%'!P186,'C_4_%'!P186,'C_3_%'!P186,'C_2_%'!P186,'C_1_%'!P186,'C_0_%'!P186)</f>
        <v>49697</v>
      </c>
      <c r="Z194" s="46"/>
      <c r="AA194" s="46">
        <f>CHOOSE($AU$4,'C_6_%'!R186,'C_5_%'!R186,'C_4_%'!R186,'C_3_%'!R186,'C_2_%'!R186,'C_1_%'!R186,'C_0_%'!R186)</f>
        <v>146418</v>
      </c>
      <c r="AB194" s="46"/>
      <c r="AC194" s="46">
        <f>CHOOSE($AU$4,'C_6_%'!S186,'C_5_%'!S186,'C_4_%'!S186,'C_3_%'!S186,'C_2_%'!S186,'C_1_%'!S186,'C_0_%'!S186)</f>
        <v>30119</v>
      </c>
      <c r="AW194" s="48"/>
      <c r="AX194" s="48"/>
      <c r="AY194" s="48"/>
    </row>
    <row r="195" spans="2:51" x14ac:dyDescent="0.2">
      <c r="B195" s="38">
        <f>CHOOSE($AU$4,'C_6_%'!B187,'C_5_%'!B187,'C_4_%'!B187,'C_3_%'!B187,'C_2_%'!B187,'C_1_%'!B187,'C_0_%'!B187,)</f>
        <v>4068</v>
      </c>
      <c r="C195" s="38" t="str">
        <f>CHOOSE($AU$4,'C_6_%'!A187,'C_5_%'!A187,'C_4_%'!A187,'C_3_%'!A187,'C_2_%'!A187,'C_1_%'!A187,'C_0_%'!A187,)</f>
        <v>Marcus-Meriden-Cleghorn</v>
      </c>
      <c r="E195" s="40">
        <f>CHOOSE($AU$4,'C_6_%'!E187,'C_5_%'!E187,'C_4_%'!E187,'C_3_%'!E187,'C_2_%'!E187,'C_1_%'!E187,'C_0_%'!E187)</f>
        <v>433.2</v>
      </c>
      <c r="G195" s="40">
        <f>CHOOSE($AU$4,'C_6_%'!F187,'C_5_%'!F187,'C_4_%'!F187,'C_3_%'!F187,'C_2_%'!F187,'C_1_%'!F187,'C_0_%'!F187)</f>
        <v>-18.2</v>
      </c>
      <c r="H195" s="3"/>
      <c r="I195" s="6">
        <f>CHOOSE($AU$4,'C_6_%'!G187,'C_5_%'!G187,'C_4_%'!G187,'C_3_%'!G187,'C_2_%'!G187,'C_1_%'!G187,'C_0_%'!G187,)</f>
        <v>1345683</v>
      </c>
      <c r="J195" s="6"/>
      <c r="K195" s="6">
        <f>CHOOSE($AU$4,'C_6_%'!H187,'C_5_%'!H187,'C_4_%'!H187,'C_3_%'!H187,'C_2_%'!H187,'C_1_%'!H187,'C_0_%'!H187)</f>
        <v>318184</v>
      </c>
      <c r="L195" s="6"/>
      <c r="M195" s="6">
        <f>CHOOSE($AU$4,'C_6_%'!I187,'C_5_%'!I187,'C_4_%'!I187,'C_3_%'!I187,'C_2_%'!I187,'C_1_%'!I187,'C_0_%'!I187)</f>
        <v>-2427</v>
      </c>
      <c r="N195" s="6"/>
      <c r="O195" s="6">
        <f>CHOOSE($AU$4,'C_6_%'!J187,'C_5_%'!J187,'C_4_%'!J187,'C_3_%'!J187,'C_2_%'!J187,'C_1_%'!J187,'C_0_%'!J187)</f>
        <v>2115545</v>
      </c>
      <c r="P195" s="6"/>
      <c r="Q195" s="6">
        <f>CHOOSE($AU$4,'C_6_%'!K187,'C_5_%'!K187,'C_4_%'!K187,'C_3_%'!K187,'C_2_%'!K187,'C_1_%'!K187,'C_0_%'!K187)</f>
        <v>47691</v>
      </c>
      <c r="R195" s="6"/>
      <c r="S195" s="6">
        <f>CHOOSE($AU$4,'C_6_%'!L187,'C_5_%'!L187,'C_4_%'!L187,'C_3_%'!L187,'C_2_%'!L187,'C_1_%'!L187,'C_0_%'!L187,)</f>
        <v>3787568.6666999999</v>
      </c>
      <c r="T195" s="6"/>
      <c r="U195" s="6">
        <f>CHOOSE($AU$4,'C_6_%'!O187,'C_5_%'!O187,'C_4_%'!O187,'C_3_%'!O187,'C_2_%'!O187,'C_1_%'!O187,'C_0_%'!O187)</f>
        <v>53420.666666999998</v>
      </c>
      <c r="V195" s="6"/>
      <c r="W195" s="6">
        <f>CHOOSE($AU$4,'C_6_%'!Q187,'C_5_%'!Q187,'C_4_%'!Q187,'C_3_%'!Q187,'C_2_%'!Q187,'C_1_%'!Q187,'C_0_%'!Q187)</f>
        <v>0</v>
      </c>
      <c r="X195" s="6"/>
      <c r="Y195" s="6">
        <f>CHOOSE($AU$4,'C_6_%'!P187,'C_5_%'!P187,'C_4_%'!P187,'C_3_%'!P187,'C_2_%'!P187,'C_1_%'!P187,'C_0_%'!P187)</f>
        <v>33693</v>
      </c>
      <c r="Z195" s="6"/>
      <c r="AA195" s="6">
        <f>CHOOSE($AU$4,'C_6_%'!R187,'C_5_%'!R187,'C_4_%'!R187,'C_3_%'!R187,'C_2_%'!R187,'C_1_%'!R187,'C_0_%'!R187)</f>
        <v>85941</v>
      </c>
      <c r="AB195" s="6"/>
      <c r="AC195" s="6">
        <f>CHOOSE($AU$4,'C_6_%'!S187,'C_5_%'!S187,'C_4_%'!S187,'C_3_%'!S187,'C_2_%'!S187,'C_1_%'!S187,'C_0_%'!S187)</f>
        <v>6368</v>
      </c>
      <c r="AW195" s="20"/>
      <c r="AX195" s="20"/>
      <c r="AY195" s="20"/>
    </row>
    <row r="196" spans="2:51" x14ac:dyDescent="0.2">
      <c r="B196" s="38">
        <f>CHOOSE($AU$4,'C_6_%'!B188,'C_5_%'!B188,'C_4_%'!B188,'C_3_%'!B188,'C_2_%'!B188,'C_1_%'!B188,'C_0_%'!B188,)</f>
        <v>4086</v>
      </c>
      <c r="C196" s="38" t="str">
        <f>CHOOSE($AU$4,'C_6_%'!A188,'C_5_%'!A188,'C_4_%'!A188,'C_3_%'!A188,'C_2_%'!A188,'C_1_%'!A188,'C_0_%'!A188,)</f>
        <v>Marion Independent</v>
      </c>
      <c r="E196" s="40">
        <f>CHOOSE($AU$4,'C_6_%'!E188,'C_5_%'!E188,'C_4_%'!E188,'C_3_%'!E188,'C_2_%'!E188,'C_1_%'!E188,'C_0_%'!E188)</f>
        <v>1864</v>
      </c>
      <c r="G196" s="40">
        <f>CHOOSE($AU$4,'C_6_%'!F188,'C_5_%'!F188,'C_4_%'!F188,'C_3_%'!F188,'C_2_%'!F188,'C_1_%'!F188,'C_0_%'!F188)</f>
        <v>-0.8</v>
      </c>
      <c r="H196" s="3"/>
      <c r="I196" s="6">
        <f>CHOOSE($AU$4,'C_6_%'!G188,'C_5_%'!G188,'C_4_%'!G188,'C_3_%'!G188,'C_2_%'!G188,'C_1_%'!G188,'C_0_%'!G188,)</f>
        <v>10194037</v>
      </c>
      <c r="J196" s="6"/>
      <c r="K196" s="6">
        <f>CHOOSE($AU$4,'C_6_%'!H188,'C_5_%'!H188,'C_4_%'!H188,'C_3_%'!H188,'C_2_%'!H188,'C_1_%'!H188,'C_0_%'!H188)</f>
        <v>1376599</v>
      </c>
      <c r="L196" s="6"/>
      <c r="M196" s="6">
        <f>CHOOSE($AU$4,'C_6_%'!I188,'C_5_%'!I188,'C_4_%'!I188,'C_3_%'!I188,'C_2_%'!I188,'C_1_%'!I188,'C_0_%'!I188)</f>
        <v>426636</v>
      </c>
      <c r="N196" s="6"/>
      <c r="O196" s="6">
        <f>CHOOSE($AU$4,'C_6_%'!J188,'C_5_%'!J188,'C_4_%'!J188,'C_3_%'!J188,'C_2_%'!J188,'C_1_%'!J188,'C_0_%'!J188)</f>
        <v>4258339</v>
      </c>
      <c r="P196" s="6"/>
      <c r="Q196" s="6">
        <f>CHOOSE($AU$4,'C_6_%'!K188,'C_5_%'!K188,'C_4_%'!K188,'C_3_%'!K188,'C_2_%'!K188,'C_1_%'!K188,'C_0_%'!K188)</f>
        <v>81102</v>
      </c>
      <c r="R196" s="6"/>
      <c r="S196" s="6">
        <f>CHOOSE($AU$4,'C_6_%'!L188,'C_5_%'!L188,'C_4_%'!L188,'C_3_%'!L188,'C_2_%'!L188,'C_1_%'!L188,'C_0_%'!L188,)</f>
        <v>15893445.666999999</v>
      </c>
      <c r="T196" s="6"/>
      <c r="U196" s="6">
        <f>CHOOSE($AU$4,'C_6_%'!O188,'C_5_%'!O188,'C_4_%'!O188,'C_3_%'!O188,'C_2_%'!O188,'C_1_%'!O188,'C_0_%'!O188)</f>
        <v>572208.66666999995</v>
      </c>
      <c r="V196" s="6"/>
      <c r="W196" s="6">
        <f>CHOOSE($AU$4,'C_6_%'!Q188,'C_5_%'!Q188,'C_4_%'!Q188,'C_3_%'!Q188,'C_2_%'!Q188,'C_1_%'!Q188,'C_0_%'!Q188)</f>
        <v>179587.00531000001</v>
      </c>
      <c r="X196" s="6"/>
      <c r="Y196" s="6">
        <f>CHOOSE($AU$4,'C_6_%'!P188,'C_5_%'!P188,'C_4_%'!P188,'C_3_%'!P188,'C_2_%'!P188,'C_1_%'!P188,'C_0_%'!P188)</f>
        <v>0</v>
      </c>
      <c r="Z196" s="6"/>
      <c r="AA196" s="6">
        <f>CHOOSE($AU$4,'C_6_%'!R188,'C_5_%'!R188,'C_4_%'!R188,'C_3_%'!R188,'C_2_%'!R188,'C_1_%'!R188,'C_0_%'!R188)</f>
        <v>289653</v>
      </c>
      <c r="AB196" s="6"/>
      <c r="AC196" s="6">
        <f>CHOOSE($AU$4,'C_6_%'!S188,'C_5_%'!S188,'C_4_%'!S188,'C_3_%'!S188,'C_2_%'!S188,'C_1_%'!S188,'C_0_%'!S188)</f>
        <v>29510</v>
      </c>
      <c r="AW196" s="20"/>
      <c r="AX196" s="20"/>
      <c r="AY196" s="20"/>
    </row>
    <row r="197" spans="2:51" x14ac:dyDescent="0.2">
      <c r="B197" s="38">
        <f>CHOOSE($AU$4,'C_6_%'!B189,'C_5_%'!B189,'C_4_%'!B189,'C_3_%'!B189,'C_2_%'!B189,'C_1_%'!B189,'C_0_%'!B189,)</f>
        <v>4104</v>
      </c>
      <c r="C197" s="38" t="str">
        <f>CHOOSE($AU$4,'C_6_%'!A189,'C_5_%'!A189,'C_4_%'!A189,'C_3_%'!A189,'C_2_%'!A189,'C_1_%'!A189,'C_0_%'!A189,)</f>
        <v>Marshalltown</v>
      </c>
      <c r="E197" s="40">
        <f>CHOOSE($AU$4,'C_6_%'!E189,'C_5_%'!E189,'C_4_%'!E189,'C_3_%'!E189,'C_2_%'!E189,'C_1_%'!E189,'C_0_%'!E189)</f>
        <v>5388.5</v>
      </c>
      <c r="G197" s="40">
        <f>CHOOSE($AU$4,'C_6_%'!F189,'C_5_%'!F189,'C_4_%'!F189,'C_3_%'!F189,'C_2_%'!F189,'C_1_%'!F189,'C_0_%'!F189)</f>
        <v>80.3</v>
      </c>
      <c r="H197" s="3"/>
      <c r="I197" s="6">
        <f>CHOOSE($AU$4,'C_6_%'!G189,'C_5_%'!G189,'C_4_%'!G189,'C_3_%'!G189,'C_2_%'!G189,'C_1_%'!G189,'C_0_%'!G189,)</f>
        <v>33741278</v>
      </c>
      <c r="J197" s="6"/>
      <c r="K197" s="6">
        <f>CHOOSE($AU$4,'C_6_%'!H189,'C_5_%'!H189,'C_4_%'!H189,'C_3_%'!H189,'C_2_%'!H189,'C_1_%'!H189,'C_0_%'!H189)</f>
        <v>3872434</v>
      </c>
      <c r="L197" s="6"/>
      <c r="M197" s="6">
        <f>CHOOSE($AU$4,'C_6_%'!I189,'C_5_%'!I189,'C_4_%'!I189,'C_3_%'!I189,'C_2_%'!I189,'C_1_%'!I189,'C_0_%'!I189)</f>
        <v>2351642</v>
      </c>
      <c r="N197" s="6"/>
      <c r="O197" s="6">
        <f>CHOOSE($AU$4,'C_6_%'!J189,'C_5_%'!J189,'C_4_%'!J189,'C_3_%'!J189,'C_2_%'!J189,'C_1_%'!J189,'C_0_%'!J189)</f>
        <v>11276049</v>
      </c>
      <c r="P197" s="6"/>
      <c r="Q197" s="6">
        <f>CHOOSE($AU$4,'C_6_%'!K189,'C_5_%'!K189,'C_4_%'!K189,'C_3_%'!K189,'C_2_%'!K189,'C_1_%'!K189,'C_0_%'!K189)</f>
        <v>285548</v>
      </c>
      <c r="R197" s="6"/>
      <c r="S197" s="6">
        <f>CHOOSE($AU$4,'C_6_%'!L189,'C_5_%'!L189,'C_4_%'!L189,'C_3_%'!L189,'C_2_%'!L189,'C_1_%'!L189,'C_0_%'!L189,)</f>
        <v>49060973</v>
      </c>
      <c r="T197" s="6"/>
      <c r="U197" s="6">
        <f>CHOOSE($AU$4,'C_6_%'!O189,'C_5_%'!O189,'C_4_%'!O189,'C_3_%'!O189,'C_2_%'!O189,'C_1_%'!O189,'C_0_%'!O189)</f>
        <v>2808402</v>
      </c>
      <c r="V197" s="6"/>
      <c r="W197" s="6">
        <f>CHOOSE($AU$4,'C_6_%'!Q189,'C_5_%'!Q189,'C_4_%'!Q189,'C_3_%'!Q189,'C_2_%'!Q189,'C_1_%'!Q189,'C_0_%'!Q189)</f>
        <v>1552483.2615</v>
      </c>
      <c r="X197" s="6"/>
      <c r="Y197" s="6">
        <f>CHOOSE($AU$4,'C_6_%'!P189,'C_5_%'!P189,'C_4_%'!P189,'C_3_%'!P189,'C_2_%'!P189,'C_1_%'!P189,'C_0_%'!P189)</f>
        <v>0</v>
      </c>
      <c r="Z197" s="6"/>
      <c r="AA197" s="6">
        <f>CHOOSE($AU$4,'C_6_%'!R189,'C_5_%'!R189,'C_4_%'!R189,'C_3_%'!R189,'C_2_%'!R189,'C_1_%'!R189,'C_0_%'!R189)</f>
        <v>700260</v>
      </c>
      <c r="AB197" s="6"/>
      <c r="AC197" s="6">
        <f>CHOOSE($AU$4,'C_6_%'!S189,'C_5_%'!S189,'C_4_%'!S189,'C_3_%'!S189,'C_2_%'!S189,'C_1_%'!S189,'C_0_%'!S189)</f>
        <v>42252</v>
      </c>
      <c r="AW197" s="20"/>
      <c r="AX197" s="20"/>
      <c r="AY197" s="20"/>
    </row>
    <row r="198" spans="2:51" x14ac:dyDescent="0.2">
      <c r="B198" s="38">
        <f>CHOOSE($AU$4,'C_6_%'!B190,'C_5_%'!B190,'C_4_%'!B190,'C_3_%'!B190,'C_2_%'!B190,'C_1_%'!B190,'C_0_%'!B190,)</f>
        <v>4122</v>
      </c>
      <c r="C198" s="38" t="str">
        <f>CHOOSE($AU$4,'C_6_%'!A190,'C_5_%'!A190,'C_4_%'!A190,'C_3_%'!A190,'C_2_%'!A190,'C_1_%'!A190,'C_0_%'!A190,)</f>
        <v>Martensdale-St Marys</v>
      </c>
      <c r="E198" s="40">
        <f>CHOOSE($AU$4,'C_6_%'!E190,'C_5_%'!E190,'C_4_%'!E190,'C_3_%'!E190,'C_2_%'!E190,'C_1_%'!E190,'C_0_%'!E190)</f>
        <v>530.5</v>
      </c>
      <c r="G198" s="40">
        <f>CHOOSE($AU$4,'C_6_%'!F190,'C_5_%'!F190,'C_4_%'!F190,'C_3_%'!F190,'C_2_%'!F190,'C_1_%'!F190,'C_0_%'!F190)</f>
        <v>-0.9</v>
      </c>
      <c r="H198" s="3"/>
      <c r="I198" s="6">
        <f>CHOOSE($AU$4,'C_6_%'!G190,'C_5_%'!G190,'C_4_%'!G190,'C_3_%'!G190,'C_2_%'!G190,'C_1_%'!G190,'C_0_%'!G190,)</f>
        <v>2678213</v>
      </c>
      <c r="J198" s="6"/>
      <c r="K198" s="6">
        <f>CHOOSE($AU$4,'C_6_%'!H190,'C_5_%'!H190,'C_4_%'!H190,'C_3_%'!H190,'C_2_%'!H190,'C_1_%'!H190,'C_0_%'!H190)</f>
        <v>363446</v>
      </c>
      <c r="L198" s="6"/>
      <c r="M198" s="6">
        <f>CHOOSE($AU$4,'C_6_%'!I190,'C_5_%'!I190,'C_4_%'!I190,'C_3_%'!I190,'C_2_%'!I190,'C_1_%'!I190,'C_0_%'!I190)</f>
        <v>106545</v>
      </c>
      <c r="N198" s="6"/>
      <c r="O198" s="6">
        <f>CHOOSE($AU$4,'C_6_%'!J190,'C_5_%'!J190,'C_4_%'!J190,'C_3_%'!J190,'C_2_%'!J190,'C_1_%'!J190,'C_0_%'!J190)</f>
        <v>1390755</v>
      </c>
      <c r="P198" s="6"/>
      <c r="Q198" s="6">
        <f>CHOOSE($AU$4,'C_6_%'!K190,'C_5_%'!K190,'C_4_%'!K190,'C_3_%'!K190,'C_2_%'!K190,'C_1_%'!K190,'C_0_%'!K190)</f>
        <v>19969</v>
      </c>
      <c r="R198" s="6"/>
      <c r="S198" s="6">
        <f>CHOOSE($AU$4,'C_6_%'!L190,'C_5_%'!L190,'C_4_%'!L190,'C_3_%'!L190,'C_2_%'!L190,'C_1_%'!L190,'C_0_%'!L190,)</f>
        <v>4436024</v>
      </c>
      <c r="T198" s="6"/>
      <c r="U198" s="6">
        <f>CHOOSE($AU$4,'C_6_%'!O190,'C_5_%'!O190,'C_4_%'!O190,'C_3_%'!O190,'C_2_%'!O190,'C_1_%'!O190,'C_0_%'!O190)</f>
        <v>130124</v>
      </c>
      <c r="V198" s="6"/>
      <c r="W198" s="6">
        <f>CHOOSE($AU$4,'C_6_%'!Q190,'C_5_%'!Q190,'C_4_%'!Q190,'C_3_%'!Q190,'C_2_%'!Q190,'C_1_%'!Q190,'C_0_%'!Q190)</f>
        <v>0</v>
      </c>
      <c r="X198" s="6"/>
      <c r="Y198" s="6">
        <f>CHOOSE($AU$4,'C_6_%'!P190,'C_5_%'!P190,'C_4_%'!P190,'C_3_%'!P190,'C_2_%'!P190,'C_1_%'!P190,'C_0_%'!P190)</f>
        <v>0</v>
      </c>
      <c r="Z198" s="6"/>
      <c r="AA198" s="6">
        <f>CHOOSE($AU$4,'C_6_%'!R190,'C_5_%'!R190,'C_4_%'!R190,'C_3_%'!R190,'C_2_%'!R190,'C_1_%'!R190,'C_0_%'!R190)</f>
        <v>63660</v>
      </c>
      <c r="AB198" s="6"/>
      <c r="AC198" s="6">
        <f>CHOOSE($AU$4,'C_6_%'!S190,'C_5_%'!S190,'C_4_%'!S190,'C_3_%'!S190,'C_2_%'!S190,'C_1_%'!S190,'C_0_%'!S190)</f>
        <v>-12853</v>
      </c>
      <c r="AW198" s="20"/>
      <c r="AX198" s="20"/>
      <c r="AY198" s="20"/>
    </row>
    <row r="199" spans="2:51" s="43" customFormat="1" x14ac:dyDescent="0.2">
      <c r="B199" s="42">
        <f>CHOOSE($AU$4,'C_6_%'!B191,'C_5_%'!B191,'C_4_%'!B191,'C_3_%'!B191,'C_2_%'!B191,'C_1_%'!B191,'C_0_%'!B191,)</f>
        <v>4131</v>
      </c>
      <c r="C199" s="42" t="str">
        <f>CHOOSE($AU$4,'C_6_%'!A191,'C_5_%'!A191,'C_4_%'!A191,'C_3_%'!A191,'C_2_%'!A191,'C_1_%'!A191,'C_0_%'!A191,)</f>
        <v>Mason City</v>
      </c>
      <c r="E199" s="44">
        <f>CHOOSE($AU$4,'C_6_%'!E191,'C_5_%'!E191,'C_4_%'!E191,'C_3_%'!E191,'C_2_%'!E191,'C_1_%'!E191,'C_0_%'!E191)</f>
        <v>3724.7</v>
      </c>
      <c r="G199" s="44">
        <f>CHOOSE($AU$4,'C_6_%'!F191,'C_5_%'!F191,'C_4_%'!F191,'C_3_%'!F191,'C_2_%'!F191,'C_1_%'!F191,'C_0_%'!F191)</f>
        <v>-26.4</v>
      </c>
      <c r="H199" s="45"/>
      <c r="I199" s="46">
        <f>CHOOSE($AU$4,'C_6_%'!G191,'C_5_%'!G191,'C_4_%'!G191,'C_3_%'!G191,'C_2_%'!G191,'C_1_%'!G191,'C_0_%'!G191,)</f>
        <v>19125693</v>
      </c>
      <c r="J199" s="46"/>
      <c r="K199" s="46">
        <f>CHOOSE($AU$4,'C_6_%'!H191,'C_5_%'!H191,'C_4_%'!H191,'C_3_%'!H191,'C_2_%'!H191,'C_1_%'!H191,'C_0_%'!H191)</f>
        <v>2676905</v>
      </c>
      <c r="L199" s="46"/>
      <c r="M199" s="46">
        <f>CHOOSE($AU$4,'C_6_%'!I191,'C_5_%'!I191,'C_4_%'!I191,'C_3_%'!I191,'C_2_%'!I191,'C_1_%'!I191,'C_0_%'!I191)</f>
        <v>804005</v>
      </c>
      <c r="N199" s="46"/>
      <c r="O199" s="46">
        <f>CHOOSE($AU$4,'C_6_%'!J191,'C_5_%'!J191,'C_4_%'!J191,'C_3_%'!J191,'C_2_%'!J191,'C_1_%'!J191,'C_0_%'!J191)</f>
        <v>11804411</v>
      </c>
      <c r="P199" s="46"/>
      <c r="Q199" s="46">
        <f>CHOOSE($AU$4,'C_6_%'!K191,'C_5_%'!K191,'C_4_%'!K191,'C_3_%'!K191,'C_2_%'!K191,'C_1_%'!K191,'C_0_%'!K191)</f>
        <v>27967</v>
      </c>
      <c r="R199" s="46"/>
      <c r="S199" s="46">
        <f>CHOOSE($AU$4,'C_6_%'!L191,'C_5_%'!L191,'C_4_%'!L191,'C_3_%'!L191,'C_2_%'!L191,'C_1_%'!L191,'C_0_%'!L191,)</f>
        <v>33841717</v>
      </c>
      <c r="T199" s="46"/>
      <c r="U199" s="46">
        <f>CHOOSE($AU$4,'C_6_%'!O191,'C_5_%'!O191,'C_4_%'!O191,'C_3_%'!O191,'C_2_%'!O191,'C_1_%'!O191,'C_0_%'!O191)</f>
        <v>1066680</v>
      </c>
      <c r="V199" s="46"/>
      <c r="W199" s="46">
        <f>CHOOSE($AU$4,'C_6_%'!Q191,'C_5_%'!Q191,'C_4_%'!Q191,'C_3_%'!Q191,'C_2_%'!Q191,'C_1_%'!Q191,'C_0_%'!Q191)</f>
        <v>0</v>
      </c>
      <c r="X199" s="46"/>
      <c r="Y199" s="46">
        <f>CHOOSE($AU$4,'C_6_%'!P191,'C_5_%'!P191,'C_4_%'!P191,'C_3_%'!P191,'C_2_%'!P191,'C_1_%'!P191,'C_0_%'!P191)</f>
        <v>0</v>
      </c>
      <c r="Z199" s="46"/>
      <c r="AA199" s="46">
        <f>CHOOSE($AU$4,'C_6_%'!R191,'C_5_%'!R191,'C_4_%'!R191,'C_3_%'!R191,'C_2_%'!R191,'C_1_%'!R191,'C_0_%'!R191)</f>
        <v>455169</v>
      </c>
      <c r="AB199" s="46"/>
      <c r="AC199" s="46">
        <f>CHOOSE($AU$4,'C_6_%'!S191,'C_5_%'!S191,'C_4_%'!S191,'C_3_%'!S191,'C_2_%'!S191,'C_1_%'!S191,'C_0_%'!S191)</f>
        <v>-6967</v>
      </c>
      <c r="AW199" s="48"/>
      <c r="AX199" s="48"/>
      <c r="AY199" s="48"/>
    </row>
    <row r="200" spans="2:51" x14ac:dyDescent="0.2">
      <c r="B200" s="38">
        <f>CHOOSE($AU$4,'C_6_%'!B192,'C_5_%'!B192,'C_4_%'!B192,'C_3_%'!B192,'C_2_%'!B192,'C_1_%'!B192,'C_0_%'!B192,)</f>
        <v>4203</v>
      </c>
      <c r="C200" s="38" t="str">
        <f>CHOOSE($AU$4,'C_6_%'!A192,'C_5_%'!A192,'C_4_%'!A192,'C_3_%'!A192,'C_2_%'!A192,'C_1_%'!A192,'C_0_%'!A192,)</f>
        <v>Mediapolis</v>
      </c>
      <c r="E200" s="40">
        <f>CHOOSE($AU$4,'C_6_%'!E192,'C_5_%'!E192,'C_4_%'!E192,'C_3_%'!E192,'C_2_%'!E192,'C_1_%'!E192,'C_0_%'!E192)</f>
        <v>737</v>
      </c>
      <c r="G200" s="40">
        <f>CHOOSE($AU$4,'C_6_%'!F192,'C_5_%'!F192,'C_4_%'!F192,'C_3_%'!F192,'C_2_%'!F192,'C_1_%'!F192,'C_0_%'!F192)</f>
        <v>-17.3</v>
      </c>
      <c r="H200" s="3"/>
      <c r="I200" s="6">
        <f>CHOOSE($AU$4,'C_6_%'!G192,'C_5_%'!G192,'C_4_%'!G192,'C_3_%'!G192,'C_2_%'!G192,'C_1_%'!G192,'C_0_%'!G192,)</f>
        <v>3456654</v>
      </c>
      <c r="J200" s="6"/>
      <c r="K200" s="6">
        <f>CHOOSE($AU$4,'C_6_%'!H192,'C_5_%'!H192,'C_4_%'!H192,'C_3_%'!H192,'C_2_%'!H192,'C_1_%'!H192,'C_0_%'!H192)</f>
        <v>517914</v>
      </c>
      <c r="L200" s="6"/>
      <c r="M200" s="6">
        <f>CHOOSE($AU$4,'C_6_%'!I192,'C_5_%'!I192,'C_4_%'!I192,'C_3_%'!I192,'C_2_%'!I192,'C_1_%'!I192,'C_0_%'!I192)</f>
        <v>76052</v>
      </c>
      <c r="N200" s="6"/>
      <c r="O200" s="6">
        <f>CHOOSE($AU$4,'C_6_%'!J192,'C_5_%'!J192,'C_4_%'!J192,'C_3_%'!J192,'C_2_%'!J192,'C_1_%'!J192,'C_0_%'!J192)</f>
        <v>2416491</v>
      </c>
      <c r="P200" s="6"/>
      <c r="Q200" s="6">
        <f>CHOOSE($AU$4,'C_6_%'!K192,'C_5_%'!K192,'C_4_%'!K192,'C_3_%'!K192,'C_2_%'!K192,'C_1_%'!K192,'C_0_%'!K192)</f>
        <v>-327534</v>
      </c>
      <c r="R200" s="6"/>
      <c r="S200" s="6">
        <f>CHOOSE($AU$4,'C_6_%'!L192,'C_5_%'!L192,'C_4_%'!L192,'C_3_%'!L192,'C_2_%'!L192,'C_1_%'!L192,'C_0_%'!L192,)</f>
        <v>6403873.6666999999</v>
      </c>
      <c r="T200" s="6"/>
      <c r="U200" s="6">
        <f>CHOOSE($AU$4,'C_6_%'!O192,'C_5_%'!O192,'C_4_%'!O192,'C_3_%'!O192,'C_2_%'!O192,'C_1_%'!O192,'C_0_%'!O192)</f>
        <v>-238667.3333</v>
      </c>
      <c r="V200" s="6"/>
      <c r="W200" s="6">
        <f>CHOOSE($AU$4,'C_6_%'!Q192,'C_5_%'!Q192,'C_4_%'!Q192,'C_3_%'!Q192,'C_2_%'!Q192,'C_1_%'!Q192,'C_0_%'!Q192)</f>
        <v>0</v>
      </c>
      <c r="X200" s="6"/>
      <c r="Y200" s="6">
        <f>CHOOSE($AU$4,'C_6_%'!P192,'C_5_%'!P192,'C_4_%'!P192,'C_3_%'!P192,'C_2_%'!P192,'C_1_%'!P192,'C_0_%'!P192)</f>
        <v>0</v>
      </c>
      <c r="Z200" s="6"/>
      <c r="AA200" s="6">
        <f>CHOOSE($AU$4,'C_6_%'!R192,'C_5_%'!R192,'C_4_%'!R192,'C_3_%'!R192,'C_2_%'!R192,'C_1_%'!R192,'C_0_%'!R192)</f>
        <v>0</v>
      </c>
      <c r="AB200" s="6"/>
      <c r="AC200" s="6">
        <f>CHOOSE($AU$4,'C_6_%'!S192,'C_5_%'!S192,'C_4_%'!S192,'C_3_%'!S192,'C_2_%'!S192,'C_1_%'!S192,'C_0_%'!S192)</f>
        <v>0</v>
      </c>
      <c r="AW200" s="20"/>
      <c r="AX200" s="20"/>
      <c r="AY200" s="20"/>
    </row>
    <row r="201" spans="2:51" x14ac:dyDescent="0.2">
      <c r="B201" s="38">
        <f>CHOOSE($AU$4,'C_6_%'!B193,'C_5_%'!B193,'C_4_%'!B193,'C_3_%'!B193,'C_2_%'!B193,'C_1_%'!B193,'C_0_%'!B193,)</f>
        <v>4212</v>
      </c>
      <c r="C201" s="38" t="str">
        <f>CHOOSE($AU$4,'C_6_%'!A193,'C_5_%'!A193,'C_4_%'!A193,'C_3_%'!A193,'C_2_%'!A193,'C_1_%'!A193,'C_0_%'!A193,)</f>
        <v>Melcher-Dallas</v>
      </c>
      <c r="E201" s="40">
        <f>CHOOSE($AU$4,'C_6_%'!E193,'C_5_%'!E193,'C_4_%'!E193,'C_3_%'!E193,'C_2_%'!E193,'C_1_%'!E193,'C_0_%'!E193)</f>
        <v>314</v>
      </c>
      <c r="G201" s="40">
        <f>CHOOSE($AU$4,'C_6_%'!F193,'C_5_%'!F193,'C_4_%'!F193,'C_3_%'!F193,'C_2_%'!F193,'C_1_%'!F193,'C_0_%'!F193)</f>
        <v>-1</v>
      </c>
      <c r="H201" s="3"/>
      <c r="I201" s="6">
        <f>CHOOSE($AU$4,'C_6_%'!G193,'C_5_%'!G193,'C_4_%'!G193,'C_3_%'!G193,'C_2_%'!G193,'C_1_%'!G193,'C_0_%'!G193,)</f>
        <v>1830803</v>
      </c>
      <c r="J201" s="6"/>
      <c r="K201" s="6">
        <f>CHOOSE($AU$4,'C_6_%'!H193,'C_5_%'!H193,'C_4_%'!H193,'C_3_%'!H193,'C_2_%'!H193,'C_1_%'!H193,'C_0_%'!H193)</f>
        <v>254874</v>
      </c>
      <c r="L201" s="6"/>
      <c r="M201" s="6">
        <f>CHOOSE($AU$4,'C_6_%'!I193,'C_5_%'!I193,'C_4_%'!I193,'C_3_%'!I193,'C_2_%'!I193,'C_1_%'!I193,'C_0_%'!I193)</f>
        <v>55766</v>
      </c>
      <c r="N201" s="6"/>
      <c r="O201" s="6">
        <f>CHOOSE($AU$4,'C_6_%'!J193,'C_5_%'!J193,'C_4_%'!J193,'C_3_%'!J193,'C_2_%'!J193,'C_1_%'!J193,'C_0_%'!J193)</f>
        <v>724885</v>
      </c>
      <c r="P201" s="6"/>
      <c r="Q201" s="6">
        <f>CHOOSE($AU$4,'C_6_%'!K193,'C_5_%'!K193,'C_4_%'!K193,'C_3_%'!K193,'C_2_%'!K193,'C_1_%'!K193,'C_0_%'!K193)</f>
        <v>15579</v>
      </c>
      <c r="R201" s="6"/>
      <c r="S201" s="6">
        <f>CHOOSE($AU$4,'C_6_%'!L193,'C_5_%'!L193,'C_4_%'!L193,'C_3_%'!L193,'C_2_%'!L193,'C_1_%'!L193,'C_0_%'!L193,)</f>
        <v>2811775.3333000001</v>
      </c>
      <c r="T201" s="6"/>
      <c r="U201" s="6">
        <f>CHOOSE($AU$4,'C_6_%'!O193,'C_5_%'!O193,'C_4_%'!O193,'C_3_%'!O193,'C_2_%'!O193,'C_1_%'!O193,'C_0_%'!O193)</f>
        <v>72558.333333000002</v>
      </c>
      <c r="V201" s="6"/>
      <c r="W201" s="6">
        <f>CHOOSE($AU$4,'C_6_%'!Q193,'C_5_%'!Q193,'C_4_%'!Q193,'C_3_%'!Q193,'C_2_%'!Q193,'C_1_%'!Q193,'C_0_%'!Q193)</f>
        <v>55510.847404</v>
      </c>
      <c r="X201" s="6"/>
      <c r="Y201" s="6">
        <f>CHOOSE($AU$4,'C_6_%'!P193,'C_5_%'!P193,'C_4_%'!P193,'C_3_%'!P193,'C_2_%'!P193,'C_1_%'!P193,'C_0_%'!P193)</f>
        <v>0</v>
      </c>
      <c r="Z201" s="6"/>
      <c r="AA201" s="6">
        <f>CHOOSE($AU$4,'C_6_%'!R193,'C_5_%'!R193,'C_4_%'!R193,'C_3_%'!R193,'C_2_%'!R193,'C_1_%'!R193,'C_0_%'!R193)</f>
        <v>85941</v>
      </c>
      <c r="AB201" s="6"/>
      <c r="AC201" s="6">
        <f>CHOOSE($AU$4,'C_6_%'!S193,'C_5_%'!S193,'C_4_%'!S193,'C_3_%'!S193,'C_2_%'!S193,'C_1_%'!S193,'C_0_%'!S193)</f>
        <v>6368</v>
      </c>
      <c r="AW201" s="20"/>
      <c r="AX201" s="20"/>
      <c r="AY201" s="20"/>
    </row>
    <row r="202" spans="2:51" x14ac:dyDescent="0.2">
      <c r="B202" s="38">
        <f>CHOOSE($AU$4,'C_6_%'!B194,'C_5_%'!B194,'C_4_%'!B194,'C_3_%'!B194,'C_2_%'!B194,'C_1_%'!B194,'C_0_%'!B194,)</f>
        <v>4271</v>
      </c>
      <c r="C202" s="38" t="str">
        <f>CHOOSE($AU$4,'C_6_%'!A194,'C_5_%'!A194,'C_4_%'!A194,'C_3_%'!A194,'C_2_%'!A194,'C_1_%'!A194,'C_0_%'!A194,)</f>
        <v>Mid-Prairie</v>
      </c>
      <c r="E202" s="40">
        <f>CHOOSE($AU$4,'C_6_%'!E194,'C_5_%'!E194,'C_4_%'!E194,'C_3_%'!E194,'C_2_%'!E194,'C_1_%'!E194,'C_0_%'!E194)</f>
        <v>1246</v>
      </c>
      <c r="G202" s="40">
        <f>CHOOSE($AU$4,'C_6_%'!F194,'C_5_%'!F194,'C_4_%'!F194,'C_3_%'!F194,'C_2_%'!F194,'C_1_%'!F194,'C_0_%'!F194)</f>
        <v>23.5</v>
      </c>
      <c r="H202" s="3"/>
      <c r="I202" s="6">
        <f>CHOOSE($AU$4,'C_6_%'!G194,'C_5_%'!G194,'C_4_%'!G194,'C_3_%'!G194,'C_2_%'!G194,'C_1_%'!G194,'C_0_%'!G194,)</f>
        <v>6304741</v>
      </c>
      <c r="J202" s="6"/>
      <c r="K202" s="6">
        <f>CHOOSE($AU$4,'C_6_%'!H194,'C_5_%'!H194,'C_4_%'!H194,'C_3_%'!H194,'C_2_%'!H194,'C_1_%'!H194,'C_0_%'!H194)</f>
        <v>900075</v>
      </c>
      <c r="L202" s="6"/>
      <c r="M202" s="6">
        <f>CHOOSE($AU$4,'C_6_%'!I194,'C_5_%'!I194,'C_4_%'!I194,'C_3_%'!I194,'C_2_%'!I194,'C_1_%'!I194,'C_0_%'!I194)</f>
        <v>375491</v>
      </c>
      <c r="N202" s="6"/>
      <c r="O202" s="6">
        <f>CHOOSE($AU$4,'C_6_%'!J194,'C_5_%'!J194,'C_4_%'!J194,'C_3_%'!J194,'C_2_%'!J194,'C_1_%'!J194,'C_0_%'!J194)</f>
        <v>3614110</v>
      </c>
      <c r="P202" s="6"/>
      <c r="Q202" s="6">
        <f>CHOOSE($AU$4,'C_6_%'!K194,'C_5_%'!K194,'C_4_%'!K194,'C_3_%'!K194,'C_2_%'!K194,'C_1_%'!K194,'C_0_%'!K194)</f>
        <v>110828</v>
      </c>
      <c r="R202" s="6"/>
      <c r="S202" s="6">
        <f>CHOOSE($AU$4,'C_6_%'!L194,'C_5_%'!L194,'C_4_%'!L194,'C_3_%'!L194,'C_2_%'!L194,'C_1_%'!L194,'C_0_%'!L194,)</f>
        <v>10840475.333000001</v>
      </c>
      <c r="T202" s="6"/>
      <c r="U202" s="6">
        <f>CHOOSE($AU$4,'C_6_%'!O194,'C_5_%'!O194,'C_4_%'!O194,'C_3_%'!O194,'C_2_%'!O194,'C_1_%'!O194,'C_0_%'!O194)</f>
        <v>507868.33332999999</v>
      </c>
      <c r="V202" s="6"/>
      <c r="W202" s="6">
        <f>CHOOSE($AU$4,'C_6_%'!Q194,'C_5_%'!Q194,'C_4_%'!Q194,'C_3_%'!Q194,'C_2_%'!Q194,'C_1_%'!Q194,'C_0_%'!Q194)</f>
        <v>0</v>
      </c>
      <c r="X202" s="6"/>
      <c r="Y202" s="6">
        <f>CHOOSE($AU$4,'C_6_%'!P194,'C_5_%'!P194,'C_4_%'!P194,'C_3_%'!P194,'C_2_%'!P194,'C_1_%'!P194,'C_0_%'!P194)</f>
        <v>0</v>
      </c>
      <c r="Z202" s="6"/>
      <c r="AA202" s="6">
        <f>CHOOSE($AU$4,'C_6_%'!R194,'C_5_%'!R194,'C_4_%'!R194,'C_3_%'!R194,'C_2_%'!R194,'C_1_%'!R194,'C_0_%'!R194)</f>
        <v>248274</v>
      </c>
      <c r="AB202" s="6"/>
      <c r="AC202" s="6">
        <f>CHOOSE($AU$4,'C_6_%'!S194,'C_5_%'!S194,'C_4_%'!S194,'C_3_%'!S194,'C_2_%'!S194,'C_1_%'!S194,'C_0_%'!S194)</f>
        <v>-63897</v>
      </c>
      <c r="AW202" s="20"/>
      <c r="AX202" s="20"/>
      <c r="AY202" s="20"/>
    </row>
    <row r="203" spans="2:51" x14ac:dyDescent="0.2">
      <c r="B203" s="38">
        <f>CHOOSE($AU$4,'C_6_%'!B195,'C_5_%'!B195,'C_4_%'!B195,'C_3_%'!B195,'C_2_%'!B195,'C_1_%'!B195,'C_0_%'!B195,)</f>
        <v>4269</v>
      </c>
      <c r="C203" s="38" t="str">
        <f>CHOOSE($AU$4,'C_6_%'!A195,'C_5_%'!A195,'C_4_%'!A195,'C_3_%'!A195,'C_2_%'!A195,'C_1_%'!A195,'C_0_%'!A195,)</f>
        <v>Midland</v>
      </c>
      <c r="E203" s="40">
        <f>CHOOSE($AU$4,'C_6_%'!E195,'C_5_%'!E195,'C_4_%'!E195,'C_3_%'!E195,'C_2_%'!E195,'C_1_%'!E195,'C_0_%'!E195)</f>
        <v>554</v>
      </c>
      <c r="G203" s="40">
        <f>CHOOSE($AU$4,'C_6_%'!F195,'C_5_%'!F195,'C_4_%'!F195,'C_3_%'!F195,'C_2_%'!F195,'C_1_%'!F195,'C_0_%'!F195)</f>
        <v>-1</v>
      </c>
      <c r="H203" s="3"/>
      <c r="I203" s="6">
        <f>CHOOSE($AU$4,'C_6_%'!G195,'C_5_%'!G195,'C_4_%'!G195,'C_3_%'!G195,'C_2_%'!G195,'C_1_%'!G195,'C_0_%'!G195,)</f>
        <v>2559729</v>
      </c>
      <c r="J203" s="6"/>
      <c r="K203" s="6">
        <f>CHOOSE($AU$4,'C_6_%'!H195,'C_5_%'!H195,'C_4_%'!H195,'C_3_%'!H195,'C_2_%'!H195,'C_1_%'!H195,'C_0_%'!H195)</f>
        <v>414713</v>
      </c>
      <c r="L203" s="6"/>
      <c r="M203" s="6">
        <f>CHOOSE($AU$4,'C_6_%'!I195,'C_5_%'!I195,'C_4_%'!I195,'C_3_%'!I195,'C_2_%'!I195,'C_1_%'!I195,'C_0_%'!I195)</f>
        <v>38623</v>
      </c>
      <c r="N203" s="6"/>
      <c r="O203" s="6">
        <f>CHOOSE($AU$4,'C_6_%'!J195,'C_5_%'!J195,'C_4_%'!J195,'C_3_%'!J195,'C_2_%'!J195,'C_1_%'!J195,'C_0_%'!J195)</f>
        <v>1820674</v>
      </c>
      <c r="P203" s="6"/>
      <c r="Q203" s="6">
        <f>CHOOSE($AU$4,'C_6_%'!K195,'C_5_%'!K195,'C_4_%'!K195,'C_3_%'!K195,'C_2_%'!K195,'C_1_%'!K195,'C_0_%'!K195)</f>
        <v>24632</v>
      </c>
      <c r="R203" s="6"/>
      <c r="S203" s="6">
        <f>CHOOSE($AU$4,'C_6_%'!L195,'C_5_%'!L195,'C_4_%'!L195,'C_3_%'!L195,'C_2_%'!L195,'C_1_%'!L195,'C_0_%'!L195,)</f>
        <v>4799059.3333000001</v>
      </c>
      <c r="T203" s="6"/>
      <c r="U203" s="6">
        <f>CHOOSE($AU$4,'C_6_%'!O195,'C_5_%'!O195,'C_4_%'!O195,'C_3_%'!O195,'C_2_%'!O195,'C_1_%'!O195,'C_0_%'!O195)</f>
        <v>67198.333333000002</v>
      </c>
      <c r="V203" s="6"/>
      <c r="W203" s="6">
        <f>CHOOSE($AU$4,'C_6_%'!Q195,'C_5_%'!Q195,'C_4_%'!Q195,'C_3_%'!Q195,'C_2_%'!Q195,'C_1_%'!Q195,'C_0_%'!Q195)</f>
        <v>0</v>
      </c>
      <c r="X203" s="6"/>
      <c r="Y203" s="6">
        <f>CHOOSE($AU$4,'C_6_%'!P195,'C_5_%'!P195,'C_4_%'!P195,'C_3_%'!P195,'C_2_%'!P195,'C_1_%'!P195,'C_0_%'!P195)</f>
        <v>0</v>
      </c>
      <c r="Z203" s="6"/>
      <c r="AA203" s="6">
        <f>CHOOSE($AU$4,'C_6_%'!R195,'C_5_%'!R195,'C_4_%'!R195,'C_3_%'!R195,'C_2_%'!R195,'C_1_%'!R195,'C_0_%'!R195)</f>
        <v>95490</v>
      </c>
      <c r="AB203" s="6"/>
      <c r="AC203" s="6">
        <f>CHOOSE($AU$4,'C_6_%'!S195,'C_5_%'!S195,'C_4_%'!S195,'C_3_%'!S195,'C_2_%'!S195,'C_1_%'!S195,'C_0_%'!S195)</f>
        <v>6735</v>
      </c>
      <c r="AW203" s="20"/>
      <c r="AX203" s="20"/>
      <c r="AY203" s="20"/>
    </row>
    <row r="204" spans="2:51" s="43" customFormat="1" x14ac:dyDescent="0.2">
      <c r="B204" s="42">
        <f>CHOOSE($AU$4,'C_6_%'!B196,'C_5_%'!B196,'C_4_%'!B196,'C_3_%'!B196,'C_2_%'!B196,'C_1_%'!B196,'C_0_%'!B196,)</f>
        <v>4356</v>
      </c>
      <c r="C204" s="42" t="str">
        <f>CHOOSE($AU$4,'C_6_%'!A196,'C_5_%'!A196,'C_4_%'!A196,'C_3_%'!A196,'C_2_%'!A196,'C_1_%'!A196,'C_0_%'!A196,)</f>
        <v>Missouri Valley</v>
      </c>
      <c r="E204" s="44">
        <f>CHOOSE($AU$4,'C_6_%'!E196,'C_5_%'!E196,'C_4_%'!E196,'C_3_%'!E196,'C_2_%'!E196,'C_1_%'!E196,'C_0_%'!E196)</f>
        <v>859.2</v>
      </c>
      <c r="G204" s="44">
        <f>CHOOSE($AU$4,'C_6_%'!F196,'C_5_%'!F196,'C_4_%'!F196,'C_3_%'!F196,'C_2_%'!F196,'C_1_%'!F196,'C_0_%'!F196)</f>
        <v>-17.8</v>
      </c>
      <c r="H204" s="45"/>
      <c r="I204" s="46">
        <f>CHOOSE($AU$4,'C_6_%'!G196,'C_5_%'!G196,'C_4_%'!G196,'C_3_%'!G196,'C_2_%'!G196,'C_1_%'!G196,'C_0_%'!G196,)</f>
        <v>4266414</v>
      </c>
      <c r="J204" s="46"/>
      <c r="K204" s="46">
        <f>CHOOSE($AU$4,'C_6_%'!H196,'C_5_%'!H196,'C_4_%'!H196,'C_3_%'!H196,'C_2_%'!H196,'C_1_%'!H196,'C_0_%'!H196)</f>
        <v>578981</v>
      </c>
      <c r="L204" s="46"/>
      <c r="M204" s="46">
        <f>CHOOSE($AU$4,'C_6_%'!I196,'C_5_%'!I196,'C_4_%'!I196,'C_3_%'!I196,'C_2_%'!I196,'C_1_%'!I196,'C_0_%'!I196)</f>
        <v>12429</v>
      </c>
      <c r="N204" s="46"/>
      <c r="O204" s="46">
        <f>CHOOSE($AU$4,'C_6_%'!J196,'C_5_%'!J196,'C_4_%'!J196,'C_3_%'!J196,'C_2_%'!J196,'C_1_%'!J196,'C_0_%'!J196)</f>
        <v>2397756</v>
      </c>
      <c r="P204" s="46"/>
      <c r="Q204" s="46">
        <f>CHOOSE($AU$4,'C_6_%'!K196,'C_5_%'!K196,'C_4_%'!K196,'C_3_%'!K196,'C_2_%'!K196,'C_1_%'!K196,'C_0_%'!K196)</f>
        <v>4124</v>
      </c>
      <c r="R204" s="46"/>
      <c r="S204" s="46">
        <f>CHOOSE($AU$4,'C_6_%'!L196,'C_5_%'!L196,'C_4_%'!L196,'C_3_%'!L196,'C_2_%'!L196,'C_1_%'!L196,'C_0_%'!L196,)</f>
        <v>7258372</v>
      </c>
      <c r="T204" s="46"/>
      <c r="U204" s="46">
        <f>CHOOSE($AU$4,'C_6_%'!O196,'C_5_%'!O196,'C_4_%'!O196,'C_3_%'!O196,'C_2_%'!O196,'C_1_%'!O196,'C_0_%'!O196)</f>
        <v>31774</v>
      </c>
      <c r="V204" s="46"/>
      <c r="W204" s="46">
        <f>CHOOSE($AU$4,'C_6_%'!Q196,'C_5_%'!Q196,'C_4_%'!Q196,'C_3_%'!Q196,'C_2_%'!Q196,'C_1_%'!Q196,'C_0_%'!Q196)</f>
        <v>0</v>
      </c>
      <c r="X204" s="46"/>
      <c r="Y204" s="46">
        <f>CHOOSE($AU$4,'C_6_%'!P196,'C_5_%'!P196,'C_4_%'!P196,'C_3_%'!P196,'C_2_%'!P196,'C_1_%'!P196,'C_0_%'!P196)</f>
        <v>0</v>
      </c>
      <c r="Z204" s="46"/>
      <c r="AA204" s="46">
        <f>CHOOSE($AU$4,'C_6_%'!R196,'C_5_%'!R196,'C_4_%'!R196,'C_3_%'!R196,'C_2_%'!R196,'C_1_%'!R196,'C_0_%'!R196)</f>
        <v>187797</v>
      </c>
      <c r="AB204" s="46"/>
      <c r="AC204" s="46">
        <f>CHOOSE($AU$4,'C_6_%'!S196,'C_5_%'!S196,'C_4_%'!S196,'C_3_%'!S196,'C_2_%'!S196,'C_1_%'!S196,'C_0_%'!S196)</f>
        <v>62316</v>
      </c>
      <c r="AW204" s="48"/>
      <c r="AX204" s="48"/>
      <c r="AY204" s="48"/>
    </row>
    <row r="205" spans="2:51" x14ac:dyDescent="0.2">
      <c r="B205" s="38">
        <f>CHOOSE($AU$4,'C_6_%'!B197,'C_5_%'!B197,'C_4_%'!B197,'C_3_%'!B197,'C_2_%'!B197,'C_1_%'!B197,'C_0_%'!B197,)</f>
        <v>4437</v>
      </c>
      <c r="C205" s="38" t="str">
        <f>CHOOSE($AU$4,'C_6_%'!A197,'C_5_%'!A197,'C_4_%'!A197,'C_3_%'!A197,'C_2_%'!A197,'C_1_%'!A197,'C_0_%'!A197,)</f>
        <v>Montezuma</v>
      </c>
      <c r="E205" s="40">
        <f>CHOOSE($AU$4,'C_6_%'!E197,'C_5_%'!E197,'C_4_%'!E197,'C_3_%'!E197,'C_2_%'!E197,'C_1_%'!E197,'C_0_%'!E197)</f>
        <v>550.9</v>
      </c>
      <c r="G205" s="40">
        <f>CHOOSE($AU$4,'C_6_%'!F197,'C_5_%'!F197,'C_4_%'!F197,'C_3_%'!F197,'C_2_%'!F197,'C_1_%'!F197,'C_0_%'!F197)</f>
        <v>22.8</v>
      </c>
      <c r="H205" s="3"/>
      <c r="I205" s="6">
        <f>CHOOSE($AU$4,'C_6_%'!G197,'C_5_%'!G197,'C_4_%'!G197,'C_3_%'!G197,'C_2_%'!G197,'C_1_%'!G197,'C_0_%'!G197,)</f>
        <v>2107447</v>
      </c>
      <c r="J205" s="6"/>
      <c r="K205" s="6">
        <f>CHOOSE($AU$4,'C_6_%'!H197,'C_5_%'!H197,'C_4_%'!H197,'C_3_%'!H197,'C_2_%'!H197,'C_1_%'!H197,'C_0_%'!H197)</f>
        <v>374102</v>
      </c>
      <c r="L205" s="6"/>
      <c r="M205" s="6">
        <f>CHOOSE($AU$4,'C_6_%'!I197,'C_5_%'!I197,'C_4_%'!I197,'C_3_%'!I197,'C_2_%'!I197,'C_1_%'!I197,'C_0_%'!I197)</f>
        <v>278583</v>
      </c>
      <c r="N205" s="6"/>
      <c r="O205" s="6">
        <f>CHOOSE($AU$4,'C_6_%'!J197,'C_5_%'!J197,'C_4_%'!J197,'C_3_%'!J197,'C_2_%'!J197,'C_1_%'!J197,'C_0_%'!J197)</f>
        <v>2149210</v>
      </c>
      <c r="P205" s="6"/>
      <c r="Q205" s="6">
        <f>CHOOSE($AU$4,'C_6_%'!K197,'C_5_%'!K197,'C_4_%'!K197,'C_3_%'!K197,'C_2_%'!K197,'C_1_%'!K197,'C_0_%'!K197)</f>
        <v>74654</v>
      </c>
      <c r="R205" s="6"/>
      <c r="S205" s="6">
        <f>CHOOSE($AU$4,'C_6_%'!L197,'C_5_%'!L197,'C_4_%'!L197,'C_3_%'!L197,'C_2_%'!L197,'C_1_%'!L197,'C_0_%'!L197,)</f>
        <v>4640156</v>
      </c>
      <c r="T205" s="6"/>
      <c r="U205" s="6">
        <f>CHOOSE($AU$4,'C_6_%'!O197,'C_5_%'!O197,'C_4_%'!O197,'C_3_%'!O197,'C_2_%'!O197,'C_1_%'!O197,'C_0_%'!O197)</f>
        <v>362634</v>
      </c>
      <c r="V205" s="6"/>
      <c r="W205" s="6">
        <f>CHOOSE($AU$4,'C_6_%'!Q197,'C_5_%'!Q197,'C_4_%'!Q197,'C_3_%'!Q197,'C_2_%'!Q197,'C_1_%'!Q197,'C_0_%'!Q197)</f>
        <v>0</v>
      </c>
      <c r="X205" s="6"/>
      <c r="Y205" s="6">
        <f>CHOOSE($AU$4,'C_6_%'!P197,'C_5_%'!P197,'C_4_%'!P197,'C_3_%'!P197,'C_2_%'!P197,'C_1_%'!P197,'C_0_%'!P197)</f>
        <v>0</v>
      </c>
      <c r="Z205" s="6"/>
      <c r="AA205" s="6">
        <f>CHOOSE($AU$4,'C_6_%'!R197,'C_5_%'!R197,'C_4_%'!R197,'C_3_%'!R197,'C_2_%'!R197,'C_1_%'!R197,'C_0_%'!R197)</f>
        <v>82758</v>
      </c>
      <c r="AB205" s="6"/>
      <c r="AC205" s="6">
        <f>CHOOSE($AU$4,'C_6_%'!S197,'C_5_%'!S197,'C_4_%'!S197,'C_3_%'!S197,'C_2_%'!S197,'C_1_%'!S197,'C_0_%'!S197)</f>
        <v>-36602</v>
      </c>
      <c r="AW205" s="20"/>
      <c r="AX205" s="20"/>
      <c r="AY205" s="20"/>
    </row>
    <row r="206" spans="2:51" x14ac:dyDescent="0.2">
      <c r="B206" s="38">
        <f>CHOOSE($AU$4,'C_6_%'!B198,'C_5_%'!B198,'C_4_%'!B198,'C_3_%'!B198,'C_2_%'!B198,'C_1_%'!B198,'C_0_%'!B198,)</f>
        <v>4446</v>
      </c>
      <c r="C206" s="38" t="str">
        <f>CHOOSE($AU$4,'C_6_%'!A198,'C_5_%'!A198,'C_4_%'!A198,'C_3_%'!A198,'C_2_%'!A198,'C_1_%'!A198,'C_0_%'!A198,)</f>
        <v>Monticello</v>
      </c>
      <c r="E206" s="40">
        <f>CHOOSE($AU$4,'C_6_%'!E198,'C_5_%'!E198,'C_4_%'!E198,'C_3_%'!E198,'C_2_%'!E198,'C_1_%'!E198,'C_0_%'!E198)</f>
        <v>1020.6</v>
      </c>
      <c r="G206" s="40">
        <f>CHOOSE($AU$4,'C_6_%'!F198,'C_5_%'!F198,'C_4_%'!F198,'C_3_%'!F198,'C_2_%'!F198,'C_1_%'!F198,'C_0_%'!F198)</f>
        <v>5.0999999999999996</v>
      </c>
      <c r="H206" s="3"/>
      <c r="I206" s="6">
        <f>CHOOSE($AU$4,'C_6_%'!G198,'C_5_%'!G198,'C_4_%'!G198,'C_3_%'!G198,'C_2_%'!G198,'C_1_%'!G198,'C_0_%'!G198,)</f>
        <v>5382519</v>
      </c>
      <c r="J206" s="6"/>
      <c r="K206" s="6">
        <f>CHOOSE($AU$4,'C_6_%'!H198,'C_5_%'!H198,'C_4_%'!H198,'C_3_%'!H198,'C_2_%'!H198,'C_1_%'!H198,'C_0_%'!H198)</f>
        <v>714318</v>
      </c>
      <c r="L206" s="6"/>
      <c r="M206" s="6">
        <f>CHOOSE($AU$4,'C_6_%'!I198,'C_5_%'!I198,'C_4_%'!I198,'C_3_%'!I198,'C_2_%'!I198,'C_1_%'!I198,'C_0_%'!I198)</f>
        <v>468042</v>
      </c>
      <c r="N206" s="6"/>
      <c r="O206" s="6">
        <f>CHOOSE($AU$4,'C_6_%'!J198,'C_5_%'!J198,'C_4_%'!J198,'C_3_%'!J198,'C_2_%'!J198,'C_1_%'!J198,'C_0_%'!J198)</f>
        <v>2977870</v>
      </c>
      <c r="P206" s="6"/>
      <c r="Q206" s="6">
        <f>CHOOSE($AU$4,'C_6_%'!K198,'C_5_%'!K198,'C_4_%'!K198,'C_3_%'!K198,'C_2_%'!K198,'C_1_%'!K198,'C_0_%'!K198)</f>
        <v>82018</v>
      </c>
      <c r="R206" s="6"/>
      <c r="S206" s="6">
        <f>CHOOSE($AU$4,'C_6_%'!L198,'C_5_%'!L198,'C_4_%'!L198,'C_3_%'!L198,'C_2_%'!L198,'C_1_%'!L198,'C_0_%'!L198,)</f>
        <v>9096390.3333000001</v>
      </c>
      <c r="T206" s="6"/>
      <c r="U206" s="6">
        <f>CHOOSE($AU$4,'C_6_%'!O198,'C_5_%'!O198,'C_4_%'!O198,'C_3_%'!O198,'C_2_%'!O198,'C_1_%'!O198,'C_0_%'!O198)</f>
        <v>571743.33333000005</v>
      </c>
      <c r="V206" s="6"/>
      <c r="W206" s="6">
        <f>CHOOSE($AU$4,'C_6_%'!Q198,'C_5_%'!Q198,'C_4_%'!Q198,'C_3_%'!Q198,'C_2_%'!Q198,'C_1_%'!Q198,'C_0_%'!Q198)</f>
        <v>0</v>
      </c>
      <c r="X206" s="6"/>
      <c r="Y206" s="6">
        <f>CHOOSE($AU$4,'C_6_%'!P198,'C_5_%'!P198,'C_4_%'!P198,'C_3_%'!P198,'C_2_%'!P198,'C_1_%'!P198,'C_0_%'!P198)</f>
        <v>0</v>
      </c>
      <c r="Z206" s="6"/>
      <c r="AA206" s="6">
        <f>CHOOSE($AU$4,'C_6_%'!R198,'C_5_%'!R198,'C_4_%'!R198,'C_3_%'!R198,'C_2_%'!R198,'C_1_%'!R198,'C_0_%'!R198)</f>
        <v>178248</v>
      </c>
      <c r="AB206" s="6"/>
      <c r="AC206" s="6">
        <f>CHOOSE($AU$4,'C_6_%'!S198,'C_5_%'!S198,'C_4_%'!S198,'C_3_%'!S198,'C_2_%'!S198,'C_1_%'!S198,'C_0_%'!S198)</f>
        <v>-42108</v>
      </c>
      <c r="AW206" s="20"/>
      <c r="AX206" s="20"/>
      <c r="AY206" s="20"/>
    </row>
    <row r="207" spans="2:51" x14ac:dyDescent="0.2">
      <c r="B207" s="38">
        <f>CHOOSE($AU$4,'C_6_%'!B199,'C_5_%'!B199,'C_4_%'!B199,'C_3_%'!B199,'C_2_%'!B199,'C_1_%'!B199,'C_0_%'!B199,)</f>
        <v>4491</v>
      </c>
      <c r="C207" s="38" t="str">
        <f>CHOOSE($AU$4,'C_6_%'!A199,'C_5_%'!A199,'C_4_%'!A199,'C_3_%'!A199,'C_2_%'!A199,'C_1_%'!A199,'C_0_%'!A199,)</f>
        <v>Moravia</v>
      </c>
      <c r="E207" s="40">
        <f>CHOOSE($AU$4,'C_6_%'!E199,'C_5_%'!E199,'C_4_%'!E199,'C_3_%'!E199,'C_2_%'!E199,'C_1_%'!E199,'C_0_%'!E199)</f>
        <v>352.9</v>
      </c>
      <c r="G207" s="40">
        <f>CHOOSE($AU$4,'C_6_%'!F199,'C_5_%'!F199,'C_4_%'!F199,'C_3_%'!F199,'C_2_%'!F199,'C_1_%'!F199,'C_0_%'!F199)</f>
        <v>12.4</v>
      </c>
      <c r="H207" s="3"/>
      <c r="I207" s="6">
        <f>CHOOSE($AU$4,'C_6_%'!G199,'C_5_%'!G199,'C_4_%'!G199,'C_3_%'!G199,'C_2_%'!G199,'C_1_%'!G199,'C_0_%'!G199,)</f>
        <v>1987347</v>
      </c>
      <c r="J207" s="6"/>
      <c r="K207" s="6">
        <f>CHOOSE($AU$4,'C_6_%'!H199,'C_5_%'!H199,'C_4_%'!H199,'C_3_%'!H199,'C_2_%'!H199,'C_1_%'!H199,'C_0_%'!H199)</f>
        <v>290772</v>
      </c>
      <c r="L207" s="6"/>
      <c r="M207" s="6">
        <f>CHOOSE($AU$4,'C_6_%'!I199,'C_5_%'!I199,'C_4_%'!I199,'C_3_%'!I199,'C_2_%'!I199,'C_1_%'!I199,'C_0_%'!I199)</f>
        <v>363106</v>
      </c>
      <c r="N207" s="6"/>
      <c r="O207" s="6">
        <f>CHOOSE($AU$4,'C_6_%'!J199,'C_5_%'!J199,'C_4_%'!J199,'C_3_%'!J199,'C_2_%'!J199,'C_1_%'!J199,'C_0_%'!J199)</f>
        <v>962306</v>
      </c>
      <c r="P207" s="6"/>
      <c r="Q207" s="6">
        <f>CHOOSE($AU$4,'C_6_%'!K199,'C_5_%'!K199,'C_4_%'!K199,'C_3_%'!K199,'C_2_%'!K199,'C_1_%'!K199,'C_0_%'!K199)</f>
        <v>-976</v>
      </c>
      <c r="R207" s="6"/>
      <c r="S207" s="6">
        <f>CHOOSE($AU$4,'C_6_%'!L199,'C_5_%'!L199,'C_4_%'!L199,'C_3_%'!L199,'C_2_%'!L199,'C_1_%'!L199,'C_0_%'!L199,)</f>
        <v>3246028</v>
      </c>
      <c r="T207" s="6"/>
      <c r="U207" s="6">
        <f>CHOOSE($AU$4,'C_6_%'!O199,'C_5_%'!O199,'C_4_%'!O199,'C_3_%'!O199,'C_2_%'!O199,'C_1_%'!O199,'C_0_%'!O199)</f>
        <v>367733</v>
      </c>
      <c r="V207" s="6"/>
      <c r="W207" s="6">
        <f>CHOOSE($AU$4,'C_6_%'!Q199,'C_5_%'!Q199,'C_4_%'!Q199,'C_3_%'!Q199,'C_2_%'!Q199,'C_1_%'!Q199,'C_0_%'!Q199)</f>
        <v>13826.683456000001</v>
      </c>
      <c r="X207" s="6"/>
      <c r="Y207" s="6">
        <f>CHOOSE($AU$4,'C_6_%'!P199,'C_5_%'!P199,'C_4_%'!P199,'C_3_%'!P199,'C_2_%'!P199,'C_1_%'!P199,'C_0_%'!P199)</f>
        <v>0</v>
      </c>
      <c r="Z207" s="6"/>
      <c r="AA207" s="6">
        <f>CHOOSE($AU$4,'C_6_%'!R199,'C_5_%'!R199,'C_4_%'!R199,'C_3_%'!R199,'C_2_%'!R199,'C_1_%'!R199,'C_0_%'!R199)</f>
        <v>63660</v>
      </c>
      <c r="AB207" s="6"/>
      <c r="AC207" s="6">
        <f>CHOOSE($AU$4,'C_6_%'!S199,'C_5_%'!S199,'C_4_%'!S199,'C_3_%'!S199,'C_2_%'!S199,'C_1_%'!S199,'C_0_%'!S199)</f>
        <v>-12853</v>
      </c>
      <c r="AW207" s="20"/>
      <c r="AX207" s="20"/>
      <c r="AY207" s="20"/>
    </row>
    <row r="208" spans="2:51" x14ac:dyDescent="0.2">
      <c r="B208" s="38">
        <f>CHOOSE($AU$4,'C_6_%'!B200,'C_5_%'!B200,'C_4_%'!B200,'C_3_%'!B200,'C_2_%'!B200,'C_1_%'!B200,'C_0_%'!B200,)</f>
        <v>4505</v>
      </c>
      <c r="C208" s="38" t="str">
        <f>CHOOSE($AU$4,'C_6_%'!A200,'C_5_%'!A200,'C_4_%'!A200,'C_3_%'!A200,'C_2_%'!A200,'C_1_%'!A200,'C_0_%'!A200,)</f>
        <v>Mormon Trail</v>
      </c>
      <c r="E208" s="40">
        <f>CHOOSE($AU$4,'C_6_%'!E200,'C_5_%'!E200,'C_4_%'!E200,'C_3_%'!E200,'C_2_%'!E200,'C_1_%'!E200,'C_0_%'!E200)</f>
        <v>249.4</v>
      </c>
      <c r="G208" s="40">
        <f>CHOOSE($AU$4,'C_6_%'!F200,'C_5_%'!F200,'C_4_%'!F200,'C_3_%'!F200,'C_2_%'!F200,'C_1_%'!F200,'C_0_%'!F200)</f>
        <v>10</v>
      </c>
      <c r="H208" s="3"/>
      <c r="I208" s="6">
        <f>CHOOSE($AU$4,'C_6_%'!G200,'C_5_%'!G200,'C_4_%'!G200,'C_3_%'!G200,'C_2_%'!G200,'C_1_%'!G200,'C_0_%'!G200,)</f>
        <v>1300632</v>
      </c>
      <c r="J208" s="6"/>
      <c r="K208" s="6">
        <f>CHOOSE($AU$4,'C_6_%'!H200,'C_5_%'!H200,'C_4_%'!H200,'C_3_%'!H200,'C_2_%'!H200,'C_1_%'!H200,'C_0_%'!H200)</f>
        <v>178963</v>
      </c>
      <c r="L208" s="6"/>
      <c r="M208" s="6">
        <f>CHOOSE($AU$4,'C_6_%'!I200,'C_5_%'!I200,'C_4_%'!I200,'C_3_%'!I200,'C_2_%'!I200,'C_1_%'!I200,'C_0_%'!I200)</f>
        <v>189445</v>
      </c>
      <c r="N208" s="6"/>
      <c r="O208" s="6">
        <f>CHOOSE($AU$4,'C_6_%'!J200,'C_5_%'!J200,'C_4_%'!J200,'C_3_%'!J200,'C_2_%'!J200,'C_1_%'!J200,'C_0_%'!J200)</f>
        <v>748565</v>
      </c>
      <c r="P208" s="6"/>
      <c r="Q208" s="6">
        <f>CHOOSE($AU$4,'C_6_%'!K200,'C_5_%'!K200,'C_4_%'!K200,'C_3_%'!K200,'C_2_%'!K200,'C_1_%'!K200,'C_0_%'!K200)</f>
        <v>-14457</v>
      </c>
      <c r="R208" s="6"/>
      <c r="S208" s="6">
        <f>CHOOSE($AU$4,'C_6_%'!L200,'C_5_%'!L200,'C_4_%'!L200,'C_3_%'!L200,'C_2_%'!L200,'C_1_%'!L200,'C_0_%'!L200,)</f>
        <v>2229951</v>
      </c>
      <c r="T208" s="6"/>
      <c r="U208" s="6">
        <f>CHOOSE($AU$4,'C_6_%'!O200,'C_5_%'!O200,'C_4_%'!O200,'C_3_%'!O200,'C_2_%'!O200,'C_1_%'!O200,'C_0_%'!O200)</f>
        <v>176779</v>
      </c>
      <c r="V208" s="6"/>
      <c r="W208" s="6">
        <f>CHOOSE($AU$4,'C_6_%'!Q200,'C_5_%'!Q200,'C_4_%'!Q200,'C_3_%'!Q200,'C_2_%'!Q200,'C_1_%'!Q200,'C_0_%'!Q200)</f>
        <v>0</v>
      </c>
      <c r="X208" s="6"/>
      <c r="Y208" s="6">
        <f>CHOOSE($AU$4,'C_6_%'!P200,'C_5_%'!P200,'C_4_%'!P200,'C_3_%'!P200,'C_2_%'!P200,'C_1_%'!P200,'C_0_%'!P200)</f>
        <v>0</v>
      </c>
      <c r="Z208" s="6"/>
      <c r="AA208" s="6">
        <f>CHOOSE($AU$4,'C_6_%'!R200,'C_5_%'!R200,'C_4_%'!R200,'C_3_%'!R200,'C_2_%'!R200,'C_1_%'!R200,'C_0_%'!R200)</f>
        <v>60477</v>
      </c>
      <c r="AB208" s="6"/>
      <c r="AC208" s="6">
        <f>CHOOSE($AU$4,'C_6_%'!S200,'C_5_%'!S200,'C_4_%'!S200,'C_3_%'!S200,'C_2_%'!S200,'C_1_%'!S200,'C_0_%'!S200)</f>
        <v>23751</v>
      </c>
      <c r="AW208" s="20"/>
      <c r="AX208" s="20"/>
      <c r="AY208" s="20"/>
    </row>
    <row r="209" spans="2:51" s="43" customFormat="1" x14ac:dyDescent="0.2">
      <c r="B209" s="42">
        <f>CHOOSE($AU$4,'C_6_%'!B201,'C_5_%'!B201,'C_4_%'!B201,'C_3_%'!B201,'C_2_%'!B201,'C_1_%'!B201,'C_0_%'!B201,)</f>
        <v>4509</v>
      </c>
      <c r="C209" s="42" t="str">
        <f>CHOOSE($AU$4,'C_6_%'!A201,'C_5_%'!A201,'C_4_%'!A201,'C_3_%'!A201,'C_2_%'!A201,'C_1_%'!A201,'C_0_%'!A201,)</f>
        <v>Morning Sun</v>
      </c>
      <c r="E209" s="44">
        <f>CHOOSE($AU$4,'C_6_%'!E201,'C_5_%'!E201,'C_4_%'!E201,'C_3_%'!E201,'C_2_%'!E201,'C_1_%'!E201,'C_0_%'!E201)</f>
        <v>221</v>
      </c>
      <c r="G209" s="44">
        <f>CHOOSE($AU$4,'C_6_%'!F201,'C_5_%'!F201,'C_4_%'!F201,'C_3_%'!F201,'C_2_%'!F201,'C_1_%'!F201,'C_0_%'!F201)</f>
        <v>0.9</v>
      </c>
      <c r="H209" s="45"/>
      <c r="I209" s="46">
        <f>CHOOSE($AU$4,'C_6_%'!G201,'C_5_%'!G201,'C_4_%'!G201,'C_3_%'!G201,'C_2_%'!G201,'C_1_%'!G201,'C_0_%'!G201,)</f>
        <v>1220359</v>
      </c>
      <c r="J209" s="46"/>
      <c r="K209" s="46">
        <f>CHOOSE($AU$4,'C_6_%'!H201,'C_5_%'!H201,'C_4_%'!H201,'C_3_%'!H201,'C_2_%'!H201,'C_1_%'!H201,'C_0_%'!H201)</f>
        <v>164708</v>
      </c>
      <c r="L209" s="46"/>
      <c r="M209" s="46">
        <f>CHOOSE($AU$4,'C_6_%'!I201,'C_5_%'!I201,'C_4_%'!I201,'C_3_%'!I201,'C_2_%'!I201,'C_1_%'!I201,'C_0_%'!I201)</f>
        <v>30580</v>
      </c>
      <c r="N209" s="46"/>
      <c r="O209" s="46">
        <f>CHOOSE($AU$4,'C_6_%'!J201,'C_5_%'!J201,'C_4_%'!J201,'C_3_%'!J201,'C_2_%'!J201,'C_1_%'!J201,'C_0_%'!J201)</f>
        <v>524074</v>
      </c>
      <c r="P209" s="46"/>
      <c r="Q209" s="46">
        <f>CHOOSE($AU$4,'C_6_%'!K201,'C_5_%'!K201,'C_4_%'!K201,'C_3_%'!K201,'C_2_%'!K201,'C_1_%'!K201,'C_0_%'!K201)</f>
        <v>15959</v>
      </c>
      <c r="R209" s="46"/>
      <c r="S209" s="46">
        <f>CHOOSE($AU$4,'C_6_%'!L201,'C_5_%'!L201,'C_4_%'!L201,'C_3_%'!L201,'C_2_%'!L201,'C_1_%'!L201,'C_0_%'!L201,)</f>
        <v>1911754.3333000001</v>
      </c>
      <c r="T209" s="46"/>
      <c r="U209" s="46">
        <f>CHOOSE($AU$4,'C_6_%'!O201,'C_5_%'!O201,'C_4_%'!O201,'C_3_%'!O201,'C_2_%'!O201,'C_1_%'!O201,'C_0_%'!O201)</f>
        <v>49152.333333000002</v>
      </c>
      <c r="V209" s="46"/>
      <c r="W209" s="46">
        <f>CHOOSE($AU$4,'C_6_%'!Q201,'C_5_%'!Q201,'C_4_%'!Q201,'C_3_%'!Q201,'C_2_%'!Q201,'C_1_%'!Q201,'C_0_%'!Q201)</f>
        <v>10538.820900999999</v>
      </c>
      <c r="X209" s="46"/>
      <c r="Y209" s="46">
        <f>CHOOSE($AU$4,'C_6_%'!P201,'C_5_%'!P201,'C_4_%'!P201,'C_3_%'!P201,'C_2_%'!P201,'C_1_%'!P201,'C_0_%'!P201)</f>
        <v>0</v>
      </c>
      <c r="Z209" s="46"/>
      <c r="AA209" s="46">
        <f>CHOOSE($AU$4,'C_6_%'!R201,'C_5_%'!R201,'C_4_%'!R201,'C_3_%'!R201,'C_2_%'!R201,'C_1_%'!R201,'C_0_%'!R201)</f>
        <v>63660</v>
      </c>
      <c r="AB209" s="46"/>
      <c r="AC209" s="46">
        <f>CHOOSE($AU$4,'C_6_%'!S201,'C_5_%'!S201,'C_4_%'!S201,'C_3_%'!S201,'C_2_%'!S201,'C_1_%'!S201,'C_0_%'!S201)</f>
        <v>17752</v>
      </c>
      <c r="AW209" s="48"/>
      <c r="AX209" s="48"/>
      <c r="AY209" s="48"/>
    </row>
    <row r="210" spans="2:51" x14ac:dyDescent="0.2">
      <c r="B210" s="38">
        <f>CHOOSE($AU$4,'C_6_%'!B202,'C_5_%'!B202,'C_4_%'!B202,'C_3_%'!B202,'C_2_%'!B202,'C_1_%'!B202,'C_0_%'!B202,)</f>
        <v>4518</v>
      </c>
      <c r="C210" s="38" t="str">
        <f>CHOOSE($AU$4,'C_6_%'!A202,'C_5_%'!A202,'C_4_%'!A202,'C_3_%'!A202,'C_2_%'!A202,'C_1_%'!A202,'C_0_%'!A202,)</f>
        <v>Moulton-Udell</v>
      </c>
      <c r="E210" s="40">
        <f>CHOOSE($AU$4,'C_6_%'!E202,'C_5_%'!E202,'C_4_%'!E202,'C_3_%'!E202,'C_2_%'!E202,'C_1_%'!E202,'C_0_%'!E202)</f>
        <v>231.9</v>
      </c>
      <c r="G210" s="40">
        <f>CHOOSE($AU$4,'C_6_%'!F202,'C_5_%'!F202,'C_4_%'!F202,'C_3_%'!F202,'C_2_%'!F202,'C_1_%'!F202,'C_0_%'!F202)</f>
        <v>7.9</v>
      </c>
      <c r="H210" s="3"/>
      <c r="I210" s="6">
        <f>CHOOSE($AU$4,'C_6_%'!G202,'C_5_%'!G202,'C_4_%'!G202,'C_3_%'!G202,'C_2_%'!G202,'C_1_%'!G202,'C_0_%'!G202,)</f>
        <v>1204660</v>
      </c>
      <c r="J210" s="6"/>
      <c r="K210" s="6">
        <f>CHOOSE($AU$4,'C_6_%'!H202,'C_5_%'!H202,'C_4_%'!H202,'C_3_%'!H202,'C_2_%'!H202,'C_1_%'!H202,'C_0_%'!H202)</f>
        <v>181883</v>
      </c>
      <c r="L210" s="6"/>
      <c r="M210" s="6">
        <f>CHOOSE($AU$4,'C_6_%'!I202,'C_5_%'!I202,'C_4_%'!I202,'C_3_%'!I202,'C_2_%'!I202,'C_1_%'!I202,'C_0_%'!I202)</f>
        <v>184994</v>
      </c>
      <c r="N210" s="6"/>
      <c r="O210" s="6">
        <f>CHOOSE($AU$4,'C_6_%'!J202,'C_5_%'!J202,'C_4_%'!J202,'C_3_%'!J202,'C_2_%'!J202,'C_1_%'!J202,'C_0_%'!J202)</f>
        <v>601094</v>
      </c>
      <c r="P210" s="6"/>
      <c r="Q210" s="6">
        <f>CHOOSE($AU$4,'C_6_%'!K202,'C_5_%'!K202,'C_4_%'!K202,'C_3_%'!K202,'C_2_%'!K202,'C_1_%'!K202,'C_0_%'!K202)</f>
        <v>33000</v>
      </c>
      <c r="R210" s="6"/>
      <c r="S210" s="6">
        <f>CHOOSE($AU$4,'C_6_%'!L202,'C_5_%'!L202,'C_4_%'!L202,'C_3_%'!L202,'C_2_%'!L202,'C_1_%'!L202,'C_0_%'!L202,)</f>
        <v>1988508</v>
      </c>
      <c r="T210" s="6"/>
      <c r="U210" s="6">
        <f>CHOOSE($AU$4,'C_6_%'!O202,'C_5_%'!O202,'C_4_%'!O202,'C_3_%'!O202,'C_2_%'!O202,'C_1_%'!O202,'C_0_%'!O202)</f>
        <v>218865</v>
      </c>
      <c r="V210" s="6"/>
      <c r="W210" s="6">
        <f>CHOOSE($AU$4,'C_6_%'!Q202,'C_5_%'!Q202,'C_4_%'!Q202,'C_3_%'!Q202,'C_2_%'!Q202,'C_1_%'!Q202,'C_0_%'!Q202)</f>
        <v>0</v>
      </c>
      <c r="X210" s="6"/>
      <c r="Y210" s="6">
        <f>CHOOSE($AU$4,'C_6_%'!P202,'C_5_%'!P202,'C_4_%'!P202,'C_3_%'!P202,'C_2_%'!P202,'C_1_%'!P202,'C_0_%'!P202)</f>
        <v>0</v>
      </c>
      <c r="Z210" s="6"/>
      <c r="AA210" s="6">
        <f>CHOOSE($AU$4,'C_6_%'!R202,'C_5_%'!R202,'C_4_%'!R202,'C_3_%'!R202,'C_2_%'!R202,'C_1_%'!R202,'C_0_%'!R202)</f>
        <v>41379</v>
      </c>
      <c r="AB210" s="6"/>
      <c r="AC210" s="6">
        <f>CHOOSE($AU$4,'C_6_%'!S202,'C_5_%'!S202,'C_4_%'!S202,'C_3_%'!S202,'C_2_%'!S202,'C_1_%'!S202,'C_0_%'!S202)</f>
        <v>-19831</v>
      </c>
      <c r="AW210" s="20"/>
      <c r="AX210" s="20"/>
      <c r="AY210" s="20"/>
    </row>
    <row r="211" spans="2:51" x14ac:dyDescent="0.2">
      <c r="B211" s="38">
        <f>CHOOSE($AU$4,'C_6_%'!B203,'C_5_%'!B203,'C_4_%'!B203,'C_3_%'!B203,'C_2_%'!B203,'C_1_%'!B203,'C_0_%'!B203,)</f>
        <v>4527</v>
      </c>
      <c r="C211" s="38" t="str">
        <f>CHOOSE($AU$4,'C_6_%'!A203,'C_5_%'!A203,'C_4_%'!A203,'C_3_%'!A203,'C_2_%'!A203,'C_1_%'!A203,'C_0_%'!A203,)</f>
        <v>Mount Ayr</v>
      </c>
      <c r="E211" s="40">
        <f>CHOOSE($AU$4,'C_6_%'!E203,'C_5_%'!E203,'C_4_%'!E203,'C_3_%'!E203,'C_2_%'!E203,'C_1_%'!E203,'C_0_%'!E203)</f>
        <v>610.4</v>
      </c>
      <c r="G211" s="40">
        <f>CHOOSE($AU$4,'C_6_%'!F203,'C_5_%'!F203,'C_4_%'!F203,'C_3_%'!F203,'C_2_%'!F203,'C_1_%'!F203,'C_0_%'!F203)</f>
        <v>-6.6</v>
      </c>
      <c r="H211" s="3"/>
      <c r="I211" s="6">
        <f>CHOOSE($AU$4,'C_6_%'!G203,'C_5_%'!G203,'C_4_%'!G203,'C_3_%'!G203,'C_2_%'!G203,'C_1_%'!G203,'C_0_%'!G203,)</f>
        <v>3063043</v>
      </c>
      <c r="J211" s="6"/>
      <c r="K211" s="6">
        <f>CHOOSE($AU$4,'C_6_%'!H203,'C_5_%'!H203,'C_4_%'!H203,'C_3_%'!H203,'C_2_%'!H203,'C_1_%'!H203,'C_0_%'!H203)</f>
        <v>498050</v>
      </c>
      <c r="L211" s="6"/>
      <c r="M211" s="6">
        <f>CHOOSE($AU$4,'C_6_%'!I203,'C_5_%'!I203,'C_4_%'!I203,'C_3_%'!I203,'C_2_%'!I203,'C_1_%'!I203,'C_0_%'!I203)</f>
        <v>154821</v>
      </c>
      <c r="N211" s="6"/>
      <c r="O211" s="6">
        <f>CHOOSE($AU$4,'C_6_%'!J203,'C_5_%'!J203,'C_4_%'!J203,'C_3_%'!J203,'C_2_%'!J203,'C_1_%'!J203,'C_0_%'!J203)</f>
        <v>2031881</v>
      </c>
      <c r="P211" s="6"/>
      <c r="Q211" s="6">
        <f>CHOOSE($AU$4,'C_6_%'!K203,'C_5_%'!K203,'C_4_%'!K203,'C_3_%'!K203,'C_2_%'!K203,'C_1_%'!K203,'C_0_%'!K203)</f>
        <v>34222</v>
      </c>
      <c r="R211" s="6"/>
      <c r="S211" s="6">
        <f>CHOOSE($AU$4,'C_6_%'!L203,'C_5_%'!L203,'C_4_%'!L203,'C_3_%'!L203,'C_2_%'!L203,'C_1_%'!L203,'C_0_%'!L203,)</f>
        <v>5600858.6666999999</v>
      </c>
      <c r="T211" s="6"/>
      <c r="U211" s="6">
        <f>CHOOSE($AU$4,'C_6_%'!O203,'C_5_%'!O203,'C_4_%'!O203,'C_3_%'!O203,'C_2_%'!O203,'C_1_%'!O203,'C_0_%'!O203)</f>
        <v>196927.66667000001</v>
      </c>
      <c r="V211" s="6"/>
      <c r="W211" s="6">
        <f>CHOOSE($AU$4,'C_6_%'!Q203,'C_5_%'!Q203,'C_4_%'!Q203,'C_3_%'!Q203,'C_2_%'!Q203,'C_1_%'!Q203,'C_0_%'!Q203)</f>
        <v>0</v>
      </c>
      <c r="X211" s="6"/>
      <c r="Y211" s="6">
        <f>CHOOSE($AU$4,'C_6_%'!P203,'C_5_%'!P203,'C_4_%'!P203,'C_3_%'!P203,'C_2_%'!P203,'C_1_%'!P203,'C_0_%'!P203)</f>
        <v>0</v>
      </c>
      <c r="Z211" s="6"/>
      <c r="AA211" s="6">
        <f>CHOOSE($AU$4,'C_6_%'!R203,'C_5_%'!R203,'C_4_%'!R203,'C_3_%'!R203,'C_2_%'!R203,'C_1_%'!R203,'C_0_%'!R203)</f>
        <v>95490</v>
      </c>
      <c r="AB211" s="6"/>
      <c r="AC211" s="6">
        <f>CHOOSE($AU$4,'C_6_%'!S203,'C_5_%'!S203,'C_4_%'!S203,'C_3_%'!S203,'C_2_%'!S203,'C_1_%'!S203,'C_0_%'!S203)</f>
        <v>9796</v>
      </c>
      <c r="AW211" s="20"/>
      <c r="AX211" s="20"/>
      <c r="AY211" s="20"/>
    </row>
    <row r="212" spans="2:51" x14ac:dyDescent="0.2">
      <c r="B212" s="38">
        <f>CHOOSE($AU$4,'C_6_%'!B204,'C_5_%'!B204,'C_4_%'!B204,'C_3_%'!B204,'C_2_%'!B204,'C_1_%'!B204,'C_0_%'!B204,)</f>
        <v>4536</v>
      </c>
      <c r="C212" s="38" t="str">
        <f>CHOOSE($AU$4,'C_6_%'!A204,'C_5_%'!A204,'C_4_%'!A204,'C_3_%'!A204,'C_2_%'!A204,'C_1_%'!A204,'C_0_%'!A204,)</f>
        <v>Mount Pleasant</v>
      </c>
      <c r="E212" s="40">
        <f>CHOOSE($AU$4,'C_6_%'!E204,'C_5_%'!E204,'C_4_%'!E204,'C_3_%'!E204,'C_2_%'!E204,'C_1_%'!E204,'C_0_%'!E204)</f>
        <v>1964.9</v>
      </c>
      <c r="G212" s="40">
        <f>CHOOSE($AU$4,'C_6_%'!F204,'C_5_%'!F204,'C_4_%'!F204,'C_3_%'!F204,'C_2_%'!F204,'C_1_%'!F204,'C_0_%'!F204)</f>
        <v>-63.8</v>
      </c>
      <c r="H212" s="3"/>
      <c r="I212" s="6">
        <f>CHOOSE($AU$4,'C_6_%'!G204,'C_5_%'!G204,'C_4_%'!G204,'C_3_%'!G204,'C_2_%'!G204,'C_1_%'!G204,'C_0_%'!G204,)</f>
        <v>10679944</v>
      </c>
      <c r="J212" s="6"/>
      <c r="K212" s="6">
        <f>CHOOSE($AU$4,'C_6_%'!H204,'C_5_%'!H204,'C_4_%'!H204,'C_3_%'!H204,'C_2_%'!H204,'C_1_%'!H204,'C_0_%'!H204)</f>
        <v>1396221</v>
      </c>
      <c r="L212" s="6"/>
      <c r="M212" s="6">
        <f>CHOOSE($AU$4,'C_6_%'!I204,'C_5_%'!I204,'C_4_%'!I204,'C_3_%'!I204,'C_2_%'!I204,'C_1_%'!I204,'C_0_%'!I204)</f>
        <v>376414</v>
      </c>
      <c r="N212" s="6"/>
      <c r="O212" s="6">
        <f>CHOOSE($AU$4,'C_6_%'!J204,'C_5_%'!J204,'C_4_%'!J204,'C_3_%'!J204,'C_2_%'!J204,'C_1_%'!J204,'C_0_%'!J204)</f>
        <v>4732412</v>
      </c>
      <c r="P212" s="6"/>
      <c r="Q212" s="6">
        <f>CHOOSE($AU$4,'C_6_%'!K204,'C_5_%'!K204,'C_4_%'!K204,'C_3_%'!K204,'C_2_%'!K204,'C_1_%'!K204,'C_0_%'!K204)</f>
        <v>128409</v>
      </c>
      <c r="R212" s="6"/>
      <c r="S212" s="6">
        <f>CHOOSE($AU$4,'C_6_%'!L204,'C_5_%'!L204,'C_4_%'!L204,'C_3_%'!L204,'C_2_%'!L204,'C_1_%'!L204,'C_0_%'!L204,)</f>
        <v>16881096</v>
      </c>
      <c r="T212" s="6"/>
      <c r="U212" s="6">
        <f>CHOOSE($AU$4,'C_6_%'!O204,'C_5_%'!O204,'C_4_%'!O204,'C_3_%'!O204,'C_2_%'!O204,'C_1_%'!O204,'C_0_%'!O204)</f>
        <v>577342</v>
      </c>
      <c r="V212" s="6"/>
      <c r="W212" s="6">
        <f>CHOOSE($AU$4,'C_6_%'!Q204,'C_5_%'!Q204,'C_4_%'!Q204,'C_3_%'!Q204,'C_2_%'!Q204,'C_1_%'!Q204,'C_0_%'!Q204)</f>
        <v>58740.994396000002</v>
      </c>
      <c r="X212" s="6"/>
      <c r="Y212" s="6">
        <f>CHOOSE($AU$4,'C_6_%'!P204,'C_5_%'!P204,'C_4_%'!P204,'C_3_%'!P204,'C_2_%'!P204,'C_1_%'!P204,'C_0_%'!P204)</f>
        <v>33296</v>
      </c>
      <c r="Z212" s="6"/>
      <c r="AA212" s="6">
        <f>CHOOSE($AU$4,'C_6_%'!R204,'C_5_%'!R204,'C_4_%'!R204,'C_3_%'!R204,'C_2_%'!R204,'C_1_%'!R204,'C_0_%'!R204)</f>
        <v>254640</v>
      </c>
      <c r="AB212" s="6"/>
      <c r="AC212" s="6">
        <f>CHOOSE($AU$4,'C_6_%'!S204,'C_5_%'!S204,'C_4_%'!S204,'C_3_%'!S204,'C_2_%'!S204,'C_1_%'!S204,'C_0_%'!S204)</f>
        <v>254640</v>
      </c>
      <c r="AW212" s="20"/>
      <c r="AX212" s="20"/>
      <c r="AY212" s="20"/>
    </row>
    <row r="213" spans="2:51" x14ac:dyDescent="0.2">
      <c r="B213" s="38">
        <f>CHOOSE($AU$4,'C_6_%'!B205,'C_5_%'!B205,'C_4_%'!B205,'C_3_%'!B205,'C_2_%'!B205,'C_1_%'!B205,'C_0_%'!B205,)</f>
        <v>4554</v>
      </c>
      <c r="C213" s="38" t="str">
        <f>CHOOSE($AU$4,'C_6_%'!A205,'C_5_%'!A205,'C_4_%'!A205,'C_3_%'!A205,'C_2_%'!A205,'C_1_%'!A205,'C_0_%'!A205,)</f>
        <v>Mount Vernon</v>
      </c>
      <c r="E213" s="40">
        <f>CHOOSE($AU$4,'C_6_%'!E205,'C_5_%'!E205,'C_4_%'!E205,'C_3_%'!E205,'C_2_%'!E205,'C_1_%'!E205,'C_0_%'!E205)</f>
        <v>1095.0999999999999</v>
      </c>
      <c r="G213" s="40">
        <f>CHOOSE($AU$4,'C_6_%'!F205,'C_5_%'!F205,'C_4_%'!F205,'C_3_%'!F205,'C_2_%'!F205,'C_1_%'!F205,'C_0_%'!F205)</f>
        <v>31</v>
      </c>
      <c r="H213" s="3"/>
      <c r="I213" s="6">
        <f>CHOOSE($AU$4,'C_6_%'!G205,'C_5_%'!G205,'C_4_%'!G205,'C_3_%'!G205,'C_2_%'!G205,'C_1_%'!G205,'C_0_%'!G205,)</f>
        <v>5957051</v>
      </c>
      <c r="J213" s="6"/>
      <c r="K213" s="6">
        <f>CHOOSE($AU$4,'C_6_%'!H205,'C_5_%'!H205,'C_4_%'!H205,'C_3_%'!H205,'C_2_%'!H205,'C_1_%'!H205,'C_0_%'!H205)</f>
        <v>784986</v>
      </c>
      <c r="L213" s="6"/>
      <c r="M213" s="6">
        <f>CHOOSE($AU$4,'C_6_%'!I205,'C_5_%'!I205,'C_4_%'!I205,'C_3_%'!I205,'C_2_%'!I205,'C_1_%'!I205,'C_0_%'!I205)</f>
        <v>799311</v>
      </c>
      <c r="N213" s="6"/>
      <c r="O213" s="6">
        <f>CHOOSE($AU$4,'C_6_%'!J205,'C_5_%'!J205,'C_4_%'!J205,'C_3_%'!J205,'C_2_%'!J205,'C_1_%'!J205,'C_0_%'!J205)</f>
        <v>2615335</v>
      </c>
      <c r="P213" s="6"/>
      <c r="Q213" s="6">
        <f>CHOOSE($AU$4,'C_6_%'!K205,'C_5_%'!K205,'C_4_%'!K205,'C_3_%'!K205,'C_2_%'!K205,'C_1_%'!K205,'C_0_%'!K205)</f>
        <v>70909</v>
      </c>
      <c r="R213" s="6"/>
      <c r="S213" s="6">
        <f>CHOOSE($AU$4,'C_6_%'!L205,'C_5_%'!L205,'C_4_%'!L205,'C_3_%'!L205,'C_2_%'!L205,'C_1_%'!L205,'C_0_%'!L205,)</f>
        <v>9376914</v>
      </c>
      <c r="T213" s="6"/>
      <c r="U213" s="6">
        <f>CHOOSE($AU$4,'C_6_%'!O205,'C_5_%'!O205,'C_4_%'!O205,'C_3_%'!O205,'C_2_%'!O205,'C_1_%'!O205,'C_0_%'!O205)</f>
        <v>889762</v>
      </c>
      <c r="V213" s="6"/>
      <c r="W213" s="6">
        <f>CHOOSE($AU$4,'C_6_%'!Q205,'C_5_%'!Q205,'C_4_%'!Q205,'C_3_%'!Q205,'C_2_%'!Q205,'C_1_%'!Q205,'C_0_%'!Q205)</f>
        <v>91512.148117000004</v>
      </c>
      <c r="X213" s="6"/>
      <c r="Y213" s="6">
        <f>CHOOSE($AU$4,'C_6_%'!P205,'C_5_%'!P205,'C_4_%'!P205,'C_3_%'!P205,'C_2_%'!P205,'C_1_%'!P205,'C_0_%'!P205)</f>
        <v>0</v>
      </c>
      <c r="Z213" s="6"/>
      <c r="AA213" s="6">
        <f>CHOOSE($AU$4,'C_6_%'!R205,'C_5_%'!R205,'C_4_%'!R205,'C_3_%'!R205,'C_2_%'!R205,'C_1_%'!R205,'C_0_%'!R205)</f>
        <v>168699</v>
      </c>
      <c r="AB213" s="6"/>
      <c r="AC213" s="6">
        <f>CHOOSE($AU$4,'C_6_%'!S205,'C_5_%'!S205,'C_4_%'!S205,'C_3_%'!S205,'C_2_%'!S205,'C_1_%'!S205,'C_0_%'!S205)</f>
        <v>-24113</v>
      </c>
      <c r="AW213" s="20"/>
      <c r="AX213" s="20"/>
      <c r="AY213" s="20"/>
    </row>
    <row r="214" spans="2:51" s="43" customFormat="1" x14ac:dyDescent="0.2">
      <c r="B214" s="42">
        <f>CHOOSE($AU$4,'C_6_%'!B206,'C_5_%'!B206,'C_4_%'!B206,'C_3_%'!B206,'C_2_%'!B206,'C_1_%'!B206,'C_0_%'!B206,)</f>
        <v>4572</v>
      </c>
      <c r="C214" s="42" t="str">
        <f>CHOOSE($AU$4,'C_6_%'!A206,'C_5_%'!A206,'C_4_%'!A206,'C_3_%'!A206,'C_2_%'!A206,'C_1_%'!A206,'C_0_%'!A206,)</f>
        <v>Murray</v>
      </c>
      <c r="E214" s="44">
        <f>CHOOSE($AU$4,'C_6_%'!E206,'C_5_%'!E206,'C_4_%'!E206,'C_3_%'!E206,'C_2_%'!E206,'C_1_%'!E206,'C_0_%'!E206)</f>
        <v>270.60000000000002</v>
      </c>
      <c r="G214" s="44">
        <f>CHOOSE($AU$4,'C_6_%'!F206,'C_5_%'!F206,'C_4_%'!F206,'C_3_%'!F206,'C_2_%'!F206,'C_1_%'!F206,'C_0_%'!F206)</f>
        <v>-10.9</v>
      </c>
      <c r="H214" s="45"/>
      <c r="I214" s="46">
        <f>CHOOSE($AU$4,'C_6_%'!G206,'C_5_%'!G206,'C_4_%'!G206,'C_3_%'!G206,'C_2_%'!G206,'C_1_%'!G206,'C_0_%'!G206,)</f>
        <v>1545922</v>
      </c>
      <c r="J214" s="46"/>
      <c r="K214" s="46">
        <f>CHOOSE($AU$4,'C_6_%'!H206,'C_5_%'!H206,'C_4_%'!H206,'C_3_%'!H206,'C_2_%'!H206,'C_1_%'!H206,'C_0_%'!H206)</f>
        <v>227160</v>
      </c>
      <c r="L214" s="46"/>
      <c r="M214" s="46">
        <f>CHOOSE($AU$4,'C_6_%'!I206,'C_5_%'!I206,'C_4_%'!I206,'C_3_%'!I206,'C_2_%'!I206,'C_1_%'!I206,'C_0_%'!I206)</f>
        <v>64466</v>
      </c>
      <c r="N214" s="46"/>
      <c r="O214" s="46">
        <f>CHOOSE($AU$4,'C_6_%'!J206,'C_5_%'!J206,'C_4_%'!J206,'C_3_%'!J206,'C_2_%'!J206,'C_1_%'!J206,'C_0_%'!J206)</f>
        <v>612372</v>
      </c>
      <c r="P214" s="46"/>
      <c r="Q214" s="46">
        <f>CHOOSE($AU$4,'C_6_%'!K206,'C_5_%'!K206,'C_4_%'!K206,'C_3_%'!K206,'C_2_%'!K206,'C_1_%'!K206,'C_0_%'!K206)</f>
        <v>32495</v>
      </c>
      <c r="R214" s="46"/>
      <c r="S214" s="46">
        <f>CHOOSE($AU$4,'C_6_%'!L206,'C_5_%'!L206,'C_4_%'!L206,'C_3_%'!L206,'C_2_%'!L206,'C_1_%'!L206,'C_0_%'!L206,)</f>
        <v>2386231</v>
      </c>
      <c r="T214" s="46"/>
      <c r="U214" s="46">
        <f>CHOOSE($AU$4,'C_6_%'!O206,'C_5_%'!O206,'C_4_%'!O206,'C_3_%'!O206,'C_2_%'!O206,'C_1_%'!O206,'C_0_%'!O206)</f>
        <v>97738</v>
      </c>
      <c r="V214" s="46"/>
      <c r="W214" s="46">
        <f>CHOOSE($AU$4,'C_6_%'!Q206,'C_5_%'!Q206,'C_4_%'!Q206,'C_3_%'!Q206,'C_2_%'!Q206,'C_1_%'!Q206,'C_0_%'!Q206)</f>
        <v>33618.991302000002</v>
      </c>
      <c r="X214" s="46"/>
      <c r="Y214" s="46">
        <f>CHOOSE($AU$4,'C_6_%'!P206,'C_5_%'!P206,'C_4_%'!P206,'C_3_%'!P206,'C_2_%'!P206,'C_1_%'!P206,'C_0_%'!P206)</f>
        <v>17653</v>
      </c>
      <c r="Z214" s="46"/>
      <c r="AA214" s="46">
        <f>CHOOSE($AU$4,'C_6_%'!R206,'C_5_%'!R206,'C_4_%'!R206,'C_3_%'!R206,'C_2_%'!R206,'C_1_%'!R206,'C_0_%'!R206)</f>
        <v>63660</v>
      </c>
      <c r="AB214" s="46"/>
      <c r="AC214" s="46">
        <f>CHOOSE($AU$4,'C_6_%'!S206,'C_5_%'!S206,'C_4_%'!S206,'C_3_%'!S206,'C_2_%'!S206,'C_1_%'!S206,'C_0_%'!S206)</f>
        <v>17752</v>
      </c>
      <c r="AW214" s="48"/>
      <c r="AX214" s="48"/>
      <c r="AY214" s="48"/>
    </row>
    <row r="215" spans="2:51" x14ac:dyDescent="0.2">
      <c r="B215" s="38">
        <f>CHOOSE($AU$4,'C_6_%'!B207,'C_5_%'!B207,'C_4_%'!B207,'C_3_%'!B207,'C_2_%'!B207,'C_1_%'!B207,'C_0_%'!B207,)</f>
        <v>4581</v>
      </c>
      <c r="C215" s="38" t="str">
        <f>CHOOSE($AU$4,'C_6_%'!A207,'C_5_%'!A207,'C_4_%'!A207,'C_3_%'!A207,'C_2_%'!A207,'C_1_%'!A207,'C_0_%'!A207,)</f>
        <v>Muscatine</v>
      </c>
      <c r="E215" s="40">
        <f>CHOOSE($AU$4,'C_6_%'!E207,'C_5_%'!E207,'C_4_%'!E207,'C_3_%'!E207,'C_2_%'!E207,'C_1_%'!E207,'C_0_%'!E207)</f>
        <v>5344.4</v>
      </c>
      <c r="G215" s="40">
        <f>CHOOSE($AU$4,'C_6_%'!F207,'C_5_%'!F207,'C_4_%'!F207,'C_3_%'!F207,'C_2_%'!F207,'C_1_%'!F207,'C_0_%'!F207)</f>
        <v>44.9</v>
      </c>
      <c r="H215" s="3"/>
      <c r="I215" s="6">
        <f>CHOOSE($AU$4,'C_6_%'!G207,'C_5_%'!G207,'C_4_%'!G207,'C_3_%'!G207,'C_2_%'!G207,'C_1_%'!G207,'C_0_%'!G207,)</f>
        <v>29895422</v>
      </c>
      <c r="J215" s="6"/>
      <c r="K215" s="6">
        <f>CHOOSE($AU$4,'C_6_%'!H207,'C_5_%'!H207,'C_4_%'!H207,'C_3_%'!H207,'C_2_%'!H207,'C_1_%'!H207,'C_0_%'!H207)</f>
        <v>3734767</v>
      </c>
      <c r="L215" s="6"/>
      <c r="M215" s="6">
        <f>CHOOSE($AU$4,'C_6_%'!I207,'C_5_%'!I207,'C_4_%'!I207,'C_3_%'!I207,'C_2_%'!I207,'C_1_%'!I207,'C_0_%'!I207)</f>
        <v>1788763</v>
      </c>
      <c r="N215" s="6"/>
      <c r="O215" s="6">
        <f>CHOOSE($AU$4,'C_6_%'!J207,'C_5_%'!J207,'C_4_%'!J207,'C_3_%'!J207,'C_2_%'!J207,'C_1_%'!J207,'C_0_%'!J207)</f>
        <v>12470448</v>
      </c>
      <c r="P215" s="6"/>
      <c r="Q215" s="6">
        <f>CHOOSE($AU$4,'C_6_%'!K207,'C_5_%'!K207,'C_4_%'!K207,'C_3_%'!K207,'C_2_%'!K207,'C_1_%'!K207,'C_0_%'!K207)</f>
        <v>240175</v>
      </c>
      <c r="R215" s="6"/>
      <c r="S215" s="6">
        <f>CHOOSE($AU$4,'C_6_%'!L207,'C_5_%'!L207,'C_4_%'!L207,'C_3_%'!L207,'C_2_%'!L207,'C_1_%'!L207,'C_0_%'!L207,)</f>
        <v>46328078.667000003</v>
      </c>
      <c r="T215" s="6"/>
      <c r="U215" s="6">
        <f>CHOOSE($AU$4,'C_6_%'!O207,'C_5_%'!O207,'C_4_%'!O207,'C_3_%'!O207,'C_2_%'!O207,'C_1_%'!O207,'C_0_%'!O207)</f>
        <v>2256379.6666999999</v>
      </c>
      <c r="V215" s="6"/>
      <c r="W215" s="6">
        <f>CHOOSE($AU$4,'C_6_%'!Q207,'C_5_%'!Q207,'C_4_%'!Q207,'C_3_%'!Q207,'C_2_%'!Q207,'C_1_%'!Q207,'C_0_%'!Q207)</f>
        <v>587244.91422999999</v>
      </c>
      <c r="X215" s="6"/>
      <c r="Y215" s="6">
        <f>CHOOSE($AU$4,'C_6_%'!P207,'C_5_%'!P207,'C_4_%'!P207,'C_3_%'!P207,'C_2_%'!P207,'C_1_%'!P207,'C_0_%'!P207)</f>
        <v>0</v>
      </c>
      <c r="Z215" s="6"/>
      <c r="AA215" s="6">
        <f>CHOOSE($AU$4,'C_6_%'!R207,'C_5_%'!R207,'C_4_%'!R207,'C_3_%'!R207,'C_2_%'!R207,'C_1_%'!R207,'C_0_%'!R207)</f>
        <v>983547</v>
      </c>
      <c r="AB215" s="6"/>
      <c r="AC215" s="6">
        <f>CHOOSE($AU$4,'C_6_%'!S207,'C_5_%'!S207,'C_4_%'!S207,'C_3_%'!S207,'C_2_%'!S207,'C_1_%'!S207,'C_0_%'!S207)</f>
        <v>34792</v>
      </c>
      <c r="AW215" s="20"/>
      <c r="AX215" s="20"/>
      <c r="AY215" s="20"/>
    </row>
    <row r="216" spans="2:51" x14ac:dyDescent="0.2">
      <c r="B216" s="38">
        <f>CHOOSE($AU$4,'C_6_%'!B208,'C_5_%'!B208,'C_4_%'!B208,'C_3_%'!B208,'C_2_%'!B208,'C_1_%'!B208,'C_0_%'!B208,)</f>
        <v>4599</v>
      </c>
      <c r="C216" s="38" t="str">
        <f>CHOOSE($AU$4,'C_6_%'!A208,'C_5_%'!A208,'C_4_%'!A208,'C_3_%'!A208,'C_2_%'!A208,'C_1_%'!A208,'C_0_%'!A208,)</f>
        <v>Nashua-Plainfield</v>
      </c>
      <c r="E216" s="40">
        <f>CHOOSE($AU$4,'C_6_%'!E208,'C_5_%'!E208,'C_4_%'!E208,'C_3_%'!E208,'C_2_%'!E208,'C_1_%'!E208,'C_0_%'!E208)</f>
        <v>646.4</v>
      </c>
      <c r="G216" s="40">
        <f>CHOOSE($AU$4,'C_6_%'!F208,'C_5_%'!F208,'C_4_%'!F208,'C_3_%'!F208,'C_2_%'!F208,'C_1_%'!F208,'C_0_%'!F208)</f>
        <v>-6</v>
      </c>
      <c r="H216" s="3"/>
      <c r="I216" s="6">
        <f>CHOOSE($AU$4,'C_6_%'!G208,'C_5_%'!G208,'C_4_%'!G208,'C_3_%'!G208,'C_2_%'!G208,'C_1_%'!G208,'C_0_%'!G208,)</f>
        <v>3112985</v>
      </c>
      <c r="J216" s="6"/>
      <c r="K216" s="6">
        <f>CHOOSE($AU$4,'C_6_%'!H208,'C_5_%'!H208,'C_4_%'!H208,'C_3_%'!H208,'C_2_%'!H208,'C_1_%'!H208,'C_0_%'!H208)</f>
        <v>448320</v>
      </c>
      <c r="L216" s="6"/>
      <c r="M216" s="6">
        <f>CHOOSE($AU$4,'C_6_%'!I208,'C_5_%'!I208,'C_4_%'!I208,'C_3_%'!I208,'C_2_%'!I208,'C_1_%'!I208,'C_0_%'!I208)</f>
        <v>190119</v>
      </c>
      <c r="N216" s="6"/>
      <c r="O216" s="6">
        <f>CHOOSE($AU$4,'C_6_%'!J208,'C_5_%'!J208,'C_4_%'!J208,'C_3_%'!J208,'C_2_%'!J208,'C_1_%'!J208,'C_0_%'!J208)</f>
        <v>1977440</v>
      </c>
      <c r="P216" s="6"/>
      <c r="Q216" s="6">
        <f>CHOOSE($AU$4,'C_6_%'!K208,'C_5_%'!K208,'C_4_%'!K208,'C_3_%'!K208,'C_2_%'!K208,'C_1_%'!K208,'C_0_%'!K208)</f>
        <v>22039</v>
      </c>
      <c r="R216" s="6"/>
      <c r="S216" s="6">
        <f>CHOOSE($AU$4,'C_6_%'!L208,'C_5_%'!L208,'C_4_%'!L208,'C_3_%'!L208,'C_2_%'!L208,'C_1_%'!L208,'C_0_%'!L208,)</f>
        <v>5544902.6666999999</v>
      </c>
      <c r="T216" s="6"/>
      <c r="U216" s="6">
        <f>CHOOSE($AU$4,'C_6_%'!O208,'C_5_%'!O208,'C_4_%'!O208,'C_3_%'!O208,'C_2_%'!O208,'C_1_%'!O208,'C_0_%'!O208)</f>
        <v>218315.66667000001</v>
      </c>
      <c r="V216" s="6"/>
      <c r="W216" s="6">
        <f>CHOOSE($AU$4,'C_6_%'!Q208,'C_5_%'!Q208,'C_4_%'!Q208,'C_3_%'!Q208,'C_2_%'!Q208,'C_1_%'!Q208,'C_0_%'!Q208)</f>
        <v>0</v>
      </c>
      <c r="X216" s="6"/>
      <c r="Y216" s="6">
        <f>CHOOSE($AU$4,'C_6_%'!P208,'C_5_%'!P208,'C_4_%'!P208,'C_3_%'!P208,'C_2_%'!P208,'C_1_%'!P208,'C_0_%'!P208)</f>
        <v>0</v>
      </c>
      <c r="Z216" s="6"/>
      <c r="AA216" s="6">
        <f>CHOOSE($AU$4,'C_6_%'!R208,'C_5_%'!R208,'C_4_%'!R208,'C_3_%'!R208,'C_2_%'!R208,'C_1_%'!R208,'C_0_%'!R208)</f>
        <v>73209</v>
      </c>
      <c r="AB216" s="6"/>
      <c r="AC216" s="6">
        <f>CHOOSE($AU$4,'C_6_%'!S208,'C_5_%'!S208,'C_4_%'!S208,'C_3_%'!S208,'C_2_%'!S208,'C_1_%'!S208,'C_0_%'!S208)</f>
        <v>-49211</v>
      </c>
      <c r="AW216" s="20"/>
      <c r="AX216" s="20"/>
      <c r="AY216" s="20"/>
    </row>
    <row r="217" spans="2:51" x14ac:dyDescent="0.2">
      <c r="B217" s="38">
        <f>CHOOSE($AU$4,'C_6_%'!B209,'C_5_%'!B209,'C_4_%'!B209,'C_3_%'!B209,'C_2_%'!B209,'C_1_%'!B209,'C_0_%'!B209,)</f>
        <v>4617</v>
      </c>
      <c r="C217" s="38" t="str">
        <f>CHOOSE($AU$4,'C_6_%'!A209,'C_5_%'!A209,'C_4_%'!A209,'C_3_%'!A209,'C_2_%'!A209,'C_1_%'!A209,'C_0_%'!A209,)</f>
        <v>Nevada</v>
      </c>
      <c r="E217" s="40">
        <f>CHOOSE($AU$4,'C_6_%'!E209,'C_5_%'!E209,'C_4_%'!E209,'C_3_%'!E209,'C_2_%'!E209,'C_1_%'!E209,'C_0_%'!E209)</f>
        <v>1547.8</v>
      </c>
      <c r="G217" s="40">
        <f>CHOOSE($AU$4,'C_6_%'!F209,'C_5_%'!F209,'C_4_%'!F209,'C_3_%'!F209,'C_2_%'!F209,'C_1_%'!F209,'C_0_%'!F209)</f>
        <v>42.3</v>
      </c>
      <c r="H217" s="3"/>
      <c r="I217" s="6">
        <f>CHOOSE($AU$4,'C_6_%'!G209,'C_5_%'!G209,'C_4_%'!G209,'C_3_%'!G209,'C_2_%'!G209,'C_1_%'!G209,'C_0_%'!G209,)</f>
        <v>8155574</v>
      </c>
      <c r="J217" s="6"/>
      <c r="K217" s="6">
        <f>CHOOSE($AU$4,'C_6_%'!H209,'C_5_%'!H209,'C_4_%'!H209,'C_3_%'!H209,'C_2_%'!H209,'C_1_%'!H209,'C_0_%'!H209)</f>
        <v>1105146</v>
      </c>
      <c r="L217" s="6"/>
      <c r="M217" s="6">
        <f>CHOOSE($AU$4,'C_6_%'!I209,'C_5_%'!I209,'C_4_%'!I209,'C_3_%'!I209,'C_2_%'!I209,'C_1_%'!I209,'C_0_%'!I209)</f>
        <v>702068</v>
      </c>
      <c r="N217" s="6"/>
      <c r="O217" s="6">
        <f>CHOOSE($AU$4,'C_6_%'!J209,'C_5_%'!J209,'C_4_%'!J209,'C_3_%'!J209,'C_2_%'!J209,'C_1_%'!J209,'C_0_%'!J209)</f>
        <v>3853248</v>
      </c>
      <c r="P217" s="6"/>
      <c r="Q217" s="6">
        <f>CHOOSE($AU$4,'C_6_%'!K209,'C_5_%'!K209,'C_4_%'!K209,'C_3_%'!K209,'C_2_%'!K209,'C_1_%'!K209,'C_0_%'!K209)</f>
        <v>104644</v>
      </c>
      <c r="R217" s="6"/>
      <c r="S217" s="6">
        <f>CHOOSE($AU$4,'C_6_%'!L209,'C_5_%'!L209,'C_4_%'!L209,'C_3_%'!L209,'C_2_%'!L209,'C_1_%'!L209,'C_0_%'!L209,)</f>
        <v>13152311</v>
      </c>
      <c r="T217" s="6"/>
      <c r="U217" s="6">
        <f>CHOOSE($AU$4,'C_6_%'!O209,'C_5_%'!O209,'C_4_%'!O209,'C_3_%'!O209,'C_2_%'!O209,'C_1_%'!O209,'C_0_%'!O209)</f>
        <v>845055</v>
      </c>
      <c r="V217" s="6"/>
      <c r="W217" s="6">
        <f>CHOOSE($AU$4,'C_6_%'!Q209,'C_5_%'!Q209,'C_4_%'!Q209,'C_3_%'!Q209,'C_2_%'!Q209,'C_1_%'!Q209,'C_0_%'!Q209)</f>
        <v>90813.995851</v>
      </c>
      <c r="X217" s="6"/>
      <c r="Y217" s="6">
        <f>CHOOSE($AU$4,'C_6_%'!P209,'C_5_%'!P209,'C_4_%'!P209,'C_3_%'!P209,'C_2_%'!P209,'C_1_%'!P209,'C_0_%'!P209)</f>
        <v>0</v>
      </c>
      <c r="Z217" s="6"/>
      <c r="AA217" s="6">
        <f>CHOOSE($AU$4,'C_6_%'!R209,'C_5_%'!R209,'C_4_%'!R209,'C_3_%'!R209,'C_2_%'!R209,'C_1_%'!R209,'C_0_%'!R209)</f>
        <v>286470</v>
      </c>
      <c r="AB217" s="6"/>
      <c r="AC217" s="6">
        <f>CHOOSE($AU$4,'C_6_%'!S209,'C_5_%'!S209,'C_4_%'!S209,'C_3_%'!S209,'C_2_%'!S209,'C_1_%'!S209,'C_0_%'!S209)</f>
        <v>-31822</v>
      </c>
      <c r="AW217" s="20"/>
      <c r="AX217" s="20"/>
      <c r="AY217" s="20"/>
    </row>
    <row r="218" spans="2:51" x14ac:dyDescent="0.2">
      <c r="B218" s="38">
        <f>CHOOSE($AU$4,'C_6_%'!B210,'C_5_%'!B210,'C_4_%'!B210,'C_3_%'!B210,'C_2_%'!B210,'C_1_%'!B210,'C_0_%'!B210,)</f>
        <v>4662</v>
      </c>
      <c r="C218" s="38" t="str">
        <f>CHOOSE($AU$4,'C_6_%'!A210,'C_5_%'!A210,'C_4_%'!A210,'C_3_%'!A210,'C_2_%'!A210,'C_1_%'!A210,'C_0_%'!A210,)</f>
        <v>New Hampton</v>
      </c>
      <c r="E218" s="40">
        <f>CHOOSE($AU$4,'C_6_%'!E210,'C_5_%'!E210,'C_4_%'!E210,'C_3_%'!E210,'C_2_%'!E210,'C_1_%'!E210,'C_0_%'!E210)</f>
        <v>982.1</v>
      </c>
      <c r="G218" s="40">
        <f>CHOOSE($AU$4,'C_6_%'!F210,'C_5_%'!F210,'C_4_%'!F210,'C_3_%'!F210,'C_2_%'!F210,'C_1_%'!F210,'C_0_%'!F210)</f>
        <v>-21</v>
      </c>
      <c r="H218" s="3"/>
      <c r="I218" s="6">
        <f>CHOOSE($AU$4,'C_6_%'!G210,'C_5_%'!G210,'C_4_%'!G210,'C_3_%'!G210,'C_2_%'!G210,'C_1_%'!G210,'C_0_%'!G210,)</f>
        <v>4326495</v>
      </c>
      <c r="J218" s="6"/>
      <c r="K218" s="6">
        <f>CHOOSE($AU$4,'C_6_%'!H210,'C_5_%'!H210,'C_4_%'!H210,'C_3_%'!H210,'C_2_%'!H210,'C_1_%'!H210,'C_0_%'!H210)</f>
        <v>687577</v>
      </c>
      <c r="L218" s="6"/>
      <c r="M218" s="6">
        <f>CHOOSE($AU$4,'C_6_%'!I210,'C_5_%'!I210,'C_4_%'!I210,'C_3_%'!I210,'C_2_%'!I210,'C_1_%'!I210,'C_0_%'!I210)</f>
        <v>179691</v>
      </c>
      <c r="N218" s="6"/>
      <c r="O218" s="6">
        <f>CHOOSE($AU$4,'C_6_%'!J210,'C_5_%'!J210,'C_4_%'!J210,'C_3_%'!J210,'C_2_%'!J210,'C_1_%'!J210,'C_0_%'!J210)</f>
        <v>3635263</v>
      </c>
      <c r="P218" s="6"/>
      <c r="Q218" s="6">
        <f>CHOOSE($AU$4,'C_6_%'!K210,'C_5_%'!K210,'C_4_%'!K210,'C_3_%'!K210,'C_2_%'!K210,'C_1_%'!K210,'C_0_%'!K210)</f>
        <v>6575</v>
      </c>
      <c r="R218" s="6"/>
      <c r="S218" s="6">
        <f>CHOOSE($AU$4,'C_6_%'!L210,'C_5_%'!L210,'C_4_%'!L210,'C_3_%'!L210,'C_2_%'!L210,'C_1_%'!L210,'C_0_%'!L210,)</f>
        <v>8677287.3333000001</v>
      </c>
      <c r="T218" s="6"/>
      <c r="U218" s="6">
        <f>CHOOSE($AU$4,'C_6_%'!O210,'C_5_%'!O210,'C_4_%'!O210,'C_3_%'!O210,'C_2_%'!O210,'C_1_%'!O210,'C_0_%'!O210)</f>
        <v>214218.33332999999</v>
      </c>
      <c r="V218" s="6"/>
      <c r="W218" s="6">
        <f>CHOOSE($AU$4,'C_6_%'!Q210,'C_5_%'!Q210,'C_4_%'!Q210,'C_3_%'!Q210,'C_2_%'!Q210,'C_1_%'!Q210,'C_0_%'!Q210)</f>
        <v>0</v>
      </c>
      <c r="X218" s="6"/>
      <c r="Y218" s="6">
        <f>CHOOSE($AU$4,'C_6_%'!P210,'C_5_%'!P210,'C_4_%'!P210,'C_3_%'!P210,'C_2_%'!P210,'C_1_%'!P210,'C_0_%'!P210)</f>
        <v>0</v>
      </c>
      <c r="Z218" s="6"/>
      <c r="AA218" s="6">
        <f>CHOOSE($AU$4,'C_6_%'!R210,'C_5_%'!R210,'C_4_%'!R210,'C_3_%'!R210,'C_2_%'!R210,'C_1_%'!R210,'C_0_%'!R210)</f>
        <v>175065</v>
      </c>
      <c r="AB218" s="6"/>
      <c r="AC218" s="6">
        <f>CHOOSE($AU$4,'C_6_%'!S210,'C_5_%'!S210,'C_4_%'!S210,'C_3_%'!S210,'C_2_%'!S210,'C_1_%'!S210,'C_0_%'!S210)</f>
        <v>37342</v>
      </c>
      <c r="AW218" s="20"/>
      <c r="AX218" s="20"/>
      <c r="AY218" s="20"/>
    </row>
    <row r="219" spans="2:51" s="43" customFormat="1" x14ac:dyDescent="0.2">
      <c r="B219" s="42">
        <f>CHOOSE($AU$4,'C_6_%'!B211,'C_5_%'!B211,'C_4_%'!B211,'C_3_%'!B211,'C_2_%'!B211,'C_1_%'!B211,'C_0_%'!B211,)</f>
        <v>4689</v>
      </c>
      <c r="C219" s="42" t="str">
        <f>CHOOSE($AU$4,'C_6_%'!A211,'C_5_%'!A211,'C_4_%'!A211,'C_3_%'!A211,'C_2_%'!A211,'C_1_%'!A211,'C_0_%'!A211,)</f>
        <v>New London</v>
      </c>
      <c r="E219" s="44">
        <f>CHOOSE($AU$4,'C_6_%'!E211,'C_5_%'!E211,'C_4_%'!E211,'C_3_%'!E211,'C_2_%'!E211,'C_1_%'!E211,'C_0_%'!E211)</f>
        <v>525.70000000000005</v>
      </c>
      <c r="G219" s="44">
        <f>CHOOSE($AU$4,'C_6_%'!F211,'C_5_%'!F211,'C_4_%'!F211,'C_3_%'!F211,'C_2_%'!F211,'C_1_%'!F211,'C_0_%'!F211)</f>
        <v>4</v>
      </c>
      <c r="H219" s="45"/>
      <c r="I219" s="46">
        <f>CHOOSE($AU$4,'C_6_%'!G211,'C_5_%'!G211,'C_4_%'!G211,'C_3_%'!G211,'C_2_%'!G211,'C_1_%'!G211,'C_0_%'!G211,)</f>
        <v>3220505</v>
      </c>
      <c r="J219" s="46"/>
      <c r="K219" s="46">
        <f>CHOOSE($AU$4,'C_6_%'!H211,'C_5_%'!H211,'C_4_%'!H211,'C_3_%'!H211,'C_2_%'!H211,'C_1_%'!H211,'C_0_%'!H211)</f>
        <v>385077</v>
      </c>
      <c r="L219" s="46"/>
      <c r="M219" s="46">
        <f>CHOOSE($AU$4,'C_6_%'!I211,'C_5_%'!I211,'C_4_%'!I211,'C_3_%'!I211,'C_2_%'!I211,'C_1_%'!I211,'C_0_%'!I211)</f>
        <v>321742</v>
      </c>
      <c r="N219" s="46"/>
      <c r="O219" s="46">
        <f>CHOOSE($AU$4,'C_6_%'!J211,'C_5_%'!J211,'C_4_%'!J211,'C_3_%'!J211,'C_2_%'!J211,'C_1_%'!J211,'C_0_%'!J211)</f>
        <v>1119709</v>
      </c>
      <c r="P219" s="46"/>
      <c r="Q219" s="46">
        <f>CHOOSE($AU$4,'C_6_%'!K211,'C_5_%'!K211,'C_4_%'!K211,'C_3_%'!K211,'C_2_%'!K211,'C_1_%'!K211,'C_0_%'!K211)</f>
        <v>34361</v>
      </c>
      <c r="R219" s="46"/>
      <c r="S219" s="46">
        <f>CHOOSE($AU$4,'C_6_%'!L211,'C_5_%'!L211,'C_4_%'!L211,'C_3_%'!L211,'C_2_%'!L211,'C_1_%'!L211,'C_0_%'!L211,)</f>
        <v>4730326.6666999999</v>
      </c>
      <c r="T219" s="46"/>
      <c r="U219" s="46">
        <f>CHOOSE($AU$4,'C_6_%'!O211,'C_5_%'!O211,'C_4_%'!O211,'C_3_%'!O211,'C_2_%'!O211,'C_1_%'!O211,'C_0_%'!O211)</f>
        <v>361138.66667000001</v>
      </c>
      <c r="V219" s="46"/>
      <c r="W219" s="46">
        <f>CHOOSE($AU$4,'C_6_%'!Q211,'C_5_%'!Q211,'C_4_%'!Q211,'C_3_%'!Q211,'C_2_%'!Q211,'C_1_%'!Q211,'C_0_%'!Q211)</f>
        <v>124229.37806</v>
      </c>
      <c r="X219" s="46"/>
      <c r="Y219" s="46">
        <f>CHOOSE($AU$4,'C_6_%'!P211,'C_5_%'!P211,'C_4_%'!P211,'C_3_%'!P211,'C_2_%'!P211,'C_1_%'!P211,'C_0_%'!P211)</f>
        <v>0</v>
      </c>
      <c r="Z219" s="46"/>
      <c r="AA219" s="46">
        <f>CHOOSE($AU$4,'C_6_%'!R211,'C_5_%'!R211,'C_4_%'!R211,'C_3_%'!R211,'C_2_%'!R211,'C_1_%'!R211,'C_0_%'!R211)</f>
        <v>0</v>
      </c>
      <c r="AB219" s="46"/>
      <c r="AC219" s="46">
        <f>CHOOSE($AU$4,'C_6_%'!S211,'C_5_%'!S211,'C_4_%'!S211,'C_3_%'!S211,'C_2_%'!S211,'C_1_%'!S211,'C_0_%'!S211)</f>
        <v>0</v>
      </c>
      <c r="AW219" s="48"/>
      <c r="AX219" s="48"/>
      <c r="AY219" s="48"/>
    </row>
    <row r="220" spans="2:51" x14ac:dyDescent="0.2">
      <c r="B220" s="38">
        <f>CHOOSE($AU$4,'C_6_%'!B212,'C_5_%'!B212,'C_4_%'!B212,'C_3_%'!B212,'C_2_%'!B212,'C_1_%'!B212,'C_0_%'!B212,)</f>
        <v>4644</v>
      </c>
      <c r="C220" s="38" t="str">
        <f>CHOOSE($AU$4,'C_6_%'!A212,'C_5_%'!A212,'C_4_%'!A212,'C_3_%'!A212,'C_2_%'!A212,'C_1_%'!A212,'C_0_%'!A212,)</f>
        <v>Newell-Fonda</v>
      </c>
      <c r="E220" s="40">
        <f>CHOOSE($AU$4,'C_6_%'!E212,'C_5_%'!E212,'C_4_%'!E212,'C_3_%'!E212,'C_2_%'!E212,'C_1_%'!E212,'C_0_%'!E212)</f>
        <v>480.7</v>
      </c>
      <c r="G220" s="40">
        <f>CHOOSE($AU$4,'C_6_%'!F212,'C_5_%'!F212,'C_4_%'!F212,'C_3_%'!F212,'C_2_%'!F212,'C_1_%'!F212,'C_0_%'!F212)</f>
        <v>24.5</v>
      </c>
      <c r="H220" s="3"/>
      <c r="I220" s="6">
        <f>CHOOSE($AU$4,'C_6_%'!G212,'C_5_%'!G212,'C_4_%'!G212,'C_3_%'!G212,'C_2_%'!G212,'C_1_%'!G212,'C_0_%'!G212,)</f>
        <v>2161950</v>
      </c>
      <c r="J220" s="6"/>
      <c r="K220" s="6">
        <f>CHOOSE($AU$4,'C_6_%'!H212,'C_5_%'!H212,'C_4_%'!H212,'C_3_%'!H212,'C_2_%'!H212,'C_1_%'!H212,'C_0_%'!H212)</f>
        <v>349927</v>
      </c>
      <c r="L220" s="6"/>
      <c r="M220" s="6">
        <f>CHOOSE($AU$4,'C_6_%'!I212,'C_5_%'!I212,'C_4_%'!I212,'C_3_%'!I212,'C_2_%'!I212,'C_1_%'!I212,'C_0_%'!I212)</f>
        <v>386019</v>
      </c>
      <c r="N220" s="6"/>
      <c r="O220" s="6">
        <f>CHOOSE($AU$4,'C_6_%'!J212,'C_5_%'!J212,'C_4_%'!J212,'C_3_%'!J212,'C_2_%'!J212,'C_1_%'!J212,'C_0_%'!J212)</f>
        <v>1748338</v>
      </c>
      <c r="P220" s="6"/>
      <c r="Q220" s="6">
        <f>CHOOSE($AU$4,'C_6_%'!K212,'C_5_%'!K212,'C_4_%'!K212,'C_3_%'!K212,'C_2_%'!K212,'C_1_%'!K212,'C_0_%'!K212)</f>
        <v>27012</v>
      </c>
      <c r="R220" s="6"/>
      <c r="S220" s="6">
        <f>CHOOSE($AU$4,'C_6_%'!L212,'C_5_%'!L212,'C_4_%'!L212,'C_3_%'!L212,'C_2_%'!L212,'C_1_%'!L212,'C_0_%'!L212,)</f>
        <v>4279856.3333000001</v>
      </c>
      <c r="T220" s="6"/>
      <c r="U220" s="6">
        <f>CHOOSE($AU$4,'C_6_%'!O212,'C_5_%'!O212,'C_4_%'!O212,'C_3_%'!O212,'C_2_%'!O212,'C_1_%'!O212,'C_0_%'!O212)</f>
        <v>432672.33332999999</v>
      </c>
      <c r="V220" s="6"/>
      <c r="W220" s="6">
        <f>CHOOSE($AU$4,'C_6_%'!Q212,'C_5_%'!Q212,'C_4_%'!Q212,'C_3_%'!Q212,'C_2_%'!Q212,'C_1_%'!Q212,'C_0_%'!Q212)</f>
        <v>0</v>
      </c>
      <c r="X220" s="6"/>
      <c r="Y220" s="6">
        <f>CHOOSE($AU$4,'C_6_%'!P212,'C_5_%'!P212,'C_4_%'!P212,'C_3_%'!P212,'C_2_%'!P212,'C_1_%'!P212,'C_0_%'!P212)</f>
        <v>0</v>
      </c>
      <c r="Z220" s="6"/>
      <c r="AA220" s="6">
        <f>CHOOSE($AU$4,'C_6_%'!R212,'C_5_%'!R212,'C_4_%'!R212,'C_3_%'!R212,'C_2_%'!R212,'C_1_%'!R212,'C_0_%'!R212)</f>
        <v>76392</v>
      </c>
      <c r="AB220" s="6"/>
      <c r="AC220" s="6">
        <f>CHOOSE($AU$4,'C_6_%'!S212,'C_5_%'!S212,'C_4_%'!S212,'C_3_%'!S212,'C_2_%'!S212,'C_1_%'!S212,'C_0_%'!S212)</f>
        <v>-15423</v>
      </c>
      <c r="AW220" s="20"/>
      <c r="AX220" s="20"/>
      <c r="AY220" s="20"/>
    </row>
    <row r="221" spans="2:51" x14ac:dyDescent="0.2">
      <c r="B221" s="38">
        <f>CHOOSE($AU$4,'C_6_%'!B213,'C_5_%'!B213,'C_4_%'!B213,'C_3_%'!B213,'C_2_%'!B213,'C_1_%'!B213,'C_0_%'!B213,)</f>
        <v>4725</v>
      </c>
      <c r="C221" s="38" t="str">
        <f>CHOOSE($AU$4,'C_6_%'!A213,'C_5_%'!A213,'C_4_%'!A213,'C_3_%'!A213,'C_2_%'!A213,'C_1_%'!A213,'C_0_%'!A213,)</f>
        <v>Newton</v>
      </c>
      <c r="E221" s="40">
        <f>CHOOSE($AU$4,'C_6_%'!E213,'C_5_%'!E213,'C_4_%'!E213,'C_3_%'!E213,'C_2_%'!E213,'C_1_%'!E213,'C_0_%'!E213)</f>
        <v>3002.8</v>
      </c>
      <c r="G221" s="40">
        <f>CHOOSE($AU$4,'C_6_%'!F213,'C_5_%'!F213,'C_4_%'!F213,'C_3_%'!F213,'C_2_%'!F213,'C_1_%'!F213,'C_0_%'!F213)</f>
        <v>-3.1</v>
      </c>
      <c r="H221" s="3"/>
      <c r="I221" s="6">
        <f>CHOOSE($AU$4,'C_6_%'!G213,'C_5_%'!G213,'C_4_%'!G213,'C_3_%'!G213,'C_2_%'!G213,'C_1_%'!G213,'C_0_%'!G213,)</f>
        <v>16403703</v>
      </c>
      <c r="J221" s="6"/>
      <c r="K221" s="6">
        <f>CHOOSE($AU$4,'C_6_%'!H213,'C_5_%'!H213,'C_4_%'!H213,'C_3_%'!H213,'C_2_%'!H213,'C_1_%'!H213,'C_0_%'!H213)</f>
        <v>2090394</v>
      </c>
      <c r="L221" s="6"/>
      <c r="M221" s="6">
        <f>CHOOSE($AU$4,'C_6_%'!I213,'C_5_%'!I213,'C_4_%'!I213,'C_3_%'!I213,'C_2_%'!I213,'C_1_%'!I213,'C_0_%'!I213)</f>
        <v>710615</v>
      </c>
      <c r="N221" s="6"/>
      <c r="O221" s="6">
        <f>CHOOSE($AU$4,'C_6_%'!J213,'C_5_%'!J213,'C_4_%'!J213,'C_3_%'!J213,'C_2_%'!J213,'C_1_%'!J213,'C_0_%'!J213)</f>
        <v>7356460</v>
      </c>
      <c r="P221" s="6"/>
      <c r="Q221" s="6">
        <f>CHOOSE($AU$4,'C_6_%'!K213,'C_5_%'!K213,'C_4_%'!K213,'C_3_%'!K213,'C_2_%'!K213,'C_1_%'!K213,'C_0_%'!K213)</f>
        <v>149458</v>
      </c>
      <c r="R221" s="6"/>
      <c r="S221" s="6">
        <f>CHOOSE($AU$4,'C_6_%'!L213,'C_5_%'!L213,'C_4_%'!L213,'C_3_%'!L213,'C_2_%'!L213,'C_1_%'!L213,'C_0_%'!L213,)</f>
        <v>25931965.333000001</v>
      </c>
      <c r="T221" s="6"/>
      <c r="U221" s="6">
        <f>CHOOSE($AU$4,'C_6_%'!O213,'C_5_%'!O213,'C_4_%'!O213,'C_3_%'!O213,'C_2_%'!O213,'C_1_%'!O213,'C_0_%'!O213)</f>
        <v>941481.33333000005</v>
      </c>
      <c r="V221" s="6"/>
      <c r="W221" s="6">
        <f>CHOOSE($AU$4,'C_6_%'!Q213,'C_5_%'!Q213,'C_4_%'!Q213,'C_3_%'!Q213,'C_2_%'!Q213,'C_1_%'!Q213,'C_0_%'!Q213)</f>
        <v>213575.85011999999</v>
      </c>
      <c r="X221" s="6"/>
      <c r="Y221" s="6">
        <f>CHOOSE($AU$4,'C_6_%'!P213,'C_5_%'!P213,'C_4_%'!P213,'C_3_%'!P213,'C_2_%'!P213,'C_1_%'!P213,'C_0_%'!P213)</f>
        <v>0</v>
      </c>
      <c r="Z221" s="6"/>
      <c r="AA221" s="6">
        <f>CHOOSE($AU$4,'C_6_%'!R213,'C_5_%'!R213,'C_4_%'!R213,'C_3_%'!R213,'C_2_%'!R213,'C_1_%'!R213,'C_0_%'!R213)</f>
        <v>270555</v>
      </c>
      <c r="AB221" s="6"/>
      <c r="AC221" s="6">
        <f>CHOOSE($AU$4,'C_6_%'!S213,'C_5_%'!S213,'C_4_%'!S213,'C_3_%'!S213,'C_2_%'!S213,'C_1_%'!S213,'C_0_%'!S213)</f>
        <v>-7951</v>
      </c>
      <c r="AW221" s="20"/>
      <c r="AX221" s="20"/>
      <c r="AY221" s="20"/>
    </row>
    <row r="222" spans="2:51" x14ac:dyDescent="0.2">
      <c r="B222" s="38">
        <f>CHOOSE($AU$4,'C_6_%'!B214,'C_5_%'!B214,'C_4_%'!B214,'C_3_%'!B214,'C_2_%'!B214,'C_1_%'!B214,'C_0_%'!B214,)</f>
        <v>2673</v>
      </c>
      <c r="C222" s="38" t="str">
        <f>CHOOSE($AU$4,'C_6_%'!A214,'C_5_%'!A214,'C_4_%'!A214,'C_3_%'!A214,'C_2_%'!A214,'C_1_%'!A214,'C_0_%'!A214,)</f>
        <v>Nodaway Valley</v>
      </c>
      <c r="E222" s="40">
        <f>CHOOSE($AU$4,'C_6_%'!E214,'C_5_%'!E214,'C_4_%'!E214,'C_3_%'!E214,'C_2_%'!E214,'C_1_%'!E214,'C_0_%'!E214)</f>
        <v>677.3</v>
      </c>
      <c r="G222" s="40">
        <f>CHOOSE($AU$4,'C_6_%'!F214,'C_5_%'!F214,'C_4_%'!F214,'C_3_%'!F214,'C_2_%'!F214,'C_1_%'!F214,'C_0_%'!F214)</f>
        <v>5.0999999999999996</v>
      </c>
      <c r="H222" s="3"/>
      <c r="I222" s="6">
        <f>CHOOSE($AU$4,'C_6_%'!G214,'C_5_%'!G214,'C_4_%'!G214,'C_3_%'!G214,'C_2_%'!G214,'C_1_%'!G214,'C_0_%'!G214,)</f>
        <v>3183127</v>
      </c>
      <c r="J222" s="6"/>
      <c r="K222" s="6">
        <f>CHOOSE($AU$4,'C_6_%'!H214,'C_5_%'!H214,'C_4_%'!H214,'C_3_%'!H214,'C_2_%'!H214,'C_1_%'!H214,'C_0_%'!H214)</f>
        <v>511766</v>
      </c>
      <c r="L222" s="6"/>
      <c r="M222" s="6">
        <f>CHOOSE($AU$4,'C_6_%'!I214,'C_5_%'!I214,'C_4_%'!I214,'C_3_%'!I214,'C_2_%'!I214,'C_1_%'!I214,'C_0_%'!I214)</f>
        <v>176713</v>
      </c>
      <c r="N222" s="6"/>
      <c r="O222" s="6">
        <f>CHOOSE($AU$4,'C_6_%'!J214,'C_5_%'!J214,'C_4_%'!J214,'C_3_%'!J214,'C_2_%'!J214,'C_1_%'!J214,'C_0_%'!J214)</f>
        <v>1974404</v>
      </c>
      <c r="P222" s="6"/>
      <c r="Q222" s="6">
        <f>CHOOSE($AU$4,'C_6_%'!K214,'C_5_%'!K214,'C_4_%'!K214,'C_3_%'!K214,'C_2_%'!K214,'C_1_%'!K214,'C_0_%'!K214)</f>
        <v>-23729</v>
      </c>
      <c r="R222" s="6"/>
      <c r="S222" s="6">
        <f>CHOOSE($AU$4,'C_6_%'!L214,'C_5_%'!L214,'C_4_%'!L214,'C_3_%'!L214,'C_2_%'!L214,'C_1_%'!L214,'C_0_%'!L214,)</f>
        <v>5679194.6666999999</v>
      </c>
      <c r="T222" s="6"/>
      <c r="U222" s="6">
        <f>CHOOSE($AU$4,'C_6_%'!O214,'C_5_%'!O214,'C_4_%'!O214,'C_3_%'!O214,'C_2_%'!O214,'C_1_%'!O214,'C_0_%'!O214)</f>
        <v>162881.66667000001</v>
      </c>
      <c r="V222" s="6"/>
      <c r="W222" s="6">
        <f>CHOOSE($AU$4,'C_6_%'!Q214,'C_5_%'!Q214,'C_4_%'!Q214,'C_3_%'!Q214,'C_2_%'!Q214,'C_1_%'!Q214,'C_0_%'!Q214)</f>
        <v>0</v>
      </c>
      <c r="X222" s="6"/>
      <c r="Y222" s="6">
        <f>CHOOSE($AU$4,'C_6_%'!P214,'C_5_%'!P214,'C_4_%'!P214,'C_3_%'!P214,'C_2_%'!P214,'C_1_%'!P214,'C_0_%'!P214)</f>
        <v>0</v>
      </c>
      <c r="Z222" s="6"/>
      <c r="AA222" s="6">
        <f>CHOOSE($AU$4,'C_6_%'!R214,'C_5_%'!R214,'C_4_%'!R214,'C_3_%'!R214,'C_2_%'!R214,'C_1_%'!R214,'C_0_%'!R214)</f>
        <v>105039</v>
      </c>
      <c r="AB222" s="6"/>
      <c r="AC222" s="6">
        <f>CHOOSE($AU$4,'C_6_%'!S214,'C_5_%'!S214,'C_4_%'!S214,'C_3_%'!S214,'C_2_%'!S214,'C_1_%'!S214,'C_0_%'!S214)</f>
        <v>25466</v>
      </c>
      <c r="AW222" s="20"/>
      <c r="AX222" s="20"/>
      <c r="AY222" s="20"/>
    </row>
    <row r="223" spans="2:51" x14ac:dyDescent="0.2">
      <c r="B223" s="38">
        <f>CHOOSE($AU$4,'C_6_%'!B215,'C_5_%'!B215,'C_4_%'!B215,'C_3_%'!B215,'C_2_%'!B215,'C_1_%'!B215,'C_0_%'!B215,)</f>
        <v>153</v>
      </c>
      <c r="C223" s="38" t="str">
        <f>CHOOSE($AU$4,'C_6_%'!A215,'C_5_%'!A215,'C_4_%'!A215,'C_3_%'!A215,'C_2_%'!A215,'C_1_%'!A215,'C_0_%'!A215,)</f>
        <v>North Butler</v>
      </c>
      <c r="E223" s="40">
        <f>CHOOSE($AU$4,'C_6_%'!E215,'C_5_%'!E215,'C_4_%'!E215,'C_3_%'!E215,'C_2_%'!E215,'C_1_%'!E215,'C_0_%'!E215)</f>
        <v>634.1</v>
      </c>
      <c r="G223" s="40">
        <f>CHOOSE($AU$4,'C_6_%'!F215,'C_5_%'!F215,'C_4_%'!F215,'C_3_%'!F215,'C_2_%'!F215,'C_1_%'!F215,'C_0_%'!F215)</f>
        <v>24.1</v>
      </c>
      <c r="H223" s="3"/>
      <c r="I223" s="6">
        <f>CHOOSE($AU$4,'C_6_%'!G215,'C_5_%'!G215,'C_4_%'!G215,'C_3_%'!G215,'C_2_%'!G215,'C_1_%'!G215,'C_0_%'!G215,)</f>
        <v>3205976</v>
      </c>
      <c r="J223" s="6"/>
      <c r="K223" s="6">
        <f>CHOOSE($AU$4,'C_6_%'!H215,'C_5_%'!H215,'C_4_%'!H215,'C_3_%'!H215,'C_2_%'!H215,'C_1_%'!H215,'C_0_%'!H215)</f>
        <v>510548</v>
      </c>
      <c r="L223" s="6"/>
      <c r="M223" s="6">
        <f>CHOOSE($AU$4,'C_6_%'!I215,'C_5_%'!I215,'C_4_%'!I215,'C_3_%'!I215,'C_2_%'!I215,'C_1_%'!I215,'C_0_%'!I215)</f>
        <v>310119</v>
      </c>
      <c r="N223" s="6"/>
      <c r="O223" s="6">
        <f>CHOOSE($AU$4,'C_6_%'!J215,'C_5_%'!J215,'C_4_%'!J215,'C_3_%'!J215,'C_2_%'!J215,'C_1_%'!J215,'C_0_%'!J215)</f>
        <v>2034270</v>
      </c>
      <c r="P223" s="6"/>
      <c r="Q223" s="6">
        <f>CHOOSE($AU$4,'C_6_%'!K215,'C_5_%'!K215,'C_4_%'!K215,'C_3_%'!K215,'C_2_%'!K215,'C_1_%'!K215,'C_0_%'!K215)</f>
        <v>133110</v>
      </c>
      <c r="R223" s="6"/>
      <c r="S223" s="6">
        <f>CHOOSE($AU$4,'C_6_%'!L215,'C_5_%'!L215,'C_4_%'!L215,'C_3_%'!L215,'C_2_%'!L215,'C_1_%'!L215,'C_0_%'!L215,)</f>
        <v>5759114</v>
      </c>
      <c r="T223" s="6"/>
      <c r="U223" s="6">
        <f>CHOOSE($AU$4,'C_6_%'!O215,'C_5_%'!O215,'C_4_%'!O215,'C_3_%'!O215,'C_2_%'!O215,'C_1_%'!O215,'C_0_%'!O215)</f>
        <v>451549</v>
      </c>
      <c r="V223" s="6"/>
      <c r="W223" s="6">
        <f>CHOOSE($AU$4,'C_6_%'!Q215,'C_5_%'!Q215,'C_4_%'!Q215,'C_3_%'!Q215,'C_2_%'!Q215,'C_1_%'!Q215,'C_0_%'!Q215)</f>
        <v>0</v>
      </c>
      <c r="X223" s="6"/>
      <c r="Y223" s="6">
        <f>CHOOSE($AU$4,'C_6_%'!P215,'C_5_%'!P215,'C_4_%'!P215,'C_3_%'!P215,'C_2_%'!P215,'C_1_%'!P215,'C_0_%'!P215)</f>
        <v>0</v>
      </c>
      <c r="Z223" s="6"/>
      <c r="AA223" s="6">
        <f>CHOOSE($AU$4,'C_6_%'!R215,'C_5_%'!R215,'C_4_%'!R215,'C_3_%'!R215,'C_2_%'!R215,'C_1_%'!R215,'C_0_%'!R215)</f>
        <v>162333</v>
      </c>
      <c r="AB223" s="6"/>
      <c r="AC223" s="6">
        <f>CHOOSE($AU$4,'C_6_%'!S215,'C_5_%'!S215,'C_4_%'!S215,'C_3_%'!S215,'C_2_%'!S215,'C_1_%'!S215,'C_0_%'!S215)</f>
        <v>-2934</v>
      </c>
      <c r="AW223" s="20"/>
      <c r="AX223" s="20"/>
      <c r="AY223" s="20"/>
    </row>
    <row r="224" spans="2:51" s="43" customFormat="1" x14ac:dyDescent="0.2">
      <c r="B224" s="42">
        <f>CHOOSE($AU$4,'C_6_%'!B216,'C_5_%'!B216,'C_4_%'!B216,'C_3_%'!B216,'C_2_%'!B216,'C_1_%'!B216,'C_0_%'!B216,)</f>
        <v>3691</v>
      </c>
      <c r="C224" s="42" t="str">
        <f>CHOOSE($AU$4,'C_6_%'!A216,'C_5_%'!A216,'C_4_%'!A216,'C_3_%'!A216,'C_2_%'!A216,'C_1_%'!A216,'C_0_%'!A216,)</f>
        <v>North Cedar</v>
      </c>
      <c r="E224" s="44">
        <f>CHOOSE($AU$4,'C_6_%'!E216,'C_5_%'!E216,'C_4_%'!E216,'C_3_%'!E216,'C_2_%'!E216,'C_1_%'!E216,'C_0_%'!E216)</f>
        <v>859.8</v>
      </c>
      <c r="G224" s="44">
        <f>CHOOSE($AU$4,'C_6_%'!F216,'C_5_%'!F216,'C_4_%'!F216,'C_3_%'!F216,'C_2_%'!F216,'C_1_%'!F216,'C_0_%'!F216)</f>
        <v>4.9000000000000004</v>
      </c>
      <c r="H224" s="45"/>
      <c r="I224" s="46">
        <f>CHOOSE($AU$4,'C_6_%'!G216,'C_5_%'!G216,'C_4_%'!G216,'C_3_%'!G216,'C_2_%'!G216,'C_1_%'!G216,'C_0_%'!G216,)</f>
        <v>4402855</v>
      </c>
      <c r="J224" s="46"/>
      <c r="K224" s="46">
        <f>CHOOSE($AU$4,'C_6_%'!H216,'C_5_%'!H216,'C_4_%'!H216,'C_3_%'!H216,'C_2_%'!H216,'C_1_%'!H216,'C_0_%'!H216)</f>
        <v>597882</v>
      </c>
      <c r="L224" s="46"/>
      <c r="M224" s="46">
        <f>CHOOSE($AU$4,'C_6_%'!I216,'C_5_%'!I216,'C_4_%'!I216,'C_3_%'!I216,'C_2_%'!I216,'C_1_%'!I216,'C_0_%'!I216)</f>
        <v>400580</v>
      </c>
      <c r="N224" s="46"/>
      <c r="O224" s="46">
        <f>CHOOSE($AU$4,'C_6_%'!J216,'C_5_%'!J216,'C_4_%'!J216,'C_3_%'!J216,'C_2_%'!J216,'C_1_%'!J216,'C_0_%'!J216)</f>
        <v>2573300</v>
      </c>
      <c r="P224" s="46"/>
      <c r="Q224" s="46">
        <f>CHOOSE($AU$4,'C_6_%'!K216,'C_5_%'!K216,'C_4_%'!K216,'C_3_%'!K216,'C_2_%'!K216,'C_1_%'!K216,'C_0_%'!K216)</f>
        <v>-144621</v>
      </c>
      <c r="R224" s="46"/>
      <c r="S224" s="46">
        <f>CHOOSE($AU$4,'C_6_%'!L216,'C_5_%'!L216,'C_4_%'!L216,'C_3_%'!L216,'C_2_%'!L216,'C_1_%'!L216,'C_0_%'!L216,)</f>
        <v>7586300.3333000001</v>
      </c>
      <c r="T224" s="46"/>
      <c r="U224" s="46">
        <f>CHOOSE($AU$4,'C_6_%'!O216,'C_5_%'!O216,'C_4_%'!O216,'C_3_%'!O216,'C_2_%'!O216,'C_1_%'!O216,'C_0_%'!O216)</f>
        <v>268222.33332999999</v>
      </c>
      <c r="V224" s="46"/>
      <c r="W224" s="46">
        <f>CHOOSE($AU$4,'C_6_%'!Q216,'C_5_%'!Q216,'C_4_%'!Q216,'C_3_%'!Q216,'C_2_%'!Q216,'C_1_%'!Q216,'C_0_%'!Q216)</f>
        <v>0</v>
      </c>
      <c r="X224" s="46"/>
      <c r="Y224" s="46">
        <f>CHOOSE($AU$4,'C_6_%'!P216,'C_5_%'!P216,'C_4_%'!P216,'C_3_%'!P216,'C_2_%'!P216,'C_1_%'!P216,'C_0_%'!P216)</f>
        <v>0</v>
      </c>
      <c r="Z224" s="46"/>
      <c r="AA224" s="46">
        <f>CHOOSE($AU$4,'C_6_%'!R216,'C_5_%'!R216,'C_4_%'!R216,'C_3_%'!R216,'C_2_%'!R216,'C_1_%'!R216,'C_0_%'!R216)</f>
        <v>130503</v>
      </c>
      <c r="AB224" s="46"/>
      <c r="AC224" s="46">
        <f>CHOOSE($AU$4,'C_6_%'!S216,'C_5_%'!S216,'C_4_%'!S216,'C_3_%'!S216,'C_2_%'!S216,'C_1_%'!S216,'C_0_%'!S216)</f>
        <v>5022</v>
      </c>
      <c r="AW224" s="48"/>
      <c r="AX224" s="48"/>
      <c r="AY224" s="48"/>
    </row>
    <row r="225" spans="2:51" x14ac:dyDescent="0.2">
      <c r="B225" s="38">
        <f>CHOOSE($AU$4,'C_6_%'!B217,'C_5_%'!B217,'C_4_%'!B217,'C_3_%'!B217,'C_2_%'!B217,'C_1_%'!B217,'C_0_%'!B217,)</f>
        <v>4774</v>
      </c>
      <c r="C225" s="38" t="str">
        <f>CHOOSE($AU$4,'C_6_%'!A217,'C_5_%'!A217,'C_4_%'!A217,'C_3_%'!A217,'C_2_%'!A217,'C_1_%'!A217,'C_0_%'!A217,)</f>
        <v>North Fayette</v>
      </c>
      <c r="E225" s="40">
        <f>CHOOSE($AU$4,'C_6_%'!E217,'C_5_%'!E217,'C_4_%'!E217,'C_3_%'!E217,'C_2_%'!E217,'C_1_%'!E217,'C_0_%'!E217)</f>
        <v>833.2</v>
      </c>
      <c r="G225" s="40">
        <f>CHOOSE($AU$4,'C_6_%'!F217,'C_5_%'!F217,'C_4_%'!F217,'C_3_%'!F217,'C_2_%'!F217,'C_1_%'!F217,'C_0_%'!F217)</f>
        <v>6.7</v>
      </c>
      <c r="H225" s="3"/>
      <c r="I225" s="6">
        <f>CHOOSE($AU$4,'C_6_%'!G217,'C_5_%'!G217,'C_4_%'!G217,'C_3_%'!G217,'C_2_%'!G217,'C_1_%'!G217,'C_0_%'!G217,)</f>
        <v>4470920</v>
      </c>
      <c r="J225" s="6"/>
      <c r="K225" s="6">
        <f>CHOOSE($AU$4,'C_6_%'!H217,'C_5_%'!H217,'C_4_%'!H217,'C_3_%'!H217,'C_2_%'!H217,'C_1_%'!H217,'C_0_%'!H217)</f>
        <v>594380</v>
      </c>
      <c r="L225" s="6"/>
      <c r="M225" s="6">
        <f>CHOOSE($AU$4,'C_6_%'!I217,'C_5_%'!I217,'C_4_%'!I217,'C_3_%'!I217,'C_2_%'!I217,'C_1_%'!I217,'C_0_%'!I217)</f>
        <v>540525</v>
      </c>
      <c r="N225" s="6"/>
      <c r="O225" s="6">
        <f>CHOOSE($AU$4,'C_6_%'!J217,'C_5_%'!J217,'C_4_%'!J217,'C_3_%'!J217,'C_2_%'!J217,'C_1_%'!J217,'C_0_%'!J217)</f>
        <v>2541669</v>
      </c>
      <c r="P225" s="6"/>
      <c r="Q225" s="6">
        <f>CHOOSE($AU$4,'C_6_%'!K217,'C_5_%'!K217,'C_4_%'!K217,'C_3_%'!K217,'C_2_%'!K217,'C_1_%'!K217,'C_0_%'!K217)</f>
        <v>-2203</v>
      </c>
      <c r="R225" s="6"/>
      <c r="S225" s="6">
        <f>CHOOSE($AU$4,'C_6_%'!L217,'C_5_%'!L217,'C_4_%'!L217,'C_3_%'!L217,'C_2_%'!L217,'C_1_%'!L217,'C_0_%'!L217,)</f>
        <v>7627927</v>
      </c>
      <c r="T225" s="6"/>
      <c r="U225" s="6">
        <f>CHOOSE($AU$4,'C_6_%'!O217,'C_5_%'!O217,'C_4_%'!O217,'C_3_%'!O217,'C_2_%'!O217,'C_1_%'!O217,'C_0_%'!O217)</f>
        <v>559280</v>
      </c>
      <c r="V225" s="6"/>
      <c r="W225" s="6">
        <f>CHOOSE($AU$4,'C_6_%'!Q217,'C_5_%'!Q217,'C_4_%'!Q217,'C_3_%'!Q217,'C_2_%'!Q217,'C_1_%'!Q217,'C_0_%'!Q217)</f>
        <v>0</v>
      </c>
      <c r="X225" s="6"/>
      <c r="Y225" s="6">
        <f>CHOOSE($AU$4,'C_6_%'!P217,'C_5_%'!P217,'C_4_%'!P217,'C_3_%'!P217,'C_2_%'!P217,'C_1_%'!P217,'C_0_%'!P217)</f>
        <v>0</v>
      </c>
      <c r="Z225" s="6"/>
      <c r="AA225" s="6">
        <f>CHOOSE($AU$4,'C_6_%'!R217,'C_5_%'!R217,'C_4_%'!R217,'C_3_%'!R217,'C_2_%'!R217,'C_1_%'!R217,'C_0_%'!R217)</f>
        <v>155967</v>
      </c>
      <c r="AB225" s="6"/>
      <c r="AC225" s="6">
        <f>CHOOSE($AU$4,'C_6_%'!S217,'C_5_%'!S217,'C_4_%'!S217,'C_3_%'!S217,'C_2_%'!S217,'C_1_%'!S217,'C_0_%'!S217)</f>
        <v>21364</v>
      </c>
      <c r="AW225" s="20"/>
      <c r="AX225" s="20"/>
      <c r="AY225" s="20"/>
    </row>
    <row r="226" spans="2:51" x14ac:dyDescent="0.2">
      <c r="B226" s="38">
        <f>CHOOSE($AU$4,'C_6_%'!B218,'C_5_%'!B218,'C_4_%'!B218,'C_3_%'!B218,'C_2_%'!B218,'C_1_%'!B218,'C_0_%'!B218,)</f>
        <v>873</v>
      </c>
      <c r="C226" s="38" t="str">
        <f>CHOOSE($AU$4,'C_6_%'!A218,'C_5_%'!A218,'C_4_%'!A218,'C_3_%'!A218,'C_2_%'!A218,'C_1_%'!A218,'C_0_%'!A218,)</f>
        <v>North Iowa</v>
      </c>
      <c r="E226" s="40">
        <f>CHOOSE($AU$4,'C_6_%'!E218,'C_5_%'!E218,'C_4_%'!E218,'C_3_%'!E218,'C_2_%'!E218,'C_1_%'!E218,'C_0_%'!E218)</f>
        <v>462.6</v>
      </c>
      <c r="G226" s="40">
        <f>CHOOSE($AU$4,'C_6_%'!F218,'C_5_%'!F218,'C_4_%'!F218,'C_3_%'!F218,'C_2_%'!F218,'C_1_%'!F218,'C_0_%'!F218)</f>
        <v>7.8</v>
      </c>
      <c r="H226" s="3"/>
      <c r="I226" s="6">
        <f>CHOOSE($AU$4,'C_6_%'!G218,'C_5_%'!G218,'C_4_%'!G218,'C_3_%'!G218,'C_2_%'!G218,'C_1_%'!G218,'C_0_%'!G218,)</f>
        <v>1706188</v>
      </c>
      <c r="J226" s="6"/>
      <c r="K226" s="6">
        <f>CHOOSE($AU$4,'C_6_%'!H218,'C_5_%'!H218,'C_4_%'!H218,'C_3_%'!H218,'C_2_%'!H218,'C_1_%'!H218,'C_0_%'!H218)</f>
        <v>349375</v>
      </c>
      <c r="L226" s="6"/>
      <c r="M226" s="6">
        <f>CHOOSE($AU$4,'C_6_%'!I218,'C_5_%'!I218,'C_4_%'!I218,'C_3_%'!I218,'C_2_%'!I218,'C_1_%'!I218,'C_0_%'!I218)</f>
        <v>309643</v>
      </c>
      <c r="N226" s="6"/>
      <c r="O226" s="6">
        <f>CHOOSE($AU$4,'C_6_%'!J218,'C_5_%'!J218,'C_4_%'!J218,'C_3_%'!J218,'C_2_%'!J218,'C_1_%'!J218,'C_0_%'!J218)</f>
        <v>2145584</v>
      </c>
      <c r="P226" s="6"/>
      <c r="Q226" s="6">
        <f>CHOOSE($AU$4,'C_6_%'!K218,'C_5_%'!K218,'C_4_%'!K218,'C_3_%'!K218,'C_2_%'!K218,'C_1_%'!K218,'C_0_%'!K218)</f>
        <v>-38140</v>
      </c>
      <c r="R226" s="6"/>
      <c r="S226" s="6">
        <f>CHOOSE($AU$4,'C_6_%'!L218,'C_5_%'!L218,'C_4_%'!L218,'C_3_%'!L218,'C_2_%'!L218,'C_1_%'!L218,'C_0_%'!L218,)</f>
        <v>4210187</v>
      </c>
      <c r="T226" s="6"/>
      <c r="U226" s="6">
        <f>CHOOSE($AU$4,'C_6_%'!O218,'C_5_%'!O218,'C_4_%'!O218,'C_3_%'!O218,'C_2_%'!O218,'C_1_%'!O218,'C_0_%'!O218)</f>
        <v>280543</v>
      </c>
      <c r="V226" s="6"/>
      <c r="W226" s="6">
        <f>CHOOSE($AU$4,'C_6_%'!Q218,'C_5_%'!Q218,'C_4_%'!Q218,'C_3_%'!Q218,'C_2_%'!Q218,'C_1_%'!Q218,'C_0_%'!Q218)</f>
        <v>0</v>
      </c>
      <c r="X226" s="6"/>
      <c r="Y226" s="6">
        <f>CHOOSE($AU$4,'C_6_%'!P218,'C_5_%'!P218,'C_4_%'!P218,'C_3_%'!P218,'C_2_%'!P218,'C_1_%'!P218,'C_0_%'!P218)</f>
        <v>0</v>
      </c>
      <c r="Z226" s="6"/>
      <c r="AA226" s="6">
        <f>CHOOSE($AU$4,'C_6_%'!R218,'C_5_%'!R218,'C_4_%'!R218,'C_3_%'!R218,'C_2_%'!R218,'C_1_%'!R218,'C_0_%'!R218)</f>
        <v>111405</v>
      </c>
      <c r="AB226" s="6"/>
      <c r="AC226" s="6">
        <f>CHOOSE($AU$4,'C_6_%'!S218,'C_5_%'!S218,'C_4_%'!S218,'C_3_%'!S218,'C_2_%'!S218,'C_1_%'!S218,'C_0_%'!S218)</f>
        <v>25711</v>
      </c>
      <c r="AW226" s="20"/>
      <c r="AX226" s="20"/>
      <c r="AY226" s="20"/>
    </row>
    <row r="227" spans="2:51" x14ac:dyDescent="0.2">
      <c r="B227" s="38">
        <f>CHOOSE($AU$4,'C_6_%'!B219,'C_5_%'!B219,'C_4_%'!B219,'C_3_%'!B219,'C_2_%'!B219,'C_1_%'!B219,'C_0_%'!B219,)</f>
        <v>4778</v>
      </c>
      <c r="C227" s="38" t="str">
        <f>CHOOSE($AU$4,'C_6_%'!A219,'C_5_%'!A219,'C_4_%'!A219,'C_3_%'!A219,'C_2_%'!A219,'C_1_%'!A219,'C_0_%'!A219,)</f>
        <v>North Kossuth</v>
      </c>
      <c r="E227" s="40">
        <f>CHOOSE($AU$4,'C_6_%'!E219,'C_5_%'!E219,'C_4_%'!E219,'C_3_%'!E219,'C_2_%'!E219,'C_1_%'!E219,'C_0_%'!E219)</f>
        <v>287.8</v>
      </c>
      <c r="G227" s="40">
        <f>CHOOSE($AU$4,'C_6_%'!F219,'C_5_%'!F219,'C_4_%'!F219,'C_3_%'!F219,'C_2_%'!F219,'C_1_%'!F219,'C_0_%'!F219)</f>
        <v>-13.2</v>
      </c>
      <c r="H227" s="3"/>
      <c r="I227" s="6">
        <f>CHOOSE($AU$4,'C_6_%'!G219,'C_5_%'!G219,'C_4_%'!G219,'C_3_%'!G219,'C_2_%'!G219,'C_1_%'!G219,'C_0_%'!G219,)</f>
        <v>964432</v>
      </c>
      <c r="J227" s="6"/>
      <c r="K227" s="6">
        <f>CHOOSE($AU$4,'C_6_%'!H219,'C_5_%'!H219,'C_4_%'!H219,'C_3_%'!H219,'C_2_%'!H219,'C_1_%'!H219,'C_0_%'!H219)</f>
        <v>210588</v>
      </c>
      <c r="L227" s="6"/>
      <c r="M227" s="6">
        <f>CHOOSE($AU$4,'C_6_%'!I219,'C_5_%'!I219,'C_4_%'!I219,'C_3_%'!I219,'C_2_%'!I219,'C_1_%'!I219,'C_0_%'!I219)</f>
        <v>15759</v>
      </c>
      <c r="N227" s="6"/>
      <c r="O227" s="6">
        <f>CHOOSE($AU$4,'C_6_%'!J219,'C_5_%'!J219,'C_4_%'!J219,'C_3_%'!J219,'C_2_%'!J219,'C_1_%'!J219,'C_0_%'!J219)</f>
        <v>1606189</v>
      </c>
      <c r="P227" s="6"/>
      <c r="Q227" s="6">
        <f>CHOOSE($AU$4,'C_6_%'!K219,'C_5_%'!K219,'C_4_%'!K219,'C_3_%'!K219,'C_2_%'!K219,'C_1_%'!K219,'C_0_%'!K219)</f>
        <v>44857</v>
      </c>
      <c r="R227" s="6"/>
      <c r="S227" s="6">
        <f>CHOOSE($AU$4,'C_6_%'!L219,'C_5_%'!L219,'C_4_%'!L219,'C_3_%'!L219,'C_2_%'!L219,'C_1_%'!L219,'C_0_%'!L219,)</f>
        <v>2788627</v>
      </c>
      <c r="T227" s="6"/>
      <c r="U227" s="6">
        <f>CHOOSE($AU$4,'C_6_%'!O219,'C_5_%'!O219,'C_4_%'!O219,'C_3_%'!O219,'C_2_%'!O219,'C_1_%'!O219,'C_0_%'!O219)</f>
        <v>68034</v>
      </c>
      <c r="V227" s="6"/>
      <c r="W227" s="6">
        <f>CHOOSE($AU$4,'C_6_%'!Q219,'C_5_%'!Q219,'C_4_%'!Q219,'C_3_%'!Q219,'C_2_%'!Q219,'C_1_%'!Q219,'C_0_%'!Q219)</f>
        <v>0</v>
      </c>
      <c r="X227" s="6"/>
      <c r="Y227" s="6">
        <f>CHOOSE($AU$4,'C_6_%'!P219,'C_5_%'!P219,'C_4_%'!P219,'C_3_%'!P219,'C_2_%'!P219,'C_1_%'!P219,'C_0_%'!P219)</f>
        <v>29310</v>
      </c>
      <c r="Z227" s="6"/>
      <c r="AA227" s="6">
        <f>CHOOSE($AU$4,'C_6_%'!R219,'C_5_%'!R219,'C_4_%'!R219,'C_3_%'!R219,'C_2_%'!R219,'C_1_%'!R219,'C_0_%'!R219)</f>
        <v>73209</v>
      </c>
      <c r="AB227" s="6"/>
      <c r="AC227" s="6">
        <f>CHOOSE($AU$4,'C_6_%'!S219,'C_5_%'!S219,'C_4_%'!S219,'C_3_%'!S219,'C_2_%'!S219,'C_1_%'!S219,'C_0_%'!S219)</f>
        <v>33422</v>
      </c>
      <c r="AW227" s="20"/>
      <c r="AX227" s="20"/>
      <c r="AY227" s="20"/>
    </row>
    <row r="228" spans="2:51" x14ac:dyDescent="0.2">
      <c r="B228" s="38">
        <f>CHOOSE($AU$4,'C_6_%'!B220,'C_5_%'!B220,'C_4_%'!B220,'C_3_%'!B220,'C_2_%'!B220,'C_1_%'!B220,'C_0_%'!B220,)</f>
        <v>4777</v>
      </c>
      <c r="C228" s="38" t="str">
        <f>CHOOSE($AU$4,'C_6_%'!A220,'C_5_%'!A220,'C_4_%'!A220,'C_3_%'!A220,'C_2_%'!A220,'C_1_%'!A220,'C_0_%'!A220,)</f>
        <v>North Linn</v>
      </c>
      <c r="E228" s="40">
        <f>CHOOSE($AU$4,'C_6_%'!E220,'C_5_%'!E220,'C_4_%'!E220,'C_3_%'!E220,'C_2_%'!E220,'C_1_%'!E220,'C_0_%'!E220)</f>
        <v>698.2</v>
      </c>
      <c r="G228" s="40">
        <f>CHOOSE($AU$4,'C_6_%'!F220,'C_5_%'!F220,'C_4_%'!F220,'C_3_%'!F220,'C_2_%'!F220,'C_1_%'!F220,'C_0_%'!F220)</f>
        <v>17.7</v>
      </c>
      <c r="H228" s="3"/>
      <c r="I228" s="6">
        <f>CHOOSE($AU$4,'C_6_%'!G220,'C_5_%'!G220,'C_4_%'!G220,'C_3_%'!G220,'C_2_%'!G220,'C_1_%'!G220,'C_0_%'!G220,)</f>
        <v>3503557</v>
      </c>
      <c r="J228" s="6"/>
      <c r="K228" s="6">
        <f>CHOOSE($AU$4,'C_6_%'!H220,'C_5_%'!H220,'C_4_%'!H220,'C_3_%'!H220,'C_2_%'!H220,'C_1_%'!H220,'C_0_%'!H220)</f>
        <v>476447</v>
      </c>
      <c r="L228" s="6"/>
      <c r="M228" s="6">
        <f>CHOOSE($AU$4,'C_6_%'!I220,'C_5_%'!I220,'C_4_%'!I220,'C_3_%'!I220,'C_2_%'!I220,'C_1_%'!I220,'C_0_%'!I220)</f>
        <v>359212</v>
      </c>
      <c r="N228" s="6"/>
      <c r="O228" s="6">
        <f>CHOOSE($AU$4,'C_6_%'!J220,'C_5_%'!J220,'C_4_%'!J220,'C_3_%'!J220,'C_2_%'!J220,'C_1_%'!J220,'C_0_%'!J220)</f>
        <v>1776395</v>
      </c>
      <c r="P228" s="6"/>
      <c r="Q228" s="6">
        <f>CHOOSE($AU$4,'C_6_%'!K220,'C_5_%'!K220,'C_4_%'!K220,'C_3_%'!K220,'C_2_%'!K220,'C_1_%'!K220,'C_0_%'!K220)</f>
        <v>-87529</v>
      </c>
      <c r="R228" s="6"/>
      <c r="S228" s="6">
        <f>CHOOSE($AU$4,'C_6_%'!L220,'C_5_%'!L220,'C_4_%'!L220,'C_3_%'!L220,'C_2_%'!L220,'C_1_%'!L220,'C_0_%'!L220,)</f>
        <v>5760186.3333000001</v>
      </c>
      <c r="T228" s="6"/>
      <c r="U228" s="6">
        <f>CHOOSE($AU$4,'C_6_%'!O220,'C_5_%'!O220,'C_4_%'!O220,'C_3_%'!O220,'C_2_%'!O220,'C_1_%'!O220,'C_0_%'!O220)</f>
        <v>275470.33332999999</v>
      </c>
      <c r="V228" s="6"/>
      <c r="W228" s="6">
        <f>CHOOSE($AU$4,'C_6_%'!Q220,'C_5_%'!Q220,'C_4_%'!Q220,'C_3_%'!Q220,'C_2_%'!Q220,'C_1_%'!Q220,'C_0_%'!Q220)</f>
        <v>0</v>
      </c>
      <c r="X228" s="6"/>
      <c r="Y228" s="6">
        <f>CHOOSE($AU$4,'C_6_%'!P220,'C_5_%'!P220,'C_4_%'!P220,'C_3_%'!P220,'C_2_%'!P220,'C_1_%'!P220,'C_0_%'!P220)</f>
        <v>0</v>
      </c>
      <c r="Z228" s="6"/>
      <c r="AA228" s="6">
        <f>CHOOSE($AU$4,'C_6_%'!R220,'C_5_%'!R220,'C_4_%'!R220,'C_3_%'!R220,'C_2_%'!R220,'C_1_%'!R220,'C_0_%'!R220)</f>
        <v>124137</v>
      </c>
      <c r="AB228" s="6"/>
      <c r="AC228" s="6">
        <f>CHOOSE($AU$4,'C_6_%'!S220,'C_5_%'!S220,'C_4_%'!S220,'C_3_%'!S220,'C_2_%'!S220,'C_1_%'!S220,'C_0_%'!S220)</f>
        <v>7838</v>
      </c>
      <c r="AW228" s="20"/>
      <c r="AX228" s="20"/>
      <c r="AY228" s="20"/>
    </row>
    <row r="229" spans="2:51" s="43" customFormat="1" x14ac:dyDescent="0.2">
      <c r="B229" s="42">
        <f>CHOOSE($AU$4,'C_6_%'!B221,'C_5_%'!B221,'C_4_%'!B221,'C_3_%'!B221,'C_2_%'!B221,'C_1_%'!B221,'C_0_%'!B221,)</f>
        <v>4776</v>
      </c>
      <c r="C229" s="42" t="str">
        <f>CHOOSE($AU$4,'C_6_%'!A221,'C_5_%'!A221,'C_4_%'!A221,'C_3_%'!A221,'C_2_%'!A221,'C_1_%'!A221,'C_0_%'!A221,)</f>
        <v>North Mahaska</v>
      </c>
      <c r="E229" s="44">
        <f>CHOOSE($AU$4,'C_6_%'!E221,'C_5_%'!E221,'C_4_%'!E221,'C_3_%'!E221,'C_2_%'!E221,'C_1_%'!E221,'C_0_%'!E221)</f>
        <v>492.7</v>
      </c>
      <c r="G229" s="44">
        <f>CHOOSE($AU$4,'C_6_%'!F221,'C_5_%'!F221,'C_4_%'!F221,'C_3_%'!F221,'C_2_%'!F221,'C_1_%'!F221,'C_0_%'!F221)</f>
        <v>-42.7</v>
      </c>
      <c r="H229" s="45"/>
      <c r="I229" s="46">
        <f>CHOOSE($AU$4,'C_6_%'!G221,'C_5_%'!G221,'C_4_%'!G221,'C_3_%'!G221,'C_2_%'!G221,'C_1_%'!G221,'C_0_%'!G221,)</f>
        <v>2196771</v>
      </c>
      <c r="J229" s="46"/>
      <c r="K229" s="46">
        <f>CHOOSE($AU$4,'C_6_%'!H221,'C_5_%'!H221,'C_4_%'!H221,'C_3_%'!H221,'C_2_%'!H221,'C_1_%'!H221,'C_0_%'!H221)</f>
        <v>385415</v>
      </c>
      <c r="L229" s="46"/>
      <c r="M229" s="46">
        <f>CHOOSE($AU$4,'C_6_%'!I221,'C_5_%'!I221,'C_4_%'!I221,'C_3_%'!I221,'C_2_%'!I221,'C_1_%'!I221,'C_0_%'!I221)</f>
        <v>-95983</v>
      </c>
      <c r="N229" s="46"/>
      <c r="O229" s="46">
        <f>CHOOSE($AU$4,'C_6_%'!J221,'C_5_%'!J221,'C_4_%'!J221,'C_3_%'!J221,'C_2_%'!J221,'C_1_%'!J221,'C_0_%'!J221)</f>
        <v>2023548</v>
      </c>
      <c r="P229" s="46"/>
      <c r="Q229" s="46">
        <f>CHOOSE($AU$4,'C_6_%'!K221,'C_5_%'!K221,'C_4_%'!K221,'C_3_%'!K221,'C_2_%'!K221,'C_1_%'!K221,'C_0_%'!K221)</f>
        <v>170391</v>
      </c>
      <c r="R229" s="46"/>
      <c r="S229" s="46">
        <f>CHOOSE($AU$4,'C_6_%'!L221,'C_5_%'!L221,'C_4_%'!L221,'C_3_%'!L221,'C_2_%'!L221,'C_1_%'!L221,'C_0_%'!L221,)</f>
        <v>4612387.3333000001</v>
      </c>
      <c r="T229" s="46"/>
      <c r="U229" s="46">
        <f>CHOOSE($AU$4,'C_6_%'!O221,'C_5_%'!O221,'C_4_%'!O221,'C_3_%'!O221,'C_2_%'!O221,'C_1_%'!O221,'C_0_%'!O221)</f>
        <v>81061.333333000002</v>
      </c>
      <c r="V229" s="46"/>
      <c r="W229" s="46">
        <f>CHOOSE($AU$4,'C_6_%'!Q221,'C_5_%'!Q221,'C_4_%'!Q221,'C_3_%'!Q221,'C_2_%'!Q221,'C_1_%'!Q221,'C_0_%'!Q221)</f>
        <v>0</v>
      </c>
      <c r="X229" s="46"/>
      <c r="Y229" s="46">
        <f>CHOOSE($AU$4,'C_6_%'!P221,'C_5_%'!P221,'C_4_%'!P221,'C_3_%'!P221,'C_2_%'!P221,'C_1_%'!P221,'C_0_%'!P221)</f>
        <v>181452</v>
      </c>
      <c r="Z229" s="46"/>
      <c r="AA229" s="46">
        <f>CHOOSE($AU$4,'C_6_%'!R221,'C_5_%'!R221,'C_4_%'!R221,'C_3_%'!R221,'C_2_%'!R221,'C_1_%'!R221,'C_0_%'!R221)</f>
        <v>89124</v>
      </c>
      <c r="AB229" s="46"/>
      <c r="AC229" s="46">
        <f>CHOOSE($AU$4,'C_6_%'!S221,'C_5_%'!S221,'C_4_%'!S221,'C_3_%'!S221,'C_2_%'!S221,'C_1_%'!S221,'C_0_%'!S221)</f>
        <v>-14933</v>
      </c>
      <c r="AW229" s="48"/>
      <c r="AX229" s="48"/>
      <c r="AY229" s="48"/>
    </row>
    <row r="230" spans="2:51" x14ac:dyDescent="0.2">
      <c r="B230" s="38">
        <f>CHOOSE($AU$4,'C_6_%'!B222,'C_5_%'!B222,'C_4_%'!B222,'C_3_%'!B222,'C_2_%'!B222,'C_1_%'!B222,'C_0_%'!B222,)</f>
        <v>4779</v>
      </c>
      <c r="C230" s="38" t="str">
        <f>CHOOSE($AU$4,'C_6_%'!A222,'C_5_%'!A222,'C_4_%'!A222,'C_3_%'!A222,'C_2_%'!A222,'C_1_%'!A222,'C_0_%'!A222,)</f>
        <v>North Polk</v>
      </c>
      <c r="E230" s="40">
        <f>CHOOSE($AU$4,'C_6_%'!E222,'C_5_%'!E222,'C_4_%'!E222,'C_3_%'!E222,'C_2_%'!E222,'C_1_%'!E222,'C_0_%'!E222)</f>
        <v>1415.6</v>
      </c>
      <c r="G230" s="40">
        <f>CHOOSE($AU$4,'C_6_%'!F222,'C_5_%'!F222,'C_4_%'!F222,'C_3_%'!F222,'C_2_%'!F222,'C_1_%'!F222,'C_0_%'!F222)</f>
        <v>54.8</v>
      </c>
      <c r="H230" s="3"/>
      <c r="I230" s="6">
        <f>CHOOSE($AU$4,'C_6_%'!G222,'C_5_%'!G222,'C_4_%'!G222,'C_3_%'!G222,'C_2_%'!G222,'C_1_%'!G222,'C_0_%'!G222,)</f>
        <v>7660966</v>
      </c>
      <c r="J230" s="6"/>
      <c r="K230" s="6">
        <f>CHOOSE($AU$4,'C_6_%'!H222,'C_5_%'!H222,'C_4_%'!H222,'C_3_%'!H222,'C_2_%'!H222,'C_1_%'!H222,'C_0_%'!H222)</f>
        <v>904725</v>
      </c>
      <c r="L230" s="6"/>
      <c r="M230" s="6">
        <f>CHOOSE($AU$4,'C_6_%'!I222,'C_5_%'!I222,'C_4_%'!I222,'C_3_%'!I222,'C_2_%'!I222,'C_1_%'!I222,'C_0_%'!I222)</f>
        <v>977769</v>
      </c>
      <c r="N230" s="6"/>
      <c r="O230" s="6">
        <f>CHOOSE($AU$4,'C_6_%'!J222,'C_5_%'!J222,'C_4_%'!J222,'C_3_%'!J222,'C_2_%'!J222,'C_1_%'!J222,'C_0_%'!J222)</f>
        <v>2745132</v>
      </c>
      <c r="P230" s="6"/>
      <c r="Q230" s="6">
        <f>CHOOSE($AU$4,'C_6_%'!K222,'C_5_%'!K222,'C_4_%'!K222,'C_3_%'!K222,'C_2_%'!K222,'C_1_%'!K222,'C_0_%'!K222)</f>
        <v>72181</v>
      </c>
      <c r="R230" s="6"/>
      <c r="S230" s="6">
        <f>CHOOSE($AU$4,'C_6_%'!L222,'C_5_%'!L222,'C_4_%'!L222,'C_3_%'!L222,'C_2_%'!L222,'C_1_%'!L222,'C_0_%'!L222,)</f>
        <v>11323864.666999999</v>
      </c>
      <c r="T230" s="6"/>
      <c r="U230" s="6">
        <f>CHOOSE($AU$4,'C_6_%'!O222,'C_5_%'!O222,'C_4_%'!O222,'C_3_%'!O222,'C_2_%'!O222,'C_1_%'!O222,'C_0_%'!O222)</f>
        <v>1062991.6666999999</v>
      </c>
      <c r="V230" s="6"/>
      <c r="W230" s="6">
        <f>CHOOSE($AU$4,'C_6_%'!Q222,'C_5_%'!Q222,'C_4_%'!Q222,'C_3_%'!Q222,'C_2_%'!Q222,'C_1_%'!Q222,'C_0_%'!Q222)</f>
        <v>203295.88837999999</v>
      </c>
      <c r="X230" s="6"/>
      <c r="Y230" s="6">
        <f>CHOOSE($AU$4,'C_6_%'!P222,'C_5_%'!P222,'C_4_%'!P222,'C_3_%'!P222,'C_2_%'!P222,'C_1_%'!P222,'C_0_%'!P222)</f>
        <v>0</v>
      </c>
      <c r="Z230" s="6"/>
      <c r="AA230" s="6">
        <f>CHOOSE($AU$4,'C_6_%'!R222,'C_5_%'!R222,'C_4_%'!R222,'C_3_%'!R222,'C_2_%'!R222,'C_1_%'!R222,'C_0_%'!R222)</f>
        <v>299202</v>
      </c>
      <c r="AB230" s="6"/>
      <c r="AC230" s="6">
        <f>CHOOSE($AU$4,'C_6_%'!S222,'C_5_%'!S222,'C_4_%'!S222,'C_3_%'!S222,'C_2_%'!S222,'C_1_%'!S222,'C_0_%'!S222)</f>
        <v>-727</v>
      </c>
      <c r="AW230" s="20"/>
      <c r="AX230" s="20"/>
      <c r="AY230" s="20"/>
    </row>
    <row r="231" spans="2:51" x14ac:dyDescent="0.2">
      <c r="B231" s="38">
        <f>CHOOSE($AU$4,'C_6_%'!B223,'C_5_%'!B223,'C_4_%'!B223,'C_3_%'!B223,'C_2_%'!B223,'C_1_%'!B223,'C_0_%'!B223,)</f>
        <v>4784</v>
      </c>
      <c r="C231" s="38" t="str">
        <f>CHOOSE($AU$4,'C_6_%'!A223,'C_5_%'!A223,'C_4_%'!A223,'C_3_%'!A223,'C_2_%'!A223,'C_1_%'!A223,'C_0_%'!A223,)</f>
        <v>North Scott</v>
      </c>
      <c r="E231" s="40">
        <f>CHOOSE($AU$4,'C_6_%'!E223,'C_5_%'!E223,'C_4_%'!E223,'C_3_%'!E223,'C_2_%'!E223,'C_1_%'!E223,'C_0_%'!E223)</f>
        <v>2948.9</v>
      </c>
      <c r="G231" s="40">
        <f>CHOOSE($AU$4,'C_6_%'!F223,'C_5_%'!F223,'C_4_%'!F223,'C_3_%'!F223,'C_2_%'!F223,'C_1_%'!F223,'C_0_%'!F223)</f>
        <v>-29.6</v>
      </c>
      <c r="H231" s="3"/>
      <c r="I231" s="6">
        <f>CHOOSE($AU$4,'C_6_%'!G223,'C_5_%'!G223,'C_4_%'!G223,'C_3_%'!G223,'C_2_%'!G223,'C_1_%'!G223,'C_0_%'!G223,)</f>
        <v>14174067</v>
      </c>
      <c r="J231" s="6"/>
      <c r="K231" s="6">
        <f>CHOOSE($AU$4,'C_6_%'!H223,'C_5_%'!H223,'C_4_%'!H223,'C_3_%'!H223,'C_2_%'!H223,'C_1_%'!H223,'C_0_%'!H223)</f>
        <v>2030385</v>
      </c>
      <c r="L231" s="6"/>
      <c r="M231" s="6">
        <f>CHOOSE($AU$4,'C_6_%'!I223,'C_5_%'!I223,'C_4_%'!I223,'C_3_%'!I223,'C_2_%'!I223,'C_1_%'!I223,'C_0_%'!I223)</f>
        <v>519422</v>
      </c>
      <c r="N231" s="6"/>
      <c r="O231" s="6">
        <f>CHOOSE($AU$4,'C_6_%'!J223,'C_5_%'!J223,'C_4_%'!J223,'C_3_%'!J223,'C_2_%'!J223,'C_1_%'!J223,'C_0_%'!J223)</f>
        <v>8704851</v>
      </c>
      <c r="P231" s="6"/>
      <c r="Q231" s="6">
        <f>CHOOSE($AU$4,'C_6_%'!K223,'C_5_%'!K223,'C_4_%'!K223,'C_3_%'!K223,'C_2_%'!K223,'C_1_%'!K223,'C_0_%'!K223)</f>
        <v>97455</v>
      </c>
      <c r="R231" s="6"/>
      <c r="S231" s="6">
        <f>CHOOSE($AU$4,'C_6_%'!L223,'C_5_%'!L223,'C_4_%'!L223,'C_3_%'!L223,'C_2_%'!L223,'C_1_%'!L223,'C_0_%'!L223,)</f>
        <v>25028109</v>
      </c>
      <c r="T231" s="6"/>
      <c r="U231" s="6">
        <f>CHOOSE($AU$4,'C_6_%'!O223,'C_5_%'!O223,'C_4_%'!O223,'C_3_%'!O223,'C_2_%'!O223,'C_1_%'!O223,'C_0_%'!O223)</f>
        <v>735683</v>
      </c>
      <c r="V231" s="6"/>
      <c r="W231" s="6">
        <f>CHOOSE($AU$4,'C_6_%'!Q223,'C_5_%'!Q223,'C_4_%'!Q223,'C_3_%'!Q223,'C_2_%'!Q223,'C_1_%'!Q223,'C_0_%'!Q223)</f>
        <v>0</v>
      </c>
      <c r="X231" s="6"/>
      <c r="Y231" s="6">
        <f>CHOOSE($AU$4,'C_6_%'!P223,'C_5_%'!P223,'C_4_%'!P223,'C_3_%'!P223,'C_2_%'!P223,'C_1_%'!P223,'C_0_%'!P223)</f>
        <v>0</v>
      </c>
      <c r="Z231" s="6"/>
      <c r="AA231" s="6">
        <f>CHOOSE($AU$4,'C_6_%'!R223,'C_5_%'!R223,'C_4_%'!R223,'C_3_%'!R223,'C_2_%'!R223,'C_1_%'!R223,'C_0_%'!R223)</f>
        <v>534744</v>
      </c>
      <c r="AB231" s="6"/>
      <c r="AC231" s="6">
        <f>CHOOSE($AU$4,'C_6_%'!S223,'C_5_%'!S223,'C_4_%'!S223,'C_3_%'!S223,'C_2_%'!S223,'C_1_%'!S223,'C_0_%'!S223)</f>
        <v>170544</v>
      </c>
      <c r="AW231" s="20"/>
      <c r="AX231" s="20"/>
      <c r="AY231" s="20"/>
    </row>
    <row r="232" spans="2:51" x14ac:dyDescent="0.2">
      <c r="B232" s="38">
        <f>CHOOSE($AU$4,'C_6_%'!B224,'C_5_%'!B224,'C_4_%'!B224,'C_3_%'!B224,'C_2_%'!B224,'C_1_%'!B224,'C_0_%'!B224,)</f>
        <v>4785</v>
      </c>
      <c r="C232" s="38" t="str">
        <f>CHOOSE($AU$4,'C_6_%'!A224,'C_5_%'!A224,'C_4_%'!A224,'C_3_%'!A224,'C_2_%'!A224,'C_1_%'!A224,'C_0_%'!A224,)</f>
        <v>North Tama County</v>
      </c>
      <c r="E232" s="40">
        <f>CHOOSE($AU$4,'C_6_%'!E224,'C_5_%'!E224,'C_4_%'!E224,'C_3_%'!E224,'C_2_%'!E224,'C_1_%'!E224,'C_0_%'!E224)</f>
        <v>491.9</v>
      </c>
      <c r="G232" s="40">
        <f>CHOOSE($AU$4,'C_6_%'!F224,'C_5_%'!F224,'C_4_%'!F224,'C_3_%'!F224,'C_2_%'!F224,'C_1_%'!F224,'C_0_%'!F224)</f>
        <v>-31.4</v>
      </c>
      <c r="H232" s="3"/>
      <c r="I232" s="6">
        <f>CHOOSE($AU$4,'C_6_%'!G224,'C_5_%'!G224,'C_4_%'!G224,'C_3_%'!G224,'C_2_%'!G224,'C_1_%'!G224,'C_0_%'!G224,)</f>
        <v>2169393</v>
      </c>
      <c r="J232" s="6"/>
      <c r="K232" s="6">
        <f>CHOOSE($AU$4,'C_6_%'!H224,'C_5_%'!H224,'C_4_%'!H224,'C_3_%'!H224,'C_2_%'!H224,'C_1_%'!H224,'C_0_%'!H224)</f>
        <v>394646</v>
      </c>
      <c r="L232" s="6"/>
      <c r="M232" s="6">
        <f>CHOOSE($AU$4,'C_6_%'!I224,'C_5_%'!I224,'C_4_%'!I224,'C_3_%'!I224,'C_2_%'!I224,'C_1_%'!I224,'C_0_%'!I224)</f>
        <v>-30278</v>
      </c>
      <c r="N232" s="6"/>
      <c r="O232" s="6">
        <f>CHOOSE($AU$4,'C_6_%'!J224,'C_5_%'!J224,'C_4_%'!J224,'C_3_%'!J224,'C_2_%'!J224,'C_1_%'!J224,'C_0_%'!J224)</f>
        <v>1765302</v>
      </c>
      <c r="P232" s="6"/>
      <c r="Q232" s="6">
        <f>CHOOSE($AU$4,'C_6_%'!K224,'C_5_%'!K224,'C_4_%'!K224,'C_3_%'!K224,'C_2_%'!K224,'C_1_%'!K224,'C_0_%'!K224)</f>
        <v>108391</v>
      </c>
      <c r="R232" s="6"/>
      <c r="S232" s="6">
        <f>CHOOSE($AU$4,'C_6_%'!L224,'C_5_%'!L224,'C_4_%'!L224,'C_3_%'!L224,'C_2_%'!L224,'C_1_%'!L224,'C_0_%'!L224,)</f>
        <v>4338746.6666999999</v>
      </c>
      <c r="T232" s="6"/>
      <c r="U232" s="6">
        <f>CHOOSE($AU$4,'C_6_%'!O224,'C_5_%'!O224,'C_4_%'!O224,'C_3_%'!O224,'C_2_%'!O224,'C_1_%'!O224,'C_0_%'!O224)</f>
        <v>87518.666666999998</v>
      </c>
      <c r="V232" s="6"/>
      <c r="W232" s="6">
        <f>CHOOSE($AU$4,'C_6_%'!Q224,'C_5_%'!Q224,'C_4_%'!Q224,'C_3_%'!Q224,'C_2_%'!Q224,'C_1_%'!Q224,'C_0_%'!Q224)</f>
        <v>0</v>
      </c>
      <c r="X232" s="6"/>
      <c r="Y232" s="6">
        <f>CHOOSE($AU$4,'C_6_%'!P224,'C_5_%'!P224,'C_4_%'!P224,'C_3_%'!P224,'C_2_%'!P224,'C_1_%'!P224,'C_0_%'!P224)</f>
        <v>103715</v>
      </c>
      <c r="Z232" s="6"/>
      <c r="AA232" s="6">
        <f>CHOOSE($AU$4,'C_6_%'!R224,'C_5_%'!R224,'C_4_%'!R224,'C_3_%'!R224,'C_2_%'!R224,'C_1_%'!R224,'C_0_%'!R224)</f>
        <v>0</v>
      </c>
      <c r="AB232" s="6"/>
      <c r="AC232" s="6">
        <f>CHOOSE($AU$4,'C_6_%'!S224,'C_5_%'!S224,'C_4_%'!S224,'C_3_%'!S224,'C_2_%'!S224,'C_1_%'!S224,'C_0_%'!S224)</f>
        <v>0</v>
      </c>
      <c r="AW232" s="20"/>
      <c r="AX232" s="20"/>
      <c r="AY232" s="20"/>
    </row>
    <row r="233" spans="2:51" x14ac:dyDescent="0.2">
      <c r="B233" s="38">
        <f>CHOOSE($AU$4,'C_6_%'!B225,'C_5_%'!B225,'C_4_%'!B225,'C_3_%'!B225,'C_2_%'!B225,'C_1_%'!B225,'C_0_%'!B225,)</f>
        <v>4787</v>
      </c>
      <c r="C233" s="38" t="str">
        <f>CHOOSE($AU$4,'C_6_%'!A225,'C_5_%'!A225,'C_4_%'!A225,'C_3_%'!A225,'C_2_%'!A225,'C_1_%'!A225,'C_0_%'!A225,)</f>
        <v>North Winneshiek</v>
      </c>
      <c r="E233" s="40">
        <f>CHOOSE($AU$4,'C_6_%'!E225,'C_5_%'!E225,'C_4_%'!E225,'C_3_%'!E225,'C_2_%'!E225,'C_1_%'!E225,'C_0_%'!E225)</f>
        <v>292.60000000000002</v>
      </c>
      <c r="G233" s="40">
        <f>CHOOSE($AU$4,'C_6_%'!F225,'C_5_%'!F225,'C_4_%'!F225,'C_3_%'!F225,'C_2_%'!F225,'C_1_%'!F225,'C_0_%'!F225)</f>
        <v>-0.7</v>
      </c>
      <c r="H233" s="3"/>
      <c r="I233" s="6">
        <f>CHOOSE($AU$4,'C_6_%'!G225,'C_5_%'!G225,'C_4_%'!G225,'C_3_%'!G225,'C_2_%'!G225,'C_1_%'!G225,'C_0_%'!G225,)</f>
        <v>1418403</v>
      </c>
      <c r="J233" s="6"/>
      <c r="K233" s="6">
        <f>CHOOSE($AU$4,'C_6_%'!H225,'C_5_%'!H225,'C_4_%'!H225,'C_3_%'!H225,'C_2_%'!H225,'C_1_%'!H225,'C_0_%'!H225)</f>
        <v>194068</v>
      </c>
      <c r="L233" s="6"/>
      <c r="M233" s="6">
        <f>CHOOSE($AU$4,'C_6_%'!I225,'C_5_%'!I225,'C_4_%'!I225,'C_3_%'!I225,'C_2_%'!I225,'C_1_%'!I225,'C_0_%'!I225)</f>
        <v>146745</v>
      </c>
      <c r="N233" s="6"/>
      <c r="O233" s="6">
        <f>CHOOSE($AU$4,'C_6_%'!J225,'C_5_%'!J225,'C_4_%'!J225,'C_3_%'!J225,'C_2_%'!J225,'C_1_%'!J225,'C_0_%'!J225)</f>
        <v>1030459</v>
      </c>
      <c r="P233" s="6"/>
      <c r="Q233" s="6">
        <f>CHOOSE($AU$4,'C_6_%'!K225,'C_5_%'!K225,'C_4_%'!K225,'C_3_%'!K225,'C_2_%'!K225,'C_1_%'!K225,'C_0_%'!K225)</f>
        <v>30744</v>
      </c>
      <c r="R233" s="6"/>
      <c r="S233" s="6">
        <f>CHOOSE($AU$4,'C_6_%'!L225,'C_5_%'!L225,'C_4_%'!L225,'C_3_%'!L225,'C_2_%'!L225,'C_1_%'!L225,'C_0_%'!L225,)</f>
        <v>2643954</v>
      </c>
      <c r="T233" s="6"/>
      <c r="U233" s="6">
        <f>CHOOSE($AU$4,'C_6_%'!O225,'C_5_%'!O225,'C_4_%'!O225,'C_3_%'!O225,'C_2_%'!O225,'C_1_%'!O225,'C_0_%'!O225)</f>
        <v>178513</v>
      </c>
      <c r="V233" s="6"/>
      <c r="W233" s="6">
        <f>CHOOSE($AU$4,'C_6_%'!Q225,'C_5_%'!Q225,'C_4_%'!Q225,'C_3_%'!Q225,'C_2_%'!Q225,'C_1_%'!Q225,'C_0_%'!Q225)</f>
        <v>0</v>
      </c>
      <c r="X233" s="6"/>
      <c r="Y233" s="6">
        <f>CHOOSE($AU$4,'C_6_%'!P225,'C_5_%'!P225,'C_4_%'!P225,'C_3_%'!P225,'C_2_%'!P225,'C_1_%'!P225,'C_0_%'!P225)</f>
        <v>0</v>
      </c>
      <c r="Z233" s="6"/>
      <c r="AA233" s="6">
        <f>CHOOSE($AU$4,'C_6_%'!R225,'C_5_%'!R225,'C_4_%'!R225,'C_3_%'!R225,'C_2_%'!R225,'C_1_%'!R225,'C_0_%'!R225)</f>
        <v>28647</v>
      </c>
      <c r="AB233" s="6"/>
      <c r="AC233" s="6">
        <f>CHOOSE($AU$4,'C_6_%'!S225,'C_5_%'!S225,'C_4_%'!S225,'C_3_%'!S225,'C_2_%'!S225,'C_1_%'!S225,'C_0_%'!S225)</f>
        <v>-35624</v>
      </c>
      <c r="AW233" s="20"/>
      <c r="AX233" s="20"/>
      <c r="AY233" s="20"/>
    </row>
    <row r="234" spans="2:51" s="43" customFormat="1" x14ac:dyDescent="0.2">
      <c r="B234" s="42">
        <f>CHOOSE($AU$4,'C_6_%'!B226,'C_5_%'!B226,'C_4_%'!B226,'C_3_%'!B226,'C_2_%'!B226,'C_1_%'!B226,'C_0_%'!B226,)</f>
        <v>4773</v>
      </c>
      <c r="C234" s="42" t="str">
        <f>CHOOSE($AU$4,'C_6_%'!A226,'C_5_%'!A226,'C_4_%'!A226,'C_3_%'!A226,'C_2_%'!A226,'C_1_%'!A226,'C_0_%'!A226,)</f>
        <v>Northeast</v>
      </c>
      <c r="E234" s="44">
        <f>CHOOSE($AU$4,'C_6_%'!E226,'C_5_%'!E226,'C_4_%'!E226,'C_3_%'!E226,'C_2_%'!E226,'C_1_%'!E226,'C_0_%'!E226)</f>
        <v>544.1</v>
      </c>
      <c r="G234" s="44">
        <f>CHOOSE($AU$4,'C_6_%'!F226,'C_5_%'!F226,'C_4_%'!F226,'C_3_%'!F226,'C_2_%'!F226,'C_1_%'!F226,'C_0_%'!F226)</f>
        <v>-5.0999999999999996</v>
      </c>
      <c r="H234" s="45"/>
      <c r="I234" s="46">
        <f>CHOOSE($AU$4,'C_6_%'!G226,'C_5_%'!G226,'C_4_%'!G226,'C_3_%'!G226,'C_2_%'!G226,'C_1_%'!G226,'C_0_%'!G226,)</f>
        <v>2608096</v>
      </c>
      <c r="J234" s="46"/>
      <c r="K234" s="46">
        <f>CHOOSE($AU$4,'C_6_%'!H226,'C_5_%'!H226,'C_4_%'!H226,'C_3_%'!H226,'C_2_%'!H226,'C_1_%'!H226,'C_0_%'!H226)</f>
        <v>417689</v>
      </c>
      <c r="L234" s="46"/>
      <c r="M234" s="46">
        <f>CHOOSE($AU$4,'C_6_%'!I226,'C_5_%'!I226,'C_4_%'!I226,'C_3_%'!I226,'C_2_%'!I226,'C_1_%'!I226,'C_0_%'!I226)</f>
        <v>105386</v>
      </c>
      <c r="N234" s="46"/>
      <c r="O234" s="46">
        <f>CHOOSE($AU$4,'C_6_%'!J226,'C_5_%'!J226,'C_4_%'!J226,'C_3_%'!J226,'C_2_%'!J226,'C_1_%'!J226,'C_0_%'!J226)</f>
        <v>1690834</v>
      </c>
      <c r="P234" s="46"/>
      <c r="Q234" s="46">
        <f>CHOOSE($AU$4,'C_6_%'!K226,'C_5_%'!K226,'C_4_%'!K226,'C_3_%'!K226,'C_2_%'!K226,'C_1_%'!K226,'C_0_%'!K226)</f>
        <v>28024</v>
      </c>
      <c r="R234" s="46"/>
      <c r="S234" s="46">
        <f>CHOOSE($AU$4,'C_6_%'!L226,'C_5_%'!L226,'C_4_%'!L226,'C_3_%'!L226,'C_2_%'!L226,'C_1_%'!L226,'C_0_%'!L226,)</f>
        <v>4719509</v>
      </c>
      <c r="T234" s="46"/>
      <c r="U234" s="46">
        <f>CHOOSE($AU$4,'C_6_%'!O226,'C_5_%'!O226,'C_4_%'!O226,'C_3_%'!O226,'C_2_%'!O226,'C_1_%'!O226,'C_0_%'!O226)</f>
        <v>136300</v>
      </c>
      <c r="V234" s="46"/>
      <c r="W234" s="46">
        <f>CHOOSE($AU$4,'C_6_%'!Q226,'C_5_%'!Q226,'C_4_%'!Q226,'C_3_%'!Q226,'C_2_%'!Q226,'C_1_%'!Q226,'C_0_%'!Q226)</f>
        <v>0</v>
      </c>
      <c r="X234" s="46"/>
      <c r="Y234" s="46">
        <f>CHOOSE($AU$4,'C_6_%'!P226,'C_5_%'!P226,'C_4_%'!P226,'C_3_%'!P226,'C_2_%'!P226,'C_1_%'!P226,'C_0_%'!P226)</f>
        <v>0</v>
      </c>
      <c r="Z234" s="46"/>
      <c r="AA234" s="46">
        <f>CHOOSE($AU$4,'C_6_%'!R226,'C_5_%'!R226,'C_4_%'!R226,'C_3_%'!R226,'C_2_%'!R226,'C_1_%'!R226,'C_0_%'!R226)</f>
        <v>120954</v>
      </c>
      <c r="AB234" s="46"/>
      <c r="AC234" s="46">
        <f>CHOOSE($AU$4,'C_6_%'!S226,'C_5_%'!S226,'C_4_%'!S226,'C_3_%'!S226,'C_2_%'!S226,'C_1_%'!S226,'C_0_%'!S226)</f>
        <v>41381</v>
      </c>
      <c r="AW234" s="48"/>
      <c r="AX234" s="48"/>
      <c r="AY234" s="48"/>
    </row>
    <row r="235" spans="2:51" x14ac:dyDescent="0.2">
      <c r="B235" s="38">
        <f>CHOOSE($AU$4,'C_6_%'!B227,'C_5_%'!B227,'C_4_%'!B227,'C_3_%'!B227,'C_2_%'!B227,'C_1_%'!B227,'C_0_%'!B227,)</f>
        <v>4775</v>
      </c>
      <c r="C235" s="38" t="str">
        <f>CHOOSE($AU$4,'C_6_%'!A227,'C_5_%'!A227,'C_4_%'!A227,'C_3_%'!A227,'C_2_%'!A227,'C_1_%'!A227,'C_0_%'!A227,)</f>
        <v>Northeast Hamilton</v>
      </c>
      <c r="E235" s="40">
        <f>CHOOSE($AU$4,'C_6_%'!E227,'C_5_%'!E227,'C_4_%'!E227,'C_3_%'!E227,'C_2_%'!E227,'C_1_%'!E227,'C_0_%'!E227)</f>
        <v>212</v>
      </c>
      <c r="G235" s="40">
        <f>CHOOSE($AU$4,'C_6_%'!F227,'C_5_%'!F227,'C_4_%'!F227,'C_3_%'!F227,'C_2_%'!F227,'C_1_%'!F227,'C_0_%'!F227)</f>
        <v>-18</v>
      </c>
      <c r="H235" s="3"/>
      <c r="I235" s="6">
        <f>CHOOSE($AU$4,'C_6_%'!G227,'C_5_%'!G227,'C_4_%'!G227,'C_3_%'!G227,'C_2_%'!G227,'C_1_%'!G227,'C_0_%'!G227,)</f>
        <v>468635</v>
      </c>
      <c r="J235" s="6"/>
      <c r="K235" s="6">
        <f>CHOOSE($AU$4,'C_6_%'!H227,'C_5_%'!H227,'C_4_%'!H227,'C_3_%'!H227,'C_2_%'!H227,'C_1_%'!H227,'C_0_%'!H227)</f>
        <v>178589</v>
      </c>
      <c r="L235" s="6"/>
      <c r="M235" s="6">
        <f>CHOOSE($AU$4,'C_6_%'!I227,'C_5_%'!I227,'C_4_%'!I227,'C_3_%'!I227,'C_2_%'!I227,'C_1_%'!I227,'C_0_%'!I227)</f>
        <v>9932</v>
      </c>
      <c r="N235" s="6"/>
      <c r="O235" s="6">
        <f>CHOOSE($AU$4,'C_6_%'!J227,'C_5_%'!J227,'C_4_%'!J227,'C_3_%'!J227,'C_2_%'!J227,'C_1_%'!J227,'C_0_%'!J227)</f>
        <v>1418868</v>
      </c>
      <c r="P235" s="6"/>
      <c r="Q235" s="6">
        <f>CHOOSE($AU$4,'C_6_%'!K227,'C_5_%'!K227,'C_4_%'!K227,'C_3_%'!K227,'C_2_%'!K227,'C_1_%'!K227,'C_0_%'!K227)</f>
        <v>103356</v>
      </c>
      <c r="R235" s="6"/>
      <c r="S235" s="6">
        <f>CHOOSE($AU$4,'C_6_%'!L227,'C_5_%'!L227,'C_4_%'!L227,'C_3_%'!L227,'C_2_%'!L227,'C_1_%'!L227,'C_0_%'!L227,)</f>
        <v>2089152.3333000001</v>
      </c>
      <c r="T235" s="6"/>
      <c r="U235" s="6">
        <f>CHOOSE($AU$4,'C_6_%'!O227,'C_5_%'!O227,'C_4_%'!O227,'C_3_%'!O227,'C_2_%'!O227,'C_1_%'!O227,'C_0_%'!O227)</f>
        <v>136348.33332999999</v>
      </c>
      <c r="V235" s="6"/>
      <c r="W235" s="6">
        <f>CHOOSE($AU$4,'C_6_%'!Q227,'C_5_%'!Q227,'C_4_%'!Q227,'C_3_%'!Q227,'C_2_%'!Q227,'C_1_%'!Q227,'C_0_%'!Q227)</f>
        <v>0</v>
      </c>
      <c r="X235" s="6"/>
      <c r="Y235" s="6">
        <f>CHOOSE($AU$4,'C_6_%'!P227,'C_5_%'!P227,'C_4_%'!P227,'C_3_%'!P227,'C_2_%'!P227,'C_1_%'!P227,'C_0_%'!P227)</f>
        <v>75767</v>
      </c>
      <c r="Z235" s="6"/>
      <c r="AA235" s="6">
        <f>CHOOSE($AU$4,'C_6_%'!R227,'C_5_%'!R227,'C_4_%'!R227,'C_3_%'!R227,'C_2_%'!R227,'C_1_%'!R227,'C_0_%'!R227)</f>
        <v>47745</v>
      </c>
      <c r="AB235" s="6"/>
      <c r="AC235" s="6">
        <f>CHOOSE($AU$4,'C_6_%'!S227,'C_5_%'!S227,'C_4_%'!S227,'C_3_%'!S227,'C_2_%'!S227,'C_1_%'!S227,'C_0_%'!S227)</f>
        <v>-1223</v>
      </c>
      <c r="AW235" s="20"/>
      <c r="AX235" s="20"/>
      <c r="AY235" s="20"/>
    </row>
    <row r="236" spans="2:51" x14ac:dyDescent="0.2">
      <c r="B236" s="38">
        <f>CHOOSE($AU$4,'C_6_%'!B228,'C_5_%'!B228,'C_4_%'!B228,'C_3_%'!B228,'C_2_%'!B228,'C_1_%'!B228,'C_0_%'!B228,)</f>
        <v>4788</v>
      </c>
      <c r="C236" s="38" t="str">
        <f>CHOOSE($AU$4,'C_6_%'!A228,'C_5_%'!A228,'C_4_%'!A228,'C_3_%'!A228,'C_2_%'!A228,'C_1_%'!A228,'C_0_%'!A228,)</f>
        <v>Northwood-Kensett</v>
      </c>
      <c r="E236" s="40">
        <f>CHOOSE($AU$4,'C_6_%'!E228,'C_5_%'!E228,'C_4_%'!E228,'C_3_%'!E228,'C_2_%'!E228,'C_1_%'!E228,'C_0_%'!E228)</f>
        <v>519.29999999999995</v>
      </c>
      <c r="G236" s="40">
        <f>CHOOSE($AU$4,'C_6_%'!F228,'C_5_%'!F228,'C_4_%'!F228,'C_3_%'!F228,'C_2_%'!F228,'C_1_%'!F228,'C_0_%'!F228)</f>
        <v>19.899999999999999</v>
      </c>
      <c r="H236" s="3"/>
      <c r="I236" s="6">
        <f>CHOOSE($AU$4,'C_6_%'!G228,'C_5_%'!G228,'C_4_%'!G228,'C_3_%'!G228,'C_2_%'!G228,'C_1_%'!G228,'C_0_%'!G228,)</f>
        <v>2231977</v>
      </c>
      <c r="J236" s="6"/>
      <c r="K236" s="6">
        <f>CHOOSE($AU$4,'C_6_%'!H228,'C_5_%'!H228,'C_4_%'!H228,'C_3_%'!H228,'C_2_%'!H228,'C_1_%'!H228,'C_0_%'!H228)</f>
        <v>365345</v>
      </c>
      <c r="L236" s="6"/>
      <c r="M236" s="6">
        <f>CHOOSE($AU$4,'C_6_%'!I228,'C_5_%'!I228,'C_4_%'!I228,'C_3_%'!I228,'C_2_%'!I228,'C_1_%'!I228,'C_0_%'!I228)</f>
        <v>335381</v>
      </c>
      <c r="N236" s="6"/>
      <c r="O236" s="6">
        <f>CHOOSE($AU$4,'C_6_%'!J228,'C_5_%'!J228,'C_4_%'!J228,'C_3_%'!J228,'C_2_%'!J228,'C_1_%'!J228,'C_0_%'!J228)</f>
        <v>1877596</v>
      </c>
      <c r="P236" s="6"/>
      <c r="Q236" s="6">
        <f>CHOOSE($AU$4,'C_6_%'!K228,'C_5_%'!K228,'C_4_%'!K228,'C_3_%'!K228,'C_2_%'!K228,'C_1_%'!K228,'C_0_%'!K228)</f>
        <v>65644</v>
      </c>
      <c r="R236" s="6"/>
      <c r="S236" s="6">
        <f>CHOOSE($AU$4,'C_6_%'!L228,'C_5_%'!L228,'C_4_%'!L228,'C_3_%'!L228,'C_2_%'!L228,'C_1_%'!L228,'C_0_%'!L228,)</f>
        <v>4495978</v>
      </c>
      <c r="T236" s="6"/>
      <c r="U236" s="6">
        <f>CHOOSE($AU$4,'C_6_%'!O228,'C_5_%'!O228,'C_4_%'!O228,'C_3_%'!O228,'C_2_%'!O228,'C_1_%'!O228,'C_0_%'!O228)</f>
        <v>422085</v>
      </c>
      <c r="V236" s="6"/>
      <c r="W236" s="6">
        <f>CHOOSE($AU$4,'C_6_%'!Q228,'C_5_%'!Q228,'C_4_%'!Q228,'C_3_%'!Q228,'C_2_%'!Q228,'C_1_%'!Q228,'C_0_%'!Q228)</f>
        <v>0</v>
      </c>
      <c r="X236" s="6"/>
      <c r="Y236" s="6">
        <f>CHOOSE($AU$4,'C_6_%'!P228,'C_5_%'!P228,'C_4_%'!P228,'C_3_%'!P228,'C_2_%'!P228,'C_1_%'!P228,'C_0_%'!P228)</f>
        <v>0</v>
      </c>
      <c r="Z236" s="6"/>
      <c r="AA236" s="6">
        <f>CHOOSE($AU$4,'C_6_%'!R228,'C_5_%'!R228,'C_4_%'!R228,'C_3_%'!R228,'C_2_%'!R228,'C_1_%'!R228,'C_0_%'!R228)</f>
        <v>127320</v>
      </c>
      <c r="AB236" s="6"/>
      <c r="AC236" s="6">
        <f>CHOOSE($AU$4,'C_6_%'!S228,'C_5_%'!S228,'C_4_%'!S228,'C_3_%'!S228,'C_2_%'!S228,'C_1_%'!S228,'C_0_%'!S228)</f>
        <v>127320</v>
      </c>
      <c r="AW236" s="20"/>
      <c r="AX236" s="20"/>
      <c r="AY236" s="20"/>
    </row>
    <row r="237" spans="2:51" x14ac:dyDescent="0.2">
      <c r="B237" s="38">
        <f>CHOOSE($AU$4,'C_6_%'!B229,'C_5_%'!B229,'C_4_%'!B229,'C_3_%'!B229,'C_2_%'!B229,'C_1_%'!B229,'C_0_%'!B229,)</f>
        <v>4797</v>
      </c>
      <c r="C237" s="38" t="str">
        <f>CHOOSE($AU$4,'C_6_%'!A229,'C_5_%'!A229,'C_4_%'!A229,'C_3_%'!A229,'C_2_%'!A229,'C_1_%'!A229,'C_0_%'!A229,)</f>
        <v>Norwalk</v>
      </c>
      <c r="E237" s="40">
        <f>CHOOSE($AU$4,'C_6_%'!E229,'C_5_%'!E229,'C_4_%'!E229,'C_3_%'!E229,'C_2_%'!E229,'C_1_%'!E229,'C_0_%'!E229)</f>
        <v>2516.6</v>
      </c>
      <c r="G237" s="40">
        <f>CHOOSE($AU$4,'C_6_%'!F229,'C_5_%'!F229,'C_4_%'!F229,'C_3_%'!F229,'C_2_%'!F229,'C_1_%'!F229,'C_0_%'!F229)</f>
        <v>82.6</v>
      </c>
      <c r="H237" s="3"/>
      <c r="I237" s="6">
        <f>CHOOSE($AU$4,'C_6_%'!G229,'C_5_%'!G229,'C_4_%'!G229,'C_3_%'!G229,'C_2_%'!G229,'C_1_%'!G229,'C_0_%'!G229,)</f>
        <v>14912616</v>
      </c>
      <c r="J237" s="6"/>
      <c r="K237" s="6">
        <f>CHOOSE($AU$4,'C_6_%'!H229,'C_5_%'!H229,'C_4_%'!H229,'C_3_%'!H229,'C_2_%'!H229,'C_1_%'!H229,'C_0_%'!H229)</f>
        <v>1754804</v>
      </c>
      <c r="L237" s="6"/>
      <c r="M237" s="6">
        <f>CHOOSE($AU$4,'C_6_%'!I229,'C_5_%'!I229,'C_4_%'!I229,'C_3_%'!I229,'C_2_%'!I229,'C_1_%'!I229,'C_0_%'!I229)</f>
        <v>1493747</v>
      </c>
      <c r="N237" s="6"/>
      <c r="O237" s="6">
        <f>CHOOSE($AU$4,'C_6_%'!J229,'C_5_%'!J229,'C_4_%'!J229,'C_3_%'!J229,'C_2_%'!J229,'C_1_%'!J229,'C_0_%'!J229)</f>
        <v>4667836</v>
      </c>
      <c r="P237" s="6"/>
      <c r="Q237" s="6">
        <f>CHOOSE($AU$4,'C_6_%'!K229,'C_5_%'!K229,'C_4_%'!K229,'C_3_%'!K229,'C_2_%'!K229,'C_1_%'!K229,'C_0_%'!K229)</f>
        <v>143996</v>
      </c>
      <c r="R237" s="6"/>
      <c r="S237" s="6">
        <f>CHOOSE($AU$4,'C_6_%'!L229,'C_5_%'!L229,'C_4_%'!L229,'C_3_%'!L229,'C_2_%'!L229,'C_1_%'!L229,'C_0_%'!L229,)</f>
        <v>21345109.333000001</v>
      </c>
      <c r="T237" s="6"/>
      <c r="U237" s="6">
        <f>CHOOSE($AU$4,'C_6_%'!O229,'C_5_%'!O229,'C_4_%'!O229,'C_3_%'!O229,'C_2_%'!O229,'C_1_%'!O229,'C_0_%'!O229)</f>
        <v>1647596.3333000001</v>
      </c>
      <c r="V237" s="6"/>
      <c r="W237" s="6">
        <f>CHOOSE($AU$4,'C_6_%'!Q229,'C_5_%'!Q229,'C_4_%'!Q229,'C_3_%'!Q229,'C_2_%'!Q229,'C_1_%'!Q229,'C_0_%'!Q229)</f>
        <v>715780.80281000002</v>
      </c>
      <c r="X237" s="6"/>
      <c r="Y237" s="6">
        <f>CHOOSE($AU$4,'C_6_%'!P229,'C_5_%'!P229,'C_4_%'!P229,'C_3_%'!P229,'C_2_%'!P229,'C_1_%'!P229,'C_0_%'!P229)</f>
        <v>0</v>
      </c>
      <c r="Z237" s="6"/>
      <c r="AA237" s="6">
        <f>CHOOSE($AU$4,'C_6_%'!R229,'C_5_%'!R229,'C_4_%'!R229,'C_3_%'!R229,'C_2_%'!R229,'C_1_%'!R229,'C_0_%'!R229)</f>
        <v>407424</v>
      </c>
      <c r="AB237" s="6"/>
      <c r="AC237" s="6">
        <f>CHOOSE($AU$4,'C_6_%'!S229,'C_5_%'!S229,'C_4_%'!S229,'C_3_%'!S229,'C_2_%'!S229,'C_1_%'!S229,'C_0_%'!S229)</f>
        <v>70769</v>
      </c>
      <c r="AW237" s="20"/>
      <c r="AX237" s="20"/>
      <c r="AY237" s="20"/>
    </row>
    <row r="238" spans="2:51" x14ac:dyDescent="0.2">
      <c r="B238" s="38">
        <f>CHOOSE($AU$4,'C_6_%'!B230,'C_5_%'!B230,'C_4_%'!B230,'C_3_%'!B230,'C_2_%'!B230,'C_1_%'!B230,'C_0_%'!B230,)</f>
        <v>4860</v>
      </c>
      <c r="C238" s="38" t="str">
        <f>CHOOSE($AU$4,'C_6_%'!A230,'C_5_%'!A230,'C_4_%'!A230,'C_3_%'!A230,'C_2_%'!A230,'C_1_%'!A230,'C_0_%'!A230,)</f>
        <v>Odebolt-Arthur</v>
      </c>
      <c r="E238" s="40">
        <f>CHOOSE($AU$4,'C_6_%'!E230,'C_5_%'!E230,'C_4_%'!E230,'C_3_%'!E230,'C_2_%'!E230,'C_1_%'!E230,'C_0_%'!E230)</f>
        <v>333.4</v>
      </c>
      <c r="G238" s="40">
        <f>CHOOSE($AU$4,'C_6_%'!F230,'C_5_%'!F230,'C_4_%'!F230,'C_3_%'!F230,'C_2_%'!F230,'C_1_%'!F230,'C_0_%'!F230)</f>
        <v>-2.9</v>
      </c>
      <c r="H238" s="3"/>
      <c r="I238" s="6">
        <f>CHOOSE($AU$4,'C_6_%'!G230,'C_5_%'!G230,'C_4_%'!G230,'C_3_%'!G230,'C_2_%'!G230,'C_1_%'!G230,'C_0_%'!G230,)</f>
        <v>1549959</v>
      </c>
      <c r="J238" s="6"/>
      <c r="K238" s="6">
        <f>CHOOSE($AU$4,'C_6_%'!H230,'C_5_%'!H230,'C_4_%'!H230,'C_3_%'!H230,'C_2_%'!H230,'C_1_%'!H230,'C_0_%'!H230)</f>
        <v>248024</v>
      </c>
      <c r="L238" s="6"/>
      <c r="M238" s="6">
        <f>CHOOSE($AU$4,'C_6_%'!I230,'C_5_%'!I230,'C_4_%'!I230,'C_3_%'!I230,'C_2_%'!I230,'C_1_%'!I230,'C_0_%'!I230)</f>
        <v>252285</v>
      </c>
      <c r="N238" s="6"/>
      <c r="O238" s="6">
        <f>CHOOSE($AU$4,'C_6_%'!J230,'C_5_%'!J230,'C_4_%'!J230,'C_3_%'!J230,'C_2_%'!J230,'C_1_%'!J230,'C_0_%'!J230)</f>
        <v>1128262</v>
      </c>
      <c r="P238" s="6"/>
      <c r="Q238" s="6">
        <f>CHOOSE($AU$4,'C_6_%'!K230,'C_5_%'!K230,'C_4_%'!K230,'C_3_%'!K230,'C_2_%'!K230,'C_1_%'!K230,'C_0_%'!K230)</f>
        <v>43524</v>
      </c>
      <c r="R238" s="6"/>
      <c r="S238" s="6">
        <f>CHOOSE($AU$4,'C_6_%'!L230,'C_5_%'!L230,'C_4_%'!L230,'C_3_%'!L230,'C_2_%'!L230,'C_1_%'!L230,'C_0_%'!L230,)</f>
        <v>2930708.6666999999</v>
      </c>
      <c r="T238" s="6"/>
      <c r="U238" s="6">
        <f>CHOOSE($AU$4,'C_6_%'!O230,'C_5_%'!O230,'C_4_%'!O230,'C_3_%'!O230,'C_2_%'!O230,'C_1_%'!O230,'C_0_%'!O230)</f>
        <v>300272.66667000001</v>
      </c>
      <c r="V238" s="6"/>
      <c r="W238" s="6">
        <f>CHOOSE($AU$4,'C_6_%'!Q230,'C_5_%'!Q230,'C_4_%'!Q230,'C_3_%'!Q230,'C_2_%'!Q230,'C_1_%'!Q230,'C_0_%'!Q230)</f>
        <v>0</v>
      </c>
      <c r="X238" s="6"/>
      <c r="Y238" s="6">
        <f>CHOOSE($AU$4,'C_6_%'!P230,'C_5_%'!P230,'C_4_%'!P230,'C_3_%'!P230,'C_2_%'!P230,'C_1_%'!P230,'C_0_%'!P230)</f>
        <v>0</v>
      </c>
      <c r="Z238" s="6"/>
      <c r="AA238" s="6">
        <f>CHOOSE($AU$4,'C_6_%'!R230,'C_5_%'!R230,'C_4_%'!R230,'C_3_%'!R230,'C_2_%'!R230,'C_1_%'!R230,'C_0_%'!R230)</f>
        <v>66843</v>
      </c>
      <c r="AB238" s="6"/>
      <c r="AC238" s="6">
        <f>CHOOSE($AU$4,'C_6_%'!S230,'C_5_%'!S230,'C_4_%'!S230,'C_3_%'!S230,'C_2_%'!S230,'C_1_%'!S230,'C_0_%'!S230)</f>
        <v>30117</v>
      </c>
      <c r="AW238" s="20"/>
      <c r="AX238" s="20"/>
      <c r="AY238" s="20"/>
    </row>
    <row r="239" spans="2:51" s="43" customFormat="1" x14ac:dyDescent="0.2">
      <c r="B239" s="42">
        <f>CHOOSE($AU$4,'C_6_%'!B231,'C_5_%'!B231,'C_4_%'!B231,'C_3_%'!B231,'C_2_%'!B231,'C_1_%'!B231,'C_0_%'!B231,)</f>
        <v>4869</v>
      </c>
      <c r="C239" s="42" t="str">
        <f>CHOOSE($AU$4,'C_6_%'!A231,'C_5_%'!A231,'C_4_%'!A231,'C_3_%'!A231,'C_2_%'!A231,'C_1_%'!A231,'C_0_%'!A231,)</f>
        <v>Oelwein</v>
      </c>
      <c r="E239" s="44">
        <f>CHOOSE($AU$4,'C_6_%'!E231,'C_5_%'!E231,'C_4_%'!E231,'C_3_%'!E231,'C_2_%'!E231,'C_1_%'!E231,'C_0_%'!E231)</f>
        <v>1272.8</v>
      </c>
      <c r="G239" s="44">
        <f>CHOOSE($AU$4,'C_6_%'!F231,'C_5_%'!F231,'C_4_%'!F231,'C_3_%'!F231,'C_2_%'!F231,'C_1_%'!F231,'C_0_%'!F231)</f>
        <v>-12.1</v>
      </c>
      <c r="H239" s="45"/>
      <c r="I239" s="46">
        <f>CHOOSE($AU$4,'C_6_%'!G231,'C_5_%'!G231,'C_4_%'!G231,'C_3_%'!G231,'C_2_%'!G231,'C_1_%'!G231,'C_0_%'!G231,)</f>
        <v>7935067</v>
      </c>
      <c r="J239" s="46"/>
      <c r="K239" s="46">
        <f>CHOOSE($AU$4,'C_6_%'!H231,'C_5_%'!H231,'C_4_%'!H231,'C_3_%'!H231,'C_2_%'!H231,'C_1_%'!H231,'C_0_%'!H231)</f>
        <v>921324</v>
      </c>
      <c r="L239" s="46"/>
      <c r="M239" s="46">
        <f>CHOOSE($AU$4,'C_6_%'!I231,'C_5_%'!I231,'C_4_%'!I231,'C_3_%'!I231,'C_2_%'!I231,'C_1_%'!I231,'C_0_%'!I231)</f>
        <v>512751</v>
      </c>
      <c r="N239" s="46"/>
      <c r="O239" s="46">
        <f>CHOOSE($AU$4,'C_6_%'!J231,'C_5_%'!J231,'C_4_%'!J231,'C_3_%'!J231,'C_2_%'!J231,'C_1_%'!J231,'C_0_%'!J231)</f>
        <v>2978316</v>
      </c>
      <c r="P239" s="46"/>
      <c r="Q239" s="46">
        <f>CHOOSE($AU$4,'C_6_%'!K231,'C_5_%'!K231,'C_4_%'!K231,'C_3_%'!K231,'C_2_%'!K231,'C_1_%'!K231,'C_0_%'!K231)</f>
        <v>-93366</v>
      </c>
      <c r="R239" s="46"/>
      <c r="S239" s="46">
        <f>CHOOSE($AU$4,'C_6_%'!L231,'C_5_%'!L231,'C_4_%'!L231,'C_3_%'!L231,'C_2_%'!L231,'C_1_%'!L231,'C_0_%'!L231,)</f>
        <v>11862669.333000001</v>
      </c>
      <c r="T239" s="46"/>
      <c r="U239" s="46">
        <f>CHOOSE($AU$4,'C_6_%'!O231,'C_5_%'!O231,'C_4_%'!O231,'C_3_%'!O231,'C_2_%'!O231,'C_1_%'!O231,'C_0_%'!O231)</f>
        <v>447347.33332999999</v>
      </c>
      <c r="V239" s="46"/>
      <c r="W239" s="46">
        <f>CHOOSE($AU$4,'C_6_%'!Q231,'C_5_%'!Q231,'C_4_%'!Q231,'C_3_%'!Q231,'C_2_%'!Q231,'C_1_%'!Q231,'C_0_%'!Q231)</f>
        <v>236376.56375999999</v>
      </c>
      <c r="X239" s="46"/>
      <c r="Y239" s="46">
        <f>CHOOSE($AU$4,'C_6_%'!P231,'C_5_%'!P231,'C_4_%'!P231,'C_3_%'!P231,'C_2_%'!P231,'C_1_%'!P231,'C_0_%'!P231)</f>
        <v>0</v>
      </c>
      <c r="Z239" s="46"/>
      <c r="AA239" s="46">
        <f>CHOOSE($AU$4,'C_6_%'!R231,'C_5_%'!R231,'C_4_%'!R231,'C_3_%'!R231,'C_2_%'!R231,'C_1_%'!R231,'C_0_%'!R231)</f>
        <v>171882</v>
      </c>
      <c r="AB239" s="46"/>
      <c r="AC239" s="46">
        <f>CHOOSE($AU$4,'C_6_%'!S231,'C_5_%'!S231,'C_4_%'!S231,'C_3_%'!S231,'C_2_%'!S231,'C_1_%'!S231,'C_0_%'!S231)</f>
        <v>-33172</v>
      </c>
      <c r="AW239" s="48"/>
      <c r="AX239" s="48"/>
      <c r="AY239" s="48"/>
    </row>
    <row r="240" spans="2:51" x14ac:dyDescent="0.2">
      <c r="B240" s="38">
        <f>CHOOSE($AU$4,'C_6_%'!B232,'C_5_%'!B232,'C_4_%'!B232,'C_3_%'!B232,'C_2_%'!B232,'C_1_%'!B232,'C_0_%'!B232,)</f>
        <v>4878</v>
      </c>
      <c r="C240" s="38" t="str">
        <f>CHOOSE($AU$4,'C_6_%'!A232,'C_5_%'!A232,'C_4_%'!A232,'C_3_%'!A232,'C_2_%'!A232,'C_1_%'!A232,'C_0_%'!A232,)</f>
        <v>Ogden</v>
      </c>
      <c r="E240" s="40">
        <f>CHOOSE($AU$4,'C_6_%'!E232,'C_5_%'!E232,'C_4_%'!E232,'C_3_%'!E232,'C_2_%'!E232,'C_1_%'!E232,'C_0_%'!E232)</f>
        <v>618.1</v>
      </c>
      <c r="G240" s="40">
        <f>CHOOSE($AU$4,'C_6_%'!F232,'C_5_%'!F232,'C_4_%'!F232,'C_3_%'!F232,'C_2_%'!F232,'C_1_%'!F232,'C_0_%'!F232)</f>
        <v>9.1</v>
      </c>
      <c r="H240" s="3"/>
      <c r="I240" s="6">
        <f>CHOOSE($AU$4,'C_6_%'!G232,'C_5_%'!G232,'C_4_%'!G232,'C_3_%'!G232,'C_2_%'!G232,'C_1_%'!G232,'C_0_%'!G232,)</f>
        <v>2809483</v>
      </c>
      <c r="J240" s="6"/>
      <c r="K240" s="6">
        <f>CHOOSE($AU$4,'C_6_%'!H232,'C_5_%'!H232,'C_4_%'!H232,'C_3_%'!H232,'C_2_%'!H232,'C_1_%'!H232,'C_0_%'!H232)</f>
        <v>446390</v>
      </c>
      <c r="L240" s="6"/>
      <c r="M240" s="6">
        <f>CHOOSE($AU$4,'C_6_%'!I232,'C_5_%'!I232,'C_4_%'!I232,'C_3_%'!I232,'C_2_%'!I232,'C_1_%'!I232,'C_0_%'!I232)</f>
        <v>189614</v>
      </c>
      <c r="N240" s="6"/>
      <c r="O240" s="6">
        <f>CHOOSE($AU$4,'C_6_%'!J232,'C_5_%'!J232,'C_4_%'!J232,'C_3_%'!J232,'C_2_%'!J232,'C_1_%'!J232,'C_0_%'!J232)</f>
        <v>1877141</v>
      </c>
      <c r="P240" s="6"/>
      <c r="Q240" s="6">
        <f>CHOOSE($AU$4,'C_6_%'!K232,'C_5_%'!K232,'C_4_%'!K232,'C_3_%'!K232,'C_2_%'!K232,'C_1_%'!K232,'C_0_%'!K232)</f>
        <v>-181196</v>
      </c>
      <c r="R240" s="6"/>
      <c r="S240" s="6">
        <f>CHOOSE($AU$4,'C_6_%'!L232,'C_5_%'!L232,'C_4_%'!L232,'C_3_%'!L232,'C_2_%'!L232,'C_1_%'!L232,'C_0_%'!L232,)</f>
        <v>5138051</v>
      </c>
      <c r="T240" s="6"/>
      <c r="U240" s="6">
        <f>CHOOSE($AU$4,'C_6_%'!O232,'C_5_%'!O232,'C_4_%'!O232,'C_3_%'!O232,'C_2_%'!O232,'C_1_%'!O232,'C_0_%'!O232)</f>
        <v>13455</v>
      </c>
      <c r="V240" s="6"/>
      <c r="W240" s="6">
        <f>CHOOSE($AU$4,'C_6_%'!Q232,'C_5_%'!Q232,'C_4_%'!Q232,'C_3_%'!Q232,'C_2_%'!Q232,'C_1_%'!Q232,'C_0_%'!Q232)</f>
        <v>0</v>
      </c>
      <c r="X240" s="6"/>
      <c r="Y240" s="6">
        <f>CHOOSE($AU$4,'C_6_%'!P232,'C_5_%'!P232,'C_4_%'!P232,'C_3_%'!P232,'C_2_%'!P232,'C_1_%'!P232,'C_0_%'!P232)</f>
        <v>0</v>
      </c>
      <c r="Z240" s="6"/>
      <c r="AA240" s="6">
        <f>CHOOSE($AU$4,'C_6_%'!R232,'C_5_%'!R232,'C_4_%'!R232,'C_3_%'!R232,'C_2_%'!R232,'C_1_%'!R232,'C_0_%'!R232)</f>
        <v>92307</v>
      </c>
      <c r="AB240" s="6"/>
      <c r="AC240" s="6">
        <f>CHOOSE($AU$4,'C_6_%'!S232,'C_5_%'!S232,'C_4_%'!S232,'C_3_%'!S232,'C_2_%'!S232,'C_1_%'!S232,'C_0_%'!S232)</f>
        <v>18855</v>
      </c>
      <c r="AW240" s="20"/>
      <c r="AX240" s="20"/>
      <c r="AY240" s="20"/>
    </row>
    <row r="241" spans="2:51" x14ac:dyDescent="0.2">
      <c r="B241" s="38">
        <f>CHOOSE($AU$4,'C_6_%'!B233,'C_5_%'!B233,'C_4_%'!B233,'C_3_%'!B233,'C_2_%'!B233,'C_1_%'!B233,'C_0_%'!B233,)</f>
        <v>4890</v>
      </c>
      <c r="C241" s="38" t="str">
        <f>CHOOSE($AU$4,'C_6_%'!A233,'C_5_%'!A233,'C_4_%'!A233,'C_3_%'!A233,'C_2_%'!A233,'C_1_%'!A233,'C_0_%'!A233,)</f>
        <v>Okoboji</v>
      </c>
      <c r="E241" s="40">
        <f>CHOOSE($AU$4,'C_6_%'!E233,'C_5_%'!E233,'C_4_%'!E233,'C_3_%'!E233,'C_2_%'!E233,'C_1_%'!E233,'C_0_%'!E233)</f>
        <v>919.6</v>
      </c>
      <c r="G241" s="40">
        <f>CHOOSE($AU$4,'C_6_%'!F233,'C_5_%'!F233,'C_4_%'!F233,'C_3_%'!F233,'C_2_%'!F233,'C_1_%'!F233,'C_0_%'!F233)</f>
        <v>-21.8</v>
      </c>
      <c r="H241" s="3"/>
      <c r="I241" s="6">
        <f>CHOOSE($AU$4,'C_6_%'!G233,'C_5_%'!G233,'C_4_%'!G233,'C_3_%'!G233,'C_2_%'!G233,'C_1_%'!G233,'C_0_%'!G233,)</f>
        <v>191200</v>
      </c>
      <c r="J241" s="6"/>
      <c r="K241" s="6">
        <f>CHOOSE($AU$4,'C_6_%'!H233,'C_5_%'!H233,'C_4_%'!H233,'C_3_%'!H233,'C_2_%'!H233,'C_1_%'!H233,'C_0_%'!H233)</f>
        <v>665610</v>
      </c>
      <c r="L241" s="6"/>
      <c r="M241" s="6">
        <f>CHOOSE($AU$4,'C_6_%'!I233,'C_5_%'!I233,'C_4_%'!I233,'C_3_%'!I233,'C_2_%'!I233,'C_1_%'!I233,'C_0_%'!I233)</f>
        <v>-34680</v>
      </c>
      <c r="N241" s="6"/>
      <c r="O241" s="6">
        <f>CHOOSE($AU$4,'C_6_%'!J233,'C_5_%'!J233,'C_4_%'!J233,'C_3_%'!J233,'C_2_%'!J233,'C_1_%'!J233,'C_0_%'!J233)</f>
        <v>7036165</v>
      </c>
      <c r="P241" s="6"/>
      <c r="Q241" s="6">
        <f>CHOOSE($AU$4,'C_6_%'!K233,'C_5_%'!K233,'C_4_%'!K233,'C_3_%'!K233,'C_2_%'!K233,'C_1_%'!K233,'C_0_%'!K233)</f>
        <v>148563</v>
      </c>
      <c r="R241" s="6"/>
      <c r="S241" s="6">
        <f>CHOOSE($AU$4,'C_6_%'!L233,'C_5_%'!L233,'C_4_%'!L233,'C_3_%'!L233,'C_2_%'!L233,'C_1_%'!L233,'C_0_%'!L233,)</f>
        <v>7953838.6666999999</v>
      </c>
      <c r="T241" s="6"/>
      <c r="U241" s="6">
        <f>CHOOSE($AU$4,'C_6_%'!O233,'C_5_%'!O233,'C_4_%'!O233,'C_3_%'!O233,'C_2_%'!O233,'C_1_%'!O233,'C_0_%'!O233)</f>
        <v>174746.66667000001</v>
      </c>
      <c r="V241" s="6"/>
      <c r="W241" s="6">
        <f>CHOOSE($AU$4,'C_6_%'!Q233,'C_5_%'!Q233,'C_4_%'!Q233,'C_3_%'!Q233,'C_2_%'!Q233,'C_1_%'!Q233,'C_0_%'!Q233)</f>
        <v>0</v>
      </c>
      <c r="X241" s="6"/>
      <c r="Y241" s="6">
        <f>CHOOSE($AU$4,'C_6_%'!P233,'C_5_%'!P233,'C_4_%'!P233,'C_3_%'!P233,'C_2_%'!P233,'C_1_%'!P233,'C_0_%'!P233)</f>
        <v>0</v>
      </c>
      <c r="Z241" s="6"/>
      <c r="AA241" s="6">
        <f>CHOOSE($AU$4,'C_6_%'!R233,'C_5_%'!R233,'C_4_%'!R233,'C_3_%'!R233,'C_2_%'!R233,'C_1_%'!R233,'C_0_%'!R233)</f>
        <v>194163</v>
      </c>
      <c r="AB241" s="6"/>
      <c r="AC241" s="6">
        <f>CHOOSE($AU$4,'C_6_%'!S233,'C_5_%'!S233,'C_4_%'!S233,'C_3_%'!S233,'C_2_%'!S233,'C_1_%'!S233,'C_0_%'!S233)</f>
        <v>-29254</v>
      </c>
      <c r="AW241" s="20"/>
      <c r="AX241" s="20"/>
      <c r="AY241" s="20"/>
    </row>
    <row r="242" spans="2:51" x14ac:dyDescent="0.2">
      <c r="B242" s="38">
        <f>CHOOSE($AU$4,'C_6_%'!B234,'C_5_%'!B234,'C_4_%'!B234,'C_3_%'!B234,'C_2_%'!B234,'C_1_%'!B234,'C_0_%'!B234,)</f>
        <v>4905</v>
      </c>
      <c r="C242" s="38" t="str">
        <f>CHOOSE($AU$4,'C_6_%'!A234,'C_5_%'!A234,'C_4_%'!A234,'C_3_%'!A234,'C_2_%'!A234,'C_1_%'!A234,'C_0_%'!A234,)</f>
        <v>Olin Consolidated</v>
      </c>
      <c r="E242" s="40">
        <f>CHOOSE($AU$4,'C_6_%'!E234,'C_5_%'!E234,'C_4_%'!E234,'C_3_%'!E234,'C_2_%'!E234,'C_1_%'!E234,'C_0_%'!E234)</f>
        <v>235.4</v>
      </c>
      <c r="G242" s="40">
        <f>CHOOSE($AU$4,'C_6_%'!F234,'C_5_%'!F234,'C_4_%'!F234,'C_3_%'!F234,'C_2_%'!F234,'C_1_%'!F234,'C_0_%'!F234)</f>
        <v>5.4</v>
      </c>
      <c r="H242" s="3"/>
      <c r="I242" s="6">
        <f>CHOOSE($AU$4,'C_6_%'!G234,'C_5_%'!G234,'C_4_%'!G234,'C_3_%'!G234,'C_2_%'!G234,'C_1_%'!G234,'C_0_%'!G234,)</f>
        <v>1266083</v>
      </c>
      <c r="J242" s="6"/>
      <c r="K242" s="6">
        <f>CHOOSE($AU$4,'C_6_%'!H234,'C_5_%'!H234,'C_4_%'!H234,'C_3_%'!H234,'C_2_%'!H234,'C_1_%'!H234,'C_0_%'!H234)</f>
        <v>201311</v>
      </c>
      <c r="L242" s="6"/>
      <c r="M242" s="6">
        <f>CHOOSE($AU$4,'C_6_%'!I234,'C_5_%'!I234,'C_4_%'!I234,'C_3_%'!I234,'C_2_%'!I234,'C_1_%'!I234,'C_0_%'!I234)</f>
        <v>186407</v>
      </c>
      <c r="N242" s="6"/>
      <c r="O242" s="6">
        <f>CHOOSE($AU$4,'C_6_%'!J234,'C_5_%'!J234,'C_4_%'!J234,'C_3_%'!J234,'C_2_%'!J234,'C_1_%'!J234,'C_0_%'!J234)</f>
        <v>762671</v>
      </c>
      <c r="P242" s="6"/>
      <c r="Q242" s="6">
        <f>CHOOSE($AU$4,'C_6_%'!K234,'C_5_%'!K234,'C_4_%'!K234,'C_3_%'!K234,'C_2_%'!K234,'C_1_%'!K234,'C_0_%'!K234)</f>
        <v>29088</v>
      </c>
      <c r="R242" s="6"/>
      <c r="S242" s="6">
        <f>CHOOSE($AU$4,'C_6_%'!L234,'C_5_%'!L234,'C_4_%'!L234,'C_3_%'!L234,'C_2_%'!L234,'C_1_%'!L234,'C_0_%'!L234,)</f>
        <v>2232437.6666999999</v>
      </c>
      <c r="T242" s="6"/>
      <c r="U242" s="6">
        <f>CHOOSE($AU$4,'C_6_%'!O234,'C_5_%'!O234,'C_4_%'!O234,'C_3_%'!O234,'C_2_%'!O234,'C_1_%'!O234,'C_0_%'!O234)</f>
        <v>217867.66667000001</v>
      </c>
      <c r="V242" s="6"/>
      <c r="W242" s="6">
        <f>CHOOSE($AU$4,'C_6_%'!Q234,'C_5_%'!Q234,'C_4_%'!Q234,'C_3_%'!Q234,'C_2_%'!Q234,'C_1_%'!Q234,'C_0_%'!Q234)</f>
        <v>0</v>
      </c>
      <c r="X242" s="6"/>
      <c r="Y242" s="6">
        <f>CHOOSE($AU$4,'C_6_%'!P234,'C_5_%'!P234,'C_4_%'!P234,'C_3_%'!P234,'C_2_%'!P234,'C_1_%'!P234,'C_0_%'!P234)</f>
        <v>0</v>
      </c>
      <c r="Z242" s="6"/>
      <c r="AA242" s="6">
        <f>CHOOSE($AU$4,'C_6_%'!R234,'C_5_%'!R234,'C_4_%'!R234,'C_3_%'!R234,'C_2_%'!R234,'C_1_%'!R234,'C_0_%'!R234)</f>
        <v>31830</v>
      </c>
      <c r="AB242" s="6"/>
      <c r="AC242" s="6">
        <f>CHOOSE($AU$4,'C_6_%'!S234,'C_5_%'!S234,'C_4_%'!S234,'C_3_%'!S234,'C_2_%'!S234,'C_1_%'!S234,'C_0_%'!S234)</f>
        <v>4285</v>
      </c>
      <c r="AW242" s="20"/>
      <c r="AX242" s="20"/>
      <c r="AY242" s="20"/>
    </row>
    <row r="243" spans="2:51" x14ac:dyDescent="0.2">
      <c r="B243" s="38">
        <f>CHOOSE($AU$4,'C_6_%'!B235,'C_5_%'!B235,'C_4_%'!B235,'C_3_%'!B235,'C_2_%'!B235,'C_1_%'!B235,'C_0_%'!B235,)</f>
        <v>4978</v>
      </c>
      <c r="C243" s="38" t="str">
        <f>CHOOSE($AU$4,'C_6_%'!A235,'C_5_%'!A235,'C_4_%'!A235,'C_3_%'!A235,'C_2_%'!A235,'C_1_%'!A235,'C_0_%'!A235,)</f>
        <v>Orient-Macksburg</v>
      </c>
      <c r="E243" s="40">
        <f>CHOOSE($AU$4,'C_6_%'!E235,'C_5_%'!E235,'C_4_%'!E235,'C_3_%'!E235,'C_2_%'!E235,'C_1_%'!E235,'C_0_%'!E235)</f>
        <v>199.1</v>
      </c>
      <c r="G243" s="40">
        <f>CHOOSE($AU$4,'C_6_%'!F235,'C_5_%'!F235,'C_4_%'!F235,'C_3_%'!F235,'C_2_%'!F235,'C_1_%'!F235,'C_0_%'!F235)</f>
        <v>8</v>
      </c>
      <c r="H243" s="3"/>
      <c r="I243" s="6">
        <f>CHOOSE($AU$4,'C_6_%'!G235,'C_5_%'!G235,'C_4_%'!G235,'C_3_%'!G235,'C_2_%'!G235,'C_1_%'!G235,'C_0_%'!G235,)</f>
        <v>754570</v>
      </c>
      <c r="J243" s="6"/>
      <c r="K243" s="6">
        <f>CHOOSE($AU$4,'C_6_%'!H235,'C_5_%'!H235,'C_4_%'!H235,'C_3_%'!H235,'C_2_%'!H235,'C_1_%'!H235,'C_0_%'!H235)</f>
        <v>171727</v>
      </c>
      <c r="L243" s="6"/>
      <c r="M243" s="6">
        <f>CHOOSE($AU$4,'C_6_%'!I235,'C_5_%'!I235,'C_4_%'!I235,'C_3_%'!I235,'C_2_%'!I235,'C_1_%'!I235,'C_0_%'!I235)</f>
        <v>182117</v>
      </c>
      <c r="N243" s="6"/>
      <c r="O243" s="6">
        <f>CHOOSE($AU$4,'C_6_%'!J235,'C_5_%'!J235,'C_4_%'!J235,'C_3_%'!J235,'C_2_%'!J235,'C_1_%'!J235,'C_0_%'!J235)</f>
        <v>923365</v>
      </c>
      <c r="P243" s="6"/>
      <c r="Q243" s="6">
        <f>CHOOSE($AU$4,'C_6_%'!K235,'C_5_%'!K235,'C_4_%'!K235,'C_3_%'!K235,'C_2_%'!K235,'C_1_%'!K235,'C_0_%'!K235)</f>
        <v>-30998</v>
      </c>
      <c r="R243" s="6"/>
      <c r="S243" s="6">
        <f>CHOOSE($AU$4,'C_6_%'!L235,'C_5_%'!L235,'C_4_%'!L235,'C_3_%'!L235,'C_2_%'!L235,'C_1_%'!L235,'C_0_%'!L235,)</f>
        <v>1850673</v>
      </c>
      <c r="T243" s="6"/>
      <c r="U243" s="6">
        <f>CHOOSE($AU$4,'C_6_%'!O235,'C_5_%'!O235,'C_4_%'!O235,'C_3_%'!O235,'C_2_%'!O235,'C_1_%'!O235,'C_0_%'!O235)</f>
        <v>152130</v>
      </c>
      <c r="V243" s="6"/>
      <c r="W243" s="6">
        <f>CHOOSE($AU$4,'C_6_%'!Q235,'C_5_%'!Q235,'C_4_%'!Q235,'C_3_%'!Q235,'C_2_%'!Q235,'C_1_%'!Q235,'C_0_%'!Q235)</f>
        <v>0</v>
      </c>
      <c r="X243" s="6"/>
      <c r="Y243" s="6">
        <f>CHOOSE($AU$4,'C_6_%'!P235,'C_5_%'!P235,'C_4_%'!P235,'C_3_%'!P235,'C_2_%'!P235,'C_1_%'!P235,'C_0_%'!P235)</f>
        <v>0</v>
      </c>
      <c r="Z243" s="6"/>
      <c r="AA243" s="6">
        <f>CHOOSE($AU$4,'C_6_%'!R235,'C_5_%'!R235,'C_4_%'!R235,'C_3_%'!R235,'C_2_%'!R235,'C_1_%'!R235,'C_0_%'!R235)</f>
        <v>0</v>
      </c>
      <c r="AB243" s="6"/>
      <c r="AC243" s="6">
        <f>CHOOSE($AU$4,'C_6_%'!S235,'C_5_%'!S235,'C_4_%'!S235,'C_3_%'!S235,'C_2_%'!S235,'C_1_%'!S235,'C_0_%'!S235)</f>
        <v>0</v>
      </c>
      <c r="AW243" s="20"/>
      <c r="AX243" s="20"/>
      <c r="AY243" s="20"/>
    </row>
    <row r="244" spans="2:51" s="43" customFormat="1" x14ac:dyDescent="0.2">
      <c r="B244" s="42">
        <f>CHOOSE($AU$4,'C_6_%'!B236,'C_5_%'!B236,'C_4_%'!B236,'C_3_%'!B236,'C_2_%'!B236,'C_1_%'!B236,'C_0_%'!B236,)</f>
        <v>4995</v>
      </c>
      <c r="C244" s="42" t="str">
        <f>CHOOSE($AU$4,'C_6_%'!A236,'C_5_%'!A236,'C_4_%'!A236,'C_3_%'!A236,'C_2_%'!A236,'C_1_%'!A236,'C_0_%'!A236,)</f>
        <v>Osage</v>
      </c>
      <c r="E244" s="44">
        <f>CHOOSE($AU$4,'C_6_%'!E236,'C_5_%'!E236,'C_4_%'!E236,'C_3_%'!E236,'C_2_%'!E236,'C_1_%'!E236,'C_0_%'!E236)</f>
        <v>938.1</v>
      </c>
      <c r="G244" s="44">
        <f>CHOOSE($AU$4,'C_6_%'!F236,'C_5_%'!F236,'C_4_%'!F236,'C_3_%'!F236,'C_2_%'!F236,'C_1_%'!F236,'C_0_%'!F236)</f>
        <v>2.6</v>
      </c>
      <c r="H244" s="45"/>
      <c r="I244" s="46">
        <f>CHOOSE($AU$4,'C_6_%'!G236,'C_5_%'!G236,'C_4_%'!G236,'C_3_%'!G236,'C_2_%'!G236,'C_1_%'!G236,'C_0_%'!G236,)</f>
        <v>4546802</v>
      </c>
      <c r="J244" s="46"/>
      <c r="K244" s="46">
        <f>CHOOSE($AU$4,'C_6_%'!H236,'C_5_%'!H236,'C_4_%'!H236,'C_3_%'!H236,'C_2_%'!H236,'C_1_%'!H236,'C_0_%'!H236)</f>
        <v>669877</v>
      </c>
      <c r="L244" s="46"/>
      <c r="M244" s="46">
        <f>CHOOSE($AU$4,'C_6_%'!I236,'C_5_%'!I236,'C_4_%'!I236,'C_3_%'!I236,'C_2_%'!I236,'C_1_%'!I236,'C_0_%'!I236)</f>
        <v>293697</v>
      </c>
      <c r="N244" s="46"/>
      <c r="O244" s="46">
        <f>CHOOSE($AU$4,'C_6_%'!J236,'C_5_%'!J236,'C_4_%'!J236,'C_3_%'!J236,'C_2_%'!J236,'C_1_%'!J236,'C_0_%'!J236)</f>
        <v>2650750</v>
      </c>
      <c r="P244" s="46"/>
      <c r="Q244" s="46">
        <f>CHOOSE($AU$4,'C_6_%'!K236,'C_5_%'!K236,'C_4_%'!K236,'C_3_%'!K236,'C_2_%'!K236,'C_1_%'!K236,'C_0_%'!K236)</f>
        <v>56142</v>
      </c>
      <c r="R244" s="46"/>
      <c r="S244" s="46">
        <f>CHOOSE($AU$4,'C_6_%'!L236,'C_5_%'!L236,'C_4_%'!L236,'C_3_%'!L236,'C_2_%'!L236,'C_1_%'!L236,'C_0_%'!L236,)</f>
        <v>7880193.3333000001</v>
      </c>
      <c r="T244" s="46"/>
      <c r="U244" s="46">
        <f>CHOOSE($AU$4,'C_6_%'!O236,'C_5_%'!O236,'C_4_%'!O236,'C_3_%'!O236,'C_2_%'!O236,'C_1_%'!O236,'C_0_%'!O236)</f>
        <v>362603.33332999999</v>
      </c>
      <c r="V244" s="46"/>
      <c r="W244" s="46">
        <f>CHOOSE($AU$4,'C_6_%'!Q236,'C_5_%'!Q236,'C_4_%'!Q236,'C_3_%'!Q236,'C_2_%'!Q236,'C_1_%'!Q236,'C_0_%'!Q236)</f>
        <v>0</v>
      </c>
      <c r="X244" s="46"/>
      <c r="Y244" s="46">
        <f>CHOOSE($AU$4,'C_6_%'!P236,'C_5_%'!P236,'C_4_%'!P236,'C_3_%'!P236,'C_2_%'!P236,'C_1_%'!P236,'C_0_%'!P236)</f>
        <v>0</v>
      </c>
      <c r="Z244" s="46"/>
      <c r="AA244" s="46">
        <f>CHOOSE($AU$4,'C_6_%'!R236,'C_5_%'!R236,'C_4_%'!R236,'C_3_%'!R236,'C_2_%'!R236,'C_1_%'!R236,'C_0_%'!R236)</f>
        <v>127320</v>
      </c>
      <c r="AB244" s="46"/>
      <c r="AC244" s="46">
        <f>CHOOSE($AU$4,'C_6_%'!S236,'C_5_%'!S236,'C_4_%'!S236,'C_3_%'!S236,'C_2_%'!S236,'C_1_%'!S236,'C_0_%'!S236)</f>
        <v>-4282</v>
      </c>
      <c r="AW244" s="48"/>
      <c r="AX244" s="48"/>
      <c r="AY244" s="48"/>
    </row>
    <row r="245" spans="2:51" x14ac:dyDescent="0.2">
      <c r="B245" s="38">
        <f>CHOOSE($AU$4,'C_6_%'!B237,'C_5_%'!B237,'C_4_%'!B237,'C_3_%'!B237,'C_2_%'!B237,'C_1_%'!B237,'C_0_%'!B237,)</f>
        <v>5013</v>
      </c>
      <c r="C245" s="38" t="str">
        <f>CHOOSE($AU$4,'C_6_%'!A237,'C_5_%'!A237,'C_4_%'!A237,'C_3_%'!A237,'C_2_%'!A237,'C_1_%'!A237,'C_0_%'!A237,)</f>
        <v>Oskaloosa</v>
      </c>
      <c r="E245" s="40">
        <f>CHOOSE($AU$4,'C_6_%'!E237,'C_5_%'!E237,'C_4_%'!E237,'C_3_%'!E237,'C_2_%'!E237,'C_1_%'!E237,'C_0_%'!E237)</f>
        <v>2423.1</v>
      </c>
      <c r="G245" s="40">
        <f>CHOOSE($AU$4,'C_6_%'!F237,'C_5_%'!F237,'C_4_%'!F237,'C_3_%'!F237,'C_2_%'!F237,'C_1_%'!F237,'C_0_%'!F237)</f>
        <v>35.1</v>
      </c>
      <c r="H245" s="3"/>
      <c r="I245" s="6">
        <f>CHOOSE($AU$4,'C_6_%'!G237,'C_5_%'!G237,'C_4_%'!G237,'C_3_%'!G237,'C_2_%'!G237,'C_1_%'!G237,'C_0_%'!G237,)</f>
        <v>13149928</v>
      </c>
      <c r="J245" s="6"/>
      <c r="K245" s="6">
        <f>CHOOSE($AU$4,'C_6_%'!H237,'C_5_%'!H237,'C_4_%'!H237,'C_3_%'!H237,'C_2_%'!H237,'C_1_%'!H237,'C_0_%'!H237)</f>
        <v>1704577</v>
      </c>
      <c r="L245" s="6"/>
      <c r="M245" s="6">
        <f>CHOOSE($AU$4,'C_6_%'!I237,'C_5_%'!I237,'C_4_%'!I237,'C_3_%'!I237,'C_2_%'!I237,'C_1_%'!I237,'C_0_%'!I237)</f>
        <v>1271810</v>
      </c>
      <c r="N245" s="6"/>
      <c r="O245" s="6">
        <f>CHOOSE($AU$4,'C_6_%'!J237,'C_5_%'!J237,'C_4_%'!J237,'C_3_%'!J237,'C_2_%'!J237,'C_1_%'!J237,'C_0_%'!J237)</f>
        <v>6039621</v>
      </c>
      <c r="P245" s="6"/>
      <c r="Q245" s="6">
        <f>CHOOSE($AU$4,'C_6_%'!K237,'C_5_%'!K237,'C_4_%'!K237,'C_3_%'!K237,'C_2_%'!K237,'C_1_%'!K237,'C_0_%'!K237)</f>
        <v>133387</v>
      </c>
      <c r="R245" s="6"/>
      <c r="S245" s="6">
        <f>CHOOSE($AU$4,'C_6_%'!L237,'C_5_%'!L237,'C_4_%'!L237,'C_3_%'!L237,'C_2_%'!L237,'C_1_%'!L237,'C_0_%'!L237,)</f>
        <v>20972701.666999999</v>
      </c>
      <c r="T245" s="6"/>
      <c r="U245" s="6">
        <f>CHOOSE($AU$4,'C_6_%'!O237,'C_5_%'!O237,'C_4_%'!O237,'C_3_%'!O237,'C_2_%'!O237,'C_1_%'!O237,'C_0_%'!O237)</f>
        <v>1483772.6666999999</v>
      </c>
      <c r="V245" s="6"/>
      <c r="W245" s="6">
        <f>CHOOSE($AU$4,'C_6_%'!Q237,'C_5_%'!Q237,'C_4_%'!Q237,'C_3_%'!Q237,'C_2_%'!Q237,'C_1_%'!Q237,'C_0_%'!Q237)</f>
        <v>114177.12585</v>
      </c>
      <c r="X245" s="6"/>
      <c r="Y245" s="6">
        <f>CHOOSE($AU$4,'C_6_%'!P237,'C_5_%'!P237,'C_4_%'!P237,'C_3_%'!P237,'C_2_%'!P237,'C_1_%'!P237,'C_0_%'!P237)</f>
        <v>0</v>
      </c>
      <c r="Z245" s="6"/>
      <c r="AA245" s="6">
        <f>CHOOSE($AU$4,'C_6_%'!R237,'C_5_%'!R237,'C_4_%'!R237,'C_3_%'!R237,'C_2_%'!R237,'C_1_%'!R237,'C_0_%'!R237)</f>
        <v>439254</v>
      </c>
      <c r="AB245" s="6"/>
      <c r="AC245" s="6">
        <f>CHOOSE($AU$4,'C_6_%'!S237,'C_5_%'!S237,'C_4_%'!S237,'C_3_%'!S237,'C_2_%'!S237,'C_1_%'!S237,'C_0_%'!S237)</f>
        <v>35268</v>
      </c>
      <c r="AW245" s="20"/>
      <c r="AX245" s="20"/>
      <c r="AY245" s="20"/>
    </row>
    <row r="246" spans="2:51" x14ac:dyDescent="0.2">
      <c r="B246" s="38">
        <f>CHOOSE($AU$4,'C_6_%'!B238,'C_5_%'!B238,'C_4_%'!B238,'C_3_%'!B238,'C_2_%'!B238,'C_1_%'!B238,'C_0_%'!B238,)</f>
        <v>5049</v>
      </c>
      <c r="C246" s="38" t="str">
        <f>CHOOSE($AU$4,'C_6_%'!A238,'C_5_%'!A238,'C_4_%'!A238,'C_3_%'!A238,'C_2_%'!A238,'C_1_%'!A238,'C_0_%'!A238,)</f>
        <v>Ottumwa</v>
      </c>
      <c r="E246" s="40">
        <f>CHOOSE($AU$4,'C_6_%'!E238,'C_5_%'!E238,'C_4_%'!E238,'C_3_%'!E238,'C_2_%'!E238,'C_1_%'!E238,'C_0_%'!E238)</f>
        <v>4577.3999999999996</v>
      </c>
      <c r="G246" s="40">
        <f>CHOOSE($AU$4,'C_6_%'!F238,'C_5_%'!F238,'C_4_%'!F238,'C_3_%'!F238,'C_2_%'!F238,'C_1_%'!F238,'C_0_%'!F238)</f>
        <v>46.2</v>
      </c>
      <c r="H246" s="3"/>
      <c r="I246" s="6">
        <f>CHOOSE($AU$4,'C_6_%'!G238,'C_5_%'!G238,'C_4_%'!G238,'C_3_%'!G238,'C_2_%'!G238,'C_1_%'!G238,'C_0_%'!G238,)</f>
        <v>26784663</v>
      </c>
      <c r="J246" s="6"/>
      <c r="K246" s="6">
        <f>CHOOSE($AU$4,'C_6_%'!H238,'C_5_%'!H238,'C_4_%'!H238,'C_3_%'!H238,'C_2_%'!H238,'C_1_%'!H238,'C_0_%'!H238)</f>
        <v>3200858</v>
      </c>
      <c r="L246" s="6"/>
      <c r="M246" s="6">
        <f>CHOOSE($AU$4,'C_6_%'!I238,'C_5_%'!I238,'C_4_%'!I238,'C_3_%'!I238,'C_2_%'!I238,'C_1_%'!I238,'C_0_%'!I238)</f>
        <v>1953607</v>
      </c>
      <c r="N246" s="6"/>
      <c r="O246" s="6">
        <f>CHOOSE($AU$4,'C_6_%'!J238,'C_5_%'!J238,'C_4_%'!J238,'C_3_%'!J238,'C_2_%'!J238,'C_1_%'!J238,'C_0_%'!J238)</f>
        <v>7932998</v>
      </c>
      <c r="P246" s="6"/>
      <c r="Q246" s="6">
        <f>CHOOSE($AU$4,'C_6_%'!K238,'C_5_%'!K238,'C_4_%'!K238,'C_3_%'!K238,'C_2_%'!K238,'C_1_%'!K238,'C_0_%'!K238)</f>
        <v>166146</v>
      </c>
      <c r="R246" s="6"/>
      <c r="S246" s="6">
        <f>CHOOSE($AU$4,'C_6_%'!L238,'C_5_%'!L238,'C_4_%'!L238,'C_3_%'!L238,'C_2_%'!L238,'C_1_%'!L238,'C_0_%'!L238,)</f>
        <v>38065850</v>
      </c>
      <c r="T246" s="6"/>
      <c r="U246" s="6">
        <f>CHOOSE($AU$4,'C_6_%'!O238,'C_5_%'!O238,'C_4_%'!O238,'C_3_%'!O238,'C_2_%'!O238,'C_1_%'!O238,'C_0_%'!O238)</f>
        <v>2267084</v>
      </c>
      <c r="V246" s="6"/>
      <c r="W246" s="6">
        <f>CHOOSE($AU$4,'C_6_%'!Q238,'C_5_%'!Q238,'C_4_%'!Q238,'C_3_%'!Q238,'C_2_%'!Q238,'C_1_%'!Q238,'C_0_%'!Q238)</f>
        <v>1136333.4896</v>
      </c>
      <c r="X246" s="6"/>
      <c r="Y246" s="6">
        <f>CHOOSE($AU$4,'C_6_%'!P238,'C_5_%'!P238,'C_4_%'!P238,'C_3_%'!P238,'C_2_%'!P238,'C_1_%'!P238,'C_0_%'!P238)</f>
        <v>0</v>
      </c>
      <c r="Z246" s="6"/>
      <c r="AA246" s="6">
        <f>CHOOSE($AU$4,'C_6_%'!R238,'C_5_%'!R238,'C_4_%'!R238,'C_3_%'!R238,'C_2_%'!R238,'C_1_%'!R238,'C_0_%'!R238)</f>
        <v>709809</v>
      </c>
      <c r="AB246" s="6"/>
      <c r="AC246" s="6">
        <f>CHOOSE($AU$4,'C_6_%'!S238,'C_5_%'!S238,'C_4_%'!S238,'C_3_%'!S238,'C_2_%'!S238,'C_1_%'!S238,'C_0_%'!S238)</f>
        <v>27317</v>
      </c>
      <c r="AW246" s="20"/>
      <c r="AX246" s="20"/>
      <c r="AY246" s="20"/>
    </row>
    <row r="247" spans="2:51" x14ac:dyDescent="0.2">
      <c r="B247" s="38">
        <f>CHOOSE($AU$4,'C_6_%'!B239,'C_5_%'!B239,'C_4_%'!B239,'C_3_%'!B239,'C_2_%'!B239,'C_1_%'!B239,'C_0_%'!B239,)</f>
        <v>5319</v>
      </c>
      <c r="C247" s="38" t="str">
        <f>CHOOSE($AU$4,'C_6_%'!A239,'C_5_%'!A239,'C_4_%'!A239,'C_3_%'!A239,'C_2_%'!A239,'C_1_%'!A239,'C_0_%'!A239,)</f>
        <v>PCM</v>
      </c>
      <c r="E247" s="40">
        <f>CHOOSE($AU$4,'C_6_%'!E239,'C_5_%'!E239,'C_4_%'!E239,'C_3_%'!E239,'C_2_%'!E239,'C_1_%'!E239,'C_0_%'!E239)</f>
        <v>1069.2</v>
      </c>
      <c r="G247" s="40">
        <f>CHOOSE($AU$4,'C_6_%'!F239,'C_5_%'!F239,'C_4_%'!F239,'C_3_%'!F239,'C_2_%'!F239,'C_1_%'!F239,'C_0_%'!F239)</f>
        <v>43.7</v>
      </c>
      <c r="H247" s="3"/>
      <c r="I247" s="6">
        <f>CHOOSE($AU$4,'C_6_%'!G239,'C_5_%'!G239,'C_4_%'!G239,'C_3_%'!G239,'C_2_%'!G239,'C_1_%'!G239,'C_0_%'!G239,)</f>
        <v>5857601</v>
      </c>
      <c r="J247" s="6"/>
      <c r="K247" s="6">
        <f>CHOOSE($AU$4,'C_6_%'!H239,'C_5_%'!H239,'C_4_%'!H239,'C_3_%'!H239,'C_2_%'!H239,'C_1_%'!H239,'C_0_%'!H239)</f>
        <v>724616</v>
      </c>
      <c r="L247" s="6"/>
      <c r="M247" s="6">
        <f>CHOOSE($AU$4,'C_6_%'!I239,'C_5_%'!I239,'C_4_%'!I239,'C_3_%'!I239,'C_2_%'!I239,'C_1_%'!I239,'C_0_%'!I239)</f>
        <v>825355</v>
      </c>
      <c r="N247" s="6"/>
      <c r="O247" s="6">
        <f>CHOOSE($AU$4,'C_6_%'!J239,'C_5_%'!J239,'C_4_%'!J239,'C_3_%'!J239,'C_2_%'!J239,'C_1_%'!J239,'C_0_%'!J239)</f>
        <v>2489565</v>
      </c>
      <c r="P247" s="6"/>
      <c r="Q247" s="6">
        <f>CHOOSE($AU$4,'C_6_%'!K239,'C_5_%'!K239,'C_4_%'!K239,'C_3_%'!K239,'C_2_%'!K239,'C_1_%'!K239,'C_0_%'!K239)</f>
        <v>64092</v>
      </c>
      <c r="R247" s="6"/>
      <c r="S247" s="6">
        <f>CHOOSE($AU$4,'C_6_%'!L239,'C_5_%'!L239,'C_4_%'!L239,'C_3_%'!L239,'C_2_%'!L239,'C_1_%'!L239,'C_0_%'!L239,)</f>
        <v>9084743.6666999999</v>
      </c>
      <c r="T247" s="6"/>
      <c r="U247" s="6">
        <f>CHOOSE($AU$4,'C_6_%'!O239,'C_5_%'!O239,'C_4_%'!O239,'C_3_%'!O239,'C_2_%'!O239,'C_1_%'!O239,'C_0_%'!O239)</f>
        <v>902408.66666999995</v>
      </c>
      <c r="V247" s="6"/>
      <c r="W247" s="6">
        <f>CHOOSE($AU$4,'C_6_%'!Q239,'C_5_%'!Q239,'C_4_%'!Q239,'C_3_%'!Q239,'C_2_%'!Q239,'C_1_%'!Q239,'C_0_%'!Q239)</f>
        <v>76916.143886000005</v>
      </c>
      <c r="X247" s="6"/>
      <c r="Y247" s="6">
        <f>CHOOSE($AU$4,'C_6_%'!P239,'C_5_%'!P239,'C_4_%'!P239,'C_3_%'!P239,'C_2_%'!P239,'C_1_%'!P239,'C_0_%'!P239)</f>
        <v>0</v>
      </c>
      <c r="Z247" s="6"/>
      <c r="AA247" s="6">
        <f>CHOOSE($AU$4,'C_6_%'!R239,'C_5_%'!R239,'C_4_%'!R239,'C_3_%'!R239,'C_2_%'!R239,'C_1_%'!R239,'C_0_%'!R239)</f>
        <v>222810</v>
      </c>
      <c r="AB247" s="6"/>
      <c r="AC247" s="6">
        <f>CHOOSE($AU$4,'C_6_%'!S239,'C_5_%'!S239,'C_4_%'!S239,'C_3_%'!S239,'C_2_%'!S239,'C_1_%'!S239,'C_0_%'!S239)</f>
        <v>-9788</v>
      </c>
      <c r="AW247" s="20"/>
      <c r="AX247" s="20"/>
      <c r="AY247" s="20"/>
    </row>
    <row r="248" spans="2:51" x14ac:dyDescent="0.2">
      <c r="B248" s="38">
        <f>CHOOSE($AU$4,'C_6_%'!B240,'C_5_%'!B240,'C_4_%'!B240,'C_3_%'!B240,'C_2_%'!B240,'C_1_%'!B240,'C_0_%'!B240,)</f>
        <v>5121</v>
      </c>
      <c r="C248" s="38" t="str">
        <f>CHOOSE($AU$4,'C_6_%'!A240,'C_5_%'!A240,'C_4_%'!A240,'C_3_%'!A240,'C_2_%'!A240,'C_1_%'!A240,'C_0_%'!A240,)</f>
        <v>Panorama</v>
      </c>
      <c r="E248" s="40">
        <f>CHOOSE($AU$4,'C_6_%'!E240,'C_5_%'!E240,'C_4_%'!E240,'C_3_%'!E240,'C_2_%'!E240,'C_1_%'!E240,'C_0_%'!E240)</f>
        <v>727.2</v>
      </c>
      <c r="G248" s="40">
        <f>CHOOSE($AU$4,'C_6_%'!F240,'C_5_%'!F240,'C_4_%'!F240,'C_3_%'!F240,'C_2_%'!F240,'C_1_%'!F240,'C_0_%'!F240)</f>
        <v>-22</v>
      </c>
      <c r="H248" s="3"/>
      <c r="I248" s="6">
        <f>CHOOSE($AU$4,'C_6_%'!G240,'C_5_%'!G240,'C_4_%'!G240,'C_3_%'!G240,'C_2_%'!G240,'C_1_%'!G240,'C_0_%'!G240,)</f>
        <v>2833241</v>
      </c>
      <c r="J248" s="6"/>
      <c r="K248" s="6">
        <f>CHOOSE($AU$4,'C_6_%'!H240,'C_5_%'!H240,'C_4_%'!H240,'C_3_%'!H240,'C_2_%'!H240,'C_1_%'!H240,'C_0_%'!H240)</f>
        <v>487676</v>
      </c>
      <c r="L248" s="6"/>
      <c r="M248" s="6">
        <f>CHOOSE($AU$4,'C_6_%'!I240,'C_5_%'!I240,'C_4_%'!I240,'C_3_%'!I240,'C_2_%'!I240,'C_1_%'!I240,'C_0_%'!I240)</f>
        <v>24533</v>
      </c>
      <c r="N248" s="6"/>
      <c r="O248" s="6">
        <f>CHOOSE($AU$4,'C_6_%'!J240,'C_5_%'!J240,'C_4_%'!J240,'C_3_%'!J240,'C_2_%'!J240,'C_1_%'!J240,'C_0_%'!J240)</f>
        <v>2742460</v>
      </c>
      <c r="P248" s="6"/>
      <c r="Q248" s="6">
        <f>CHOOSE($AU$4,'C_6_%'!K240,'C_5_%'!K240,'C_4_%'!K240,'C_3_%'!K240,'C_2_%'!K240,'C_1_%'!K240,'C_0_%'!K240)</f>
        <v>32230</v>
      </c>
      <c r="R248" s="6"/>
      <c r="S248" s="6">
        <f>CHOOSE($AU$4,'C_6_%'!L240,'C_5_%'!L240,'C_4_%'!L240,'C_3_%'!L240,'C_2_%'!L240,'C_1_%'!L240,'C_0_%'!L240,)</f>
        <v>6076780.3333000001</v>
      </c>
      <c r="T248" s="6"/>
      <c r="U248" s="6">
        <f>CHOOSE($AU$4,'C_6_%'!O240,'C_5_%'!O240,'C_4_%'!O240,'C_3_%'!O240,'C_2_%'!O240,'C_1_%'!O240,'C_0_%'!O240)</f>
        <v>70166.333333000002</v>
      </c>
      <c r="V248" s="6"/>
      <c r="W248" s="6">
        <f>CHOOSE($AU$4,'C_6_%'!Q240,'C_5_%'!Q240,'C_4_%'!Q240,'C_3_%'!Q240,'C_2_%'!Q240,'C_1_%'!Q240,'C_0_%'!Q240)</f>
        <v>0</v>
      </c>
      <c r="X248" s="6"/>
      <c r="Y248" s="6">
        <f>CHOOSE($AU$4,'C_6_%'!P240,'C_5_%'!P240,'C_4_%'!P240,'C_3_%'!P240,'C_2_%'!P240,'C_1_%'!P240,'C_0_%'!P240)</f>
        <v>2356</v>
      </c>
      <c r="Z248" s="6"/>
      <c r="AA248" s="6">
        <f>CHOOSE($AU$4,'C_6_%'!R240,'C_5_%'!R240,'C_4_%'!R240,'C_3_%'!R240,'C_2_%'!R240,'C_1_%'!R240,'C_0_%'!R240)</f>
        <v>111405</v>
      </c>
      <c r="AB248" s="6"/>
      <c r="AC248" s="6">
        <f>CHOOSE($AU$4,'C_6_%'!S240,'C_5_%'!S240,'C_4_%'!S240,'C_3_%'!S240,'C_2_%'!S240,'C_1_%'!S240,'C_0_%'!S240)</f>
        <v>22650</v>
      </c>
      <c r="AW248" s="20"/>
      <c r="AX248" s="20"/>
      <c r="AY248" s="20"/>
    </row>
    <row r="249" spans="2:51" s="43" customFormat="1" x14ac:dyDescent="0.2">
      <c r="B249" s="42">
        <f>CHOOSE($AU$4,'C_6_%'!B241,'C_5_%'!B241,'C_4_%'!B241,'C_3_%'!B241,'C_2_%'!B241,'C_1_%'!B241,'C_0_%'!B241,)</f>
        <v>5139</v>
      </c>
      <c r="C249" s="42" t="str">
        <f>CHOOSE($AU$4,'C_6_%'!A241,'C_5_%'!A241,'C_4_%'!A241,'C_3_%'!A241,'C_2_%'!A241,'C_1_%'!A241,'C_0_%'!A241,)</f>
        <v>Paton-Churdan</v>
      </c>
      <c r="E249" s="44">
        <f>CHOOSE($AU$4,'C_6_%'!E241,'C_5_%'!E241,'C_4_%'!E241,'C_3_%'!E241,'C_2_%'!E241,'C_1_%'!E241,'C_0_%'!E241)</f>
        <v>192</v>
      </c>
      <c r="G249" s="44">
        <f>CHOOSE($AU$4,'C_6_%'!F241,'C_5_%'!F241,'C_4_%'!F241,'C_3_%'!F241,'C_2_%'!F241,'C_1_%'!F241,'C_0_%'!F241)</f>
        <v>11.4</v>
      </c>
      <c r="H249" s="45"/>
      <c r="I249" s="46">
        <f>CHOOSE($AU$4,'C_6_%'!G241,'C_5_%'!G241,'C_4_%'!G241,'C_3_%'!G241,'C_2_%'!G241,'C_1_%'!G241,'C_0_%'!G241,)</f>
        <v>818586</v>
      </c>
      <c r="J249" s="46"/>
      <c r="K249" s="46">
        <f>CHOOSE($AU$4,'C_6_%'!H241,'C_5_%'!H241,'C_4_%'!H241,'C_3_%'!H241,'C_2_%'!H241,'C_1_%'!H241,'C_0_%'!H241)</f>
        <v>138642</v>
      </c>
      <c r="L249" s="46"/>
      <c r="M249" s="46">
        <f>CHOOSE($AU$4,'C_6_%'!I241,'C_5_%'!I241,'C_4_%'!I241,'C_3_%'!I241,'C_2_%'!I241,'C_1_%'!I241,'C_0_%'!I241)</f>
        <v>216625</v>
      </c>
      <c r="N249" s="46"/>
      <c r="O249" s="46">
        <f>CHOOSE($AU$4,'C_6_%'!J241,'C_5_%'!J241,'C_4_%'!J241,'C_3_%'!J241,'C_2_%'!J241,'C_1_%'!J241,'C_0_%'!J241)</f>
        <v>875789</v>
      </c>
      <c r="P249" s="46"/>
      <c r="Q249" s="46">
        <f>CHOOSE($AU$4,'C_6_%'!K241,'C_5_%'!K241,'C_4_%'!K241,'C_3_%'!K241,'C_2_%'!K241,'C_1_%'!K241,'C_0_%'!K241)</f>
        <v>34951</v>
      </c>
      <c r="R249" s="46"/>
      <c r="S249" s="46">
        <f>CHOOSE($AU$4,'C_6_%'!L241,'C_5_%'!L241,'C_4_%'!L241,'C_3_%'!L241,'C_2_%'!L241,'C_1_%'!L241,'C_0_%'!L241,)</f>
        <v>1836477</v>
      </c>
      <c r="T249" s="46"/>
      <c r="U249" s="46">
        <f>CHOOSE($AU$4,'C_6_%'!O241,'C_5_%'!O241,'C_4_%'!O241,'C_3_%'!O241,'C_2_%'!O241,'C_1_%'!O241,'C_0_%'!O241)</f>
        <v>255036</v>
      </c>
      <c r="V249" s="46"/>
      <c r="W249" s="46">
        <f>CHOOSE($AU$4,'C_6_%'!Q241,'C_5_%'!Q241,'C_4_%'!Q241,'C_3_%'!Q241,'C_2_%'!Q241,'C_1_%'!Q241,'C_0_%'!Q241)</f>
        <v>0</v>
      </c>
      <c r="X249" s="46"/>
      <c r="Y249" s="46">
        <f>CHOOSE($AU$4,'C_6_%'!P241,'C_5_%'!P241,'C_4_%'!P241,'C_3_%'!P241,'C_2_%'!P241,'C_1_%'!P241,'C_0_%'!P241)</f>
        <v>0</v>
      </c>
      <c r="Z249" s="46"/>
      <c r="AA249" s="46">
        <f>CHOOSE($AU$4,'C_6_%'!R241,'C_5_%'!R241,'C_4_%'!R241,'C_3_%'!R241,'C_2_%'!R241,'C_1_%'!R241,'C_0_%'!R241)</f>
        <v>54111</v>
      </c>
      <c r="AB249" s="46"/>
      <c r="AC249" s="46">
        <f>CHOOSE($AU$4,'C_6_%'!S241,'C_5_%'!S241,'C_4_%'!S241,'C_3_%'!S241,'C_2_%'!S241,'C_1_%'!S241,'C_0_%'!S241)</f>
        <v>-7099</v>
      </c>
      <c r="AW249" s="48"/>
      <c r="AX249" s="48"/>
      <c r="AY249" s="48"/>
    </row>
    <row r="250" spans="2:51" x14ac:dyDescent="0.2">
      <c r="B250" s="38">
        <f>CHOOSE($AU$4,'C_6_%'!B242,'C_5_%'!B242,'C_4_%'!B242,'C_3_%'!B242,'C_2_%'!B242,'C_1_%'!B242,'C_0_%'!B242,)</f>
        <v>5163</v>
      </c>
      <c r="C250" s="38" t="str">
        <f>CHOOSE($AU$4,'C_6_%'!A242,'C_5_%'!A242,'C_4_%'!A242,'C_3_%'!A242,'C_2_%'!A242,'C_1_%'!A242,'C_0_%'!A242,)</f>
        <v>Pekin</v>
      </c>
      <c r="E250" s="40">
        <f>CHOOSE($AU$4,'C_6_%'!E242,'C_5_%'!E242,'C_4_%'!E242,'C_3_%'!E242,'C_2_%'!E242,'C_1_%'!E242,'C_0_%'!E242)</f>
        <v>624.20000000000005</v>
      </c>
      <c r="G250" s="40">
        <f>CHOOSE($AU$4,'C_6_%'!F242,'C_5_%'!F242,'C_4_%'!F242,'C_3_%'!F242,'C_2_%'!F242,'C_1_%'!F242,'C_0_%'!F242)</f>
        <v>-6.6</v>
      </c>
      <c r="H250" s="3"/>
      <c r="I250" s="6">
        <f>CHOOSE($AU$4,'C_6_%'!G242,'C_5_%'!G242,'C_4_%'!G242,'C_3_%'!G242,'C_2_%'!G242,'C_1_%'!G242,'C_0_%'!G242,)</f>
        <v>3010579</v>
      </c>
      <c r="J250" s="6"/>
      <c r="K250" s="6">
        <f>CHOOSE($AU$4,'C_6_%'!H242,'C_5_%'!H242,'C_4_%'!H242,'C_3_%'!H242,'C_2_%'!H242,'C_1_%'!H242,'C_0_%'!H242)</f>
        <v>440015</v>
      </c>
      <c r="L250" s="6"/>
      <c r="M250" s="6">
        <f>CHOOSE($AU$4,'C_6_%'!I242,'C_5_%'!I242,'C_4_%'!I242,'C_3_%'!I242,'C_2_%'!I242,'C_1_%'!I242,'C_0_%'!I242)</f>
        <v>399401</v>
      </c>
      <c r="N250" s="6"/>
      <c r="O250" s="6">
        <f>CHOOSE($AU$4,'C_6_%'!J242,'C_5_%'!J242,'C_4_%'!J242,'C_3_%'!J242,'C_2_%'!J242,'C_1_%'!J242,'C_0_%'!J242)</f>
        <v>1920550</v>
      </c>
      <c r="P250" s="6"/>
      <c r="Q250" s="6">
        <f>CHOOSE($AU$4,'C_6_%'!K242,'C_5_%'!K242,'C_4_%'!K242,'C_3_%'!K242,'C_2_%'!K242,'C_1_%'!K242,'C_0_%'!K242)</f>
        <v>27791</v>
      </c>
      <c r="R250" s="6"/>
      <c r="S250" s="6">
        <f>CHOOSE($AU$4,'C_6_%'!L242,'C_5_%'!L242,'C_4_%'!L242,'C_3_%'!L242,'C_2_%'!L242,'C_1_%'!L242,'C_0_%'!L242,)</f>
        <v>5378269</v>
      </c>
      <c r="T250" s="6"/>
      <c r="U250" s="6">
        <f>CHOOSE($AU$4,'C_6_%'!O242,'C_5_%'!O242,'C_4_%'!O242,'C_3_%'!O242,'C_2_%'!O242,'C_1_%'!O242,'C_0_%'!O242)</f>
        <v>434317</v>
      </c>
      <c r="V250" s="6"/>
      <c r="W250" s="6">
        <f>CHOOSE($AU$4,'C_6_%'!Q242,'C_5_%'!Q242,'C_4_%'!Q242,'C_3_%'!Q242,'C_2_%'!Q242,'C_1_%'!Q242,'C_0_%'!Q242)</f>
        <v>0</v>
      </c>
      <c r="X250" s="6"/>
      <c r="Y250" s="6">
        <f>CHOOSE($AU$4,'C_6_%'!P242,'C_5_%'!P242,'C_4_%'!P242,'C_3_%'!P242,'C_2_%'!P242,'C_1_%'!P242,'C_0_%'!P242)</f>
        <v>0</v>
      </c>
      <c r="Z250" s="6"/>
      <c r="AA250" s="6">
        <f>CHOOSE($AU$4,'C_6_%'!R242,'C_5_%'!R242,'C_4_%'!R242,'C_3_%'!R242,'C_2_%'!R242,'C_1_%'!R242,'C_0_%'!R242)</f>
        <v>127320</v>
      </c>
      <c r="AB250" s="6"/>
      <c r="AC250" s="6">
        <f>CHOOSE($AU$4,'C_6_%'!S242,'C_5_%'!S242,'C_4_%'!S242,'C_3_%'!S242,'C_2_%'!S242,'C_1_%'!S242,'C_0_%'!S242)</f>
        <v>-19584</v>
      </c>
      <c r="AW250" s="20"/>
      <c r="AX250" s="20"/>
      <c r="AY250" s="20"/>
    </row>
    <row r="251" spans="2:51" x14ac:dyDescent="0.2">
      <c r="B251" s="38">
        <f>CHOOSE($AU$4,'C_6_%'!B243,'C_5_%'!B243,'C_4_%'!B243,'C_3_%'!B243,'C_2_%'!B243,'C_1_%'!B243,'C_0_%'!B243,)</f>
        <v>5166</v>
      </c>
      <c r="C251" s="38" t="str">
        <f>CHOOSE($AU$4,'C_6_%'!A243,'C_5_%'!A243,'C_4_%'!A243,'C_3_%'!A243,'C_2_%'!A243,'C_1_%'!A243,'C_0_%'!A243,)</f>
        <v>Pella</v>
      </c>
      <c r="E251" s="40">
        <f>CHOOSE($AU$4,'C_6_%'!E243,'C_5_%'!E243,'C_4_%'!E243,'C_3_%'!E243,'C_2_%'!E243,'C_1_%'!E243,'C_0_%'!E243)</f>
        <v>2133.6999999999998</v>
      </c>
      <c r="G251" s="40">
        <f>CHOOSE($AU$4,'C_6_%'!F243,'C_5_%'!F243,'C_4_%'!F243,'C_3_%'!F243,'C_2_%'!F243,'C_1_%'!F243,'C_0_%'!F243)</f>
        <v>-56.6</v>
      </c>
      <c r="H251" s="3"/>
      <c r="I251" s="6">
        <f>CHOOSE($AU$4,'C_6_%'!G243,'C_5_%'!G243,'C_4_%'!G243,'C_3_%'!G243,'C_2_%'!G243,'C_1_%'!G243,'C_0_%'!G243,)</f>
        <v>9839597</v>
      </c>
      <c r="J251" s="6"/>
      <c r="K251" s="6">
        <f>CHOOSE($AU$4,'C_6_%'!H243,'C_5_%'!H243,'C_4_%'!H243,'C_3_%'!H243,'C_2_%'!H243,'C_1_%'!H243,'C_0_%'!H243)</f>
        <v>1414666</v>
      </c>
      <c r="L251" s="6"/>
      <c r="M251" s="6">
        <f>CHOOSE($AU$4,'C_6_%'!I243,'C_5_%'!I243,'C_4_%'!I243,'C_3_%'!I243,'C_2_%'!I243,'C_1_%'!I243,'C_0_%'!I243)</f>
        <v>218351</v>
      </c>
      <c r="N251" s="6"/>
      <c r="O251" s="6">
        <f>CHOOSE($AU$4,'C_6_%'!J243,'C_5_%'!J243,'C_4_%'!J243,'C_3_%'!J243,'C_2_%'!J243,'C_1_%'!J243,'C_0_%'!J243)</f>
        <v>6391873</v>
      </c>
      <c r="P251" s="6"/>
      <c r="Q251" s="6">
        <f>CHOOSE($AU$4,'C_6_%'!K243,'C_5_%'!K243,'C_4_%'!K243,'C_3_%'!K243,'C_2_%'!K243,'C_1_%'!K243,'C_0_%'!K243)</f>
        <v>79612</v>
      </c>
      <c r="R251" s="6"/>
      <c r="S251" s="6">
        <f>CHOOSE($AU$4,'C_6_%'!L243,'C_5_%'!L243,'C_4_%'!L243,'C_3_%'!L243,'C_2_%'!L243,'C_1_%'!L243,'C_0_%'!L243,)</f>
        <v>17723194.666999999</v>
      </c>
      <c r="T251" s="6"/>
      <c r="U251" s="6">
        <f>CHOOSE($AU$4,'C_6_%'!O243,'C_5_%'!O243,'C_4_%'!O243,'C_3_%'!O243,'C_2_%'!O243,'C_1_%'!O243,'C_0_%'!O243)</f>
        <v>375021.66667000001</v>
      </c>
      <c r="V251" s="6"/>
      <c r="W251" s="6">
        <f>CHOOSE($AU$4,'C_6_%'!Q243,'C_5_%'!Q243,'C_4_%'!Q243,'C_3_%'!Q243,'C_2_%'!Q243,'C_1_%'!Q243,'C_0_%'!Q243)</f>
        <v>0</v>
      </c>
      <c r="X251" s="6"/>
      <c r="Y251" s="6">
        <f>CHOOSE($AU$4,'C_6_%'!P243,'C_5_%'!P243,'C_4_%'!P243,'C_3_%'!P243,'C_2_%'!P243,'C_1_%'!P243,'C_0_%'!P243)</f>
        <v>0</v>
      </c>
      <c r="Z251" s="6"/>
      <c r="AA251" s="6">
        <f>CHOOSE($AU$4,'C_6_%'!R243,'C_5_%'!R243,'C_4_%'!R243,'C_3_%'!R243,'C_2_%'!R243,'C_1_%'!R243,'C_0_%'!R243)</f>
        <v>372411</v>
      </c>
      <c r="AB251" s="6"/>
      <c r="AC251" s="6">
        <f>CHOOSE($AU$4,'C_6_%'!S243,'C_5_%'!S243,'C_4_%'!S243,'C_3_%'!S243,'C_2_%'!S243,'C_1_%'!S243,'C_0_%'!S243)</f>
        <v>127571</v>
      </c>
      <c r="AW251" s="20"/>
      <c r="AX251" s="20"/>
      <c r="AY251" s="20"/>
    </row>
    <row r="252" spans="2:51" x14ac:dyDescent="0.2">
      <c r="B252" s="38">
        <f>CHOOSE($AU$4,'C_6_%'!B244,'C_5_%'!B244,'C_4_%'!B244,'C_3_%'!B244,'C_2_%'!B244,'C_1_%'!B244,'C_0_%'!B244,)</f>
        <v>5184</v>
      </c>
      <c r="C252" s="38" t="str">
        <f>CHOOSE($AU$4,'C_6_%'!A244,'C_5_%'!A244,'C_4_%'!A244,'C_3_%'!A244,'C_2_%'!A244,'C_1_%'!A244,'C_0_%'!A244,)</f>
        <v>Perry</v>
      </c>
      <c r="E252" s="40">
        <f>CHOOSE($AU$4,'C_6_%'!E244,'C_5_%'!E244,'C_4_%'!E244,'C_3_%'!E244,'C_2_%'!E244,'C_1_%'!E244,'C_0_%'!E244)</f>
        <v>1836.9</v>
      </c>
      <c r="G252" s="40">
        <f>CHOOSE($AU$4,'C_6_%'!F244,'C_5_%'!F244,'C_4_%'!F244,'C_3_%'!F244,'C_2_%'!F244,'C_1_%'!F244,'C_0_%'!F244)</f>
        <v>-11.4</v>
      </c>
      <c r="H252" s="3"/>
      <c r="I252" s="6">
        <f>CHOOSE($AU$4,'C_6_%'!G244,'C_5_%'!G244,'C_4_%'!G244,'C_3_%'!G244,'C_2_%'!G244,'C_1_%'!G244,'C_0_%'!G244,)</f>
        <v>11188190</v>
      </c>
      <c r="J252" s="6"/>
      <c r="K252" s="6">
        <f>CHOOSE($AU$4,'C_6_%'!H244,'C_5_%'!H244,'C_4_%'!H244,'C_3_%'!H244,'C_2_%'!H244,'C_1_%'!H244,'C_0_%'!H244)</f>
        <v>1346671</v>
      </c>
      <c r="L252" s="6"/>
      <c r="M252" s="6">
        <f>CHOOSE($AU$4,'C_6_%'!I244,'C_5_%'!I244,'C_4_%'!I244,'C_3_%'!I244,'C_2_%'!I244,'C_1_%'!I244,'C_0_%'!I244)</f>
        <v>391384</v>
      </c>
      <c r="N252" s="6"/>
      <c r="O252" s="6">
        <f>CHOOSE($AU$4,'C_6_%'!J244,'C_5_%'!J244,'C_4_%'!J244,'C_3_%'!J244,'C_2_%'!J244,'C_1_%'!J244,'C_0_%'!J244)</f>
        <v>3599247</v>
      </c>
      <c r="P252" s="6"/>
      <c r="Q252" s="6">
        <f>CHOOSE($AU$4,'C_6_%'!K244,'C_5_%'!K244,'C_4_%'!K244,'C_3_%'!K244,'C_2_%'!K244,'C_1_%'!K244,'C_0_%'!K244)</f>
        <v>80804</v>
      </c>
      <c r="R252" s="6"/>
      <c r="S252" s="6">
        <f>CHOOSE($AU$4,'C_6_%'!L244,'C_5_%'!L244,'C_4_%'!L244,'C_3_%'!L244,'C_2_%'!L244,'C_1_%'!L244,'C_0_%'!L244,)</f>
        <v>16166718.666999999</v>
      </c>
      <c r="T252" s="6"/>
      <c r="U252" s="6">
        <f>CHOOSE($AU$4,'C_6_%'!O244,'C_5_%'!O244,'C_4_%'!O244,'C_3_%'!O244,'C_2_%'!O244,'C_1_%'!O244,'C_0_%'!O244)</f>
        <v>504798.66667000001</v>
      </c>
      <c r="V252" s="6"/>
      <c r="W252" s="6">
        <f>CHOOSE($AU$4,'C_6_%'!Q244,'C_5_%'!Q244,'C_4_%'!Q244,'C_3_%'!Q244,'C_2_%'!Q244,'C_1_%'!Q244,'C_0_%'!Q244)</f>
        <v>523822.94653000002</v>
      </c>
      <c r="X252" s="6"/>
      <c r="Y252" s="6">
        <f>CHOOSE($AU$4,'C_6_%'!P244,'C_5_%'!P244,'C_4_%'!P244,'C_3_%'!P244,'C_2_%'!P244,'C_1_%'!P244,'C_0_%'!P244)</f>
        <v>0</v>
      </c>
      <c r="Z252" s="6"/>
      <c r="AA252" s="6">
        <f>CHOOSE($AU$4,'C_6_%'!R244,'C_5_%'!R244,'C_4_%'!R244,'C_3_%'!R244,'C_2_%'!R244,'C_1_%'!R244,'C_0_%'!R244)</f>
        <v>318300</v>
      </c>
      <c r="AB252" s="6"/>
      <c r="AC252" s="6">
        <f>CHOOSE($AU$4,'C_6_%'!S244,'C_5_%'!S244,'C_4_%'!S244,'C_3_%'!S244,'C_2_%'!S244,'C_1_%'!S244,'C_0_%'!S244)</f>
        <v>-21416</v>
      </c>
      <c r="AW252" s="20"/>
      <c r="AX252" s="20"/>
      <c r="AY252" s="20"/>
    </row>
    <row r="253" spans="2:51" x14ac:dyDescent="0.2">
      <c r="B253" s="38">
        <f>CHOOSE($AU$4,'C_6_%'!B245,'C_5_%'!B245,'C_4_%'!B245,'C_3_%'!B245,'C_2_%'!B245,'C_1_%'!B245,'C_0_%'!B245,)</f>
        <v>5250</v>
      </c>
      <c r="C253" s="38" t="str">
        <f>CHOOSE($AU$4,'C_6_%'!A245,'C_5_%'!A245,'C_4_%'!A245,'C_3_%'!A245,'C_2_%'!A245,'C_1_%'!A245,'C_0_%'!A245,)</f>
        <v>Pleasant Valley</v>
      </c>
      <c r="E253" s="40">
        <f>CHOOSE($AU$4,'C_6_%'!E245,'C_5_%'!E245,'C_4_%'!E245,'C_3_%'!E245,'C_2_%'!E245,'C_1_%'!E245,'C_0_%'!E245)</f>
        <v>4288.6000000000004</v>
      </c>
      <c r="G253" s="40">
        <f>CHOOSE($AU$4,'C_6_%'!F245,'C_5_%'!F245,'C_4_%'!F245,'C_3_%'!F245,'C_2_%'!F245,'C_1_%'!F245,'C_0_%'!F245)</f>
        <v>58.6</v>
      </c>
      <c r="H253" s="3"/>
      <c r="I253" s="6">
        <f>CHOOSE($AU$4,'C_6_%'!G245,'C_5_%'!G245,'C_4_%'!G245,'C_3_%'!G245,'C_2_%'!G245,'C_1_%'!G245,'C_0_%'!G245,)</f>
        <v>19793397</v>
      </c>
      <c r="J253" s="6"/>
      <c r="K253" s="6">
        <f>CHOOSE($AU$4,'C_6_%'!H245,'C_5_%'!H245,'C_4_%'!H245,'C_3_%'!H245,'C_2_%'!H245,'C_1_%'!H245,'C_0_%'!H245)</f>
        <v>2790555</v>
      </c>
      <c r="L253" s="6"/>
      <c r="M253" s="6">
        <f>CHOOSE($AU$4,'C_6_%'!I245,'C_5_%'!I245,'C_4_%'!I245,'C_3_%'!I245,'C_2_%'!I245,'C_1_%'!I245,'C_0_%'!I245)</f>
        <v>1568151</v>
      </c>
      <c r="N253" s="6"/>
      <c r="O253" s="6">
        <f>CHOOSE($AU$4,'C_6_%'!J245,'C_5_%'!J245,'C_4_%'!J245,'C_3_%'!J245,'C_2_%'!J245,'C_1_%'!J245,'C_0_%'!J245)</f>
        <v>12235787</v>
      </c>
      <c r="P253" s="6"/>
      <c r="Q253" s="6">
        <f>CHOOSE($AU$4,'C_6_%'!K245,'C_5_%'!K245,'C_4_%'!K245,'C_3_%'!K245,'C_2_%'!K245,'C_1_%'!K245,'C_0_%'!K245)</f>
        <v>299489</v>
      </c>
      <c r="R253" s="6"/>
      <c r="S253" s="6">
        <f>CHOOSE($AU$4,'C_6_%'!L245,'C_5_%'!L245,'C_4_%'!L245,'C_3_%'!L245,'C_2_%'!L245,'C_1_%'!L245,'C_0_%'!L245,)</f>
        <v>34929127.332999997</v>
      </c>
      <c r="T253" s="6"/>
      <c r="U253" s="6">
        <f>CHOOSE($AU$4,'C_6_%'!O245,'C_5_%'!O245,'C_4_%'!O245,'C_3_%'!O245,'C_2_%'!O245,'C_1_%'!O245,'C_0_%'!O245)</f>
        <v>1977028.3333000001</v>
      </c>
      <c r="V253" s="6"/>
      <c r="W253" s="6">
        <f>CHOOSE($AU$4,'C_6_%'!Q245,'C_5_%'!Q245,'C_4_%'!Q245,'C_3_%'!Q245,'C_2_%'!Q245,'C_1_%'!Q245,'C_0_%'!Q245)</f>
        <v>0</v>
      </c>
      <c r="X253" s="6"/>
      <c r="Y253" s="6">
        <f>CHOOSE($AU$4,'C_6_%'!P245,'C_5_%'!P245,'C_4_%'!P245,'C_3_%'!P245,'C_2_%'!P245,'C_1_%'!P245,'C_0_%'!P245)</f>
        <v>0</v>
      </c>
      <c r="Z253" s="6"/>
      <c r="AA253" s="6">
        <f>CHOOSE($AU$4,'C_6_%'!R245,'C_5_%'!R245,'C_4_%'!R245,'C_3_%'!R245,'C_2_%'!R245,'C_1_%'!R245,'C_0_%'!R245)</f>
        <v>391509</v>
      </c>
      <c r="AB253" s="6"/>
      <c r="AC253" s="6">
        <f>CHOOSE($AU$4,'C_6_%'!S245,'C_5_%'!S245,'C_4_%'!S245,'C_3_%'!S245,'C_2_%'!S245,'C_1_%'!S245,'C_0_%'!S245)</f>
        <v>60975</v>
      </c>
      <c r="AW253" s="20"/>
      <c r="AX253" s="20"/>
      <c r="AY253" s="20"/>
    </row>
    <row r="254" spans="2:51" s="43" customFormat="1" x14ac:dyDescent="0.2">
      <c r="B254" s="42">
        <f>CHOOSE($AU$4,'C_6_%'!B246,'C_5_%'!B246,'C_4_%'!B246,'C_3_%'!B246,'C_2_%'!B246,'C_1_%'!B246,'C_0_%'!B246,)</f>
        <v>5256</v>
      </c>
      <c r="C254" s="42" t="str">
        <f>CHOOSE($AU$4,'C_6_%'!A246,'C_5_%'!A246,'C_4_%'!A246,'C_3_%'!A246,'C_2_%'!A246,'C_1_%'!A246,'C_0_%'!A246,)</f>
        <v>Pleasantville</v>
      </c>
      <c r="E254" s="44">
        <f>CHOOSE($AU$4,'C_6_%'!E246,'C_5_%'!E246,'C_4_%'!E246,'C_3_%'!E246,'C_2_%'!E246,'C_1_%'!E246,'C_0_%'!E246)</f>
        <v>641.29999999999995</v>
      </c>
      <c r="G254" s="44">
        <f>CHOOSE($AU$4,'C_6_%'!F246,'C_5_%'!F246,'C_4_%'!F246,'C_3_%'!F246,'C_2_%'!F246,'C_1_%'!F246,'C_0_%'!F246)</f>
        <v>5.0999999999999996</v>
      </c>
      <c r="H254" s="45"/>
      <c r="I254" s="46">
        <f>CHOOSE($AU$4,'C_6_%'!G246,'C_5_%'!G246,'C_4_%'!G246,'C_3_%'!G246,'C_2_%'!G246,'C_1_%'!G246,'C_0_%'!G246,)</f>
        <v>3427259</v>
      </c>
      <c r="J254" s="46"/>
      <c r="K254" s="46">
        <f>CHOOSE($AU$4,'C_6_%'!H246,'C_5_%'!H246,'C_4_%'!H246,'C_3_%'!H246,'C_2_%'!H246,'C_1_%'!H246,'C_0_%'!H246)</f>
        <v>452731</v>
      </c>
      <c r="L254" s="46"/>
      <c r="M254" s="46">
        <f>CHOOSE($AU$4,'C_6_%'!I246,'C_5_%'!I246,'C_4_%'!I246,'C_3_%'!I246,'C_2_%'!I246,'C_1_%'!I246,'C_0_%'!I246)</f>
        <v>234236</v>
      </c>
      <c r="N254" s="46"/>
      <c r="O254" s="46">
        <f>CHOOSE($AU$4,'C_6_%'!J246,'C_5_%'!J246,'C_4_%'!J246,'C_3_%'!J246,'C_2_%'!J246,'C_1_%'!J246,'C_0_%'!J246)</f>
        <v>1566541</v>
      </c>
      <c r="P254" s="46"/>
      <c r="Q254" s="46">
        <f>CHOOSE($AU$4,'C_6_%'!K246,'C_5_%'!K246,'C_4_%'!K246,'C_3_%'!K246,'C_2_%'!K246,'C_1_%'!K246,'C_0_%'!K246)</f>
        <v>41832</v>
      </c>
      <c r="R254" s="46"/>
      <c r="S254" s="46">
        <f>CHOOSE($AU$4,'C_6_%'!L246,'C_5_%'!L246,'C_4_%'!L246,'C_3_%'!L246,'C_2_%'!L246,'C_1_%'!L246,'C_0_%'!L246,)</f>
        <v>5451595.3333000001</v>
      </c>
      <c r="T254" s="46"/>
      <c r="U254" s="46">
        <f>CHOOSE($AU$4,'C_6_%'!O246,'C_5_%'!O246,'C_4_%'!O246,'C_3_%'!O246,'C_2_%'!O246,'C_1_%'!O246,'C_0_%'!O246)</f>
        <v>281132.33332999999</v>
      </c>
      <c r="V254" s="46"/>
      <c r="W254" s="46">
        <f>CHOOSE($AU$4,'C_6_%'!Q246,'C_5_%'!Q246,'C_4_%'!Q246,'C_3_%'!Q246,'C_2_%'!Q246,'C_1_%'!Q246,'C_0_%'!Q246)</f>
        <v>33202.643342000003</v>
      </c>
      <c r="X254" s="46"/>
      <c r="Y254" s="46">
        <f>CHOOSE($AU$4,'C_6_%'!P246,'C_5_%'!P246,'C_4_%'!P246,'C_3_%'!P246,'C_2_%'!P246,'C_1_%'!P246,'C_0_%'!P246)</f>
        <v>0</v>
      </c>
      <c r="Z254" s="46"/>
      <c r="AA254" s="46">
        <f>CHOOSE($AU$4,'C_6_%'!R246,'C_5_%'!R246,'C_4_%'!R246,'C_3_%'!R246,'C_2_%'!R246,'C_1_%'!R246,'C_0_%'!R246)</f>
        <v>133686</v>
      </c>
      <c r="AB254" s="46"/>
      <c r="AC254" s="46">
        <f>CHOOSE($AU$4,'C_6_%'!S246,'C_5_%'!S246,'C_4_%'!S246,'C_3_%'!S246,'C_2_%'!S246,'C_1_%'!S246,'C_0_%'!S246)</f>
        <v>44991</v>
      </c>
      <c r="AW254" s="48"/>
      <c r="AX254" s="48"/>
      <c r="AY254" s="48"/>
    </row>
    <row r="255" spans="2:51" x14ac:dyDescent="0.2">
      <c r="B255" s="38">
        <f>CHOOSE($AU$4,'C_6_%'!B247,'C_5_%'!B247,'C_4_%'!B247,'C_3_%'!B247,'C_2_%'!B247,'C_1_%'!B247,'C_0_%'!B247,)</f>
        <v>5283</v>
      </c>
      <c r="C255" s="38" t="str">
        <f>CHOOSE($AU$4,'C_6_%'!A247,'C_5_%'!A247,'C_4_%'!A247,'C_3_%'!A247,'C_2_%'!A247,'C_1_%'!A247,'C_0_%'!A247,)</f>
        <v>Pocahontas Area</v>
      </c>
      <c r="E255" s="40">
        <f>CHOOSE($AU$4,'C_6_%'!E247,'C_5_%'!E247,'C_4_%'!E247,'C_3_%'!E247,'C_2_%'!E247,'C_1_%'!E247,'C_0_%'!E247)</f>
        <v>704.2</v>
      </c>
      <c r="G255" s="40">
        <f>CHOOSE($AU$4,'C_6_%'!F247,'C_5_%'!F247,'C_4_%'!F247,'C_3_%'!F247,'C_2_%'!F247,'C_1_%'!F247,'C_0_%'!F247)</f>
        <v>0.7</v>
      </c>
      <c r="H255" s="3"/>
      <c r="I255" s="6">
        <f>CHOOSE($AU$4,'C_6_%'!G247,'C_5_%'!G247,'C_4_%'!G247,'C_3_%'!G247,'C_2_%'!G247,'C_1_%'!G247,'C_0_%'!G247,)</f>
        <v>2350581</v>
      </c>
      <c r="J255" s="6"/>
      <c r="K255" s="6">
        <f>CHOOSE($AU$4,'C_6_%'!H247,'C_5_%'!H247,'C_4_%'!H247,'C_3_%'!H247,'C_2_%'!H247,'C_1_%'!H247,'C_0_%'!H247)</f>
        <v>584449</v>
      </c>
      <c r="L255" s="6"/>
      <c r="M255" s="6">
        <f>CHOOSE($AU$4,'C_6_%'!I247,'C_5_%'!I247,'C_4_%'!I247,'C_3_%'!I247,'C_2_%'!I247,'C_1_%'!I247,'C_0_%'!I247)</f>
        <v>41931</v>
      </c>
      <c r="N255" s="6"/>
      <c r="O255" s="6">
        <f>CHOOSE($AU$4,'C_6_%'!J247,'C_5_%'!J247,'C_4_%'!J247,'C_3_%'!J247,'C_2_%'!J247,'C_1_%'!J247,'C_0_%'!J247)</f>
        <v>3346900</v>
      </c>
      <c r="P255" s="6"/>
      <c r="Q255" s="6">
        <f>CHOOSE($AU$4,'C_6_%'!K247,'C_5_%'!K247,'C_4_%'!K247,'C_3_%'!K247,'C_2_%'!K247,'C_1_%'!K247,'C_0_%'!K247)</f>
        <v>180911</v>
      </c>
      <c r="R255" s="6"/>
      <c r="S255" s="6">
        <f>CHOOSE($AU$4,'C_6_%'!L247,'C_5_%'!L247,'C_4_%'!L247,'C_3_%'!L247,'C_2_%'!L247,'C_1_%'!L247,'C_0_%'!L247,)</f>
        <v>6317150.6666999999</v>
      </c>
      <c r="T255" s="6"/>
      <c r="U255" s="6">
        <f>CHOOSE($AU$4,'C_6_%'!O247,'C_5_%'!O247,'C_4_%'!O247,'C_3_%'!O247,'C_2_%'!O247,'C_1_%'!O247,'C_0_%'!O247)</f>
        <v>258062.66667000001</v>
      </c>
      <c r="V255" s="6"/>
      <c r="W255" s="6">
        <f>CHOOSE($AU$4,'C_6_%'!Q247,'C_5_%'!Q247,'C_4_%'!Q247,'C_3_%'!Q247,'C_2_%'!Q247,'C_1_%'!Q247,'C_0_%'!Q247)</f>
        <v>0</v>
      </c>
      <c r="X255" s="6"/>
      <c r="Y255" s="6">
        <f>CHOOSE($AU$4,'C_6_%'!P247,'C_5_%'!P247,'C_4_%'!P247,'C_3_%'!P247,'C_2_%'!P247,'C_1_%'!P247,'C_0_%'!P247)</f>
        <v>0</v>
      </c>
      <c r="Z255" s="6"/>
      <c r="AA255" s="6">
        <f>CHOOSE($AU$4,'C_6_%'!R247,'C_5_%'!R247,'C_4_%'!R247,'C_3_%'!R247,'C_2_%'!R247,'C_1_%'!R247,'C_0_%'!R247)</f>
        <v>127320</v>
      </c>
      <c r="AB255" s="6"/>
      <c r="AC255" s="6">
        <f>CHOOSE($AU$4,'C_6_%'!S247,'C_5_%'!S247,'C_4_%'!S247,'C_3_%'!S247,'C_2_%'!S247,'C_1_%'!S247,'C_0_%'!S247)</f>
        <v>-59371</v>
      </c>
      <c r="AW255" s="20"/>
      <c r="AX255" s="20"/>
      <c r="AY255" s="20"/>
    </row>
    <row r="256" spans="2:51" x14ac:dyDescent="0.2">
      <c r="B256" s="38">
        <f>CHOOSE($AU$4,'C_6_%'!B248,'C_5_%'!B248,'C_4_%'!B248,'C_3_%'!B248,'C_2_%'!B248,'C_1_%'!B248,'C_0_%'!B248,)</f>
        <v>5310</v>
      </c>
      <c r="C256" s="38" t="str">
        <f>CHOOSE($AU$4,'C_6_%'!A248,'C_5_%'!A248,'C_4_%'!A248,'C_3_%'!A248,'C_2_%'!A248,'C_1_%'!A248,'C_0_%'!A248,)</f>
        <v>Postville</v>
      </c>
      <c r="E256" s="40">
        <f>CHOOSE($AU$4,'C_6_%'!E248,'C_5_%'!E248,'C_4_%'!E248,'C_3_%'!E248,'C_2_%'!E248,'C_1_%'!E248,'C_0_%'!E248)</f>
        <v>659.3</v>
      </c>
      <c r="G256" s="40">
        <f>CHOOSE($AU$4,'C_6_%'!F248,'C_5_%'!F248,'C_4_%'!F248,'C_3_%'!F248,'C_2_%'!F248,'C_1_%'!F248,'C_0_%'!F248)</f>
        <v>51.1</v>
      </c>
      <c r="H256" s="3"/>
      <c r="I256" s="6">
        <f>CHOOSE($AU$4,'C_6_%'!G248,'C_5_%'!G248,'C_4_%'!G248,'C_3_%'!G248,'C_2_%'!G248,'C_1_%'!G248,'C_0_%'!G248,)</f>
        <v>3836594</v>
      </c>
      <c r="J256" s="6"/>
      <c r="K256" s="6">
        <f>CHOOSE($AU$4,'C_6_%'!H248,'C_5_%'!H248,'C_4_%'!H248,'C_3_%'!H248,'C_2_%'!H248,'C_1_%'!H248,'C_0_%'!H248)</f>
        <v>492289</v>
      </c>
      <c r="L256" s="6"/>
      <c r="M256" s="6">
        <f>CHOOSE($AU$4,'C_6_%'!I248,'C_5_%'!I248,'C_4_%'!I248,'C_3_%'!I248,'C_2_%'!I248,'C_1_%'!I248,'C_0_%'!I248)</f>
        <v>683108</v>
      </c>
      <c r="N256" s="6"/>
      <c r="O256" s="6">
        <f>CHOOSE($AU$4,'C_6_%'!J248,'C_5_%'!J248,'C_4_%'!J248,'C_3_%'!J248,'C_2_%'!J248,'C_1_%'!J248,'C_0_%'!J248)</f>
        <v>1490443</v>
      </c>
      <c r="P256" s="6"/>
      <c r="Q256" s="6">
        <f>CHOOSE($AU$4,'C_6_%'!K248,'C_5_%'!K248,'C_4_%'!K248,'C_3_%'!K248,'C_2_%'!K248,'C_1_%'!K248,'C_0_%'!K248)</f>
        <v>53212</v>
      </c>
      <c r="R256" s="6"/>
      <c r="S256" s="6">
        <f>CHOOSE($AU$4,'C_6_%'!L248,'C_5_%'!L248,'C_4_%'!L248,'C_3_%'!L248,'C_2_%'!L248,'C_1_%'!L248,'C_0_%'!L248,)</f>
        <v>5832271.3333000001</v>
      </c>
      <c r="T256" s="6"/>
      <c r="U256" s="6">
        <f>CHOOSE($AU$4,'C_6_%'!O248,'C_5_%'!O248,'C_4_%'!O248,'C_3_%'!O248,'C_2_%'!O248,'C_1_%'!O248,'C_0_%'!O248)</f>
        <v>749265.33333000005</v>
      </c>
      <c r="V256" s="6"/>
      <c r="W256" s="6">
        <f>CHOOSE($AU$4,'C_6_%'!Q248,'C_5_%'!Q248,'C_4_%'!Q248,'C_3_%'!Q248,'C_2_%'!Q248,'C_1_%'!Q248,'C_0_%'!Q248)</f>
        <v>67915.776736</v>
      </c>
      <c r="X256" s="6"/>
      <c r="Y256" s="6">
        <f>CHOOSE($AU$4,'C_6_%'!P248,'C_5_%'!P248,'C_4_%'!P248,'C_3_%'!P248,'C_2_%'!P248,'C_1_%'!P248,'C_0_%'!P248)</f>
        <v>0</v>
      </c>
      <c r="Z256" s="6"/>
      <c r="AA256" s="6">
        <f>CHOOSE($AU$4,'C_6_%'!R248,'C_5_%'!R248,'C_4_%'!R248,'C_3_%'!R248,'C_2_%'!R248,'C_1_%'!R248,'C_0_%'!R248)</f>
        <v>63660</v>
      </c>
      <c r="AB256" s="6"/>
      <c r="AC256" s="6">
        <f>CHOOSE($AU$4,'C_6_%'!S248,'C_5_%'!S248,'C_4_%'!S248,'C_3_%'!S248,'C_2_%'!S248,'C_1_%'!S248,'C_0_%'!S248)</f>
        <v>17752</v>
      </c>
      <c r="AW256" s="20"/>
      <c r="AX256" s="20"/>
      <c r="AY256" s="20"/>
    </row>
    <row r="257" spans="2:51" x14ac:dyDescent="0.2">
      <c r="B257" s="38">
        <f>CHOOSE($AU$4,'C_6_%'!B249,'C_5_%'!B249,'C_4_%'!B249,'C_3_%'!B249,'C_2_%'!B249,'C_1_%'!B249,'C_0_%'!B249,)</f>
        <v>5323</v>
      </c>
      <c r="C257" s="38" t="str">
        <f>CHOOSE($AU$4,'C_6_%'!A249,'C_5_%'!A249,'C_4_%'!A249,'C_3_%'!A249,'C_2_%'!A249,'C_1_%'!A249,'C_0_%'!A249,)</f>
        <v>Prairie Valley</v>
      </c>
      <c r="E257" s="40">
        <f>CHOOSE($AU$4,'C_6_%'!E249,'C_5_%'!E249,'C_4_%'!E249,'C_3_%'!E249,'C_2_%'!E249,'C_1_%'!E249,'C_0_%'!E249)</f>
        <v>581.4</v>
      </c>
      <c r="G257" s="40">
        <f>CHOOSE($AU$4,'C_6_%'!F249,'C_5_%'!F249,'C_4_%'!F249,'C_3_%'!F249,'C_2_%'!F249,'C_1_%'!F249,'C_0_%'!F249)</f>
        <v>-24.6</v>
      </c>
      <c r="H257" s="3"/>
      <c r="I257" s="6">
        <f>CHOOSE($AU$4,'C_6_%'!G249,'C_5_%'!G249,'C_4_%'!G249,'C_3_%'!G249,'C_2_%'!G249,'C_1_%'!G249,'C_0_%'!G249,)</f>
        <v>2240484</v>
      </c>
      <c r="J257" s="6"/>
      <c r="K257" s="6">
        <f>CHOOSE($AU$4,'C_6_%'!H249,'C_5_%'!H249,'C_4_%'!H249,'C_3_%'!H249,'C_2_%'!H249,'C_1_%'!H249,'C_0_%'!H249)</f>
        <v>459440</v>
      </c>
      <c r="L257" s="6"/>
      <c r="M257" s="6">
        <f>CHOOSE($AU$4,'C_6_%'!I249,'C_5_%'!I249,'C_4_%'!I249,'C_3_%'!I249,'C_2_%'!I249,'C_1_%'!I249,'C_0_%'!I249)</f>
        <v>19196</v>
      </c>
      <c r="N257" s="6"/>
      <c r="O257" s="6">
        <f>CHOOSE($AU$4,'C_6_%'!J249,'C_5_%'!J249,'C_4_%'!J249,'C_3_%'!J249,'C_2_%'!J249,'C_1_%'!J249,'C_0_%'!J249)</f>
        <v>2532158</v>
      </c>
      <c r="P257" s="6"/>
      <c r="Q257" s="6">
        <f>CHOOSE($AU$4,'C_6_%'!K249,'C_5_%'!K249,'C_4_%'!K249,'C_3_%'!K249,'C_2_%'!K249,'C_1_%'!K249,'C_0_%'!K249)</f>
        <v>-28124</v>
      </c>
      <c r="R257" s="6"/>
      <c r="S257" s="6">
        <f>CHOOSE($AU$4,'C_6_%'!L249,'C_5_%'!L249,'C_4_%'!L249,'C_3_%'!L249,'C_2_%'!L249,'C_1_%'!L249,'C_0_%'!L249,)</f>
        <v>5246583.6666999999</v>
      </c>
      <c r="T257" s="6"/>
      <c r="U257" s="6">
        <f>CHOOSE($AU$4,'C_6_%'!O249,'C_5_%'!O249,'C_4_%'!O249,'C_3_%'!O249,'C_2_%'!O249,'C_1_%'!O249,'C_0_%'!O249)</f>
        <v>5573.6666667</v>
      </c>
      <c r="V257" s="6"/>
      <c r="W257" s="6">
        <f>CHOOSE($AU$4,'C_6_%'!Q249,'C_5_%'!Q249,'C_4_%'!Q249,'C_3_%'!Q249,'C_2_%'!Q249,'C_1_%'!Q249,'C_0_%'!Q249)</f>
        <v>0</v>
      </c>
      <c r="X257" s="6"/>
      <c r="Y257" s="6">
        <f>CHOOSE($AU$4,'C_6_%'!P249,'C_5_%'!P249,'C_4_%'!P249,'C_3_%'!P249,'C_2_%'!P249,'C_1_%'!P249,'C_0_%'!P249)</f>
        <v>48906</v>
      </c>
      <c r="Z257" s="6"/>
      <c r="AA257" s="6">
        <f>CHOOSE($AU$4,'C_6_%'!R249,'C_5_%'!R249,'C_4_%'!R249,'C_3_%'!R249,'C_2_%'!R249,'C_1_%'!R249,'C_0_%'!R249)</f>
        <v>114588</v>
      </c>
      <c r="AB257" s="6"/>
      <c r="AC257" s="6">
        <f>CHOOSE($AU$4,'C_6_%'!S249,'C_5_%'!S249,'C_4_%'!S249,'C_3_%'!S249,'C_2_%'!S249,'C_1_%'!S249,'C_0_%'!S249)</f>
        <v>-1711</v>
      </c>
      <c r="AW257" s="20"/>
      <c r="AX257" s="20"/>
      <c r="AY257" s="20"/>
    </row>
    <row r="258" spans="2:51" x14ac:dyDescent="0.2">
      <c r="B258" s="38">
        <f>CHOOSE($AU$4,'C_6_%'!B250,'C_5_%'!B250,'C_4_%'!B250,'C_3_%'!B250,'C_2_%'!B250,'C_1_%'!B250,'C_0_%'!B250,)</f>
        <v>5328</v>
      </c>
      <c r="C258" s="38" t="str">
        <f>CHOOSE($AU$4,'C_6_%'!A250,'C_5_%'!A250,'C_4_%'!A250,'C_3_%'!A250,'C_2_%'!A250,'C_1_%'!A250,'C_0_%'!A250,)</f>
        <v>Prescott</v>
      </c>
      <c r="E258" s="40">
        <f>CHOOSE($AU$4,'C_6_%'!E250,'C_5_%'!E250,'C_4_%'!E250,'C_3_%'!E250,'C_2_%'!E250,'C_1_%'!E250,'C_0_%'!E250)</f>
        <v>84.8</v>
      </c>
      <c r="G258" s="40">
        <f>CHOOSE($AU$4,'C_6_%'!F250,'C_5_%'!F250,'C_4_%'!F250,'C_3_%'!F250,'C_2_%'!F250,'C_1_%'!F250,'C_0_%'!F250)</f>
        <v>-4.8</v>
      </c>
      <c r="H258" s="3"/>
      <c r="I258" s="6">
        <f>CHOOSE($AU$4,'C_6_%'!G250,'C_5_%'!G250,'C_4_%'!G250,'C_3_%'!G250,'C_2_%'!G250,'C_1_%'!G250,'C_0_%'!G250,)</f>
        <v>394383</v>
      </c>
      <c r="J258" s="6"/>
      <c r="K258" s="6">
        <f>CHOOSE($AU$4,'C_6_%'!H250,'C_5_%'!H250,'C_4_%'!H250,'C_3_%'!H250,'C_2_%'!H250,'C_1_%'!H250,'C_0_%'!H250)</f>
        <v>59439</v>
      </c>
      <c r="L258" s="6"/>
      <c r="M258" s="6">
        <f>CHOOSE($AU$4,'C_6_%'!I250,'C_5_%'!I250,'C_4_%'!I250,'C_3_%'!I250,'C_2_%'!I250,'C_1_%'!I250,'C_0_%'!I250)</f>
        <v>45168</v>
      </c>
      <c r="N258" s="6"/>
      <c r="O258" s="6">
        <f>CHOOSE($AU$4,'C_6_%'!J250,'C_5_%'!J250,'C_4_%'!J250,'C_3_%'!J250,'C_2_%'!J250,'C_1_%'!J250,'C_0_%'!J250)</f>
        <v>399107</v>
      </c>
      <c r="P258" s="6"/>
      <c r="Q258" s="6">
        <f>CHOOSE($AU$4,'C_6_%'!K250,'C_5_%'!K250,'C_4_%'!K250,'C_3_%'!K250,'C_2_%'!K250,'C_1_%'!K250,'C_0_%'!K250)</f>
        <v>34079</v>
      </c>
      <c r="R258" s="6"/>
      <c r="S258" s="6">
        <f>CHOOSE($AU$4,'C_6_%'!L250,'C_5_%'!L250,'C_4_%'!L250,'C_3_%'!L250,'C_2_%'!L250,'C_1_%'!L250,'C_0_%'!L250,)</f>
        <v>853067.33333000005</v>
      </c>
      <c r="T258" s="6"/>
      <c r="U258" s="6">
        <f>CHOOSE($AU$4,'C_6_%'!O250,'C_5_%'!O250,'C_4_%'!O250,'C_3_%'!O250,'C_2_%'!O250,'C_1_%'!O250,'C_0_%'!O250)</f>
        <v>79385.333333000002</v>
      </c>
      <c r="V258" s="6"/>
      <c r="W258" s="6">
        <f>CHOOSE($AU$4,'C_6_%'!Q250,'C_5_%'!Q250,'C_4_%'!Q250,'C_3_%'!Q250,'C_2_%'!Q250,'C_1_%'!Q250,'C_0_%'!Q250)</f>
        <v>0</v>
      </c>
      <c r="X258" s="6"/>
      <c r="Y258" s="6">
        <f>CHOOSE($AU$4,'C_6_%'!P250,'C_5_%'!P250,'C_4_%'!P250,'C_3_%'!P250,'C_2_%'!P250,'C_1_%'!P250,'C_0_%'!P250)</f>
        <v>15086</v>
      </c>
      <c r="Z258" s="6"/>
      <c r="AA258" s="6">
        <f>CHOOSE($AU$4,'C_6_%'!R250,'C_5_%'!R250,'C_4_%'!R250,'C_3_%'!R250,'C_2_%'!R250,'C_1_%'!R250,'C_0_%'!R250)</f>
        <v>0</v>
      </c>
      <c r="AB258" s="6"/>
      <c r="AC258" s="6">
        <f>CHOOSE($AU$4,'C_6_%'!S250,'C_5_%'!S250,'C_4_%'!S250,'C_3_%'!S250,'C_2_%'!S250,'C_1_%'!S250,'C_0_%'!S250)</f>
        <v>-9182</v>
      </c>
      <c r="AW258" s="20"/>
      <c r="AX258" s="20"/>
      <c r="AY258" s="20"/>
    </row>
    <row r="259" spans="2:51" s="43" customFormat="1" x14ac:dyDescent="0.2">
      <c r="B259" s="42">
        <f>CHOOSE($AU$4,'C_6_%'!B251,'C_5_%'!B251,'C_4_%'!B251,'C_3_%'!B251,'C_2_%'!B251,'C_1_%'!B251,'C_0_%'!B251,)</f>
        <v>5463</v>
      </c>
      <c r="C259" s="42" t="str">
        <f>CHOOSE($AU$4,'C_6_%'!A251,'C_5_%'!A251,'C_4_%'!A251,'C_3_%'!A251,'C_2_%'!A251,'C_1_%'!A251,'C_0_%'!A251,)</f>
        <v>Red Oak</v>
      </c>
      <c r="E259" s="44">
        <f>CHOOSE($AU$4,'C_6_%'!E251,'C_5_%'!E251,'C_4_%'!E251,'C_3_%'!E251,'C_2_%'!E251,'C_1_%'!E251,'C_0_%'!E251)</f>
        <v>1166.5</v>
      </c>
      <c r="G259" s="44">
        <f>CHOOSE($AU$4,'C_6_%'!F251,'C_5_%'!F251,'C_4_%'!F251,'C_3_%'!F251,'C_2_%'!F251,'C_1_%'!F251,'C_0_%'!F251)</f>
        <v>-40.299999999999997</v>
      </c>
      <c r="H259" s="45"/>
      <c r="I259" s="46">
        <f>CHOOSE($AU$4,'C_6_%'!G251,'C_5_%'!G251,'C_4_%'!G251,'C_3_%'!G251,'C_2_%'!G251,'C_1_%'!G251,'C_0_%'!G251,)</f>
        <v>6039858</v>
      </c>
      <c r="J259" s="46"/>
      <c r="K259" s="46">
        <f>CHOOSE($AU$4,'C_6_%'!H251,'C_5_%'!H251,'C_4_%'!H251,'C_3_%'!H251,'C_2_%'!H251,'C_1_%'!H251,'C_0_%'!H251)</f>
        <v>857915</v>
      </c>
      <c r="L259" s="46"/>
      <c r="M259" s="46">
        <f>CHOOSE($AU$4,'C_6_%'!I251,'C_5_%'!I251,'C_4_%'!I251,'C_3_%'!I251,'C_2_%'!I251,'C_1_%'!I251,'C_0_%'!I251)</f>
        <v>146033</v>
      </c>
      <c r="N259" s="46"/>
      <c r="O259" s="46">
        <f>CHOOSE($AU$4,'C_6_%'!J251,'C_5_%'!J251,'C_4_%'!J251,'C_3_%'!J251,'C_2_%'!J251,'C_1_%'!J251,'C_0_%'!J251)</f>
        <v>3450596</v>
      </c>
      <c r="P259" s="46"/>
      <c r="Q259" s="46">
        <f>CHOOSE($AU$4,'C_6_%'!K251,'C_5_%'!K251,'C_4_%'!K251,'C_3_%'!K251,'C_2_%'!K251,'C_1_%'!K251,'C_0_%'!K251)</f>
        <v>53582</v>
      </c>
      <c r="R259" s="46"/>
      <c r="S259" s="46">
        <f>CHOOSE($AU$4,'C_6_%'!L251,'C_5_%'!L251,'C_4_%'!L251,'C_3_%'!L251,'C_2_%'!L251,'C_1_%'!L251,'C_0_%'!L251,)</f>
        <v>10383080</v>
      </c>
      <c r="T259" s="46"/>
      <c r="U259" s="46">
        <f>CHOOSE($AU$4,'C_6_%'!O251,'C_5_%'!O251,'C_4_%'!O251,'C_3_%'!O251,'C_2_%'!O251,'C_1_%'!O251,'C_0_%'!O251)</f>
        <v>234326</v>
      </c>
      <c r="V259" s="46"/>
      <c r="W259" s="46">
        <f>CHOOSE($AU$4,'C_6_%'!Q251,'C_5_%'!Q251,'C_4_%'!Q251,'C_3_%'!Q251,'C_2_%'!Q251,'C_1_%'!Q251,'C_0_%'!Q251)</f>
        <v>0</v>
      </c>
      <c r="X259" s="46"/>
      <c r="Y259" s="46">
        <f>CHOOSE($AU$4,'C_6_%'!P251,'C_5_%'!P251,'C_4_%'!P251,'C_3_%'!P251,'C_2_%'!P251,'C_1_%'!P251,'C_0_%'!P251)</f>
        <v>34752</v>
      </c>
      <c r="Z259" s="46"/>
      <c r="AA259" s="46">
        <f>CHOOSE($AU$4,'C_6_%'!R251,'C_5_%'!R251,'C_4_%'!R251,'C_3_%'!R251,'C_2_%'!R251,'C_1_%'!R251,'C_0_%'!R251)</f>
        <v>238725</v>
      </c>
      <c r="AB259" s="46"/>
      <c r="AC259" s="46">
        <f>CHOOSE($AU$4,'C_6_%'!S251,'C_5_%'!S251,'C_4_%'!S251,'C_3_%'!S251,'C_2_%'!S251,'C_1_%'!S251,'C_0_%'!S251)</f>
        <v>55095</v>
      </c>
      <c r="AW259" s="48"/>
      <c r="AX259" s="48"/>
      <c r="AY259" s="48"/>
    </row>
    <row r="260" spans="2:51" x14ac:dyDescent="0.2">
      <c r="B260" s="38">
        <f>CHOOSE($AU$4,'C_6_%'!B252,'C_5_%'!B252,'C_4_%'!B252,'C_3_%'!B252,'C_2_%'!B252,'C_1_%'!B252,'C_0_%'!B252,)</f>
        <v>5486</v>
      </c>
      <c r="C260" s="38" t="str">
        <f>CHOOSE($AU$4,'C_6_%'!A252,'C_5_%'!A252,'C_4_%'!A252,'C_3_%'!A252,'C_2_%'!A252,'C_1_%'!A252,'C_0_%'!A252,)</f>
        <v>Remsen-Union</v>
      </c>
      <c r="E260" s="40">
        <f>CHOOSE($AU$4,'C_6_%'!E252,'C_5_%'!E252,'C_4_%'!E252,'C_3_%'!E252,'C_2_%'!E252,'C_1_%'!E252,'C_0_%'!E252)</f>
        <v>388.7</v>
      </c>
      <c r="G260" s="40">
        <f>CHOOSE($AU$4,'C_6_%'!F252,'C_5_%'!F252,'C_4_%'!F252,'C_3_%'!F252,'C_2_%'!F252,'C_1_%'!F252,'C_0_%'!F252)</f>
        <v>-3.7</v>
      </c>
      <c r="H260" s="3"/>
      <c r="I260" s="6">
        <f>CHOOSE($AU$4,'C_6_%'!G252,'C_5_%'!G252,'C_4_%'!G252,'C_3_%'!G252,'C_2_%'!G252,'C_1_%'!G252,'C_0_%'!G252,)</f>
        <v>1542420</v>
      </c>
      <c r="J260" s="6"/>
      <c r="K260" s="6">
        <f>CHOOSE($AU$4,'C_6_%'!H252,'C_5_%'!H252,'C_4_%'!H252,'C_3_%'!H252,'C_2_%'!H252,'C_1_%'!H252,'C_0_%'!H252)</f>
        <v>285632</v>
      </c>
      <c r="L260" s="6"/>
      <c r="M260" s="6">
        <f>CHOOSE($AU$4,'C_6_%'!I252,'C_5_%'!I252,'C_4_%'!I252,'C_3_%'!I252,'C_2_%'!I252,'C_1_%'!I252,'C_0_%'!I252)</f>
        <v>100334</v>
      </c>
      <c r="N260" s="6"/>
      <c r="O260" s="6">
        <f>CHOOSE($AU$4,'C_6_%'!J252,'C_5_%'!J252,'C_4_%'!J252,'C_3_%'!J252,'C_2_%'!J252,'C_1_%'!J252,'C_0_%'!J252)</f>
        <v>1664822</v>
      </c>
      <c r="P260" s="6"/>
      <c r="Q260" s="6">
        <f>CHOOSE($AU$4,'C_6_%'!K252,'C_5_%'!K252,'C_4_%'!K252,'C_3_%'!K252,'C_2_%'!K252,'C_1_%'!K252,'C_0_%'!K252)</f>
        <v>38360</v>
      </c>
      <c r="R260" s="6"/>
      <c r="S260" s="6">
        <f>CHOOSE($AU$4,'C_6_%'!L252,'C_5_%'!L252,'C_4_%'!L252,'C_3_%'!L252,'C_2_%'!L252,'C_1_%'!L252,'C_0_%'!L252,)</f>
        <v>3500994</v>
      </c>
      <c r="T260" s="6"/>
      <c r="U260" s="6">
        <f>CHOOSE($AU$4,'C_6_%'!O252,'C_5_%'!O252,'C_4_%'!O252,'C_3_%'!O252,'C_2_%'!O252,'C_1_%'!O252,'C_0_%'!O252)</f>
        <v>146814</v>
      </c>
      <c r="V260" s="6"/>
      <c r="W260" s="6">
        <f>CHOOSE($AU$4,'C_6_%'!Q252,'C_5_%'!Q252,'C_4_%'!Q252,'C_3_%'!Q252,'C_2_%'!Q252,'C_1_%'!Q252,'C_0_%'!Q252)</f>
        <v>0</v>
      </c>
      <c r="X260" s="6"/>
      <c r="Y260" s="6">
        <f>CHOOSE($AU$4,'C_6_%'!P252,'C_5_%'!P252,'C_4_%'!P252,'C_3_%'!P252,'C_2_%'!P252,'C_1_%'!P252,'C_0_%'!P252)</f>
        <v>0</v>
      </c>
      <c r="Z260" s="6"/>
      <c r="AA260" s="6">
        <f>CHOOSE($AU$4,'C_6_%'!R252,'C_5_%'!R252,'C_4_%'!R252,'C_3_%'!R252,'C_2_%'!R252,'C_1_%'!R252,'C_0_%'!R252)</f>
        <v>66843</v>
      </c>
      <c r="AB260" s="6"/>
      <c r="AC260" s="6">
        <f>CHOOSE($AU$4,'C_6_%'!S252,'C_5_%'!S252,'C_4_%'!S252,'C_3_%'!S252,'C_2_%'!S252,'C_1_%'!S252,'C_0_%'!S252)</f>
        <v>8693</v>
      </c>
      <c r="AW260" s="20"/>
      <c r="AX260" s="20"/>
      <c r="AY260" s="20"/>
    </row>
    <row r="261" spans="2:51" x14ac:dyDescent="0.2">
      <c r="B261" s="38">
        <f>CHOOSE($AU$4,'C_6_%'!B253,'C_5_%'!B253,'C_4_%'!B253,'C_3_%'!B253,'C_2_%'!B253,'C_1_%'!B253,'C_0_%'!B253,)</f>
        <v>5508</v>
      </c>
      <c r="C261" s="38" t="str">
        <f>CHOOSE($AU$4,'C_6_%'!A253,'C_5_%'!A253,'C_4_%'!A253,'C_3_%'!A253,'C_2_%'!A253,'C_1_%'!A253,'C_0_%'!A253,)</f>
        <v>Riceville</v>
      </c>
      <c r="E261" s="40">
        <f>CHOOSE($AU$4,'C_6_%'!E253,'C_5_%'!E253,'C_4_%'!E253,'C_3_%'!E253,'C_2_%'!E253,'C_1_%'!E253,'C_0_%'!E253)</f>
        <v>301.7</v>
      </c>
      <c r="G261" s="40">
        <f>CHOOSE($AU$4,'C_6_%'!F253,'C_5_%'!F253,'C_4_%'!F253,'C_3_%'!F253,'C_2_%'!F253,'C_1_%'!F253,'C_0_%'!F253)</f>
        <v>10.1</v>
      </c>
      <c r="H261" s="3"/>
      <c r="I261" s="6">
        <f>CHOOSE($AU$4,'C_6_%'!G253,'C_5_%'!G253,'C_4_%'!G253,'C_3_%'!G253,'C_2_%'!G253,'C_1_%'!G253,'C_0_%'!G253,)</f>
        <v>1017008</v>
      </c>
      <c r="J261" s="6"/>
      <c r="K261" s="6">
        <f>CHOOSE($AU$4,'C_6_%'!H253,'C_5_%'!H253,'C_4_%'!H253,'C_3_%'!H253,'C_2_%'!H253,'C_1_%'!H253,'C_0_%'!H253)</f>
        <v>270668</v>
      </c>
      <c r="L261" s="6"/>
      <c r="M261" s="6">
        <f>CHOOSE($AU$4,'C_6_%'!I253,'C_5_%'!I253,'C_4_%'!I253,'C_3_%'!I253,'C_2_%'!I253,'C_1_%'!I253,'C_0_%'!I253)</f>
        <v>180400</v>
      </c>
      <c r="N261" s="6"/>
      <c r="O261" s="6">
        <f>CHOOSE($AU$4,'C_6_%'!J253,'C_5_%'!J253,'C_4_%'!J253,'C_3_%'!J253,'C_2_%'!J253,'C_1_%'!J253,'C_0_%'!J253)</f>
        <v>1349697</v>
      </c>
      <c r="P261" s="6"/>
      <c r="Q261" s="6">
        <f>CHOOSE($AU$4,'C_6_%'!K253,'C_5_%'!K253,'C_4_%'!K253,'C_3_%'!K253,'C_2_%'!K253,'C_1_%'!K253,'C_0_%'!K253)</f>
        <v>43624</v>
      </c>
      <c r="R261" s="6"/>
      <c r="S261" s="6">
        <f>CHOOSE($AU$4,'C_6_%'!L253,'C_5_%'!L253,'C_4_%'!L253,'C_3_%'!L253,'C_2_%'!L253,'C_1_%'!L253,'C_0_%'!L253,)</f>
        <v>2640800.3333000001</v>
      </c>
      <c r="T261" s="6"/>
      <c r="U261" s="6">
        <f>CHOOSE($AU$4,'C_6_%'!O253,'C_5_%'!O253,'C_4_%'!O253,'C_3_%'!O253,'C_2_%'!O253,'C_1_%'!O253,'C_0_%'!O253)</f>
        <v>227451.33332999999</v>
      </c>
      <c r="V261" s="6"/>
      <c r="W261" s="6">
        <f>CHOOSE($AU$4,'C_6_%'!Q253,'C_5_%'!Q253,'C_4_%'!Q253,'C_3_%'!Q253,'C_2_%'!Q253,'C_1_%'!Q253,'C_0_%'!Q253)</f>
        <v>0</v>
      </c>
      <c r="X261" s="6"/>
      <c r="Y261" s="6">
        <f>CHOOSE($AU$4,'C_6_%'!P253,'C_5_%'!P253,'C_4_%'!P253,'C_3_%'!P253,'C_2_%'!P253,'C_1_%'!P253,'C_0_%'!P253)</f>
        <v>0</v>
      </c>
      <c r="Z261" s="6"/>
      <c r="AA261" s="6">
        <f>CHOOSE($AU$4,'C_6_%'!R253,'C_5_%'!R253,'C_4_%'!R253,'C_3_%'!R253,'C_2_%'!R253,'C_1_%'!R253,'C_0_%'!R253)</f>
        <v>0</v>
      </c>
      <c r="AB261" s="6"/>
      <c r="AC261" s="6">
        <f>CHOOSE($AU$4,'C_6_%'!S253,'C_5_%'!S253,'C_4_%'!S253,'C_3_%'!S253,'C_2_%'!S253,'C_1_%'!S253,'C_0_%'!S253)</f>
        <v>0</v>
      </c>
      <c r="AW261" s="20"/>
      <c r="AX261" s="20"/>
      <c r="AY261" s="20"/>
    </row>
    <row r="262" spans="2:51" x14ac:dyDescent="0.2">
      <c r="B262" s="38">
        <f>CHOOSE($AU$4,'C_6_%'!B254,'C_5_%'!B254,'C_4_%'!B254,'C_3_%'!B254,'C_2_%'!B254,'C_1_%'!B254,'C_0_%'!B254,)</f>
        <v>1975</v>
      </c>
      <c r="C262" s="38" t="str">
        <f>CHOOSE($AU$4,'C_6_%'!A254,'C_5_%'!A254,'C_4_%'!A254,'C_3_%'!A254,'C_2_%'!A254,'C_1_%'!A254,'C_0_%'!A254,)</f>
        <v>River Valley</v>
      </c>
      <c r="E262" s="40">
        <f>CHOOSE($AU$4,'C_6_%'!E254,'C_5_%'!E254,'C_4_%'!E254,'C_3_%'!E254,'C_2_%'!E254,'C_1_%'!E254,'C_0_%'!E254)</f>
        <v>422</v>
      </c>
      <c r="G262" s="40">
        <f>CHOOSE($AU$4,'C_6_%'!F254,'C_5_%'!F254,'C_4_%'!F254,'C_3_%'!F254,'C_2_%'!F254,'C_1_%'!F254,'C_0_%'!F254)</f>
        <v>2.2999999999999998</v>
      </c>
      <c r="H262" s="3"/>
      <c r="I262" s="6">
        <f>CHOOSE($AU$4,'C_6_%'!G254,'C_5_%'!G254,'C_4_%'!G254,'C_3_%'!G254,'C_2_%'!G254,'C_1_%'!G254,'C_0_%'!G254,)</f>
        <v>1771846</v>
      </c>
      <c r="J262" s="6"/>
      <c r="K262" s="6">
        <f>CHOOSE($AU$4,'C_6_%'!H254,'C_5_%'!H254,'C_4_%'!H254,'C_3_%'!H254,'C_2_%'!H254,'C_1_%'!H254,'C_0_%'!H254)</f>
        <v>326617</v>
      </c>
      <c r="L262" s="6"/>
      <c r="M262" s="6">
        <f>CHOOSE($AU$4,'C_6_%'!I254,'C_5_%'!I254,'C_4_%'!I254,'C_3_%'!I254,'C_2_%'!I254,'C_1_%'!I254,'C_0_%'!I254)</f>
        <v>92448</v>
      </c>
      <c r="N262" s="6"/>
      <c r="O262" s="6">
        <f>CHOOSE($AU$4,'C_6_%'!J254,'C_5_%'!J254,'C_4_%'!J254,'C_3_%'!J254,'C_2_%'!J254,'C_1_%'!J254,'C_0_%'!J254)</f>
        <v>1479966</v>
      </c>
      <c r="P262" s="6"/>
      <c r="Q262" s="6">
        <f>CHOOSE($AU$4,'C_6_%'!K254,'C_5_%'!K254,'C_4_%'!K254,'C_3_%'!K254,'C_2_%'!K254,'C_1_%'!K254,'C_0_%'!K254)</f>
        <v>29748</v>
      </c>
      <c r="R262" s="6"/>
      <c r="S262" s="6">
        <f>CHOOSE($AU$4,'C_6_%'!L254,'C_5_%'!L254,'C_4_%'!L254,'C_3_%'!L254,'C_2_%'!L254,'C_1_%'!L254,'C_0_%'!L254,)</f>
        <v>3583018</v>
      </c>
      <c r="T262" s="6"/>
      <c r="U262" s="6">
        <f>CHOOSE($AU$4,'C_6_%'!O254,'C_5_%'!O254,'C_4_%'!O254,'C_3_%'!O254,'C_2_%'!O254,'C_1_%'!O254,'C_0_%'!O254)</f>
        <v>126785</v>
      </c>
      <c r="V262" s="6"/>
      <c r="W262" s="6">
        <f>CHOOSE($AU$4,'C_6_%'!Q254,'C_5_%'!Q254,'C_4_%'!Q254,'C_3_%'!Q254,'C_2_%'!Q254,'C_1_%'!Q254,'C_0_%'!Q254)</f>
        <v>0</v>
      </c>
      <c r="X262" s="6"/>
      <c r="Y262" s="6">
        <f>CHOOSE($AU$4,'C_6_%'!P254,'C_5_%'!P254,'C_4_%'!P254,'C_3_%'!P254,'C_2_%'!P254,'C_1_%'!P254,'C_0_%'!P254)</f>
        <v>0</v>
      </c>
      <c r="Z262" s="6"/>
      <c r="AA262" s="6">
        <f>CHOOSE($AU$4,'C_6_%'!R254,'C_5_%'!R254,'C_4_%'!R254,'C_3_%'!R254,'C_2_%'!R254,'C_1_%'!R254,'C_0_%'!R254)</f>
        <v>76392</v>
      </c>
      <c r="AB262" s="6"/>
      <c r="AC262" s="6">
        <f>CHOOSE($AU$4,'C_6_%'!S254,'C_5_%'!S254,'C_4_%'!S254,'C_3_%'!S254,'C_2_%'!S254,'C_1_%'!S254,'C_0_%'!S254)</f>
        <v>-3181</v>
      </c>
      <c r="AW262" s="20"/>
      <c r="AX262" s="20"/>
      <c r="AY262" s="20"/>
    </row>
    <row r="263" spans="2:51" x14ac:dyDescent="0.2">
      <c r="B263" s="38">
        <f>CHOOSE($AU$4,'C_6_%'!B255,'C_5_%'!B255,'C_4_%'!B255,'C_3_%'!B255,'C_2_%'!B255,'C_1_%'!B255,'C_0_%'!B255,)</f>
        <v>4824</v>
      </c>
      <c r="C263" s="38" t="str">
        <f>CHOOSE($AU$4,'C_6_%'!A255,'C_5_%'!A255,'C_4_%'!A255,'C_3_%'!A255,'C_2_%'!A255,'C_1_%'!A255,'C_0_%'!A255,)</f>
        <v>Riverside</v>
      </c>
      <c r="E263" s="40">
        <f>CHOOSE($AU$4,'C_6_%'!E255,'C_5_%'!E255,'C_4_%'!E255,'C_3_%'!E255,'C_2_%'!E255,'C_1_%'!E255,'C_0_%'!E255)</f>
        <v>713.4</v>
      </c>
      <c r="G263" s="40">
        <f>CHOOSE($AU$4,'C_6_%'!F255,'C_5_%'!F255,'C_4_%'!F255,'C_3_%'!F255,'C_2_%'!F255,'C_1_%'!F255,'C_0_%'!F255)</f>
        <v>34.700000000000003</v>
      </c>
      <c r="H263" s="3"/>
      <c r="I263" s="6">
        <f>CHOOSE($AU$4,'C_6_%'!G255,'C_5_%'!G255,'C_4_%'!G255,'C_3_%'!G255,'C_2_%'!G255,'C_1_%'!G255,'C_0_%'!G255,)</f>
        <v>3022682</v>
      </c>
      <c r="J263" s="6"/>
      <c r="K263" s="6">
        <f>CHOOSE($AU$4,'C_6_%'!H255,'C_5_%'!H255,'C_4_%'!H255,'C_3_%'!H255,'C_2_%'!H255,'C_1_%'!H255,'C_0_%'!H255)</f>
        <v>499594</v>
      </c>
      <c r="L263" s="6"/>
      <c r="M263" s="6">
        <f>CHOOSE($AU$4,'C_6_%'!I255,'C_5_%'!I255,'C_4_%'!I255,'C_3_%'!I255,'C_2_%'!I255,'C_1_%'!I255,'C_0_%'!I255)</f>
        <v>565030</v>
      </c>
      <c r="N263" s="6"/>
      <c r="O263" s="6">
        <f>CHOOSE($AU$4,'C_6_%'!J255,'C_5_%'!J255,'C_4_%'!J255,'C_3_%'!J255,'C_2_%'!J255,'C_1_%'!J255,'C_0_%'!J255)</f>
        <v>2556598</v>
      </c>
      <c r="P263" s="6"/>
      <c r="Q263" s="6">
        <f>CHOOSE($AU$4,'C_6_%'!K255,'C_5_%'!K255,'C_4_%'!K255,'C_3_%'!K255,'C_2_%'!K255,'C_1_%'!K255,'C_0_%'!K255)</f>
        <v>107984</v>
      </c>
      <c r="R263" s="6"/>
      <c r="S263" s="6">
        <f>CHOOSE($AU$4,'C_6_%'!L255,'C_5_%'!L255,'C_4_%'!L255,'C_3_%'!L255,'C_2_%'!L255,'C_1_%'!L255,'C_0_%'!L255,)</f>
        <v>6090197.3333000001</v>
      </c>
      <c r="T263" s="6"/>
      <c r="U263" s="6">
        <f>CHOOSE($AU$4,'C_6_%'!O255,'C_5_%'!O255,'C_4_%'!O255,'C_3_%'!O255,'C_2_%'!O255,'C_1_%'!O255,'C_0_%'!O255)</f>
        <v>684337.33333000005</v>
      </c>
      <c r="V263" s="6"/>
      <c r="W263" s="6">
        <f>CHOOSE($AU$4,'C_6_%'!Q255,'C_5_%'!Q255,'C_4_%'!Q255,'C_3_%'!Q255,'C_2_%'!Q255,'C_1_%'!Q255,'C_0_%'!Q255)</f>
        <v>0</v>
      </c>
      <c r="X263" s="6"/>
      <c r="Y263" s="6">
        <f>CHOOSE($AU$4,'C_6_%'!P255,'C_5_%'!P255,'C_4_%'!P255,'C_3_%'!P255,'C_2_%'!P255,'C_1_%'!P255,'C_0_%'!P255)</f>
        <v>0</v>
      </c>
      <c r="Z263" s="6"/>
      <c r="AA263" s="6">
        <f>CHOOSE($AU$4,'C_6_%'!R255,'C_5_%'!R255,'C_4_%'!R255,'C_3_%'!R255,'C_2_%'!R255,'C_1_%'!R255,'C_0_%'!R255)</f>
        <v>136869</v>
      </c>
      <c r="AB263" s="6"/>
      <c r="AC263" s="6">
        <f>CHOOSE($AU$4,'C_6_%'!S255,'C_5_%'!S255,'C_4_%'!S255,'C_3_%'!S255,'C_2_%'!S255,'C_1_%'!S255,'C_0_%'!S255)</f>
        <v>5267</v>
      </c>
      <c r="AW263" s="20"/>
      <c r="AX263" s="20"/>
      <c r="AY263" s="20"/>
    </row>
    <row r="264" spans="2:51" s="43" customFormat="1" x14ac:dyDescent="0.2">
      <c r="B264" s="42">
        <f>CHOOSE($AU$4,'C_6_%'!B256,'C_5_%'!B256,'C_4_%'!B256,'C_3_%'!B256,'C_2_%'!B256,'C_1_%'!B256,'C_0_%'!B256,)</f>
        <v>5607</v>
      </c>
      <c r="C264" s="42" t="str">
        <f>CHOOSE($AU$4,'C_6_%'!A256,'C_5_%'!A256,'C_4_%'!A256,'C_3_%'!A256,'C_2_%'!A256,'C_1_%'!A256,'C_0_%'!A256,)</f>
        <v>Rock Valley</v>
      </c>
      <c r="E264" s="44">
        <f>CHOOSE($AU$4,'C_6_%'!E256,'C_5_%'!E256,'C_4_%'!E256,'C_3_%'!E256,'C_2_%'!E256,'C_1_%'!E256,'C_0_%'!E256)</f>
        <v>675.2</v>
      </c>
      <c r="G264" s="44">
        <f>CHOOSE($AU$4,'C_6_%'!F256,'C_5_%'!F256,'C_4_%'!F256,'C_3_%'!F256,'C_2_%'!F256,'C_1_%'!F256,'C_0_%'!F256)</f>
        <v>-13.1</v>
      </c>
      <c r="H264" s="45"/>
      <c r="I264" s="46">
        <f>CHOOSE($AU$4,'C_6_%'!G256,'C_5_%'!G256,'C_4_%'!G256,'C_3_%'!G256,'C_2_%'!G256,'C_1_%'!G256,'C_0_%'!G256,)</f>
        <v>3411617</v>
      </c>
      <c r="J264" s="46"/>
      <c r="K264" s="46">
        <f>CHOOSE($AU$4,'C_6_%'!H256,'C_5_%'!H256,'C_4_%'!H256,'C_3_%'!H256,'C_2_%'!H256,'C_1_%'!H256,'C_0_%'!H256)</f>
        <v>496256</v>
      </c>
      <c r="L264" s="46"/>
      <c r="M264" s="46">
        <f>CHOOSE($AU$4,'C_6_%'!I256,'C_5_%'!I256,'C_4_%'!I256,'C_3_%'!I256,'C_2_%'!I256,'C_1_%'!I256,'C_0_%'!I256)</f>
        <v>208144</v>
      </c>
      <c r="N264" s="46"/>
      <c r="O264" s="46">
        <f>CHOOSE($AU$4,'C_6_%'!J256,'C_5_%'!J256,'C_4_%'!J256,'C_3_%'!J256,'C_2_%'!J256,'C_1_%'!J256,'C_0_%'!J256)</f>
        <v>1995391</v>
      </c>
      <c r="P264" s="46"/>
      <c r="Q264" s="46">
        <f>CHOOSE($AU$4,'C_6_%'!K256,'C_5_%'!K256,'C_4_%'!K256,'C_3_%'!K256,'C_2_%'!K256,'C_1_%'!K256,'C_0_%'!K256)</f>
        <v>28859</v>
      </c>
      <c r="R264" s="46"/>
      <c r="S264" s="46">
        <f>CHOOSE($AU$4,'C_6_%'!L256,'C_5_%'!L256,'C_4_%'!L256,'C_3_%'!L256,'C_2_%'!L256,'C_1_%'!L256,'C_0_%'!L256,)</f>
        <v>5916757.6666999999</v>
      </c>
      <c r="T264" s="46"/>
      <c r="U264" s="46">
        <f>CHOOSE($AU$4,'C_6_%'!O256,'C_5_%'!O256,'C_4_%'!O256,'C_3_%'!O256,'C_2_%'!O256,'C_1_%'!O256,'C_0_%'!O256)</f>
        <v>250496.66667000001</v>
      </c>
      <c r="V264" s="46"/>
      <c r="W264" s="46">
        <f>CHOOSE($AU$4,'C_6_%'!Q256,'C_5_%'!Q256,'C_4_%'!Q256,'C_3_%'!Q256,'C_2_%'!Q256,'C_1_%'!Q256,'C_0_%'!Q256)</f>
        <v>0</v>
      </c>
      <c r="X264" s="46"/>
      <c r="Y264" s="46">
        <f>CHOOSE($AU$4,'C_6_%'!P256,'C_5_%'!P256,'C_4_%'!P256,'C_3_%'!P256,'C_2_%'!P256,'C_1_%'!P256,'C_0_%'!P256)</f>
        <v>0</v>
      </c>
      <c r="Z264" s="46"/>
      <c r="AA264" s="46">
        <f>CHOOSE($AU$4,'C_6_%'!R256,'C_5_%'!R256,'C_4_%'!R256,'C_3_%'!R256,'C_2_%'!R256,'C_1_%'!R256,'C_0_%'!R256)</f>
        <v>264189</v>
      </c>
      <c r="AB264" s="46"/>
      <c r="AC264" s="46">
        <f>CHOOSE($AU$4,'C_6_%'!S256,'C_5_%'!S256,'C_4_%'!S256,'C_3_%'!S256,'C_2_%'!S256,'C_1_%'!S256,'C_0_%'!S256)</f>
        <v>65256</v>
      </c>
      <c r="AW264" s="48"/>
      <c r="AX264" s="48"/>
      <c r="AY264" s="48"/>
    </row>
    <row r="265" spans="2:51" x14ac:dyDescent="0.2">
      <c r="B265" s="38">
        <f>CHOOSE($AU$4,'C_6_%'!B257,'C_5_%'!B257,'C_4_%'!B257,'C_3_%'!B257,'C_2_%'!B257,'C_1_%'!B257,'C_0_%'!B257,)</f>
        <v>5625</v>
      </c>
      <c r="C265" s="38" t="str">
        <f>CHOOSE($AU$4,'C_6_%'!A257,'C_5_%'!A257,'C_4_%'!A257,'C_3_%'!A257,'C_2_%'!A257,'C_1_%'!A257,'C_0_%'!A257,)</f>
        <v>Rockwell City-Lytton</v>
      </c>
      <c r="E265" s="40">
        <f>CHOOSE($AU$4,'C_6_%'!E257,'C_5_%'!E257,'C_4_%'!E257,'C_3_%'!E257,'C_2_%'!E257,'C_1_%'!E257,'C_0_%'!E257)</f>
        <v>459</v>
      </c>
      <c r="G265" s="40">
        <f>CHOOSE($AU$4,'C_6_%'!F257,'C_5_%'!F257,'C_4_%'!F257,'C_3_%'!F257,'C_2_%'!F257,'C_1_%'!F257,'C_0_%'!F257)</f>
        <v>-13.1</v>
      </c>
      <c r="H265" s="3"/>
      <c r="I265" s="6">
        <f>CHOOSE($AU$4,'C_6_%'!G257,'C_5_%'!G257,'C_4_%'!G257,'C_3_%'!G257,'C_2_%'!G257,'C_1_%'!G257,'C_0_%'!G257,)</f>
        <v>2326059</v>
      </c>
      <c r="J265" s="6"/>
      <c r="K265" s="6">
        <f>CHOOSE($AU$4,'C_6_%'!H257,'C_5_%'!H257,'C_4_%'!H257,'C_3_%'!H257,'C_2_%'!H257,'C_1_%'!H257,'C_0_%'!H257)</f>
        <v>372605</v>
      </c>
      <c r="L265" s="6"/>
      <c r="M265" s="6">
        <f>CHOOSE($AU$4,'C_6_%'!I257,'C_5_%'!I257,'C_4_%'!I257,'C_3_%'!I257,'C_2_%'!I257,'C_1_%'!I257,'C_0_%'!I257)</f>
        <v>363958</v>
      </c>
      <c r="N265" s="6"/>
      <c r="O265" s="6">
        <f>CHOOSE($AU$4,'C_6_%'!J257,'C_5_%'!J257,'C_4_%'!J257,'C_3_%'!J257,'C_2_%'!J257,'C_1_%'!J257,'C_0_%'!J257)</f>
        <v>1775716</v>
      </c>
      <c r="P265" s="6"/>
      <c r="Q265" s="6">
        <f>CHOOSE($AU$4,'C_6_%'!K257,'C_5_%'!K257,'C_4_%'!K257,'C_3_%'!K257,'C_2_%'!K257,'C_1_%'!K257,'C_0_%'!K257)</f>
        <v>65447</v>
      </c>
      <c r="R265" s="6"/>
      <c r="S265" s="6">
        <f>CHOOSE($AU$4,'C_6_%'!L257,'C_5_%'!L257,'C_4_%'!L257,'C_3_%'!L257,'C_2_%'!L257,'C_1_%'!L257,'C_0_%'!L257,)</f>
        <v>4480472.3333000001</v>
      </c>
      <c r="T265" s="6"/>
      <c r="U265" s="6">
        <f>CHOOSE($AU$4,'C_6_%'!O257,'C_5_%'!O257,'C_4_%'!O257,'C_3_%'!O257,'C_2_%'!O257,'C_1_%'!O257,'C_0_%'!O257)</f>
        <v>435497.33332999999</v>
      </c>
      <c r="V265" s="6"/>
      <c r="W265" s="6">
        <f>CHOOSE($AU$4,'C_6_%'!Q257,'C_5_%'!Q257,'C_4_%'!Q257,'C_3_%'!Q257,'C_2_%'!Q257,'C_1_%'!Q257,'C_0_%'!Q257)</f>
        <v>0</v>
      </c>
      <c r="X265" s="6"/>
      <c r="Y265" s="6">
        <f>CHOOSE($AU$4,'C_6_%'!P257,'C_5_%'!P257,'C_4_%'!P257,'C_3_%'!P257,'C_2_%'!P257,'C_1_%'!P257,'C_0_%'!P257)</f>
        <v>0</v>
      </c>
      <c r="Z265" s="6"/>
      <c r="AA265" s="6">
        <f>CHOOSE($AU$4,'C_6_%'!R257,'C_5_%'!R257,'C_4_%'!R257,'C_3_%'!R257,'C_2_%'!R257,'C_1_%'!R257,'C_0_%'!R257)</f>
        <v>89124</v>
      </c>
      <c r="AB265" s="6"/>
      <c r="AC265" s="6">
        <f>CHOOSE($AU$4,'C_6_%'!S257,'C_5_%'!S257,'C_4_%'!S257,'C_3_%'!S257,'C_2_%'!S257,'C_1_%'!S257,'C_0_%'!S257)</f>
        <v>27914</v>
      </c>
      <c r="AW265" s="20"/>
      <c r="AX265" s="20"/>
      <c r="AY265" s="20"/>
    </row>
    <row r="266" spans="2:51" x14ac:dyDescent="0.2">
      <c r="B266" s="38">
        <f>CHOOSE($AU$4,'C_6_%'!B258,'C_5_%'!B258,'C_4_%'!B258,'C_3_%'!B258,'C_2_%'!B258,'C_1_%'!B258,'C_0_%'!B258,)</f>
        <v>5643</v>
      </c>
      <c r="C266" s="38" t="str">
        <f>CHOOSE($AU$4,'C_6_%'!A258,'C_5_%'!A258,'C_4_%'!A258,'C_3_%'!A258,'C_2_%'!A258,'C_1_%'!A258,'C_0_%'!A258,)</f>
        <v>Roland-Story</v>
      </c>
      <c r="E266" s="40">
        <f>CHOOSE($AU$4,'C_6_%'!E258,'C_5_%'!E258,'C_4_%'!E258,'C_3_%'!E258,'C_2_%'!E258,'C_1_%'!E258,'C_0_%'!E258)</f>
        <v>977.3</v>
      </c>
      <c r="G266" s="40">
        <f>CHOOSE($AU$4,'C_6_%'!F258,'C_5_%'!F258,'C_4_%'!F258,'C_3_%'!F258,'C_2_%'!F258,'C_1_%'!F258,'C_0_%'!F258)</f>
        <v>10.9</v>
      </c>
      <c r="H266" s="3"/>
      <c r="I266" s="6">
        <f>CHOOSE($AU$4,'C_6_%'!G258,'C_5_%'!G258,'C_4_%'!G258,'C_3_%'!G258,'C_2_%'!G258,'C_1_%'!G258,'C_0_%'!G258,)</f>
        <v>4611215</v>
      </c>
      <c r="J266" s="6"/>
      <c r="K266" s="6">
        <f>CHOOSE($AU$4,'C_6_%'!H258,'C_5_%'!H258,'C_4_%'!H258,'C_3_%'!H258,'C_2_%'!H258,'C_1_%'!H258,'C_0_%'!H258)</f>
        <v>674038</v>
      </c>
      <c r="L266" s="6"/>
      <c r="M266" s="6">
        <f>CHOOSE($AU$4,'C_6_%'!I258,'C_5_%'!I258,'C_4_%'!I258,'C_3_%'!I258,'C_2_%'!I258,'C_1_%'!I258,'C_0_%'!I258)</f>
        <v>296634</v>
      </c>
      <c r="N266" s="6"/>
      <c r="O266" s="6">
        <f>CHOOSE($AU$4,'C_6_%'!J258,'C_5_%'!J258,'C_4_%'!J258,'C_3_%'!J258,'C_2_%'!J258,'C_1_%'!J258,'C_0_%'!J258)</f>
        <v>2602485</v>
      </c>
      <c r="P266" s="6"/>
      <c r="Q266" s="6">
        <f>CHOOSE($AU$4,'C_6_%'!K258,'C_5_%'!K258,'C_4_%'!K258,'C_3_%'!K258,'C_2_%'!K258,'C_1_%'!K258,'C_0_%'!K258)</f>
        <v>46192</v>
      </c>
      <c r="R266" s="6"/>
      <c r="S266" s="6">
        <f>CHOOSE($AU$4,'C_6_%'!L258,'C_5_%'!L258,'C_4_%'!L258,'C_3_%'!L258,'C_2_%'!L258,'C_1_%'!L258,'C_0_%'!L258,)</f>
        <v>7922642</v>
      </c>
      <c r="T266" s="6"/>
      <c r="U266" s="6">
        <f>CHOOSE($AU$4,'C_6_%'!O258,'C_5_%'!O258,'C_4_%'!O258,'C_3_%'!O258,'C_2_%'!O258,'C_1_%'!O258,'C_0_%'!O258)</f>
        <v>377730</v>
      </c>
      <c r="V266" s="6"/>
      <c r="W266" s="6">
        <f>CHOOSE($AU$4,'C_6_%'!Q258,'C_5_%'!Q258,'C_4_%'!Q258,'C_3_%'!Q258,'C_2_%'!Q258,'C_1_%'!Q258,'C_0_%'!Q258)</f>
        <v>0</v>
      </c>
      <c r="X266" s="6"/>
      <c r="Y266" s="6">
        <f>CHOOSE($AU$4,'C_6_%'!P258,'C_5_%'!P258,'C_4_%'!P258,'C_3_%'!P258,'C_2_%'!P258,'C_1_%'!P258,'C_0_%'!P258)</f>
        <v>0</v>
      </c>
      <c r="Z266" s="6"/>
      <c r="AA266" s="6">
        <f>CHOOSE($AU$4,'C_6_%'!R258,'C_5_%'!R258,'C_4_%'!R258,'C_3_%'!R258,'C_2_%'!R258,'C_1_%'!R258,'C_0_%'!R258)</f>
        <v>82758</v>
      </c>
      <c r="AB266" s="6"/>
      <c r="AC266" s="6">
        <f>CHOOSE($AU$4,'C_6_%'!S258,'C_5_%'!S258,'C_4_%'!S258,'C_3_%'!S258,'C_2_%'!S258,'C_1_%'!S258,'C_0_%'!S258)</f>
        <v>12366</v>
      </c>
      <c r="AW266" s="20"/>
      <c r="AX266" s="20"/>
      <c r="AY266" s="20"/>
    </row>
    <row r="267" spans="2:51" x14ac:dyDescent="0.2">
      <c r="B267" s="38">
        <f>CHOOSE($AU$4,'C_6_%'!B259,'C_5_%'!B259,'C_4_%'!B259,'C_3_%'!B259,'C_2_%'!B259,'C_1_%'!B259,'C_0_%'!B259,)</f>
        <v>5697</v>
      </c>
      <c r="C267" s="38" t="str">
        <f>CHOOSE($AU$4,'C_6_%'!A259,'C_5_%'!A259,'C_4_%'!A259,'C_3_%'!A259,'C_2_%'!A259,'C_1_%'!A259,'C_0_%'!A259,)</f>
        <v>Rudd-Rockford-Marble Rk</v>
      </c>
      <c r="E267" s="40">
        <f>CHOOSE($AU$4,'C_6_%'!E259,'C_5_%'!E259,'C_4_%'!E259,'C_3_%'!E259,'C_2_%'!E259,'C_1_%'!E259,'C_0_%'!E259)</f>
        <v>453.4</v>
      </c>
      <c r="G267" s="40">
        <f>CHOOSE($AU$4,'C_6_%'!F259,'C_5_%'!F259,'C_4_%'!F259,'C_3_%'!F259,'C_2_%'!F259,'C_1_%'!F259,'C_0_%'!F259)</f>
        <v>-18.7</v>
      </c>
      <c r="H267" s="3"/>
      <c r="I267" s="6">
        <f>CHOOSE($AU$4,'C_6_%'!G259,'C_5_%'!G259,'C_4_%'!G259,'C_3_%'!G259,'C_2_%'!G259,'C_1_%'!G259,'C_0_%'!G259,)</f>
        <v>1969040</v>
      </c>
      <c r="J267" s="6"/>
      <c r="K267" s="6">
        <f>CHOOSE($AU$4,'C_6_%'!H259,'C_5_%'!H259,'C_4_%'!H259,'C_3_%'!H259,'C_2_%'!H259,'C_1_%'!H259,'C_0_%'!H259)</f>
        <v>339419</v>
      </c>
      <c r="L267" s="6"/>
      <c r="M267" s="6">
        <f>CHOOSE($AU$4,'C_6_%'!I259,'C_5_%'!I259,'C_4_%'!I259,'C_3_%'!I259,'C_2_%'!I259,'C_1_%'!I259,'C_0_%'!I259)</f>
        <v>-25891</v>
      </c>
      <c r="N267" s="6"/>
      <c r="O267" s="6">
        <f>CHOOSE($AU$4,'C_6_%'!J259,'C_5_%'!J259,'C_4_%'!J259,'C_3_%'!J259,'C_2_%'!J259,'C_1_%'!J259,'C_0_%'!J259)</f>
        <v>1662910</v>
      </c>
      <c r="P267" s="6"/>
      <c r="Q267" s="6">
        <f>CHOOSE($AU$4,'C_6_%'!K259,'C_5_%'!K259,'C_4_%'!K259,'C_3_%'!K259,'C_2_%'!K259,'C_1_%'!K259,'C_0_%'!K259)</f>
        <v>44091</v>
      </c>
      <c r="R267" s="6"/>
      <c r="S267" s="6">
        <f>CHOOSE($AU$4,'C_6_%'!L259,'C_5_%'!L259,'C_4_%'!L259,'C_3_%'!L259,'C_2_%'!L259,'C_1_%'!L259,'C_0_%'!L259,)</f>
        <v>3975912</v>
      </c>
      <c r="T267" s="6"/>
      <c r="U267" s="6">
        <f>CHOOSE($AU$4,'C_6_%'!O259,'C_5_%'!O259,'C_4_%'!O259,'C_3_%'!O259,'C_2_%'!O259,'C_1_%'!O259,'C_0_%'!O259)</f>
        <v>22743</v>
      </c>
      <c r="V267" s="6"/>
      <c r="W267" s="6">
        <f>CHOOSE($AU$4,'C_6_%'!Q259,'C_5_%'!Q259,'C_4_%'!Q259,'C_3_%'!Q259,'C_2_%'!Q259,'C_1_%'!Q259,'C_0_%'!Q259)</f>
        <v>0</v>
      </c>
      <c r="X267" s="6"/>
      <c r="Y267" s="6">
        <f>CHOOSE($AU$4,'C_6_%'!P259,'C_5_%'!P259,'C_4_%'!P259,'C_3_%'!P259,'C_2_%'!P259,'C_1_%'!P259,'C_0_%'!P259)</f>
        <v>32277</v>
      </c>
      <c r="Z267" s="6"/>
      <c r="AA267" s="6">
        <f>CHOOSE($AU$4,'C_6_%'!R259,'C_5_%'!R259,'C_4_%'!R259,'C_3_%'!R259,'C_2_%'!R259,'C_1_%'!R259,'C_0_%'!R259)</f>
        <v>50928</v>
      </c>
      <c r="AB267" s="6"/>
      <c r="AC267" s="6">
        <f>CHOOSE($AU$4,'C_6_%'!S259,'C_5_%'!S259,'C_4_%'!S259,'C_3_%'!S259,'C_2_%'!S259,'C_1_%'!S259,'C_0_%'!S259)</f>
        <v>-1101</v>
      </c>
      <c r="AW267" s="20"/>
      <c r="AX267" s="20"/>
      <c r="AY267" s="20"/>
    </row>
    <row r="268" spans="2:51" x14ac:dyDescent="0.2">
      <c r="B268" s="38">
        <f>CHOOSE($AU$4,'C_6_%'!B260,'C_5_%'!B260,'C_4_%'!B260,'C_3_%'!B260,'C_2_%'!B260,'C_1_%'!B260,'C_0_%'!B260,)</f>
        <v>5724</v>
      </c>
      <c r="C268" s="38" t="str">
        <f>CHOOSE($AU$4,'C_6_%'!A260,'C_5_%'!A260,'C_4_%'!A260,'C_3_%'!A260,'C_2_%'!A260,'C_1_%'!A260,'C_0_%'!A260,)</f>
        <v>Ruthven-Ayrshire</v>
      </c>
      <c r="E268" s="40">
        <f>CHOOSE($AU$4,'C_6_%'!E260,'C_5_%'!E260,'C_4_%'!E260,'C_3_%'!E260,'C_2_%'!E260,'C_1_%'!E260,'C_0_%'!E260)</f>
        <v>243</v>
      </c>
      <c r="G268" s="40">
        <f>CHOOSE($AU$4,'C_6_%'!F260,'C_5_%'!F260,'C_4_%'!F260,'C_3_%'!F260,'C_2_%'!F260,'C_1_%'!F260,'C_0_%'!F260)</f>
        <v>-1</v>
      </c>
      <c r="H268" s="3"/>
      <c r="I268" s="6">
        <f>CHOOSE($AU$4,'C_6_%'!G260,'C_5_%'!G260,'C_4_%'!G260,'C_3_%'!G260,'C_2_%'!G260,'C_1_%'!G260,'C_0_%'!G260,)</f>
        <v>1200660</v>
      </c>
      <c r="J268" s="6"/>
      <c r="K268" s="6">
        <f>CHOOSE($AU$4,'C_6_%'!H260,'C_5_%'!H260,'C_4_%'!H260,'C_3_%'!H260,'C_2_%'!H260,'C_1_%'!H260,'C_0_%'!H260)</f>
        <v>192393</v>
      </c>
      <c r="L268" s="6"/>
      <c r="M268" s="6">
        <f>CHOOSE($AU$4,'C_6_%'!I260,'C_5_%'!I260,'C_4_%'!I260,'C_3_%'!I260,'C_2_%'!I260,'C_1_%'!I260,'C_0_%'!I260)</f>
        <v>219265</v>
      </c>
      <c r="N268" s="6"/>
      <c r="O268" s="6">
        <f>CHOOSE($AU$4,'C_6_%'!J260,'C_5_%'!J260,'C_4_%'!J260,'C_3_%'!J260,'C_2_%'!J260,'C_1_%'!J260,'C_0_%'!J260)</f>
        <v>882115</v>
      </c>
      <c r="P268" s="6"/>
      <c r="Q268" s="6">
        <f>CHOOSE($AU$4,'C_6_%'!K260,'C_5_%'!K260,'C_4_%'!K260,'C_3_%'!K260,'C_2_%'!K260,'C_1_%'!K260,'C_0_%'!K260)</f>
        <v>6517</v>
      </c>
      <c r="R268" s="6"/>
      <c r="S268" s="6">
        <f>CHOOSE($AU$4,'C_6_%'!L260,'C_5_%'!L260,'C_4_%'!L260,'C_3_%'!L260,'C_2_%'!L260,'C_1_%'!L260,'C_0_%'!L260,)</f>
        <v>2281239.6666999999</v>
      </c>
      <c r="T268" s="6"/>
      <c r="U268" s="6">
        <f>CHOOSE($AU$4,'C_6_%'!O260,'C_5_%'!O260,'C_4_%'!O260,'C_3_%'!O260,'C_2_%'!O260,'C_1_%'!O260,'C_0_%'!O260)</f>
        <v>231853.66667000001</v>
      </c>
      <c r="V268" s="6"/>
      <c r="W268" s="6">
        <f>CHOOSE($AU$4,'C_6_%'!Q260,'C_5_%'!Q260,'C_4_%'!Q260,'C_3_%'!Q260,'C_2_%'!Q260,'C_1_%'!Q260,'C_0_%'!Q260)</f>
        <v>0</v>
      </c>
      <c r="X268" s="6"/>
      <c r="Y268" s="6">
        <f>CHOOSE($AU$4,'C_6_%'!P260,'C_5_%'!P260,'C_4_%'!P260,'C_3_%'!P260,'C_2_%'!P260,'C_1_%'!P260,'C_0_%'!P260)</f>
        <v>0</v>
      </c>
      <c r="Z268" s="6"/>
      <c r="AA268" s="6">
        <f>CHOOSE($AU$4,'C_6_%'!R260,'C_5_%'!R260,'C_4_%'!R260,'C_3_%'!R260,'C_2_%'!R260,'C_1_%'!R260,'C_0_%'!R260)</f>
        <v>41379</v>
      </c>
      <c r="AB268" s="6"/>
      <c r="AC268" s="6">
        <f>CHOOSE($AU$4,'C_6_%'!S260,'C_5_%'!S260,'C_4_%'!S260,'C_3_%'!S260,'C_2_%'!S260,'C_1_%'!S260,'C_0_%'!S260)</f>
        <v>-7589</v>
      </c>
      <c r="AW268" s="20"/>
      <c r="AX268" s="20"/>
      <c r="AY268" s="20"/>
    </row>
    <row r="269" spans="2:51" s="43" customFormat="1" x14ac:dyDescent="0.2">
      <c r="B269" s="42">
        <f>CHOOSE($AU$4,'C_6_%'!B261,'C_5_%'!B261,'C_4_%'!B261,'C_3_%'!B261,'C_2_%'!B261,'C_1_%'!B261,'C_0_%'!B261,)</f>
        <v>5805</v>
      </c>
      <c r="C269" s="42" t="str">
        <f>CHOOSE($AU$4,'C_6_%'!A261,'C_5_%'!A261,'C_4_%'!A261,'C_3_%'!A261,'C_2_%'!A261,'C_1_%'!A261,'C_0_%'!A261,)</f>
        <v>Saydel</v>
      </c>
      <c r="E269" s="44">
        <f>CHOOSE($AU$4,'C_6_%'!E261,'C_5_%'!E261,'C_4_%'!E261,'C_3_%'!E261,'C_2_%'!E261,'C_1_%'!E261,'C_0_%'!E261)</f>
        <v>1162.3</v>
      </c>
      <c r="G269" s="44">
        <f>CHOOSE($AU$4,'C_6_%'!F261,'C_5_%'!F261,'C_4_%'!F261,'C_3_%'!F261,'C_2_%'!F261,'C_1_%'!F261,'C_0_%'!F261)</f>
        <v>-38.9</v>
      </c>
      <c r="H269" s="45"/>
      <c r="I269" s="46">
        <f>CHOOSE($AU$4,'C_6_%'!G261,'C_5_%'!G261,'C_4_%'!G261,'C_3_%'!G261,'C_2_%'!G261,'C_1_%'!G261,'C_0_%'!G261,)</f>
        <v>4171699</v>
      </c>
      <c r="J269" s="46"/>
      <c r="K269" s="46">
        <f>CHOOSE($AU$4,'C_6_%'!H261,'C_5_%'!H261,'C_4_%'!H261,'C_3_%'!H261,'C_2_%'!H261,'C_1_%'!H261,'C_0_%'!H261)</f>
        <v>882221</v>
      </c>
      <c r="L269" s="46"/>
      <c r="M269" s="46">
        <f>CHOOSE($AU$4,'C_6_%'!I261,'C_5_%'!I261,'C_4_%'!I261,'C_3_%'!I261,'C_2_%'!I261,'C_1_%'!I261,'C_0_%'!I261)</f>
        <v>-221750</v>
      </c>
      <c r="N269" s="46"/>
      <c r="O269" s="46">
        <f>CHOOSE($AU$4,'C_6_%'!J261,'C_5_%'!J261,'C_4_%'!J261,'C_3_%'!J261,'C_2_%'!J261,'C_1_%'!J261,'C_0_%'!J261)</f>
        <v>5051756</v>
      </c>
      <c r="P269" s="46"/>
      <c r="Q269" s="46">
        <f>CHOOSE($AU$4,'C_6_%'!K261,'C_5_%'!K261,'C_4_%'!K261,'C_3_%'!K261,'C_2_%'!K261,'C_1_%'!K261,'C_0_%'!K261)</f>
        <v>29829</v>
      </c>
      <c r="R269" s="46"/>
      <c r="S269" s="46">
        <f>CHOOSE($AU$4,'C_6_%'!L261,'C_5_%'!L261,'C_4_%'!L261,'C_3_%'!L261,'C_2_%'!L261,'C_1_%'!L261,'C_0_%'!L261,)</f>
        <v>10266511.666999999</v>
      </c>
      <c r="T269" s="46"/>
      <c r="U269" s="46">
        <f>CHOOSE($AU$4,'C_6_%'!O261,'C_5_%'!O261,'C_4_%'!O261,'C_3_%'!O261,'C_2_%'!O261,'C_1_%'!O261,'C_0_%'!O261)</f>
        <v>-31085.333330000001</v>
      </c>
      <c r="V269" s="46"/>
      <c r="W269" s="46">
        <f>CHOOSE($AU$4,'C_6_%'!Q261,'C_5_%'!Q261,'C_4_%'!Q261,'C_3_%'!Q261,'C_2_%'!Q261,'C_1_%'!Q261,'C_0_%'!Q261)</f>
        <v>0</v>
      </c>
      <c r="X269" s="46"/>
      <c r="Y269" s="46">
        <f>CHOOSE($AU$4,'C_6_%'!P261,'C_5_%'!P261,'C_4_%'!P261,'C_3_%'!P261,'C_2_%'!P261,'C_1_%'!P261,'C_0_%'!P261)</f>
        <v>30331</v>
      </c>
      <c r="Z269" s="46"/>
      <c r="AA269" s="46">
        <f>CHOOSE($AU$4,'C_6_%'!R261,'C_5_%'!R261,'C_4_%'!R261,'C_3_%'!R261,'C_2_%'!R261,'C_1_%'!R261,'C_0_%'!R261)</f>
        <v>105039</v>
      </c>
      <c r="AB269" s="46"/>
      <c r="AC269" s="46">
        <f>CHOOSE($AU$4,'C_6_%'!S261,'C_5_%'!S261,'C_4_%'!S261,'C_3_%'!S261,'C_2_%'!S261,'C_1_%'!S261,'C_0_%'!S261)</f>
        <v>22405</v>
      </c>
      <c r="AW269" s="48"/>
      <c r="AX269" s="48"/>
      <c r="AY269" s="48"/>
    </row>
    <row r="270" spans="2:51" x14ac:dyDescent="0.2">
      <c r="B270" s="38">
        <f>CHOOSE($AU$4,'C_6_%'!B262,'C_5_%'!B262,'C_4_%'!B262,'C_3_%'!B262,'C_2_%'!B262,'C_1_%'!B262,'C_0_%'!B262,)</f>
        <v>5823</v>
      </c>
      <c r="C270" s="38" t="str">
        <f>CHOOSE($AU$4,'C_6_%'!A262,'C_5_%'!A262,'C_4_%'!A262,'C_3_%'!A262,'C_2_%'!A262,'C_1_%'!A262,'C_0_%'!A262,)</f>
        <v>Schaller-Crestland</v>
      </c>
      <c r="E270" s="40">
        <f>CHOOSE($AU$4,'C_6_%'!E262,'C_5_%'!E262,'C_4_%'!E262,'C_3_%'!E262,'C_2_%'!E262,'C_1_%'!E262,'C_0_%'!E262)</f>
        <v>377.4</v>
      </c>
      <c r="G270" s="40">
        <f>CHOOSE($AU$4,'C_6_%'!F262,'C_5_%'!F262,'C_4_%'!F262,'C_3_%'!F262,'C_2_%'!F262,'C_1_%'!F262,'C_0_%'!F262)</f>
        <v>-2.8</v>
      </c>
      <c r="H270" s="3"/>
      <c r="I270" s="6">
        <f>CHOOSE($AU$4,'C_6_%'!G262,'C_5_%'!G262,'C_4_%'!G262,'C_3_%'!G262,'C_2_%'!G262,'C_1_%'!G262,'C_0_%'!G262,)</f>
        <v>1526750</v>
      </c>
      <c r="J270" s="6"/>
      <c r="K270" s="6">
        <f>CHOOSE($AU$4,'C_6_%'!H262,'C_5_%'!H262,'C_4_%'!H262,'C_3_%'!H262,'C_2_%'!H262,'C_1_%'!H262,'C_0_%'!H262)</f>
        <v>282573</v>
      </c>
      <c r="L270" s="6"/>
      <c r="M270" s="6">
        <f>CHOOSE($AU$4,'C_6_%'!I262,'C_5_%'!I262,'C_4_%'!I262,'C_3_%'!I262,'C_2_%'!I262,'C_1_%'!I262,'C_0_%'!I262)</f>
        <v>141446</v>
      </c>
      <c r="N270" s="6"/>
      <c r="O270" s="6">
        <f>CHOOSE($AU$4,'C_6_%'!J262,'C_5_%'!J262,'C_4_%'!J262,'C_3_%'!J262,'C_2_%'!J262,'C_1_%'!J262,'C_0_%'!J262)</f>
        <v>1598692</v>
      </c>
      <c r="P270" s="6"/>
      <c r="Q270" s="6">
        <f>CHOOSE($AU$4,'C_6_%'!K262,'C_5_%'!K262,'C_4_%'!K262,'C_3_%'!K262,'C_2_%'!K262,'C_1_%'!K262,'C_0_%'!K262)</f>
        <v>30263</v>
      </c>
      <c r="R270" s="6"/>
      <c r="S270" s="6">
        <f>CHOOSE($AU$4,'C_6_%'!L262,'C_5_%'!L262,'C_4_%'!L262,'C_3_%'!L262,'C_2_%'!L262,'C_1_%'!L262,'C_0_%'!L262,)</f>
        <v>3428878.6666999999</v>
      </c>
      <c r="T270" s="6"/>
      <c r="U270" s="6">
        <f>CHOOSE($AU$4,'C_6_%'!O262,'C_5_%'!O262,'C_4_%'!O262,'C_3_%'!O262,'C_2_%'!O262,'C_1_%'!O262,'C_0_%'!O262)</f>
        <v>192572.66667000001</v>
      </c>
      <c r="V270" s="6"/>
      <c r="W270" s="6">
        <f>CHOOSE($AU$4,'C_6_%'!Q262,'C_5_%'!Q262,'C_4_%'!Q262,'C_3_%'!Q262,'C_2_%'!Q262,'C_1_%'!Q262,'C_0_%'!Q262)</f>
        <v>0</v>
      </c>
      <c r="X270" s="6"/>
      <c r="Y270" s="6">
        <f>CHOOSE($AU$4,'C_6_%'!P262,'C_5_%'!P262,'C_4_%'!P262,'C_3_%'!P262,'C_2_%'!P262,'C_1_%'!P262,'C_0_%'!P262)</f>
        <v>0</v>
      </c>
      <c r="Z270" s="6"/>
      <c r="AA270" s="6">
        <f>CHOOSE($AU$4,'C_6_%'!R262,'C_5_%'!R262,'C_4_%'!R262,'C_3_%'!R262,'C_2_%'!R262,'C_1_%'!R262,'C_0_%'!R262)</f>
        <v>35013</v>
      </c>
      <c r="AB270" s="6"/>
      <c r="AC270" s="6">
        <f>CHOOSE($AU$4,'C_6_%'!S262,'C_5_%'!S262,'C_4_%'!S262,'C_3_%'!S262,'C_2_%'!S262,'C_1_%'!S262,'C_0_%'!S262)</f>
        <v>-17016</v>
      </c>
      <c r="AW270" s="20"/>
      <c r="AX270" s="20"/>
      <c r="AY270" s="20"/>
    </row>
    <row r="271" spans="2:51" x14ac:dyDescent="0.2">
      <c r="B271" s="38">
        <f>CHOOSE($AU$4,'C_6_%'!B263,'C_5_%'!B263,'C_4_%'!B263,'C_3_%'!B263,'C_2_%'!B263,'C_1_%'!B263,'C_0_%'!B263,)</f>
        <v>5832</v>
      </c>
      <c r="C271" s="38" t="str">
        <f>CHOOSE($AU$4,'C_6_%'!A263,'C_5_%'!A263,'C_4_%'!A263,'C_3_%'!A263,'C_2_%'!A263,'C_1_%'!A263,'C_0_%'!A263,)</f>
        <v>Schleswig</v>
      </c>
      <c r="E271" s="40">
        <f>CHOOSE($AU$4,'C_6_%'!E263,'C_5_%'!E263,'C_4_%'!E263,'C_3_%'!E263,'C_2_%'!E263,'C_1_%'!E263,'C_0_%'!E263)</f>
        <v>288</v>
      </c>
      <c r="G271" s="40">
        <f>CHOOSE($AU$4,'C_6_%'!F263,'C_5_%'!F263,'C_4_%'!F263,'C_3_%'!F263,'C_2_%'!F263,'C_1_%'!F263,'C_0_%'!F263)</f>
        <v>-12.4</v>
      </c>
      <c r="H271" s="3"/>
      <c r="I271" s="6">
        <f>CHOOSE($AU$4,'C_6_%'!G263,'C_5_%'!G263,'C_4_%'!G263,'C_3_%'!G263,'C_2_%'!G263,'C_1_%'!G263,'C_0_%'!G263,)</f>
        <v>1412032</v>
      </c>
      <c r="J271" s="6"/>
      <c r="K271" s="6">
        <f>CHOOSE($AU$4,'C_6_%'!H263,'C_5_%'!H263,'C_4_%'!H263,'C_3_%'!H263,'C_2_%'!H263,'C_1_%'!H263,'C_0_%'!H263)</f>
        <v>178034</v>
      </c>
      <c r="L271" s="6"/>
      <c r="M271" s="6">
        <f>CHOOSE($AU$4,'C_6_%'!I263,'C_5_%'!I263,'C_4_%'!I263,'C_3_%'!I263,'C_2_%'!I263,'C_1_%'!I263,'C_0_%'!I263)</f>
        <v>104656</v>
      </c>
      <c r="N271" s="6"/>
      <c r="O271" s="6">
        <f>CHOOSE($AU$4,'C_6_%'!J263,'C_5_%'!J263,'C_4_%'!J263,'C_3_%'!J263,'C_2_%'!J263,'C_1_%'!J263,'C_0_%'!J263)</f>
        <v>983493</v>
      </c>
      <c r="P271" s="6"/>
      <c r="Q271" s="6">
        <f>CHOOSE($AU$4,'C_6_%'!K263,'C_5_%'!K263,'C_4_%'!K263,'C_3_%'!K263,'C_2_%'!K263,'C_1_%'!K263,'C_0_%'!K263)</f>
        <v>6656</v>
      </c>
      <c r="R271" s="6"/>
      <c r="S271" s="6">
        <f>CHOOSE($AU$4,'C_6_%'!L263,'C_5_%'!L263,'C_4_%'!L263,'C_3_%'!L263,'C_2_%'!L263,'C_1_%'!L263,'C_0_%'!L263,)</f>
        <v>2577130</v>
      </c>
      <c r="T271" s="6"/>
      <c r="U271" s="6">
        <f>CHOOSE($AU$4,'C_6_%'!O263,'C_5_%'!O263,'C_4_%'!O263,'C_3_%'!O263,'C_2_%'!O263,'C_1_%'!O263,'C_0_%'!O263)</f>
        <v>114883</v>
      </c>
      <c r="V271" s="6"/>
      <c r="W271" s="6">
        <f>CHOOSE($AU$4,'C_6_%'!Q263,'C_5_%'!Q263,'C_4_%'!Q263,'C_3_%'!Q263,'C_2_%'!Q263,'C_1_%'!Q263,'C_0_%'!Q263)</f>
        <v>0</v>
      </c>
      <c r="X271" s="6"/>
      <c r="Y271" s="6">
        <f>CHOOSE($AU$4,'C_6_%'!P263,'C_5_%'!P263,'C_4_%'!P263,'C_3_%'!P263,'C_2_%'!P263,'C_1_%'!P263,'C_0_%'!P263)</f>
        <v>23727</v>
      </c>
      <c r="Z271" s="6"/>
      <c r="AA271" s="6">
        <f>CHOOSE($AU$4,'C_6_%'!R263,'C_5_%'!R263,'C_4_%'!R263,'C_3_%'!R263,'C_2_%'!R263,'C_1_%'!R263,'C_0_%'!R263)</f>
        <v>0</v>
      </c>
      <c r="AB271" s="6"/>
      <c r="AC271" s="6">
        <f>CHOOSE($AU$4,'C_6_%'!S263,'C_5_%'!S263,'C_4_%'!S263,'C_3_%'!S263,'C_2_%'!S263,'C_1_%'!S263,'C_0_%'!S263)</f>
        <v>0</v>
      </c>
      <c r="AW271" s="20"/>
      <c r="AX271" s="20"/>
      <c r="AY271" s="20"/>
    </row>
    <row r="272" spans="2:51" x14ac:dyDescent="0.2">
      <c r="B272" s="38">
        <f>CHOOSE($AU$4,'C_6_%'!B264,'C_5_%'!B264,'C_4_%'!B264,'C_3_%'!B264,'C_2_%'!B264,'C_1_%'!B264,'C_0_%'!B264,)</f>
        <v>5868</v>
      </c>
      <c r="C272" s="38" t="str">
        <f>CHOOSE($AU$4,'C_6_%'!A264,'C_5_%'!A264,'C_4_%'!A264,'C_3_%'!A264,'C_2_%'!A264,'C_1_%'!A264,'C_0_%'!A264,)</f>
        <v>Sentral</v>
      </c>
      <c r="E272" s="40">
        <f>CHOOSE($AU$4,'C_6_%'!E264,'C_5_%'!E264,'C_4_%'!E264,'C_3_%'!E264,'C_2_%'!E264,'C_1_%'!E264,'C_0_%'!E264)</f>
        <v>138</v>
      </c>
      <c r="G272" s="40">
        <f>CHOOSE($AU$4,'C_6_%'!F264,'C_5_%'!F264,'C_4_%'!F264,'C_3_%'!F264,'C_2_%'!F264,'C_1_%'!F264,'C_0_%'!F264)</f>
        <v>-11.1</v>
      </c>
      <c r="H272" s="3"/>
      <c r="I272" s="6">
        <f>CHOOSE($AU$4,'C_6_%'!G264,'C_5_%'!G264,'C_4_%'!G264,'C_3_%'!G264,'C_2_%'!G264,'C_1_%'!G264,'C_0_%'!G264,)</f>
        <v>385186</v>
      </c>
      <c r="J272" s="6"/>
      <c r="K272" s="6">
        <f>CHOOSE($AU$4,'C_6_%'!H264,'C_5_%'!H264,'C_4_%'!H264,'C_3_%'!H264,'C_2_%'!H264,'C_1_%'!H264,'C_0_%'!H264)</f>
        <v>125385</v>
      </c>
      <c r="L272" s="6"/>
      <c r="M272" s="6">
        <f>CHOOSE($AU$4,'C_6_%'!I264,'C_5_%'!I264,'C_4_%'!I264,'C_3_%'!I264,'C_2_%'!I264,'C_1_%'!I264,'C_0_%'!I264)</f>
        <v>15290</v>
      </c>
      <c r="N272" s="6"/>
      <c r="O272" s="6">
        <f>CHOOSE($AU$4,'C_6_%'!J264,'C_5_%'!J264,'C_4_%'!J264,'C_3_%'!J264,'C_2_%'!J264,'C_1_%'!J264,'C_0_%'!J264)</f>
        <v>881814</v>
      </c>
      <c r="P272" s="6"/>
      <c r="Q272" s="6">
        <f>CHOOSE($AU$4,'C_6_%'!K264,'C_5_%'!K264,'C_4_%'!K264,'C_3_%'!K264,'C_2_%'!K264,'C_1_%'!K264,'C_0_%'!K264)</f>
        <v>45734</v>
      </c>
      <c r="R272" s="6"/>
      <c r="S272" s="6">
        <f>CHOOSE($AU$4,'C_6_%'!L264,'C_5_%'!L264,'C_4_%'!L264,'C_3_%'!L264,'C_2_%'!L264,'C_1_%'!L264,'C_0_%'!L264,)</f>
        <v>1393464.3333000001</v>
      </c>
      <c r="T272" s="6"/>
      <c r="U272" s="6">
        <f>CHOOSE($AU$4,'C_6_%'!O264,'C_5_%'!O264,'C_4_%'!O264,'C_3_%'!O264,'C_2_%'!O264,'C_1_%'!O264,'C_0_%'!O264)</f>
        <v>62103.333333000002</v>
      </c>
      <c r="V272" s="6"/>
      <c r="W272" s="6">
        <f>CHOOSE($AU$4,'C_6_%'!Q264,'C_5_%'!Q264,'C_4_%'!Q264,'C_3_%'!Q264,'C_2_%'!Q264,'C_1_%'!Q264,'C_0_%'!Q264)</f>
        <v>0</v>
      </c>
      <c r="X272" s="6"/>
      <c r="Y272" s="6">
        <f>CHOOSE($AU$4,'C_6_%'!P264,'C_5_%'!P264,'C_4_%'!P264,'C_3_%'!P264,'C_2_%'!P264,'C_1_%'!P264,'C_0_%'!P264)</f>
        <v>44808</v>
      </c>
      <c r="Z272" s="6"/>
      <c r="AA272" s="6">
        <f>CHOOSE($AU$4,'C_6_%'!R264,'C_5_%'!R264,'C_4_%'!R264,'C_3_%'!R264,'C_2_%'!R264,'C_1_%'!R264,'C_0_%'!R264)</f>
        <v>108222</v>
      </c>
      <c r="AB272" s="6"/>
      <c r="AC272" s="6">
        <f>CHOOSE($AU$4,'C_6_%'!S264,'C_5_%'!S264,'C_4_%'!S264,'C_3_%'!S264,'C_2_%'!S264,'C_1_%'!S264,'C_0_%'!S264)</f>
        <v>28649</v>
      </c>
      <c r="AW272" s="20"/>
      <c r="AX272" s="20"/>
      <c r="AY272" s="20"/>
    </row>
    <row r="273" spans="2:51" x14ac:dyDescent="0.2">
      <c r="B273" s="38">
        <f>CHOOSE($AU$4,'C_6_%'!B265,'C_5_%'!B265,'C_4_%'!B265,'C_3_%'!B265,'C_2_%'!B265,'C_1_%'!B265,'C_0_%'!B265,)</f>
        <v>5877</v>
      </c>
      <c r="C273" s="38" t="str">
        <f>CHOOSE($AU$4,'C_6_%'!A265,'C_5_%'!A265,'C_4_%'!A265,'C_3_%'!A265,'C_2_%'!A265,'C_1_%'!A265,'C_0_%'!A265,)</f>
        <v>Sergeant Bluff-Luton</v>
      </c>
      <c r="E273" s="40">
        <f>CHOOSE($AU$4,'C_6_%'!E265,'C_5_%'!E265,'C_4_%'!E265,'C_3_%'!E265,'C_2_%'!E265,'C_1_%'!E265,'C_0_%'!E265)</f>
        <v>1356.1</v>
      </c>
      <c r="G273" s="40">
        <f>CHOOSE($AU$4,'C_6_%'!F265,'C_5_%'!F265,'C_4_%'!F265,'C_3_%'!F265,'C_2_%'!F265,'C_1_%'!F265,'C_0_%'!F265)</f>
        <v>13.2</v>
      </c>
      <c r="H273" s="3"/>
      <c r="I273" s="6">
        <f>CHOOSE($AU$4,'C_6_%'!G265,'C_5_%'!G265,'C_4_%'!G265,'C_3_%'!G265,'C_2_%'!G265,'C_1_%'!G265,'C_0_%'!G265,)</f>
        <v>6510695</v>
      </c>
      <c r="J273" s="6"/>
      <c r="K273" s="6">
        <f>CHOOSE($AU$4,'C_6_%'!H265,'C_5_%'!H265,'C_4_%'!H265,'C_3_%'!H265,'C_2_%'!H265,'C_1_%'!H265,'C_0_%'!H265)</f>
        <v>983993</v>
      </c>
      <c r="L273" s="6"/>
      <c r="M273" s="6">
        <f>CHOOSE($AU$4,'C_6_%'!I265,'C_5_%'!I265,'C_4_%'!I265,'C_3_%'!I265,'C_2_%'!I265,'C_1_%'!I265,'C_0_%'!I265)</f>
        <v>550757</v>
      </c>
      <c r="N273" s="6"/>
      <c r="O273" s="6">
        <f>CHOOSE($AU$4,'C_6_%'!J265,'C_5_%'!J265,'C_4_%'!J265,'C_3_%'!J265,'C_2_%'!J265,'C_1_%'!J265,'C_0_%'!J265)</f>
        <v>4287226</v>
      </c>
      <c r="P273" s="6"/>
      <c r="Q273" s="6">
        <f>CHOOSE($AU$4,'C_6_%'!K265,'C_5_%'!K265,'C_4_%'!K265,'C_3_%'!K265,'C_2_%'!K265,'C_1_%'!K265,'C_0_%'!K265)</f>
        <v>84217</v>
      </c>
      <c r="R273" s="6"/>
      <c r="S273" s="6">
        <f>CHOOSE($AU$4,'C_6_%'!L265,'C_5_%'!L265,'C_4_%'!L265,'C_3_%'!L265,'C_2_%'!L265,'C_1_%'!L265,'C_0_%'!L265,)</f>
        <v>11845596.333000001</v>
      </c>
      <c r="T273" s="6"/>
      <c r="U273" s="6">
        <f>CHOOSE($AU$4,'C_6_%'!O265,'C_5_%'!O265,'C_4_%'!O265,'C_3_%'!O265,'C_2_%'!O265,'C_1_%'!O265,'C_0_%'!O265)</f>
        <v>698656.33333000005</v>
      </c>
      <c r="V273" s="6"/>
      <c r="W273" s="6">
        <f>CHOOSE($AU$4,'C_6_%'!Q265,'C_5_%'!Q265,'C_4_%'!Q265,'C_3_%'!Q265,'C_2_%'!Q265,'C_1_%'!Q265,'C_0_%'!Q265)</f>
        <v>0</v>
      </c>
      <c r="X273" s="6"/>
      <c r="Y273" s="6">
        <f>CHOOSE($AU$4,'C_6_%'!P265,'C_5_%'!P265,'C_4_%'!P265,'C_3_%'!P265,'C_2_%'!P265,'C_1_%'!P265,'C_0_%'!P265)</f>
        <v>0</v>
      </c>
      <c r="Z273" s="6"/>
      <c r="AA273" s="6">
        <f>CHOOSE($AU$4,'C_6_%'!R265,'C_5_%'!R265,'C_4_%'!R265,'C_3_%'!R265,'C_2_%'!R265,'C_1_%'!R265,'C_0_%'!R265)</f>
        <v>194163</v>
      </c>
      <c r="AB273" s="6"/>
      <c r="AC273" s="6">
        <f>CHOOSE($AU$4,'C_6_%'!S265,'C_5_%'!S265,'C_4_%'!S265,'C_3_%'!S265,'C_2_%'!S265,'C_1_%'!S265,'C_0_%'!S265)</f>
        <v>-41496</v>
      </c>
      <c r="AW273" s="20"/>
      <c r="AX273" s="20"/>
      <c r="AY273" s="20"/>
    </row>
    <row r="274" spans="2:51" s="43" customFormat="1" x14ac:dyDescent="0.2">
      <c r="B274" s="42">
        <f>CHOOSE($AU$4,'C_6_%'!B266,'C_5_%'!B266,'C_4_%'!B266,'C_3_%'!B266,'C_2_%'!B266,'C_1_%'!B266,'C_0_%'!B266,)</f>
        <v>5895</v>
      </c>
      <c r="C274" s="42" t="str">
        <f>CHOOSE($AU$4,'C_6_%'!A266,'C_5_%'!A266,'C_4_%'!A266,'C_3_%'!A266,'C_2_%'!A266,'C_1_%'!A266,'C_0_%'!A266,)</f>
        <v>Seymour</v>
      </c>
      <c r="E274" s="44">
        <f>CHOOSE($AU$4,'C_6_%'!E266,'C_5_%'!E266,'C_4_%'!E266,'C_3_%'!E266,'C_2_%'!E266,'C_1_%'!E266,'C_0_%'!E266)</f>
        <v>263.8</v>
      </c>
      <c r="G274" s="44">
        <f>CHOOSE($AU$4,'C_6_%'!F266,'C_5_%'!F266,'C_4_%'!F266,'C_3_%'!F266,'C_2_%'!F266,'C_1_%'!F266,'C_0_%'!F266)</f>
        <v>26.4</v>
      </c>
      <c r="H274" s="45"/>
      <c r="I274" s="46">
        <f>CHOOSE($AU$4,'C_6_%'!G266,'C_5_%'!G266,'C_4_%'!G266,'C_3_%'!G266,'C_2_%'!G266,'C_1_%'!G266,'C_0_%'!G266,)</f>
        <v>1263759</v>
      </c>
      <c r="J274" s="46"/>
      <c r="K274" s="46">
        <f>CHOOSE($AU$4,'C_6_%'!H266,'C_5_%'!H266,'C_4_%'!H266,'C_3_%'!H266,'C_2_%'!H266,'C_1_%'!H266,'C_0_%'!H266)</f>
        <v>229231</v>
      </c>
      <c r="L274" s="46"/>
      <c r="M274" s="46">
        <f>CHOOSE($AU$4,'C_6_%'!I266,'C_5_%'!I266,'C_4_%'!I266,'C_3_%'!I266,'C_2_%'!I266,'C_1_%'!I266,'C_0_%'!I266)</f>
        <v>354676</v>
      </c>
      <c r="N274" s="46"/>
      <c r="O274" s="46">
        <f>CHOOSE($AU$4,'C_6_%'!J266,'C_5_%'!J266,'C_4_%'!J266,'C_3_%'!J266,'C_2_%'!J266,'C_1_%'!J266,'C_0_%'!J266)</f>
        <v>766847</v>
      </c>
      <c r="P274" s="46"/>
      <c r="Q274" s="46">
        <f>CHOOSE($AU$4,'C_6_%'!K266,'C_5_%'!K266,'C_4_%'!K266,'C_3_%'!K266,'C_2_%'!K266,'C_1_%'!K266,'C_0_%'!K266)</f>
        <v>45983</v>
      </c>
      <c r="R274" s="46"/>
      <c r="S274" s="46">
        <f>CHOOSE($AU$4,'C_6_%'!L266,'C_5_%'!L266,'C_4_%'!L266,'C_3_%'!L266,'C_2_%'!L266,'C_1_%'!L266,'C_0_%'!L266,)</f>
        <v>2261202.3333000001</v>
      </c>
      <c r="T274" s="46"/>
      <c r="U274" s="46">
        <f>CHOOSE($AU$4,'C_6_%'!O266,'C_5_%'!O266,'C_4_%'!O266,'C_3_%'!O266,'C_2_%'!O266,'C_1_%'!O266,'C_0_%'!O266)</f>
        <v>402024.33332999999</v>
      </c>
      <c r="V274" s="46"/>
      <c r="W274" s="46">
        <f>CHOOSE($AU$4,'C_6_%'!Q266,'C_5_%'!Q266,'C_4_%'!Q266,'C_3_%'!Q266,'C_2_%'!Q266,'C_1_%'!Q266,'C_0_%'!Q266)</f>
        <v>0</v>
      </c>
      <c r="X274" s="46"/>
      <c r="Y274" s="46">
        <f>CHOOSE($AU$4,'C_6_%'!P266,'C_5_%'!P266,'C_4_%'!P266,'C_3_%'!P266,'C_2_%'!P266,'C_1_%'!P266,'C_0_%'!P266)</f>
        <v>0</v>
      </c>
      <c r="Z274" s="46"/>
      <c r="AA274" s="46">
        <f>CHOOSE($AU$4,'C_6_%'!R266,'C_5_%'!R266,'C_4_%'!R266,'C_3_%'!R266,'C_2_%'!R266,'C_1_%'!R266,'C_0_%'!R266)</f>
        <v>63660</v>
      </c>
      <c r="AB274" s="46"/>
      <c r="AC274" s="46">
        <f>CHOOSE($AU$4,'C_6_%'!S266,'C_5_%'!S266,'C_4_%'!S266,'C_3_%'!S266,'C_2_%'!S266,'C_1_%'!S266,'C_0_%'!S266)</f>
        <v>63660</v>
      </c>
      <c r="AW274" s="48"/>
      <c r="AX274" s="48"/>
      <c r="AY274" s="48"/>
    </row>
    <row r="275" spans="2:51" x14ac:dyDescent="0.2">
      <c r="B275" s="38">
        <f>CHOOSE($AU$4,'C_6_%'!B267,'C_5_%'!B267,'C_4_%'!B267,'C_3_%'!B267,'C_2_%'!B267,'C_1_%'!B267,'C_0_%'!B267,)</f>
        <v>5949</v>
      </c>
      <c r="C275" s="38" t="str">
        <f>CHOOSE($AU$4,'C_6_%'!A267,'C_5_%'!A267,'C_4_%'!A267,'C_3_%'!A267,'C_2_%'!A267,'C_1_%'!A267,'C_0_%'!A267,)</f>
        <v>Sheldon</v>
      </c>
      <c r="E275" s="40">
        <f>CHOOSE($AU$4,'C_6_%'!E267,'C_5_%'!E267,'C_4_%'!E267,'C_3_%'!E267,'C_2_%'!E267,'C_1_%'!E267,'C_0_%'!E267)</f>
        <v>1009.9</v>
      </c>
      <c r="G275" s="40">
        <f>CHOOSE($AU$4,'C_6_%'!F267,'C_5_%'!F267,'C_4_%'!F267,'C_3_%'!F267,'C_2_%'!F267,'C_1_%'!F267,'C_0_%'!F267)</f>
        <v>27.6</v>
      </c>
      <c r="H275" s="3"/>
      <c r="I275" s="6">
        <f>CHOOSE($AU$4,'C_6_%'!G267,'C_5_%'!G267,'C_4_%'!G267,'C_3_%'!G267,'C_2_%'!G267,'C_1_%'!G267,'C_0_%'!G267,)</f>
        <v>5120394</v>
      </c>
      <c r="J275" s="6"/>
      <c r="K275" s="6">
        <f>CHOOSE($AU$4,'C_6_%'!H267,'C_5_%'!H267,'C_4_%'!H267,'C_3_%'!H267,'C_2_%'!H267,'C_1_%'!H267,'C_0_%'!H267)</f>
        <v>692758</v>
      </c>
      <c r="L275" s="6"/>
      <c r="M275" s="6">
        <f>CHOOSE($AU$4,'C_6_%'!I267,'C_5_%'!I267,'C_4_%'!I267,'C_3_%'!I267,'C_2_%'!I267,'C_1_%'!I267,'C_0_%'!I267)</f>
        <v>489845</v>
      </c>
      <c r="N275" s="6"/>
      <c r="O275" s="6">
        <f>CHOOSE($AU$4,'C_6_%'!J267,'C_5_%'!J267,'C_4_%'!J267,'C_3_%'!J267,'C_2_%'!J267,'C_1_%'!J267,'C_0_%'!J267)</f>
        <v>3052104</v>
      </c>
      <c r="P275" s="6"/>
      <c r="Q275" s="6">
        <f>CHOOSE($AU$4,'C_6_%'!K267,'C_5_%'!K267,'C_4_%'!K267,'C_3_%'!K267,'C_2_%'!K267,'C_1_%'!K267,'C_0_%'!K267)</f>
        <v>86843</v>
      </c>
      <c r="R275" s="6"/>
      <c r="S275" s="6">
        <f>CHOOSE($AU$4,'C_6_%'!L267,'C_5_%'!L267,'C_4_%'!L267,'C_3_%'!L267,'C_2_%'!L267,'C_1_%'!L267,'C_0_%'!L267,)</f>
        <v>8886009.6666999999</v>
      </c>
      <c r="T275" s="6"/>
      <c r="U275" s="6">
        <f>CHOOSE($AU$4,'C_6_%'!O267,'C_5_%'!O267,'C_4_%'!O267,'C_3_%'!O267,'C_2_%'!O267,'C_1_%'!O267,'C_0_%'!O267)</f>
        <v>597441.66666999995</v>
      </c>
      <c r="V275" s="6"/>
      <c r="W275" s="6">
        <f>CHOOSE($AU$4,'C_6_%'!Q267,'C_5_%'!Q267,'C_4_%'!Q267,'C_3_%'!Q267,'C_2_%'!Q267,'C_1_%'!Q267,'C_0_%'!Q267)</f>
        <v>0</v>
      </c>
      <c r="X275" s="6"/>
      <c r="Y275" s="6">
        <f>CHOOSE($AU$4,'C_6_%'!P267,'C_5_%'!P267,'C_4_%'!P267,'C_3_%'!P267,'C_2_%'!P267,'C_1_%'!P267,'C_0_%'!P267)</f>
        <v>0</v>
      </c>
      <c r="Z275" s="6"/>
      <c r="AA275" s="6">
        <f>CHOOSE($AU$4,'C_6_%'!R267,'C_5_%'!R267,'C_4_%'!R267,'C_3_%'!R267,'C_2_%'!R267,'C_1_%'!R267,'C_0_%'!R267)</f>
        <v>235542</v>
      </c>
      <c r="AB275" s="6"/>
      <c r="AC275" s="6">
        <f>CHOOSE($AU$4,'C_6_%'!S267,'C_5_%'!S267,'C_4_%'!S267,'C_3_%'!S267,'C_2_%'!S267,'C_1_%'!S267,'C_0_%'!S267)</f>
        <v>6004</v>
      </c>
      <c r="AW275" s="20"/>
      <c r="AX275" s="20"/>
      <c r="AY275" s="20"/>
    </row>
    <row r="276" spans="2:51" x14ac:dyDescent="0.2">
      <c r="B276" s="38">
        <f>CHOOSE($AU$4,'C_6_%'!B268,'C_5_%'!B268,'C_4_%'!B268,'C_3_%'!B268,'C_2_%'!B268,'C_1_%'!B268,'C_0_%'!B268,)</f>
        <v>5976</v>
      </c>
      <c r="C276" s="38" t="str">
        <f>CHOOSE($AU$4,'C_6_%'!A268,'C_5_%'!A268,'C_4_%'!A268,'C_3_%'!A268,'C_2_%'!A268,'C_1_%'!A268,'C_0_%'!A268,)</f>
        <v>Shenandoah</v>
      </c>
      <c r="E276" s="40">
        <f>CHOOSE($AU$4,'C_6_%'!E268,'C_5_%'!E268,'C_4_%'!E268,'C_3_%'!E268,'C_2_%'!E268,'C_1_%'!E268,'C_0_%'!E268)</f>
        <v>975.6</v>
      </c>
      <c r="G276" s="40">
        <f>CHOOSE($AU$4,'C_6_%'!F268,'C_5_%'!F268,'C_4_%'!F268,'C_3_%'!F268,'C_2_%'!F268,'C_1_%'!F268,'C_0_%'!F268)</f>
        <v>-10.7</v>
      </c>
      <c r="H276" s="3"/>
      <c r="I276" s="6">
        <f>CHOOSE($AU$4,'C_6_%'!G268,'C_5_%'!G268,'C_4_%'!G268,'C_3_%'!G268,'C_2_%'!G268,'C_1_%'!G268,'C_0_%'!G268,)</f>
        <v>4997322</v>
      </c>
      <c r="J276" s="6"/>
      <c r="K276" s="6">
        <f>CHOOSE($AU$4,'C_6_%'!H268,'C_5_%'!H268,'C_4_%'!H268,'C_3_%'!H268,'C_2_%'!H268,'C_1_%'!H268,'C_0_%'!H268)</f>
        <v>733492</v>
      </c>
      <c r="L276" s="6"/>
      <c r="M276" s="6">
        <f>CHOOSE($AU$4,'C_6_%'!I268,'C_5_%'!I268,'C_4_%'!I268,'C_3_%'!I268,'C_2_%'!I268,'C_1_%'!I268,'C_0_%'!I268)</f>
        <v>141429</v>
      </c>
      <c r="N276" s="6"/>
      <c r="O276" s="6">
        <f>CHOOSE($AU$4,'C_6_%'!J268,'C_5_%'!J268,'C_4_%'!J268,'C_3_%'!J268,'C_2_%'!J268,'C_1_%'!J268,'C_0_%'!J268)</f>
        <v>2552719</v>
      </c>
      <c r="P276" s="6"/>
      <c r="Q276" s="6">
        <f>CHOOSE($AU$4,'C_6_%'!K268,'C_5_%'!K268,'C_4_%'!K268,'C_3_%'!K268,'C_2_%'!K268,'C_1_%'!K268,'C_0_%'!K268)</f>
        <v>15485</v>
      </c>
      <c r="R276" s="6"/>
      <c r="S276" s="6">
        <f>CHOOSE($AU$4,'C_6_%'!L268,'C_5_%'!L268,'C_4_%'!L268,'C_3_%'!L268,'C_2_%'!L268,'C_1_%'!L268,'C_0_%'!L268,)</f>
        <v>8315575.3333000001</v>
      </c>
      <c r="T276" s="6"/>
      <c r="U276" s="6">
        <f>CHOOSE($AU$4,'C_6_%'!O268,'C_5_%'!O268,'C_4_%'!O268,'C_3_%'!O268,'C_2_%'!O268,'C_1_%'!O268,'C_0_%'!O268)</f>
        <v>188956.33332999999</v>
      </c>
      <c r="V276" s="6"/>
      <c r="W276" s="6">
        <f>CHOOSE($AU$4,'C_6_%'!Q268,'C_5_%'!Q268,'C_4_%'!Q268,'C_3_%'!Q268,'C_2_%'!Q268,'C_1_%'!Q268,'C_0_%'!Q268)</f>
        <v>0</v>
      </c>
      <c r="X276" s="6"/>
      <c r="Y276" s="6">
        <f>CHOOSE($AU$4,'C_6_%'!P268,'C_5_%'!P268,'C_4_%'!P268,'C_3_%'!P268,'C_2_%'!P268,'C_1_%'!P268,'C_0_%'!P268)</f>
        <v>0</v>
      </c>
      <c r="Z276" s="6"/>
      <c r="AA276" s="6">
        <f>CHOOSE($AU$4,'C_6_%'!R268,'C_5_%'!R268,'C_4_%'!R268,'C_3_%'!R268,'C_2_%'!R268,'C_1_%'!R268,'C_0_%'!R268)</f>
        <v>0</v>
      </c>
      <c r="AB276" s="6"/>
      <c r="AC276" s="6">
        <f>CHOOSE($AU$4,'C_6_%'!S268,'C_5_%'!S268,'C_4_%'!S268,'C_3_%'!S268,'C_2_%'!S268,'C_1_%'!S268,'C_0_%'!S268)</f>
        <v>0</v>
      </c>
      <c r="AW276" s="20"/>
      <c r="AX276" s="20"/>
      <c r="AY276" s="20"/>
    </row>
    <row r="277" spans="2:51" x14ac:dyDescent="0.2">
      <c r="B277" s="38">
        <f>CHOOSE($AU$4,'C_6_%'!B269,'C_5_%'!B269,'C_4_%'!B269,'C_3_%'!B269,'C_2_%'!B269,'C_1_%'!B269,'C_0_%'!B269,)</f>
        <v>5994</v>
      </c>
      <c r="C277" s="38" t="str">
        <f>CHOOSE($AU$4,'C_6_%'!A269,'C_5_%'!A269,'C_4_%'!A269,'C_3_%'!A269,'C_2_%'!A269,'C_1_%'!A269,'C_0_%'!A269,)</f>
        <v>Sibley-Ocheyedan</v>
      </c>
      <c r="E277" s="40">
        <f>CHOOSE($AU$4,'C_6_%'!E269,'C_5_%'!E269,'C_4_%'!E269,'C_3_%'!E269,'C_2_%'!E269,'C_1_%'!E269,'C_0_%'!E269)</f>
        <v>771.3</v>
      </c>
      <c r="G277" s="40">
        <f>CHOOSE($AU$4,'C_6_%'!F269,'C_5_%'!F269,'C_4_%'!F269,'C_3_%'!F269,'C_2_%'!F269,'C_1_%'!F269,'C_0_%'!F269)</f>
        <v>16.2</v>
      </c>
      <c r="H277" s="3"/>
      <c r="I277" s="6">
        <f>CHOOSE($AU$4,'C_6_%'!G269,'C_5_%'!G269,'C_4_%'!G269,'C_3_%'!G269,'C_2_%'!G269,'C_1_%'!G269,'C_0_%'!G269,)</f>
        <v>3521019</v>
      </c>
      <c r="J277" s="6"/>
      <c r="K277" s="6">
        <f>CHOOSE($AU$4,'C_6_%'!H269,'C_5_%'!H269,'C_4_%'!H269,'C_3_%'!H269,'C_2_%'!H269,'C_1_%'!H269,'C_0_%'!H269)</f>
        <v>567886</v>
      </c>
      <c r="L277" s="6"/>
      <c r="M277" s="6">
        <f>CHOOSE($AU$4,'C_6_%'!I269,'C_5_%'!I269,'C_4_%'!I269,'C_3_%'!I269,'C_2_%'!I269,'C_1_%'!I269,'C_0_%'!I269)</f>
        <v>232598</v>
      </c>
      <c r="N277" s="6"/>
      <c r="O277" s="6">
        <f>CHOOSE($AU$4,'C_6_%'!J269,'C_5_%'!J269,'C_4_%'!J269,'C_3_%'!J269,'C_2_%'!J269,'C_1_%'!J269,'C_0_%'!J269)</f>
        <v>2266783</v>
      </c>
      <c r="P277" s="6"/>
      <c r="Q277" s="6">
        <f>CHOOSE($AU$4,'C_6_%'!K269,'C_5_%'!K269,'C_4_%'!K269,'C_3_%'!K269,'C_2_%'!K269,'C_1_%'!K269,'C_0_%'!K269)</f>
        <v>35293</v>
      </c>
      <c r="R277" s="6"/>
      <c r="S277" s="6">
        <f>CHOOSE($AU$4,'C_6_%'!L269,'C_5_%'!L269,'C_4_%'!L269,'C_3_%'!L269,'C_2_%'!L269,'C_1_%'!L269,'C_0_%'!L269,)</f>
        <v>6368900</v>
      </c>
      <c r="T277" s="6"/>
      <c r="U277" s="6">
        <f>CHOOSE($AU$4,'C_6_%'!O269,'C_5_%'!O269,'C_4_%'!O269,'C_3_%'!O269,'C_2_%'!O269,'C_1_%'!O269,'C_0_%'!O269)</f>
        <v>281103</v>
      </c>
      <c r="V277" s="6"/>
      <c r="W277" s="6">
        <f>CHOOSE($AU$4,'C_6_%'!Q269,'C_5_%'!Q269,'C_4_%'!Q269,'C_3_%'!Q269,'C_2_%'!Q269,'C_1_%'!Q269,'C_0_%'!Q269)</f>
        <v>0</v>
      </c>
      <c r="X277" s="6"/>
      <c r="Y277" s="6">
        <f>CHOOSE($AU$4,'C_6_%'!P269,'C_5_%'!P269,'C_4_%'!P269,'C_3_%'!P269,'C_2_%'!P269,'C_1_%'!P269,'C_0_%'!P269)</f>
        <v>0</v>
      </c>
      <c r="Z277" s="6"/>
      <c r="AA277" s="6">
        <f>CHOOSE($AU$4,'C_6_%'!R269,'C_5_%'!R269,'C_4_%'!R269,'C_3_%'!R269,'C_2_%'!R269,'C_1_%'!R269,'C_0_%'!R269)</f>
        <v>111405</v>
      </c>
      <c r="AB277" s="6"/>
      <c r="AC277" s="6">
        <f>CHOOSE($AU$4,'C_6_%'!S269,'C_5_%'!S269,'C_4_%'!S269,'C_3_%'!S269,'C_2_%'!S269,'C_1_%'!S269,'C_0_%'!S269)</f>
        <v>-20197</v>
      </c>
      <c r="AW277" s="20"/>
      <c r="AX277" s="20"/>
      <c r="AY277" s="20"/>
    </row>
    <row r="278" spans="2:51" x14ac:dyDescent="0.2">
      <c r="B278" s="38">
        <f>CHOOSE($AU$4,'C_6_%'!B270,'C_5_%'!B270,'C_4_%'!B270,'C_3_%'!B270,'C_2_%'!B270,'C_1_%'!B270,'C_0_%'!B270,)</f>
        <v>6003</v>
      </c>
      <c r="C278" s="38" t="str">
        <f>CHOOSE($AU$4,'C_6_%'!A270,'C_5_%'!A270,'C_4_%'!A270,'C_3_%'!A270,'C_2_%'!A270,'C_1_%'!A270,'C_0_%'!A270,)</f>
        <v>Sidney</v>
      </c>
      <c r="E278" s="40">
        <f>CHOOSE($AU$4,'C_6_%'!E270,'C_5_%'!E270,'C_4_%'!E270,'C_3_%'!E270,'C_2_%'!E270,'C_1_%'!E270,'C_0_%'!E270)</f>
        <v>322.60000000000002</v>
      </c>
      <c r="G278" s="40">
        <f>CHOOSE($AU$4,'C_6_%'!F270,'C_5_%'!F270,'C_4_%'!F270,'C_3_%'!F270,'C_2_%'!F270,'C_1_%'!F270,'C_0_%'!F270)</f>
        <v>-4.5999999999999996</v>
      </c>
      <c r="H278" s="3"/>
      <c r="I278" s="6">
        <f>CHOOSE($AU$4,'C_6_%'!G270,'C_5_%'!G270,'C_4_%'!G270,'C_3_%'!G270,'C_2_%'!G270,'C_1_%'!G270,'C_0_%'!G270,)</f>
        <v>1874815</v>
      </c>
      <c r="J278" s="6"/>
      <c r="K278" s="6">
        <f>CHOOSE($AU$4,'C_6_%'!H270,'C_5_%'!H270,'C_4_%'!H270,'C_3_%'!H270,'C_2_%'!H270,'C_1_%'!H270,'C_0_%'!H270)</f>
        <v>255718</v>
      </c>
      <c r="L278" s="6"/>
      <c r="M278" s="6">
        <f>CHOOSE($AU$4,'C_6_%'!I270,'C_5_%'!I270,'C_4_%'!I270,'C_3_%'!I270,'C_2_%'!I270,'C_1_%'!I270,'C_0_%'!I270)</f>
        <v>209886</v>
      </c>
      <c r="N278" s="6"/>
      <c r="O278" s="6">
        <f>CHOOSE($AU$4,'C_6_%'!J270,'C_5_%'!J270,'C_4_%'!J270,'C_3_%'!J270,'C_2_%'!J270,'C_1_%'!J270,'C_0_%'!J270)</f>
        <v>1106706</v>
      </c>
      <c r="P278" s="6"/>
      <c r="Q278" s="6">
        <f>CHOOSE($AU$4,'C_6_%'!K270,'C_5_%'!K270,'C_4_%'!K270,'C_3_%'!K270,'C_2_%'!K270,'C_1_%'!K270,'C_0_%'!K270)</f>
        <v>-46751</v>
      </c>
      <c r="R278" s="6"/>
      <c r="S278" s="6">
        <f>CHOOSE($AU$4,'C_6_%'!L270,'C_5_%'!L270,'C_4_%'!L270,'C_3_%'!L270,'C_2_%'!L270,'C_1_%'!L270,'C_0_%'!L270,)</f>
        <v>3240548.6666999999</v>
      </c>
      <c r="T278" s="6"/>
      <c r="U278" s="6">
        <f>CHOOSE($AU$4,'C_6_%'!O270,'C_5_%'!O270,'C_4_%'!O270,'C_3_%'!O270,'C_2_%'!O270,'C_1_%'!O270,'C_0_%'!O270)</f>
        <v>166444.66667000001</v>
      </c>
      <c r="V278" s="6"/>
      <c r="W278" s="6">
        <f>CHOOSE($AU$4,'C_6_%'!Q270,'C_5_%'!Q270,'C_4_%'!Q270,'C_3_%'!Q270,'C_2_%'!Q270,'C_1_%'!Q270,'C_0_%'!Q270)</f>
        <v>0</v>
      </c>
      <c r="X278" s="6"/>
      <c r="Y278" s="6">
        <f>CHOOSE($AU$4,'C_6_%'!P270,'C_5_%'!P270,'C_4_%'!P270,'C_3_%'!P270,'C_2_%'!P270,'C_1_%'!P270,'C_0_%'!P270)</f>
        <v>0</v>
      </c>
      <c r="Z278" s="6"/>
      <c r="AA278" s="6">
        <f>CHOOSE($AU$4,'C_6_%'!R270,'C_5_%'!R270,'C_4_%'!R270,'C_3_%'!R270,'C_2_%'!R270,'C_1_%'!R270,'C_0_%'!R270)</f>
        <v>79575</v>
      </c>
      <c r="AB278" s="6"/>
      <c r="AC278" s="6">
        <f>CHOOSE($AU$4,'C_6_%'!S270,'C_5_%'!S270,'C_4_%'!S270,'C_3_%'!S270,'C_2_%'!S270,'C_1_%'!S270,'C_0_%'!S270)</f>
        <v>42849</v>
      </c>
      <c r="AW278" s="20"/>
      <c r="AX278" s="20"/>
      <c r="AY278" s="20"/>
    </row>
    <row r="279" spans="2:51" s="43" customFormat="1" x14ac:dyDescent="0.2">
      <c r="B279" s="42">
        <f>CHOOSE($AU$4,'C_6_%'!B271,'C_5_%'!B271,'C_4_%'!B271,'C_3_%'!B271,'C_2_%'!B271,'C_1_%'!B271,'C_0_%'!B271,)</f>
        <v>6012</v>
      </c>
      <c r="C279" s="42" t="str">
        <f>CHOOSE($AU$4,'C_6_%'!A271,'C_5_%'!A271,'C_4_%'!A271,'C_3_%'!A271,'C_2_%'!A271,'C_1_%'!A271,'C_0_%'!A271,)</f>
        <v>Sigourney</v>
      </c>
      <c r="E279" s="44">
        <f>CHOOSE($AU$4,'C_6_%'!E271,'C_5_%'!E271,'C_4_%'!E271,'C_3_%'!E271,'C_2_%'!E271,'C_1_%'!E271,'C_0_%'!E271)</f>
        <v>533.29999999999995</v>
      </c>
      <c r="G279" s="44">
        <f>CHOOSE($AU$4,'C_6_%'!F271,'C_5_%'!F271,'C_4_%'!F271,'C_3_%'!F271,'C_2_%'!F271,'C_1_%'!F271,'C_0_%'!F271)</f>
        <v>3.3</v>
      </c>
      <c r="H279" s="45"/>
      <c r="I279" s="46">
        <f>CHOOSE($AU$4,'C_6_%'!G271,'C_5_%'!G271,'C_4_%'!G271,'C_3_%'!G271,'C_2_%'!G271,'C_1_%'!G271,'C_0_%'!G271,)</f>
        <v>2703454</v>
      </c>
      <c r="J279" s="46"/>
      <c r="K279" s="46">
        <f>CHOOSE($AU$4,'C_6_%'!H271,'C_5_%'!H271,'C_4_%'!H271,'C_3_%'!H271,'C_2_%'!H271,'C_1_%'!H271,'C_0_%'!H271)</f>
        <v>400501</v>
      </c>
      <c r="L279" s="46"/>
      <c r="M279" s="46">
        <f>CHOOSE($AU$4,'C_6_%'!I271,'C_5_%'!I271,'C_4_%'!I271,'C_3_%'!I271,'C_2_%'!I271,'C_1_%'!I271,'C_0_%'!I271)</f>
        <v>191712</v>
      </c>
      <c r="N279" s="46"/>
      <c r="O279" s="46">
        <f>CHOOSE($AU$4,'C_6_%'!J271,'C_5_%'!J271,'C_4_%'!J271,'C_3_%'!J271,'C_2_%'!J271,'C_1_%'!J271,'C_0_%'!J271)</f>
        <v>1494282</v>
      </c>
      <c r="P279" s="46"/>
      <c r="Q279" s="46">
        <f>CHOOSE($AU$4,'C_6_%'!K271,'C_5_%'!K271,'C_4_%'!K271,'C_3_%'!K271,'C_2_%'!K271,'C_1_%'!K271,'C_0_%'!K271)</f>
        <v>-105404</v>
      </c>
      <c r="R279" s="46"/>
      <c r="S279" s="46">
        <f>CHOOSE($AU$4,'C_6_%'!L271,'C_5_%'!L271,'C_4_%'!L271,'C_3_%'!L271,'C_2_%'!L271,'C_1_%'!L271,'C_0_%'!L271,)</f>
        <v>4607662</v>
      </c>
      <c r="T279" s="46"/>
      <c r="U279" s="46">
        <f>CHOOSE($AU$4,'C_6_%'!O271,'C_5_%'!O271,'C_4_%'!O271,'C_3_%'!O271,'C_2_%'!O271,'C_1_%'!O271,'C_0_%'!O271)</f>
        <v>95733</v>
      </c>
      <c r="V279" s="46"/>
      <c r="W279" s="46">
        <f>CHOOSE($AU$4,'C_6_%'!Q271,'C_5_%'!Q271,'C_4_%'!Q271,'C_3_%'!Q271,'C_2_%'!Q271,'C_1_%'!Q271,'C_0_%'!Q271)</f>
        <v>0</v>
      </c>
      <c r="X279" s="46"/>
      <c r="Y279" s="46">
        <f>CHOOSE($AU$4,'C_6_%'!P271,'C_5_%'!P271,'C_4_%'!P271,'C_3_%'!P271,'C_2_%'!P271,'C_1_%'!P271,'C_0_%'!P271)</f>
        <v>0</v>
      </c>
      <c r="Z279" s="46"/>
      <c r="AA279" s="46">
        <f>CHOOSE($AU$4,'C_6_%'!R271,'C_5_%'!R271,'C_4_%'!R271,'C_3_%'!R271,'C_2_%'!R271,'C_1_%'!R271,'C_0_%'!R271)</f>
        <v>95490</v>
      </c>
      <c r="AB279" s="46"/>
      <c r="AC279" s="46">
        <f>CHOOSE($AU$4,'C_6_%'!S271,'C_5_%'!S271,'C_4_%'!S271,'C_3_%'!S271,'C_2_%'!S271,'C_1_%'!S271,'C_0_%'!S271)</f>
        <v>37340</v>
      </c>
      <c r="AW279" s="48"/>
      <c r="AX279" s="48"/>
      <c r="AY279" s="48"/>
    </row>
    <row r="280" spans="2:51" x14ac:dyDescent="0.2">
      <c r="B280" s="38">
        <f>CHOOSE($AU$4,'C_6_%'!B272,'C_5_%'!B272,'C_4_%'!B272,'C_3_%'!B272,'C_2_%'!B272,'C_1_%'!B272,'C_0_%'!B272,)</f>
        <v>6030</v>
      </c>
      <c r="C280" s="38" t="str">
        <f>CHOOSE($AU$4,'C_6_%'!A272,'C_5_%'!A272,'C_4_%'!A272,'C_3_%'!A272,'C_2_%'!A272,'C_1_%'!A272,'C_0_%'!A272,)</f>
        <v>Sioux Center</v>
      </c>
      <c r="E280" s="40">
        <f>CHOOSE($AU$4,'C_6_%'!E272,'C_5_%'!E272,'C_4_%'!E272,'C_3_%'!E272,'C_2_%'!E272,'C_1_%'!E272,'C_0_%'!E272)</f>
        <v>1114.7</v>
      </c>
      <c r="G280" s="40">
        <f>CHOOSE($AU$4,'C_6_%'!F272,'C_5_%'!F272,'C_4_%'!F272,'C_3_%'!F272,'C_2_%'!F272,'C_1_%'!F272,'C_0_%'!F272)</f>
        <v>53.1</v>
      </c>
      <c r="H280" s="3"/>
      <c r="I280" s="6">
        <f>CHOOSE($AU$4,'C_6_%'!G272,'C_5_%'!G272,'C_4_%'!G272,'C_3_%'!G272,'C_2_%'!G272,'C_1_%'!G272,'C_0_%'!G272,)</f>
        <v>5587480</v>
      </c>
      <c r="J280" s="6"/>
      <c r="K280" s="6">
        <f>CHOOSE($AU$4,'C_6_%'!H272,'C_5_%'!H272,'C_4_%'!H272,'C_3_%'!H272,'C_2_%'!H272,'C_1_%'!H272,'C_0_%'!H272)</f>
        <v>821749</v>
      </c>
      <c r="L280" s="6"/>
      <c r="M280" s="6">
        <f>CHOOSE($AU$4,'C_6_%'!I272,'C_5_%'!I272,'C_4_%'!I272,'C_3_%'!I272,'C_2_%'!I272,'C_1_%'!I272,'C_0_%'!I272)</f>
        <v>722276</v>
      </c>
      <c r="N280" s="6"/>
      <c r="O280" s="6">
        <f>CHOOSE($AU$4,'C_6_%'!J272,'C_5_%'!J272,'C_4_%'!J272,'C_3_%'!J272,'C_2_%'!J272,'C_1_%'!J272,'C_0_%'!J272)</f>
        <v>3410580</v>
      </c>
      <c r="P280" s="6"/>
      <c r="Q280" s="6">
        <f>CHOOSE($AU$4,'C_6_%'!K272,'C_5_%'!K272,'C_4_%'!K272,'C_3_%'!K272,'C_2_%'!K272,'C_1_%'!K272,'C_0_%'!K272)</f>
        <v>124675</v>
      </c>
      <c r="R280" s="6"/>
      <c r="S280" s="6">
        <f>CHOOSE($AU$4,'C_6_%'!L272,'C_5_%'!L272,'C_4_%'!L272,'C_3_%'!L272,'C_2_%'!L272,'C_1_%'!L272,'C_0_%'!L272,)</f>
        <v>9857629.6666999999</v>
      </c>
      <c r="T280" s="6"/>
      <c r="U280" s="6">
        <f>CHOOSE($AU$4,'C_6_%'!O272,'C_5_%'!O272,'C_4_%'!O272,'C_3_%'!O272,'C_2_%'!O272,'C_1_%'!O272,'C_0_%'!O272)</f>
        <v>884771.66666999995</v>
      </c>
      <c r="V280" s="6"/>
      <c r="W280" s="6">
        <f>CHOOSE($AU$4,'C_6_%'!Q272,'C_5_%'!Q272,'C_4_%'!Q272,'C_3_%'!Q272,'C_2_%'!Q272,'C_1_%'!Q272,'C_0_%'!Q272)</f>
        <v>0</v>
      </c>
      <c r="X280" s="6"/>
      <c r="Y280" s="6">
        <f>CHOOSE($AU$4,'C_6_%'!P272,'C_5_%'!P272,'C_4_%'!P272,'C_3_%'!P272,'C_2_%'!P272,'C_1_%'!P272,'C_0_%'!P272)</f>
        <v>0</v>
      </c>
      <c r="Z280" s="6"/>
      <c r="AA280" s="6">
        <f>CHOOSE($AU$4,'C_6_%'!R272,'C_5_%'!R272,'C_4_%'!R272,'C_3_%'!R272,'C_2_%'!R272,'C_1_%'!R272,'C_0_%'!R272)</f>
        <v>346947</v>
      </c>
      <c r="AB280" s="6"/>
      <c r="AC280" s="6">
        <f>CHOOSE($AU$4,'C_6_%'!S272,'C_5_%'!S272,'C_4_%'!S272,'C_3_%'!S272,'C_2_%'!S272,'C_1_%'!S272,'C_0_%'!S272)</f>
        <v>346947</v>
      </c>
      <c r="AW280" s="20"/>
      <c r="AX280" s="20"/>
      <c r="AY280" s="20"/>
    </row>
    <row r="281" spans="2:51" x14ac:dyDescent="0.2">
      <c r="B281" s="38">
        <f>CHOOSE($AU$4,'C_6_%'!B273,'C_5_%'!B273,'C_4_%'!B273,'C_3_%'!B273,'C_2_%'!B273,'C_1_%'!B273,'C_0_%'!B273,)</f>
        <v>6048</v>
      </c>
      <c r="C281" s="38" t="str">
        <f>CHOOSE($AU$4,'C_6_%'!A273,'C_5_%'!A273,'C_4_%'!A273,'C_3_%'!A273,'C_2_%'!A273,'C_1_%'!A273,'C_0_%'!A273,)</f>
        <v>Sioux Central</v>
      </c>
      <c r="E281" s="40">
        <f>CHOOSE($AU$4,'C_6_%'!E273,'C_5_%'!E273,'C_4_%'!E273,'C_3_%'!E273,'C_2_%'!E273,'C_1_%'!E273,'C_0_%'!E273)</f>
        <v>495.2</v>
      </c>
      <c r="G281" s="40">
        <f>CHOOSE($AU$4,'C_6_%'!F273,'C_5_%'!F273,'C_4_%'!F273,'C_3_%'!F273,'C_2_%'!F273,'C_1_%'!F273,'C_0_%'!F273)</f>
        <v>12.1</v>
      </c>
      <c r="H281" s="3"/>
      <c r="I281" s="6">
        <f>CHOOSE($AU$4,'C_6_%'!G273,'C_5_%'!G273,'C_4_%'!G273,'C_3_%'!G273,'C_2_%'!G273,'C_1_%'!G273,'C_0_%'!G273,)</f>
        <v>2124356</v>
      </c>
      <c r="J281" s="6"/>
      <c r="K281" s="6">
        <f>CHOOSE($AU$4,'C_6_%'!H273,'C_5_%'!H273,'C_4_%'!H273,'C_3_%'!H273,'C_2_%'!H273,'C_1_%'!H273,'C_0_%'!H273)</f>
        <v>422953</v>
      </c>
      <c r="L281" s="6"/>
      <c r="M281" s="6">
        <f>CHOOSE($AU$4,'C_6_%'!I273,'C_5_%'!I273,'C_4_%'!I273,'C_3_%'!I273,'C_2_%'!I273,'C_1_%'!I273,'C_0_%'!I273)</f>
        <v>266389</v>
      </c>
      <c r="N281" s="6"/>
      <c r="O281" s="6">
        <f>CHOOSE($AU$4,'C_6_%'!J273,'C_5_%'!J273,'C_4_%'!J273,'C_3_%'!J273,'C_2_%'!J273,'C_1_%'!J273,'C_0_%'!J273)</f>
        <v>2018041</v>
      </c>
      <c r="P281" s="6"/>
      <c r="Q281" s="6">
        <f>CHOOSE($AU$4,'C_6_%'!K273,'C_5_%'!K273,'C_4_%'!K273,'C_3_%'!K273,'C_2_%'!K273,'C_1_%'!K273,'C_0_%'!K273)</f>
        <v>-2968</v>
      </c>
      <c r="R281" s="6"/>
      <c r="S281" s="6">
        <f>CHOOSE($AU$4,'C_6_%'!L273,'C_5_%'!L273,'C_4_%'!L273,'C_3_%'!L273,'C_2_%'!L273,'C_1_%'!L273,'C_0_%'!L273,)</f>
        <v>4578193</v>
      </c>
      <c r="T281" s="6"/>
      <c r="U281" s="6">
        <f>CHOOSE($AU$4,'C_6_%'!O273,'C_5_%'!O273,'C_4_%'!O273,'C_3_%'!O273,'C_2_%'!O273,'C_1_%'!O273,'C_0_%'!O273)</f>
        <v>276264</v>
      </c>
      <c r="V281" s="6"/>
      <c r="W281" s="6">
        <f>CHOOSE($AU$4,'C_6_%'!Q273,'C_5_%'!Q273,'C_4_%'!Q273,'C_3_%'!Q273,'C_2_%'!Q273,'C_1_%'!Q273,'C_0_%'!Q273)</f>
        <v>0</v>
      </c>
      <c r="X281" s="6"/>
      <c r="Y281" s="6">
        <f>CHOOSE($AU$4,'C_6_%'!P273,'C_5_%'!P273,'C_4_%'!P273,'C_3_%'!P273,'C_2_%'!P273,'C_1_%'!P273,'C_0_%'!P273)</f>
        <v>0</v>
      </c>
      <c r="Z281" s="6"/>
      <c r="AA281" s="6">
        <f>CHOOSE($AU$4,'C_6_%'!R273,'C_5_%'!R273,'C_4_%'!R273,'C_3_%'!R273,'C_2_%'!R273,'C_1_%'!R273,'C_0_%'!R273)</f>
        <v>50928</v>
      </c>
      <c r="AB281" s="6"/>
      <c r="AC281" s="6">
        <f>CHOOSE($AU$4,'C_6_%'!S273,'C_5_%'!S273,'C_4_%'!S273,'C_3_%'!S273,'C_2_%'!S273,'C_1_%'!S273,'C_0_%'!S273)</f>
        <v>-59250</v>
      </c>
      <c r="AW281" s="20"/>
      <c r="AX281" s="20"/>
      <c r="AY281" s="20"/>
    </row>
    <row r="282" spans="2:51" x14ac:dyDescent="0.2">
      <c r="B282" s="38">
        <f>CHOOSE($AU$4,'C_6_%'!B274,'C_5_%'!B274,'C_4_%'!B274,'C_3_%'!B274,'C_2_%'!B274,'C_1_%'!B274,'C_0_%'!B274,)</f>
        <v>6039</v>
      </c>
      <c r="C282" s="38" t="str">
        <f>CHOOSE($AU$4,'C_6_%'!A274,'C_5_%'!A274,'C_4_%'!A274,'C_3_%'!A274,'C_2_%'!A274,'C_1_%'!A274,'C_0_%'!A274,)</f>
        <v>Sioux City</v>
      </c>
      <c r="E282" s="40">
        <f>CHOOSE($AU$4,'C_6_%'!E274,'C_5_%'!E274,'C_4_%'!E274,'C_3_%'!E274,'C_2_%'!E274,'C_1_%'!E274,'C_0_%'!E274)</f>
        <v>14132.2</v>
      </c>
      <c r="G282" s="40">
        <f>CHOOSE($AU$4,'C_6_%'!F274,'C_5_%'!F274,'C_4_%'!F274,'C_3_%'!F274,'C_2_%'!F274,'C_1_%'!F274,'C_0_%'!F274)</f>
        <v>202.3</v>
      </c>
      <c r="H282" s="3"/>
      <c r="I282" s="6">
        <f>CHOOSE($AU$4,'C_6_%'!G274,'C_5_%'!G274,'C_4_%'!G274,'C_3_%'!G274,'C_2_%'!G274,'C_1_%'!G274,'C_0_%'!G274,)</f>
        <v>90724970</v>
      </c>
      <c r="J282" s="6"/>
      <c r="K282" s="6">
        <f>CHOOSE($AU$4,'C_6_%'!H274,'C_5_%'!H274,'C_4_%'!H274,'C_3_%'!H274,'C_2_%'!H274,'C_1_%'!H274,'C_0_%'!H274)</f>
        <v>10078408</v>
      </c>
      <c r="L282" s="6"/>
      <c r="M282" s="6">
        <f>CHOOSE($AU$4,'C_6_%'!I274,'C_5_%'!I274,'C_4_%'!I274,'C_3_%'!I274,'C_2_%'!I274,'C_1_%'!I274,'C_0_%'!I274)</f>
        <v>6940706</v>
      </c>
      <c r="N282" s="6"/>
      <c r="O282" s="6">
        <f>CHOOSE($AU$4,'C_6_%'!J274,'C_5_%'!J274,'C_4_%'!J274,'C_3_%'!J274,'C_2_%'!J274,'C_1_%'!J274,'C_0_%'!J274)</f>
        <v>25896748</v>
      </c>
      <c r="P282" s="6"/>
      <c r="Q282" s="6">
        <f>CHOOSE($AU$4,'C_6_%'!K274,'C_5_%'!K274,'C_4_%'!K274,'C_3_%'!K274,'C_2_%'!K274,'C_1_%'!K274,'C_0_%'!K274)</f>
        <v>583873</v>
      </c>
      <c r="R282" s="6"/>
      <c r="S282" s="6">
        <f>CHOOSE($AU$4,'C_6_%'!L274,'C_5_%'!L274,'C_4_%'!L274,'C_3_%'!L274,'C_2_%'!L274,'C_1_%'!L274,'C_0_%'!L274,)</f>
        <v>127174627.33</v>
      </c>
      <c r="T282" s="6"/>
      <c r="U282" s="6">
        <f>CHOOSE($AU$4,'C_6_%'!O274,'C_5_%'!O274,'C_4_%'!O274,'C_3_%'!O274,'C_2_%'!O274,'C_1_%'!O274,'C_0_%'!O274)</f>
        <v>7999080.3333000001</v>
      </c>
      <c r="V282" s="6"/>
      <c r="W282" s="6">
        <f>CHOOSE($AU$4,'C_6_%'!Q274,'C_5_%'!Q274,'C_4_%'!Q274,'C_3_%'!Q274,'C_2_%'!Q274,'C_1_%'!Q274,'C_0_%'!Q274)</f>
        <v>5055314.9293</v>
      </c>
      <c r="X282" s="6"/>
      <c r="Y282" s="6">
        <f>CHOOSE($AU$4,'C_6_%'!P274,'C_5_%'!P274,'C_4_%'!P274,'C_3_%'!P274,'C_2_%'!P274,'C_1_%'!P274,'C_0_%'!P274)</f>
        <v>0</v>
      </c>
      <c r="Z282" s="6"/>
      <c r="AA282" s="6">
        <f>CHOOSE($AU$4,'C_6_%'!R274,'C_5_%'!R274,'C_4_%'!R274,'C_3_%'!R274,'C_2_%'!R274,'C_1_%'!R274,'C_0_%'!R274)</f>
        <v>2326773</v>
      </c>
      <c r="AB282" s="6"/>
      <c r="AC282" s="6">
        <f>CHOOSE($AU$4,'C_6_%'!S274,'C_5_%'!S274,'C_4_%'!S274,'C_3_%'!S274,'C_2_%'!S274,'C_1_%'!S274,'C_0_%'!S274)</f>
        <v>208966</v>
      </c>
      <c r="AW282" s="20"/>
      <c r="AX282" s="20"/>
      <c r="AY282" s="20"/>
    </row>
    <row r="283" spans="2:51" x14ac:dyDescent="0.2">
      <c r="B283" s="38">
        <f>CHOOSE($AU$4,'C_6_%'!B275,'C_5_%'!B275,'C_4_%'!B275,'C_3_%'!B275,'C_2_%'!B275,'C_1_%'!B275,'C_0_%'!B275,)</f>
        <v>6093</v>
      </c>
      <c r="C283" s="38" t="str">
        <f>CHOOSE($AU$4,'C_6_%'!A275,'C_5_%'!A275,'C_4_%'!A275,'C_3_%'!A275,'C_2_%'!A275,'C_1_%'!A275,'C_0_%'!A275,)</f>
        <v>Solon</v>
      </c>
      <c r="E283" s="40">
        <f>CHOOSE($AU$4,'C_6_%'!E275,'C_5_%'!E275,'C_4_%'!E275,'C_3_%'!E275,'C_2_%'!E275,'C_1_%'!E275,'C_0_%'!E275)</f>
        <v>1258.7</v>
      </c>
      <c r="G283" s="40">
        <f>CHOOSE($AU$4,'C_6_%'!F275,'C_5_%'!F275,'C_4_%'!F275,'C_3_%'!F275,'C_2_%'!F275,'C_1_%'!F275,'C_0_%'!F275)</f>
        <v>-0.2</v>
      </c>
      <c r="H283" s="3"/>
      <c r="I283" s="6">
        <f>CHOOSE($AU$4,'C_6_%'!G275,'C_5_%'!G275,'C_4_%'!G275,'C_3_%'!G275,'C_2_%'!G275,'C_1_%'!G275,'C_0_%'!G275,)</f>
        <v>5942138</v>
      </c>
      <c r="J283" s="6"/>
      <c r="K283" s="6">
        <f>CHOOSE($AU$4,'C_6_%'!H275,'C_5_%'!H275,'C_4_%'!H275,'C_3_%'!H275,'C_2_%'!H275,'C_1_%'!H275,'C_0_%'!H275)</f>
        <v>826892</v>
      </c>
      <c r="L283" s="6"/>
      <c r="M283" s="6">
        <f>CHOOSE($AU$4,'C_6_%'!I275,'C_5_%'!I275,'C_4_%'!I275,'C_3_%'!I275,'C_2_%'!I275,'C_1_%'!I275,'C_0_%'!I275)</f>
        <v>308112</v>
      </c>
      <c r="N283" s="6"/>
      <c r="O283" s="6">
        <f>CHOOSE($AU$4,'C_6_%'!J275,'C_5_%'!J275,'C_4_%'!J275,'C_3_%'!J275,'C_2_%'!J275,'C_1_%'!J275,'C_0_%'!J275)</f>
        <v>3244673</v>
      </c>
      <c r="P283" s="6"/>
      <c r="Q283" s="6">
        <f>CHOOSE($AU$4,'C_6_%'!K275,'C_5_%'!K275,'C_4_%'!K275,'C_3_%'!K275,'C_2_%'!K275,'C_1_%'!K275,'C_0_%'!K275)</f>
        <v>55465</v>
      </c>
      <c r="R283" s="6"/>
      <c r="S283" s="6">
        <f>CHOOSE($AU$4,'C_6_%'!L275,'C_5_%'!L275,'C_4_%'!L275,'C_3_%'!L275,'C_2_%'!L275,'C_1_%'!L275,'C_0_%'!L275,)</f>
        <v>10026206</v>
      </c>
      <c r="T283" s="6"/>
      <c r="U283" s="6">
        <f>CHOOSE($AU$4,'C_6_%'!O275,'C_5_%'!O275,'C_4_%'!O275,'C_3_%'!O275,'C_2_%'!O275,'C_1_%'!O275,'C_0_%'!O275)</f>
        <v>376080</v>
      </c>
      <c r="V283" s="6"/>
      <c r="W283" s="6">
        <f>CHOOSE($AU$4,'C_6_%'!Q275,'C_5_%'!Q275,'C_4_%'!Q275,'C_3_%'!Q275,'C_2_%'!Q275,'C_1_%'!Q275,'C_0_%'!Q275)</f>
        <v>0</v>
      </c>
      <c r="X283" s="6"/>
      <c r="Y283" s="6">
        <f>CHOOSE($AU$4,'C_6_%'!P275,'C_5_%'!P275,'C_4_%'!P275,'C_3_%'!P275,'C_2_%'!P275,'C_1_%'!P275,'C_0_%'!P275)</f>
        <v>0</v>
      </c>
      <c r="Z283" s="6"/>
      <c r="AA283" s="6">
        <f>CHOOSE($AU$4,'C_6_%'!R275,'C_5_%'!R275,'C_4_%'!R275,'C_3_%'!R275,'C_2_%'!R275,'C_1_%'!R275,'C_0_%'!R275)</f>
        <v>187797</v>
      </c>
      <c r="AB283" s="6"/>
      <c r="AC283" s="6">
        <f>CHOOSE($AU$4,'C_6_%'!S275,'C_5_%'!S275,'C_4_%'!S275,'C_3_%'!S275,'C_2_%'!S275,'C_1_%'!S275,'C_0_%'!S275)</f>
        <v>31711</v>
      </c>
      <c r="AW283" s="20"/>
      <c r="AX283" s="20"/>
      <c r="AY283" s="20"/>
    </row>
    <row r="284" spans="2:51" s="43" customFormat="1" x14ac:dyDescent="0.2">
      <c r="B284" s="42">
        <f>CHOOSE($AU$4,'C_6_%'!B276,'C_5_%'!B276,'C_4_%'!B276,'C_3_%'!B276,'C_2_%'!B276,'C_1_%'!B276,'C_0_%'!B276,)</f>
        <v>6095</v>
      </c>
      <c r="C284" s="42" t="str">
        <f>CHOOSE($AU$4,'C_6_%'!A276,'C_5_%'!A276,'C_4_%'!A276,'C_3_%'!A276,'C_2_%'!A276,'C_1_%'!A276,'C_0_%'!A276,)</f>
        <v>South Hamilton</v>
      </c>
      <c r="E284" s="44">
        <f>CHOOSE($AU$4,'C_6_%'!E276,'C_5_%'!E276,'C_4_%'!E276,'C_3_%'!E276,'C_2_%'!E276,'C_1_%'!E276,'C_0_%'!E276)</f>
        <v>653.9</v>
      </c>
      <c r="G284" s="44">
        <f>CHOOSE($AU$4,'C_6_%'!F276,'C_5_%'!F276,'C_4_%'!F276,'C_3_%'!F276,'C_2_%'!F276,'C_1_%'!F276,'C_0_%'!F276)</f>
        <v>-8.4</v>
      </c>
      <c r="H284" s="45"/>
      <c r="I284" s="46">
        <f>CHOOSE($AU$4,'C_6_%'!G276,'C_5_%'!G276,'C_4_%'!G276,'C_3_%'!G276,'C_2_%'!G276,'C_1_%'!G276,'C_0_%'!G276,)</f>
        <v>3004173</v>
      </c>
      <c r="J284" s="46"/>
      <c r="K284" s="46">
        <f>CHOOSE($AU$4,'C_6_%'!H276,'C_5_%'!H276,'C_4_%'!H276,'C_3_%'!H276,'C_2_%'!H276,'C_1_%'!H276,'C_0_%'!H276)</f>
        <v>518717</v>
      </c>
      <c r="L284" s="46"/>
      <c r="M284" s="46">
        <f>CHOOSE($AU$4,'C_6_%'!I276,'C_5_%'!I276,'C_4_%'!I276,'C_3_%'!I276,'C_2_%'!I276,'C_1_%'!I276,'C_0_%'!I276)</f>
        <v>277635</v>
      </c>
      <c r="N284" s="46"/>
      <c r="O284" s="46">
        <f>CHOOSE($AU$4,'C_6_%'!J276,'C_5_%'!J276,'C_4_%'!J276,'C_3_%'!J276,'C_2_%'!J276,'C_1_%'!J276,'C_0_%'!J276)</f>
        <v>2113704</v>
      </c>
      <c r="P284" s="46"/>
      <c r="Q284" s="46">
        <f>CHOOSE($AU$4,'C_6_%'!K276,'C_5_%'!K276,'C_4_%'!K276,'C_3_%'!K276,'C_2_%'!K276,'C_1_%'!K276,'C_0_%'!K276)</f>
        <v>-4433</v>
      </c>
      <c r="R284" s="46"/>
      <c r="S284" s="46">
        <f>CHOOSE($AU$4,'C_6_%'!L276,'C_5_%'!L276,'C_4_%'!L276,'C_3_%'!L276,'C_2_%'!L276,'C_1_%'!L276,'C_0_%'!L276,)</f>
        <v>5643881.6666999999</v>
      </c>
      <c r="T284" s="46"/>
      <c r="U284" s="46">
        <f>CHOOSE($AU$4,'C_6_%'!O276,'C_5_%'!O276,'C_4_%'!O276,'C_3_%'!O276,'C_2_%'!O276,'C_1_%'!O276,'C_0_%'!O276)</f>
        <v>280489.66667000001</v>
      </c>
      <c r="V284" s="46"/>
      <c r="W284" s="46">
        <f>CHOOSE($AU$4,'C_6_%'!Q276,'C_5_%'!Q276,'C_4_%'!Q276,'C_3_%'!Q276,'C_2_%'!Q276,'C_1_%'!Q276,'C_0_%'!Q276)</f>
        <v>0</v>
      </c>
      <c r="X284" s="46"/>
      <c r="Y284" s="46">
        <f>CHOOSE($AU$4,'C_6_%'!P276,'C_5_%'!P276,'C_4_%'!P276,'C_3_%'!P276,'C_2_%'!P276,'C_1_%'!P276,'C_0_%'!P276)</f>
        <v>0</v>
      </c>
      <c r="Z284" s="46"/>
      <c r="AA284" s="46">
        <f>CHOOSE($AU$4,'C_6_%'!R276,'C_5_%'!R276,'C_4_%'!R276,'C_3_%'!R276,'C_2_%'!R276,'C_1_%'!R276,'C_0_%'!R276)</f>
        <v>108222</v>
      </c>
      <c r="AB284" s="46"/>
      <c r="AC284" s="46">
        <f>CHOOSE($AU$4,'C_6_%'!S276,'C_5_%'!S276,'C_4_%'!S276,'C_3_%'!S276,'C_2_%'!S276,'C_1_%'!S276,'C_0_%'!S276)</f>
        <v>16407</v>
      </c>
      <c r="AW284" s="48"/>
      <c r="AX284" s="48"/>
      <c r="AY284" s="48"/>
    </row>
    <row r="285" spans="2:51" x14ac:dyDescent="0.2">
      <c r="B285" s="38">
        <f>CHOOSE($AU$4,'C_6_%'!B277,'C_5_%'!B277,'C_4_%'!B277,'C_3_%'!B277,'C_2_%'!B277,'C_1_%'!B277,'C_0_%'!B277,)</f>
        <v>5157</v>
      </c>
      <c r="C285" s="38" t="str">
        <f>CHOOSE($AU$4,'C_6_%'!A277,'C_5_%'!A277,'C_4_%'!A277,'C_3_%'!A277,'C_2_%'!A277,'C_1_%'!A277,'C_0_%'!A277,)</f>
        <v>South O'Brien</v>
      </c>
      <c r="E285" s="40">
        <f>CHOOSE($AU$4,'C_6_%'!E277,'C_5_%'!E277,'C_4_%'!E277,'C_3_%'!E277,'C_2_%'!E277,'C_1_%'!E277,'C_0_%'!E277)</f>
        <v>671</v>
      </c>
      <c r="G285" s="40">
        <f>CHOOSE($AU$4,'C_6_%'!F277,'C_5_%'!F277,'C_4_%'!F277,'C_3_%'!F277,'C_2_%'!F277,'C_1_%'!F277,'C_0_%'!F277)</f>
        <v>13.2</v>
      </c>
      <c r="H285" s="3"/>
      <c r="I285" s="6">
        <f>CHOOSE($AU$4,'C_6_%'!G277,'C_5_%'!G277,'C_4_%'!G277,'C_3_%'!G277,'C_2_%'!G277,'C_1_%'!G277,'C_0_%'!G277,)</f>
        <v>2922188</v>
      </c>
      <c r="J285" s="6"/>
      <c r="K285" s="6">
        <f>CHOOSE($AU$4,'C_6_%'!H277,'C_5_%'!H277,'C_4_%'!H277,'C_3_%'!H277,'C_2_%'!H277,'C_1_%'!H277,'C_0_%'!H277)</f>
        <v>487090</v>
      </c>
      <c r="L285" s="6"/>
      <c r="M285" s="6">
        <f>CHOOSE($AU$4,'C_6_%'!I277,'C_5_%'!I277,'C_4_%'!I277,'C_3_%'!I277,'C_2_%'!I277,'C_1_%'!I277,'C_0_%'!I277)</f>
        <v>252308</v>
      </c>
      <c r="N285" s="6"/>
      <c r="O285" s="6">
        <f>CHOOSE($AU$4,'C_6_%'!J277,'C_5_%'!J277,'C_4_%'!J277,'C_3_%'!J277,'C_2_%'!J277,'C_1_%'!J277,'C_0_%'!J277)</f>
        <v>2598892</v>
      </c>
      <c r="P285" s="6"/>
      <c r="Q285" s="6">
        <f>CHOOSE($AU$4,'C_6_%'!K277,'C_5_%'!K277,'C_4_%'!K277,'C_3_%'!K277,'C_2_%'!K277,'C_1_%'!K277,'C_0_%'!K277)</f>
        <v>59891</v>
      </c>
      <c r="R285" s="6"/>
      <c r="S285" s="6">
        <f>CHOOSE($AU$4,'C_6_%'!L277,'C_5_%'!L277,'C_4_%'!L277,'C_3_%'!L277,'C_2_%'!L277,'C_1_%'!L277,'C_0_%'!L277,)</f>
        <v>6017103.6666999999</v>
      </c>
      <c r="T285" s="6"/>
      <c r="U285" s="6">
        <f>CHOOSE($AU$4,'C_6_%'!O277,'C_5_%'!O277,'C_4_%'!O277,'C_3_%'!O277,'C_2_%'!O277,'C_1_%'!O277,'C_0_%'!O277)</f>
        <v>321132.66667000001</v>
      </c>
      <c r="V285" s="6"/>
      <c r="W285" s="6">
        <f>CHOOSE($AU$4,'C_6_%'!Q277,'C_5_%'!Q277,'C_4_%'!Q277,'C_3_%'!Q277,'C_2_%'!Q277,'C_1_%'!Q277,'C_0_%'!Q277)</f>
        <v>0</v>
      </c>
      <c r="X285" s="6"/>
      <c r="Y285" s="6">
        <f>CHOOSE($AU$4,'C_6_%'!P277,'C_5_%'!P277,'C_4_%'!P277,'C_3_%'!P277,'C_2_%'!P277,'C_1_%'!P277,'C_0_%'!P277)</f>
        <v>0</v>
      </c>
      <c r="Z285" s="6"/>
      <c r="AA285" s="6">
        <f>CHOOSE($AU$4,'C_6_%'!R277,'C_5_%'!R277,'C_4_%'!R277,'C_3_%'!R277,'C_2_%'!R277,'C_1_%'!R277,'C_0_%'!R277)</f>
        <v>101856</v>
      </c>
      <c r="AB285" s="6"/>
      <c r="AC285" s="6">
        <f>CHOOSE($AU$4,'C_6_%'!S277,'C_5_%'!S277,'C_4_%'!S277,'C_3_%'!S277,'C_2_%'!S277,'C_1_%'!S277,'C_0_%'!S277)</f>
        <v>52888</v>
      </c>
      <c r="AW285" s="20"/>
      <c r="AX285" s="20"/>
      <c r="AY285" s="20"/>
    </row>
    <row r="286" spans="2:51" x14ac:dyDescent="0.2">
      <c r="B286" s="38">
        <f>CHOOSE($AU$4,'C_6_%'!B278,'C_5_%'!B278,'C_4_%'!B278,'C_3_%'!B278,'C_2_%'!B278,'C_1_%'!B278,'C_0_%'!B278,)</f>
        <v>6097</v>
      </c>
      <c r="C286" s="38" t="str">
        <f>CHOOSE($AU$4,'C_6_%'!A278,'C_5_%'!A278,'C_4_%'!A278,'C_3_%'!A278,'C_2_%'!A278,'C_1_%'!A278,'C_0_%'!A278,)</f>
        <v>South Page</v>
      </c>
      <c r="E286" s="40">
        <f>CHOOSE($AU$4,'C_6_%'!E278,'C_5_%'!E278,'C_4_%'!E278,'C_3_%'!E278,'C_2_%'!E278,'C_1_%'!E278,'C_0_%'!E278)</f>
        <v>196.5</v>
      </c>
      <c r="G286" s="40">
        <f>CHOOSE($AU$4,'C_6_%'!F278,'C_5_%'!F278,'C_4_%'!F278,'C_3_%'!F278,'C_2_%'!F278,'C_1_%'!F278,'C_0_%'!F278)</f>
        <v>-19.100000000000001</v>
      </c>
      <c r="H286" s="3"/>
      <c r="I286" s="6">
        <f>CHOOSE($AU$4,'C_6_%'!G278,'C_5_%'!G278,'C_4_%'!G278,'C_3_%'!G278,'C_2_%'!G278,'C_1_%'!G278,'C_0_%'!G278,)</f>
        <v>1029400</v>
      </c>
      <c r="J286" s="6"/>
      <c r="K286" s="6">
        <f>CHOOSE($AU$4,'C_6_%'!H278,'C_5_%'!H278,'C_4_%'!H278,'C_3_%'!H278,'C_2_%'!H278,'C_1_%'!H278,'C_0_%'!H278)</f>
        <v>166407</v>
      </c>
      <c r="L286" s="6"/>
      <c r="M286" s="6">
        <f>CHOOSE($AU$4,'C_6_%'!I278,'C_5_%'!I278,'C_4_%'!I278,'C_3_%'!I278,'C_2_%'!I278,'C_1_%'!I278,'C_0_%'!I278)</f>
        <v>-31055</v>
      </c>
      <c r="N286" s="6"/>
      <c r="O286" s="6">
        <f>CHOOSE($AU$4,'C_6_%'!J278,'C_5_%'!J278,'C_4_%'!J278,'C_3_%'!J278,'C_2_%'!J278,'C_1_%'!J278,'C_0_%'!J278)</f>
        <v>835580</v>
      </c>
      <c r="P286" s="6"/>
      <c r="Q286" s="6">
        <f>CHOOSE($AU$4,'C_6_%'!K278,'C_5_%'!K278,'C_4_%'!K278,'C_3_%'!K278,'C_2_%'!K278,'C_1_%'!K278,'C_0_%'!K278)</f>
        <v>82043</v>
      </c>
      <c r="R286" s="6"/>
      <c r="S286" s="6">
        <f>CHOOSE($AU$4,'C_6_%'!L278,'C_5_%'!L278,'C_4_%'!L278,'C_3_%'!L278,'C_2_%'!L278,'C_1_%'!L278,'C_0_%'!L278,)</f>
        <v>2032740.6666999999</v>
      </c>
      <c r="T286" s="6"/>
      <c r="U286" s="6">
        <f>CHOOSE($AU$4,'C_6_%'!O278,'C_5_%'!O278,'C_4_%'!O278,'C_3_%'!O278,'C_2_%'!O278,'C_1_%'!O278,'C_0_%'!O278)</f>
        <v>52341.666666999998</v>
      </c>
      <c r="V286" s="6"/>
      <c r="W286" s="6">
        <f>CHOOSE($AU$4,'C_6_%'!Q278,'C_5_%'!Q278,'C_4_%'!Q278,'C_3_%'!Q278,'C_2_%'!Q278,'C_1_%'!Q278,'C_0_%'!Q278)</f>
        <v>0</v>
      </c>
      <c r="X286" s="6"/>
      <c r="Y286" s="6">
        <f>CHOOSE($AU$4,'C_6_%'!P278,'C_5_%'!P278,'C_4_%'!P278,'C_3_%'!P278,'C_2_%'!P278,'C_1_%'!P278,'C_0_%'!P278)</f>
        <v>81966</v>
      </c>
      <c r="Z286" s="6"/>
      <c r="AA286" s="6">
        <f>CHOOSE($AU$4,'C_6_%'!R278,'C_5_%'!R278,'C_4_%'!R278,'C_3_%'!R278,'C_2_%'!R278,'C_1_%'!R278,'C_0_%'!R278)</f>
        <v>41379</v>
      </c>
      <c r="AB286" s="6"/>
      <c r="AC286" s="6">
        <f>CHOOSE($AU$4,'C_6_%'!S278,'C_5_%'!S278,'C_4_%'!S278,'C_3_%'!S278,'C_2_%'!S278,'C_1_%'!S278,'C_0_%'!S278)</f>
        <v>26076</v>
      </c>
      <c r="AW286" s="20"/>
      <c r="AX286" s="20"/>
      <c r="AY286" s="20"/>
    </row>
    <row r="287" spans="2:51" x14ac:dyDescent="0.2">
      <c r="B287" s="38">
        <f>CHOOSE($AU$4,'C_6_%'!B279,'C_5_%'!B279,'C_4_%'!B279,'C_3_%'!B279,'C_2_%'!B279,'C_1_%'!B279,'C_0_%'!B279,)</f>
        <v>6098</v>
      </c>
      <c r="C287" s="38" t="str">
        <f>CHOOSE($AU$4,'C_6_%'!A279,'C_5_%'!A279,'C_4_%'!A279,'C_3_%'!A279,'C_2_%'!A279,'C_1_%'!A279,'C_0_%'!A279,)</f>
        <v>South Tama County</v>
      </c>
      <c r="E287" s="40">
        <f>CHOOSE($AU$4,'C_6_%'!E279,'C_5_%'!E279,'C_4_%'!E279,'C_3_%'!E279,'C_2_%'!E279,'C_1_%'!E279,'C_0_%'!E279)</f>
        <v>1466.5</v>
      </c>
      <c r="G287" s="40">
        <f>CHOOSE($AU$4,'C_6_%'!F279,'C_5_%'!F279,'C_4_%'!F279,'C_3_%'!F279,'C_2_%'!F279,'C_1_%'!F279,'C_0_%'!F279)</f>
        <v>4.5</v>
      </c>
      <c r="H287" s="3"/>
      <c r="I287" s="6">
        <f>CHOOSE($AU$4,'C_6_%'!G279,'C_5_%'!G279,'C_4_%'!G279,'C_3_%'!G279,'C_2_%'!G279,'C_1_%'!G279,'C_0_%'!G279,)</f>
        <v>8782306</v>
      </c>
      <c r="J287" s="6"/>
      <c r="K287" s="6">
        <f>CHOOSE($AU$4,'C_6_%'!H279,'C_5_%'!H279,'C_4_%'!H279,'C_3_%'!H279,'C_2_%'!H279,'C_1_%'!H279,'C_0_%'!H279)</f>
        <v>1097260</v>
      </c>
      <c r="L287" s="6"/>
      <c r="M287" s="6">
        <f>CHOOSE($AU$4,'C_6_%'!I279,'C_5_%'!I279,'C_4_%'!I279,'C_3_%'!I279,'C_2_%'!I279,'C_1_%'!I279,'C_0_%'!I279)</f>
        <v>522432</v>
      </c>
      <c r="N287" s="6"/>
      <c r="O287" s="6">
        <f>CHOOSE($AU$4,'C_6_%'!J279,'C_5_%'!J279,'C_4_%'!J279,'C_3_%'!J279,'C_2_%'!J279,'C_1_%'!J279,'C_0_%'!J279)</f>
        <v>3329803</v>
      </c>
      <c r="P287" s="6"/>
      <c r="Q287" s="6">
        <f>CHOOSE($AU$4,'C_6_%'!K279,'C_5_%'!K279,'C_4_%'!K279,'C_3_%'!K279,'C_2_%'!K279,'C_1_%'!K279,'C_0_%'!K279)</f>
        <v>67549</v>
      </c>
      <c r="R287" s="6"/>
      <c r="S287" s="6">
        <f>CHOOSE($AU$4,'C_6_%'!L279,'C_5_%'!L279,'C_4_%'!L279,'C_3_%'!L279,'C_2_%'!L279,'C_1_%'!L279,'C_0_%'!L279,)</f>
        <v>13238778</v>
      </c>
      <c r="T287" s="6"/>
      <c r="U287" s="6">
        <f>CHOOSE($AU$4,'C_6_%'!O279,'C_5_%'!O279,'C_4_%'!O279,'C_3_%'!O279,'C_2_%'!O279,'C_1_%'!O279,'C_0_%'!O279)</f>
        <v>619390</v>
      </c>
      <c r="V287" s="6"/>
      <c r="W287" s="6">
        <f>CHOOSE($AU$4,'C_6_%'!Q279,'C_5_%'!Q279,'C_4_%'!Q279,'C_3_%'!Q279,'C_2_%'!Q279,'C_1_%'!Q279,'C_0_%'!Q279)</f>
        <v>218123.76388000001</v>
      </c>
      <c r="X287" s="6"/>
      <c r="Y287" s="6">
        <f>CHOOSE($AU$4,'C_6_%'!P279,'C_5_%'!P279,'C_4_%'!P279,'C_3_%'!P279,'C_2_%'!P279,'C_1_%'!P279,'C_0_%'!P279)</f>
        <v>0</v>
      </c>
      <c r="Z287" s="6"/>
      <c r="AA287" s="6">
        <f>CHOOSE($AU$4,'C_6_%'!R279,'C_5_%'!R279,'C_4_%'!R279,'C_3_%'!R279,'C_2_%'!R279,'C_1_%'!R279,'C_0_%'!R279)</f>
        <v>267372</v>
      </c>
      <c r="AB287" s="6"/>
      <c r="AC287" s="6">
        <f>CHOOSE($AU$4,'C_6_%'!S279,'C_5_%'!S279,'C_4_%'!S279,'C_3_%'!S279,'C_2_%'!S279,'C_1_%'!S279,'C_0_%'!S279)</f>
        <v>-17255</v>
      </c>
      <c r="AW287" s="20"/>
      <c r="AX287" s="20"/>
      <c r="AY287" s="20"/>
    </row>
    <row r="288" spans="2:51" x14ac:dyDescent="0.2">
      <c r="B288" s="38">
        <f>CHOOSE($AU$4,'C_6_%'!B280,'C_5_%'!B280,'C_4_%'!B280,'C_3_%'!B280,'C_2_%'!B280,'C_1_%'!B280,'C_0_%'!B280,)</f>
        <v>6100</v>
      </c>
      <c r="C288" s="38" t="str">
        <f>CHOOSE($AU$4,'C_6_%'!A280,'C_5_%'!A280,'C_4_%'!A280,'C_3_%'!A280,'C_2_%'!A280,'C_1_%'!A280,'C_0_%'!A280,)</f>
        <v>South Winneshiek</v>
      </c>
      <c r="E288" s="40">
        <f>CHOOSE($AU$4,'C_6_%'!E280,'C_5_%'!E280,'C_4_%'!E280,'C_3_%'!E280,'C_2_%'!E280,'C_1_%'!E280,'C_0_%'!E280)</f>
        <v>564.4</v>
      </c>
      <c r="G288" s="40">
        <f>CHOOSE($AU$4,'C_6_%'!F280,'C_5_%'!F280,'C_4_%'!F280,'C_3_%'!F280,'C_2_%'!F280,'C_1_%'!F280,'C_0_%'!F280)</f>
        <v>-9</v>
      </c>
      <c r="H288" s="3"/>
      <c r="I288" s="6">
        <f>CHOOSE($AU$4,'C_6_%'!G280,'C_5_%'!G280,'C_4_%'!G280,'C_3_%'!G280,'C_2_%'!G280,'C_1_%'!G280,'C_0_%'!G280,)</f>
        <v>2818364</v>
      </c>
      <c r="J288" s="6"/>
      <c r="K288" s="6">
        <f>CHOOSE($AU$4,'C_6_%'!H280,'C_5_%'!H280,'C_4_%'!H280,'C_3_%'!H280,'C_2_%'!H280,'C_1_%'!H280,'C_0_%'!H280)</f>
        <v>406278</v>
      </c>
      <c r="L288" s="6"/>
      <c r="M288" s="6">
        <f>CHOOSE($AU$4,'C_6_%'!I280,'C_5_%'!I280,'C_4_%'!I280,'C_3_%'!I280,'C_2_%'!I280,'C_1_%'!I280,'C_0_%'!I280)</f>
        <v>237604</v>
      </c>
      <c r="N288" s="6"/>
      <c r="O288" s="6">
        <f>CHOOSE($AU$4,'C_6_%'!J280,'C_5_%'!J280,'C_4_%'!J280,'C_3_%'!J280,'C_2_%'!J280,'C_1_%'!J280,'C_0_%'!J280)</f>
        <v>1954680</v>
      </c>
      <c r="P288" s="6"/>
      <c r="Q288" s="6">
        <f>CHOOSE($AU$4,'C_6_%'!K280,'C_5_%'!K280,'C_4_%'!K280,'C_3_%'!K280,'C_2_%'!K280,'C_1_%'!K280,'C_0_%'!K280)</f>
        <v>-85548</v>
      </c>
      <c r="R288" s="6"/>
      <c r="S288" s="6">
        <f>CHOOSE($AU$4,'C_6_%'!L280,'C_5_%'!L280,'C_4_%'!L280,'C_3_%'!L280,'C_2_%'!L280,'C_1_%'!L280,'C_0_%'!L280,)</f>
        <v>5187295.6666999999</v>
      </c>
      <c r="T288" s="6"/>
      <c r="U288" s="6">
        <f>CHOOSE($AU$4,'C_6_%'!O280,'C_5_%'!O280,'C_4_%'!O280,'C_3_%'!O280,'C_2_%'!O280,'C_1_%'!O280,'C_0_%'!O280)</f>
        <v>160029.66667000001</v>
      </c>
      <c r="V288" s="6"/>
      <c r="W288" s="6">
        <f>CHOOSE($AU$4,'C_6_%'!Q280,'C_5_%'!Q280,'C_4_%'!Q280,'C_3_%'!Q280,'C_2_%'!Q280,'C_1_%'!Q280,'C_0_%'!Q280)</f>
        <v>0</v>
      </c>
      <c r="X288" s="6"/>
      <c r="Y288" s="6">
        <f>CHOOSE($AU$4,'C_6_%'!P280,'C_5_%'!P280,'C_4_%'!P280,'C_3_%'!P280,'C_2_%'!P280,'C_1_%'!P280,'C_0_%'!P280)</f>
        <v>0</v>
      </c>
      <c r="Z288" s="6"/>
      <c r="AA288" s="6">
        <f>CHOOSE($AU$4,'C_6_%'!R280,'C_5_%'!R280,'C_4_%'!R280,'C_3_%'!R280,'C_2_%'!R280,'C_1_%'!R280,'C_0_%'!R280)</f>
        <v>165516</v>
      </c>
      <c r="AB288" s="6"/>
      <c r="AC288" s="6">
        <f>CHOOSE($AU$4,'C_6_%'!S280,'C_5_%'!S280,'C_4_%'!S280,'C_3_%'!S280,'C_2_%'!S280,'C_1_%'!S280,'C_0_%'!S280)</f>
        <v>6370</v>
      </c>
      <c r="AW288" s="20"/>
      <c r="AX288" s="20"/>
      <c r="AY288" s="20"/>
    </row>
    <row r="289" spans="2:51" s="43" customFormat="1" x14ac:dyDescent="0.2">
      <c r="B289" s="42">
        <f>CHOOSE($AU$4,'C_6_%'!B281,'C_5_%'!B281,'C_4_%'!B281,'C_3_%'!B281,'C_2_%'!B281,'C_1_%'!B281,'C_0_%'!B281,)</f>
        <v>6101</v>
      </c>
      <c r="C289" s="42" t="str">
        <f>CHOOSE($AU$4,'C_6_%'!A281,'C_5_%'!A281,'C_4_%'!A281,'C_3_%'!A281,'C_2_%'!A281,'C_1_%'!A281,'C_0_%'!A281,)</f>
        <v>Southeast Polk</v>
      </c>
      <c r="E289" s="44">
        <f>CHOOSE($AU$4,'C_6_%'!E281,'C_5_%'!E281,'C_4_%'!E281,'C_3_%'!E281,'C_2_%'!E281,'C_1_%'!E281,'C_0_%'!E281)</f>
        <v>6616.9</v>
      </c>
      <c r="G289" s="44">
        <f>CHOOSE($AU$4,'C_6_%'!F281,'C_5_%'!F281,'C_4_%'!F281,'C_3_%'!F281,'C_2_%'!F281,'C_1_%'!F281,'C_0_%'!F281)</f>
        <v>217.2</v>
      </c>
      <c r="H289" s="45"/>
      <c r="I289" s="46">
        <f>CHOOSE($AU$4,'C_6_%'!G281,'C_5_%'!G281,'C_4_%'!G281,'C_3_%'!G281,'C_2_%'!G281,'C_1_%'!G281,'C_0_%'!G281,)</f>
        <v>37005859</v>
      </c>
      <c r="J289" s="46"/>
      <c r="K289" s="46">
        <f>CHOOSE($AU$4,'C_6_%'!H281,'C_5_%'!H281,'C_4_%'!H281,'C_3_%'!H281,'C_2_%'!H281,'C_1_%'!H281,'C_0_%'!H281)</f>
        <v>4363717</v>
      </c>
      <c r="L289" s="46"/>
      <c r="M289" s="46">
        <f>CHOOSE($AU$4,'C_6_%'!I281,'C_5_%'!I281,'C_4_%'!I281,'C_3_%'!I281,'C_2_%'!I281,'C_1_%'!I281,'C_0_%'!I281)</f>
        <v>3596638</v>
      </c>
      <c r="N289" s="46"/>
      <c r="O289" s="46">
        <f>CHOOSE($AU$4,'C_6_%'!J281,'C_5_%'!J281,'C_4_%'!J281,'C_3_%'!J281,'C_2_%'!J281,'C_1_%'!J281,'C_0_%'!J281)</f>
        <v>13958818</v>
      </c>
      <c r="P289" s="46"/>
      <c r="Q289" s="46">
        <f>CHOOSE($AU$4,'C_6_%'!K281,'C_5_%'!K281,'C_4_%'!K281,'C_3_%'!K281,'C_2_%'!K281,'C_1_%'!K281,'C_0_%'!K281)</f>
        <v>364831</v>
      </c>
      <c r="R289" s="46"/>
      <c r="S289" s="46">
        <f>CHOOSE($AU$4,'C_6_%'!L281,'C_5_%'!L281,'C_4_%'!L281,'C_3_%'!L281,'C_2_%'!L281,'C_1_%'!L281,'C_0_%'!L281,)</f>
        <v>55466005.667000003</v>
      </c>
      <c r="T289" s="46"/>
      <c r="U289" s="46">
        <f>CHOOSE($AU$4,'C_6_%'!O281,'C_5_%'!O281,'C_4_%'!O281,'C_3_%'!O281,'C_2_%'!O281,'C_1_%'!O281,'C_0_%'!O281)</f>
        <v>4099080.6666999999</v>
      </c>
      <c r="V289" s="46"/>
      <c r="W289" s="46">
        <f>CHOOSE($AU$4,'C_6_%'!Q281,'C_5_%'!Q281,'C_4_%'!Q281,'C_3_%'!Q281,'C_2_%'!Q281,'C_1_%'!Q281,'C_0_%'!Q281)</f>
        <v>1156179.9436000001</v>
      </c>
      <c r="X289" s="46"/>
      <c r="Y289" s="46">
        <f>CHOOSE($AU$4,'C_6_%'!P281,'C_5_%'!P281,'C_4_%'!P281,'C_3_%'!P281,'C_2_%'!P281,'C_1_%'!P281,'C_0_%'!P281)</f>
        <v>0</v>
      </c>
      <c r="Z289" s="46"/>
      <c r="AA289" s="46">
        <f>CHOOSE($AU$4,'C_6_%'!R281,'C_5_%'!R281,'C_4_%'!R281,'C_3_%'!R281,'C_2_%'!R281,'C_1_%'!R281,'C_0_%'!R281)</f>
        <v>748005</v>
      </c>
      <c r="AB289" s="46"/>
      <c r="AC289" s="46">
        <f>CHOOSE($AU$4,'C_6_%'!S281,'C_5_%'!S281,'C_4_%'!S281,'C_3_%'!S281,'C_2_%'!S281,'C_1_%'!S281,'C_0_%'!S281)</f>
        <v>-17180</v>
      </c>
      <c r="AW289" s="48"/>
      <c r="AX289" s="48"/>
      <c r="AY289" s="48"/>
    </row>
    <row r="290" spans="2:51" x14ac:dyDescent="0.2">
      <c r="B290" s="38">
        <f>CHOOSE($AU$4,'C_6_%'!B282,'C_5_%'!B282,'C_4_%'!B282,'C_3_%'!B282,'C_2_%'!B282,'C_1_%'!B282,'C_0_%'!B282,)</f>
        <v>6094</v>
      </c>
      <c r="C290" s="38" t="str">
        <f>CHOOSE($AU$4,'C_6_%'!A282,'C_5_%'!A282,'C_4_%'!A282,'C_3_%'!A282,'C_2_%'!A282,'C_1_%'!A282,'C_0_%'!A282,)</f>
        <v>Southeast Warren</v>
      </c>
      <c r="E290" s="40">
        <f>CHOOSE($AU$4,'C_6_%'!E282,'C_5_%'!E282,'C_4_%'!E282,'C_3_%'!E282,'C_2_%'!E282,'C_1_%'!E282,'C_0_%'!E282)</f>
        <v>561.9</v>
      </c>
      <c r="G290" s="40">
        <f>CHOOSE($AU$4,'C_6_%'!F282,'C_5_%'!F282,'C_4_%'!F282,'C_3_%'!F282,'C_2_%'!F282,'C_1_%'!F282,'C_0_%'!F282)</f>
        <v>11.3</v>
      </c>
      <c r="H290" s="3"/>
      <c r="I290" s="6">
        <f>CHOOSE($AU$4,'C_6_%'!G282,'C_5_%'!G282,'C_4_%'!G282,'C_3_%'!G282,'C_2_%'!G282,'C_1_%'!G282,'C_0_%'!G282,)</f>
        <v>3141374</v>
      </c>
      <c r="J290" s="6"/>
      <c r="K290" s="6">
        <f>CHOOSE($AU$4,'C_6_%'!H282,'C_5_%'!H282,'C_4_%'!H282,'C_3_%'!H282,'C_2_%'!H282,'C_1_%'!H282,'C_0_%'!H282)</f>
        <v>395657</v>
      </c>
      <c r="L290" s="6"/>
      <c r="M290" s="6">
        <f>CHOOSE($AU$4,'C_6_%'!I282,'C_5_%'!I282,'C_4_%'!I282,'C_3_%'!I282,'C_2_%'!I282,'C_1_%'!I282,'C_0_%'!I282)</f>
        <v>213953</v>
      </c>
      <c r="N290" s="6"/>
      <c r="O290" s="6">
        <f>CHOOSE($AU$4,'C_6_%'!J282,'C_5_%'!J282,'C_4_%'!J282,'C_3_%'!J282,'C_2_%'!J282,'C_1_%'!J282,'C_0_%'!J282)</f>
        <v>1445289</v>
      </c>
      <c r="P290" s="6"/>
      <c r="Q290" s="6">
        <f>CHOOSE($AU$4,'C_6_%'!K282,'C_5_%'!K282,'C_4_%'!K282,'C_3_%'!K282,'C_2_%'!K282,'C_1_%'!K282,'C_0_%'!K282)</f>
        <v>43291</v>
      </c>
      <c r="R290" s="6"/>
      <c r="S290" s="6">
        <f>CHOOSE($AU$4,'C_6_%'!L282,'C_5_%'!L282,'C_4_%'!L282,'C_3_%'!L282,'C_2_%'!L282,'C_1_%'!L282,'C_0_%'!L282,)</f>
        <v>4984329</v>
      </c>
      <c r="T290" s="6"/>
      <c r="U290" s="6">
        <f>CHOOSE($AU$4,'C_6_%'!O282,'C_5_%'!O282,'C_4_%'!O282,'C_3_%'!O282,'C_2_%'!O282,'C_1_%'!O282,'C_0_%'!O282)</f>
        <v>259253</v>
      </c>
      <c r="V290" s="6"/>
      <c r="W290" s="6">
        <f>CHOOSE($AU$4,'C_6_%'!Q282,'C_5_%'!Q282,'C_4_%'!Q282,'C_3_%'!Q282,'C_2_%'!Q282,'C_1_%'!Q282,'C_0_%'!Q282)</f>
        <v>40479.651405999997</v>
      </c>
      <c r="X290" s="6"/>
      <c r="Y290" s="6">
        <f>CHOOSE($AU$4,'C_6_%'!P282,'C_5_%'!P282,'C_4_%'!P282,'C_3_%'!P282,'C_2_%'!P282,'C_1_%'!P282,'C_0_%'!P282)</f>
        <v>0</v>
      </c>
      <c r="Z290" s="6"/>
      <c r="AA290" s="6">
        <f>CHOOSE($AU$4,'C_6_%'!R282,'C_5_%'!R282,'C_4_%'!R282,'C_3_%'!R282,'C_2_%'!R282,'C_1_%'!R282,'C_0_%'!R282)</f>
        <v>85941</v>
      </c>
      <c r="AB290" s="6"/>
      <c r="AC290" s="6">
        <f>CHOOSE($AU$4,'C_6_%'!S282,'C_5_%'!S282,'C_4_%'!S282,'C_3_%'!S282,'C_2_%'!S282,'C_1_%'!S282,'C_0_%'!S282)</f>
        <v>-21177</v>
      </c>
      <c r="AW290" s="20"/>
      <c r="AX290" s="20"/>
      <c r="AY290" s="20"/>
    </row>
    <row r="291" spans="2:51" x14ac:dyDescent="0.2">
      <c r="B291" s="38">
        <f>CHOOSE($AU$4,'C_6_%'!B283,'C_5_%'!B283,'C_4_%'!B283,'C_3_%'!B283,'C_2_%'!B283,'C_1_%'!B283,'C_0_%'!B283,)</f>
        <v>6096</v>
      </c>
      <c r="C291" s="38" t="str">
        <f>CHOOSE($AU$4,'C_6_%'!A283,'C_5_%'!A283,'C_4_%'!A283,'C_3_%'!A283,'C_2_%'!A283,'C_1_%'!A283,'C_0_%'!A283,)</f>
        <v>Southeast Webster Grand</v>
      </c>
      <c r="E291" s="40">
        <f>CHOOSE($AU$4,'C_6_%'!E283,'C_5_%'!E283,'C_4_%'!E283,'C_3_%'!E283,'C_2_%'!E283,'C_1_%'!E283,'C_0_%'!E283)</f>
        <v>543.29999999999995</v>
      </c>
      <c r="G291" s="40">
        <f>CHOOSE($AU$4,'C_6_%'!F283,'C_5_%'!F283,'C_4_%'!F283,'C_3_%'!F283,'C_2_%'!F283,'C_1_%'!F283,'C_0_%'!F283)</f>
        <v>14.7</v>
      </c>
      <c r="H291" s="3"/>
      <c r="I291" s="6">
        <f>CHOOSE($AU$4,'C_6_%'!G283,'C_5_%'!G283,'C_4_%'!G283,'C_3_%'!G283,'C_2_%'!G283,'C_1_%'!G283,'C_0_%'!G283,)</f>
        <v>2598017</v>
      </c>
      <c r="J291" s="6"/>
      <c r="K291" s="6">
        <f>CHOOSE($AU$4,'C_6_%'!H283,'C_5_%'!H283,'C_4_%'!H283,'C_3_%'!H283,'C_2_%'!H283,'C_1_%'!H283,'C_0_%'!H283)</f>
        <v>431700</v>
      </c>
      <c r="L291" s="6"/>
      <c r="M291" s="6">
        <f>CHOOSE($AU$4,'C_6_%'!I283,'C_5_%'!I283,'C_4_%'!I283,'C_3_%'!I283,'C_2_%'!I283,'C_1_%'!I283,'C_0_%'!I283)</f>
        <v>311247</v>
      </c>
      <c r="N291" s="6"/>
      <c r="O291" s="6">
        <f>CHOOSE($AU$4,'C_6_%'!J283,'C_5_%'!J283,'C_4_%'!J283,'C_3_%'!J283,'C_2_%'!J283,'C_1_%'!J283,'C_0_%'!J283)</f>
        <v>1950125</v>
      </c>
      <c r="P291" s="6"/>
      <c r="Q291" s="6">
        <f>CHOOSE($AU$4,'C_6_%'!K283,'C_5_%'!K283,'C_4_%'!K283,'C_3_%'!K283,'C_2_%'!K283,'C_1_%'!K283,'C_0_%'!K283)</f>
        <v>21</v>
      </c>
      <c r="R291" s="6"/>
      <c r="S291" s="6">
        <f>CHOOSE($AU$4,'C_6_%'!L283,'C_5_%'!L283,'C_4_%'!L283,'C_3_%'!L283,'C_2_%'!L283,'C_1_%'!L283,'C_0_%'!L283,)</f>
        <v>4984151.3333000001</v>
      </c>
      <c r="T291" s="6"/>
      <c r="U291" s="6">
        <f>CHOOSE($AU$4,'C_6_%'!O283,'C_5_%'!O283,'C_4_%'!O283,'C_3_%'!O283,'C_2_%'!O283,'C_1_%'!O283,'C_0_%'!O283)</f>
        <v>315577.33332999999</v>
      </c>
      <c r="V291" s="6"/>
      <c r="W291" s="6">
        <f>CHOOSE($AU$4,'C_6_%'!Q283,'C_5_%'!Q283,'C_4_%'!Q283,'C_3_%'!Q283,'C_2_%'!Q283,'C_1_%'!Q283,'C_0_%'!Q283)</f>
        <v>0</v>
      </c>
      <c r="X291" s="6"/>
      <c r="Y291" s="6">
        <f>CHOOSE($AU$4,'C_6_%'!P283,'C_5_%'!P283,'C_4_%'!P283,'C_3_%'!P283,'C_2_%'!P283,'C_1_%'!P283,'C_0_%'!P283)</f>
        <v>0</v>
      </c>
      <c r="Z291" s="6"/>
      <c r="AA291" s="6">
        <f>CHOOSE($AU$4,'C_6_%'!R283,'C_5_%'!R283,'C_4_%'!R283,'C_3_%'!R283,'C_2_%'!R283,'C_1_%'!R283,'C_0_%'!R283)</f>
        <v>105039</v>
      </c>
      <c r="AB291" s="6"/>
      <c r="AC291" s="6">
        <f>CHOOSE($AU$4,'C_6_%'!S283,'C_5_%'!S283,'C_4_%'!S283,'C_3_%'!S283,'C_2_%'!S283,'C_1_%'!S283,'C_0_%'!S283)</f>
        <v>-8200</v>
      </c>
      <c r="AW291" s="20"/>
      <c r="AX291" s="20"/>
      <c r="AY291" s="20"/>
    </row>
    <row r="292" spans="2:51" x14ac:dyDescent="0.2">
      <c r="B292" s="38">
        <f>CHOOSE($AU$4,'C_6_%'!B284,'C_5_%'!B284,'C_4_%'!B284,'C_3_%'!B284,'C_2_%'!B284,'C_1_%'!B284,'C_0_%'!B284,)</f>
        <v>3411</v>
      </c>
      <c r="C292" s="38" t="str">
        <f>CHOOSE($AU$4,'C_6_%'!A284,'C_5_%'!A284,'C_4_%'!A284,'C_3_%'!A284,'C_2_%'!A284,'C_1_%'!A284,'C_0_%'!A284,)</f>
        <v>Southern Cal</v>
      </c>
      <c r="E292" s="40">
        <f>CHOOSE($AU$4,'C_6_%'!E284,'C_5_%'!E284,'C_4_%'!E284,'C_3_%'!E284,'C_2_%'!E284,'C_1_%'!E284,'C_0_%'!E284)</f>
        <v>452.4</v>
      </c>
      <c r="G292" s="40">
        <f>CHOOSE($AU$4,'C_6_%'!F284,'C_5_%'!F284,'C_4_%'!F284,'C_3_%'!F284,'C_2_%'!F284,'C_1_%'!F284,'C_0_%'!F284)</f>
        <v>-17</v>
      </c>
      <c r="H292" s="3"/>
      <c r="I292" s="6">
        <f>CHOOSE($AU$4,'C_6_%'!G284,'C_5_%'!G284,'C_4_%'!G284,'C_3_%'!G284,'C_2_%'!G284,'C_1_%'!G284,'C_0_%'!G284,)</f>
        <v>2297287</v>
      </c>
      <c r="J292" s="6"/>
      <c r="K292" s="6">
        <f>CHOOSE($AU$4,'C_6_%'!H284,'C_5_%'!H284,'C_4_%'!H284,'C_3_%'!H284,'C_2_%'!H284,'C_1_%'!H284,'C_0_%'!H284)</f>
        <v>337403</v>
      </c>
      <c r="L292" s="6"/>
      <c r="M292" s="6">
        <f>CHOOSE($AU$4,'C_6_%'!I284,'C_5_%'!I284,'C_4_%'!I284,'C_3_%'!I284,'C_2_%'!I284,'C_1_%'!I284,'C_0_%'!I284)</f>
        <v>197604</v>
      </c>
      <c r="N292" s="6"/>
      <c r="O292" s="6">
        <f>CHOOSE($AU$4,'C_6_%'!J284,'C_5_%'!J284,'C_4_%'!J284,'C_3_%'!J284,'C_2_%'!J284,'C_1_%'!J284,'C_0_%'!J284)</f>
        <v>1853932</v>
      </c>
      <c r="P292" s="6"/>
      <c r="Q292" s="6">
        <f>CHOOSE($AU$4,'C_6_%'!K284,'C_5_%'!K284,'C_4_%'!K284,'C_3_%'!K284,'C_2_%'!K284,'C_1_%'!K284,'C_0_%'!K284)</f>
        <v>-92149</v>
      </c>
      <c r="R292" s="6"/>
      <c r="S292" s="6">
        <f>CHOOSE($AU$4,'C_6_%'!L284,'C_5_%'!L284,'C_4_%'!L284,'C_3_%'!L284,'C_2_%'!L284,'C_1_%'!L284,'C_0_%'!L284,)</f>
        <v>4497499.3333000001</v>
      </c>
      <c r="T292" s="6"/>
      <c r="U292" s="6">
        <f>CHOOSE($AU$4,'C_6_%'!O284,'C_5_%'!O284,'C_4_%'!O284,'C_3_%'!O284,'C_2_%'!O284,'C_1_%'!O284,'C_0_%'!O284)</f>
        <v>114332.33332999999</v>
      </c>
      <c r="V292" s="6"/>
      <c r="W292" s="6">
        <f>CHOOSE($AU$4,'C_6_%'!Q284,'C_5_%'!Q284,'C_4_%'!Q284,'C_3_%'!Q284,'C_2_%'!Q284,'C_1_%'!Q284,'C_0_%'!Q284)</f>
        <v>0</v>
      </c>
      <c r="X292" s="6"/>
      <c r="Y292" s="6">
        <f>CHOOSE($AU$4,'C_6_%'!P284,'C_5_%'!P284,'C_4_%'!P284,'C_3_%'!P284,'C_2_%'!P284,'C_1_%'!P284,'C_0_%'!P284)</f>
        <v>22949</v>
      </c>
      <c r="Z292" s="6"/>
      <c r="AA292" s="6">
        <f>CHOOSE($AU$4,'C_6_%'!R284,'C_5_%'!R284,'C_4_%'!R284,'C_3_%'!R284,'C_2_%'!R284,'C_1_%'!R284,'C_0_%'!R284)</f>
        <v>63660</v>
      </c>
      <c r="AB292" s="6"/>
      <c r="AC292" s="6">
        <f>CHOOSE($AU$4,'C_6_%'!S284,'C_5_%'!S284,'C_4_%'!S284,'C_3_%'!S284,'C_2_%'!S284,'C_1_%'!S284,'C_0_%'!S284)</f>
        <v>-37337</v>
      </c>
      <c r="AW292" s="20"/>
      <c r="AX292" s="20"/>
      <c r="AY292" s="20"/>
    </row>
    <row r="293" spans="2:51" x14ac:dyDescent="0.2">
      <c r="B293" s="38">
        <f>CHOOSE($AU$4,'C_6_%'!B285,'C_5_%'!B285,'C_4_%'!B285,'C_3_%'!B285,'C_2_%'!B285,'C_1_%'!B285,'C_0_%'!B285,)</f>
        <v>6102</v>
      </c>
      <c r="C293" s="38" t="str">
        <f>CHOOSE($AU$4,'C_6_%'!A285,'C_5_%'!A285,'C_4_%'!A285,'C_3_%'!A285,'C_2_%'!A285,'C_1_%'!A285,'C_0_%'!A285,)</f>
        <v>Spencer</v>
      </c>
      <c r="E293" s="40">
        <f>CHOOSE($AU$4,'C_6_%'!E285,'C_5_%'!E285,'C_4_%'!E285,'C_3_%'!E285,'C_2_%'!E285,'C_1_%'!E285,'C_0_%'!E285)</f>
        <v>1933.6</v>
      </c>
      <c r="G293" s="40">
        <f>CHOOSE($AU$4,'C_6_%'!F285,'C_5_%'!F285,'C_4_%'!F285,'C_3_%'!F285,'C_2_%'!F285,'C_1_%'!F285,'C_0_%'!F285)</f>
        <v>6.9</v>
      </c>
      <c r="H293" s="3"/>
      <c r="I293" s="6">
        <f>CHOOSE($AU$4,'C_6_%'!G285,'C_5_%'!G285,'C_4_%'!G285,'C_3_%'!G285,'C_2_%'!G285,'C_1_%'!G285,'C_0_%'!G285,)</f>
        <v>10307518</v>
      </c>
      <c r="J293" s="6"/>
      <c r="K293" s="6">
        <f>CHOOSE($AU$4,'C_6_%'!H285,'C_5_%'!H285,'C_4_%'!H285,'C_3_%'!H285,'C_2_%'!H285,'C_1_%'!H285,'C_0_%'!H285)</f>
        <v>1411936</v>
      </c>
      <c r="L293" s="6"/>
      <c r="M293" s="6">
        <f>CHOOSE($AU$4,'C_6_%'!I285,'C_5_%'!I285,'C_4_%'!I285,'C_3_%'!I285,'C_2_%'!I285,'C_1_%'!I285,'C_0_%'!I285)</f>
        <v>942304</v>
      </c>
      <c r="N293" s="6"/>
      <c r="O293" s="6">
        <f>CHOOSE($AU$4,'C_6_%'!J285,'C_5_%'!J285,'C_4_%'!J285,'C_3_%'!J285,'C_2_%'!J285,'C_1_%'!J285,'C_0_%'!J285)</f>
        <v>5872633</v>
      </c>
      <c r="P293" s="6"/>
      <c r="Q293" s="6">
        <f>CHOOSE($AU$4,'C_6_%'!K285,'C_5_%'!K285,'C_4_%'!K285,'C_3_%'!K285,'C_2_%'!K285,'C_1_%'!K285,'C_0_%'!K285)</f>
        <v>142847</v>
      </c>
      <c r="R293" s="6"/>
      <c r="S293" s="6">
        <f>CHOOSE($AU$4,'C_6_%'!L285,'C_5_%'!L285,'C_4_%'!L285,'C_3_%'!L285,'C_2_%'!L285,'C_1_%'!L285,'C_0_%'!L285,)</f>
        <v>17694058.333000001</v>
      </c>
      <c r="T293" s="6"/>
      <c r="U293" s="6">
        <f>CHOOSE($AU$4,'C_6_%'!O285,'C_5_%'!O285,'C_4_%'!O285,'C_3_%'!O285,'C_2_%'!O285,'C_1_%'!O285,'C_0_%'!O285)</f>
        <v>1187122.3333000001</v>
      </c>
      <c r="V293" s="6"/>
      <c r="W293" s="6">
        <f>CHOOSE($AU$4,'C_6_%'!Q285,'C_5_%'!Q285,'C_4_%'!Q285,'C_3_%'!Q285,'C_2_%'!Q285,'C_1_%'!Q285,'C_0_%'!Q285)</f>
        <v>0</v>
      </c>
      <c r="X293" s="6"/>
      <c r="Y293" s="6">
        <f>CHOOSE($AU$4,'C_6_%'!P285,'C_5_%'!P285,'C_4_%'!P285,'C_3_%'!P285,'C_2_%'!P285,'C_1_%'!P285,'C_0_%'!P285)</f>
        <v>0</v>
      </c>
      <c r="Z293" s="6"/>
      <c r="AA293" s="6">
        <f>CHOOSE($AU$4,'C_6_%'!R285,'C_5_%'!R285,'C_4_%'!R285,'C_3_%'!R285,'C_2_%'!R285,'C_1_%'!R285,'C_0_%'!R285)</f>
        <v>385143</v>
      </c>
      <c r="AB293" s="6"/>
      <c r="AC293" s="6">
        <f>CHOOSE($AU$4,'C_6_%'!S285,'C_5_%'!S285,'C_4_%'!S285,'C_3_%'!S285,'C_2_%'!S285,'C_1_%'!S285,'C_0_%'!S285)</f>
        <v>88154</v>
      </c>
      <c r="AW293" s="20"/>
      <c r="AX293" s="20"/>
      <c r="AY293" s="20"/>
    </row>
    <row r="294" spans="2:51" s="43" customFormat="1" x14ac:dyDescent="0.2">
      <c r="B294" s="42">
        <f>CHOOSE($AU$4,'C_6_%'!B286,'C_5_%'!B286,'C_4_%'!B286,'C_3_%'!B286,'C_2_%'!B286,'C_1_%'!B286,'C_0_%'!B286,)</f>
        <v>6120</v>
      </c>
      <c r="C294" s="42" t="str">
        <f>CHOOSE($AU$4,'C_6_%'!A286,'C_5_%'!A286,'C_4_%'!A286,'C_3_%'!A286,'C_2_%'!A286,'C_1_%'!A286,'C_0_%'!A286,)</f>
        <v>Spirit Lake</v>
      </c>
      <c r="E294" s="44">
        <f>CHOOSE($AU$4,'C_6_%'!E286,'C_5_%'!E286,'C_4_%'!E286,'C_3_%'!E286,'C_2_%'!E286,'C_1_%'!E286,'C_0_%'!E286)</f>
        <v>1158.0999999999999</v>
      </c>
      <c r="G294" s="44">
        <f>CHOOSE($AU$4,'C_6_%'!F286,'C_5_%'!F286,'C_4_%'!F286,'C_3_%'!F286,'C_2_%'!F286,'C_1_%'!F286,'C_0_%'!F286)</f>
        <v>-9</v>
      </c>
      <c r="H294" s="45"/>
      <c r="I294" s="46">
        <f>CHOOSE($AU$4,'C_6_%'!G286,'C_5_%'!G286,'C_4_%'!G286,'C_3_%'!G286,'C_2_%'!G286,'C_1_%'!G286,'C_0_%'!G286,)</f>
        <v>2566437</v>
      </c>
      <c r="J294" s="46"/>
      <c r="K294" s="46">
        <f>CHOOSE($AU$4,'C_6_%'!H286,'C_5_%'!H286,'C_4_%'!H286,'C_3_%'!H286,'C_2_%'!H286,'C_1_%'!H286,'C_0_%'!H286)</f>
        <v>830606</v>
      </c>
      <c r="L294" s="46"/>
      <c r="M294" s="46">
        <f>CHOOSE($AU$4,'C_6_%'!I286,'C_5_%'!I286,'C_4_%'!I286,'C_3_%'!I286,'C_2_%'!I286,'C_1_%'!I286,'C_0_%'!I286)</f>
        <v>244786</v>
      </c>
      <c r="N294" s="46"/>
      <c r="O294" s="46">
        <f>CHOOSE($AU$4,'C_6_%'!J286,'C_5_%'!J286,'C_4_%'!J286,'C_3_%'!J286,'C_2_%'!J286,'C_1_%'!J286,'C_0_%'!J286)</f>
        <v>6550727</v>
      </c>
      <c r="P294" s="46"/>
      <c r="Q294" s="46">
        <f>CHOOSE($AU$4,'C_6_%'!K286,'C_5_%'!K286,'C_4_%'!K286,'C_3_%'!K286,'C_2_%'!K286,'C_1_%'!K286,'C_0_%'!K286)</f>
        <v>38694</v>
      </c>
      <c r="R294" s="46"/>
      <c r="S294" s="46">
        <f>CHOOSE($AU$4,'C_6_%'!L286,'C_5_%'!L286,'C_4_%'!L286,'C_3_%'!L286,'C_2_%'!L286,'C_1_%'!L286,'C_0_%'!L286,)</f>
        <v>9988433.6666999999</v>
      </c>
      <c r="T294" s="46"/>
      <c r="U294" s="46">
        <f>CHOOSE($AU$4,'C_6_%'!O286,'C_5_%'!O286,'C_4_%'!O286,'C_3_%'!O286,'C_2_%'!O286,'C_1_%'!O286,'C_0_%'!O286)</f>
        <v>324143.66667000001</v>
      </c>
      <c r="V294" s="46"/>
      <c r="W294" s="46">
        <f>CHOOSE($AU$4,'C_6_%'!Q286,'C_5_%'!Q286,'C_4_%'!Q286,'C_3_%'!Q286,'C_2_%'!Q286,'C_1_%'!Q286,'C_0_%'!Q286)</f>
        <v>0</v>
      </c>
      <c r="X294" s="46"/>
      <c r="Y294" s="46">
        <f>CHOOSE($AU$4,'C_6_%'!P286,'C_5_%'!P286,'C_4_%'!P286,'C_3_%'!P286,'C_2_%'!P286,'C_1_%'!P286,'C_0_%'!P286)</f>
        <v>0</v>
      </c>
      <c r="Z294" s="46"/>
      <c r="AA294" s="46">
        <f>CHOOSE($AU$4,'C_6_%'!R286,'C_5_%'!R286,'C_4_%'!R286,'C_3_%'!R286,'C_2_%'!R286,'C_1_%'!R286,'C_0_%'!R286)</f>
        <v>168699</v>
      </c>
      <c r="AB294" s="46"/>
      <c r="AC294" s="46">
        <f>CHOOSE($AU$4,'C_6_%'!S286,'C_5_%'!S286,'C_4_%'!S286,'C_3_%'!S286,'C_2_%'!S286,'C_1_%'!S286,'C_0_%'!S286)</f>
        <v>9553</v>
      </c>
      <c r="AW294" s="48"/>
      <c r="AX294" s="48"/>
      <c r="AY294" s="48"/>
    </row>
    <row r="295" spans="2:51" x14ac:dyDescent="0.2">
      <c r="B295" s="38">
        <f>CHOOSE($AU$4,'C_6_%'!B287,'C_5_%'!B287,'C_4_%'!B287,'C_3_%'!B287,'C_2_%'!B287,'C_1_%'!B287,'C_0_%'!B287,)</f>
        <v>6138</v>
      </c>
      <c r="C295" s="38" t="str">
        <f>CHOOSE($AU$4,'C_6_%'!A287,'C_5_%'!A287,'C_4_%'!A287,'C_3_%'!A287,'C_2_%'!A287,'C_1_%'!A287,'C_0_%'!A287,)</f>
        <v>Springville</v>
      </c>
      <c r="E295" s="40">
        <f>CHOOSE($AU$4,'C_6_%'!E287,'C_5_%'!E287,'C_4_%'!E287,'C_3_%'!E287,'C_2_%'!E287,'C_1_%'!E287,'C_0_%'!E287)</f>
        <v>373.1</v>
      </c>
      <c r="G295" s="40">
        <f>CHOOSE($AU$4,'C_6_%'!F287,'C_5_%'!F287,'C_4_%'!F287,'C_3_%'!F287,'C_2_%'!F287,'C_1_%'!F287,'C_0_%'!F287)</f>
        <v>-3.9</v>
      </c>
      <c r="H295" s="3"/>
      <c r="I295" s="6">
        <f>CHOOSE($AU$4,'C_6_%'!G287,'C_5_%'!G287,'C_4_%'!G287,'C_3_%'!G287,'C_2_%'!G287,'C_1_%'!G287,'C_0_%'!G287,)</f>
        <v>1841895</v>
      </c>
      <c r="J295" s="6"/>
      <c r="K295" s="6">
        <f>CHOOSE($AU$4,'C_6_%'!H287,'C_5_%'!H287,'C_4_%'!H287,'C_3_%'!H287,'C_2_%'!H287,'C_1_%'!H287,'C_0_%'!H287)</f>
        <v>274622</v>
      </c>
      <c r="L295" s="6"/>
      <c r="M295" s="6">
        <f>CHOOSE($AU$4,'C_6_%'!I287,'C_5_%'!I287,'C_4_%'!I287,'C_3_%'!I287,'C_2_%'!I287,'C_1_%'!I287,'C_0_%'!I287)</f>
        <v>64718</v>
      </c>
      <c r="N295" s="6"/>
      <c r="O295" s="6">
        <f>CHOOSE($AU$4,'C_6_%'!J287,'C_5_%'!J287,'C_4_%'!J287,'C_3_%'!J287,'C_2_%'!J287,'C_1_%'!J287,'C_0_%'!J287)</f>
        <v>1043990</v>
      </c>
      <c r="P295" s="6"/>
      <c r="Q295" s="6">
        <f>CHOOSE($AU$4,'C_6_%'!K287,'C_5_%'!K287,'C_4_%'!K287,'C_3_%'!K287,'C_2_%'!K287,'C_1_%'!K287,'C_0_%'!K287)</f>
        <v>-22467</v>
      </c>
      <c r="R295" s="6"/>
      <c r="S295" s="6">
        <f>CHOOSE($AU$4,'C_6_%'!L287,'C_5_%'!L287,'C_4_%'!L287,'C_3_%'!L287,'C_2_%'!L287,'C_1_%'!L287,'C_0_%'!L287,)</f>
        <v>3164176.6666999999</v>
      </c>
      <c r="T295" s="6"/>
      <c r="U295" s="6">
        <f>CHOOSE($AU$4,'C_6_%'!O287,'C_5_%'!O287,'C_4_%'!O287,'C_3_%'!O287,'C_2_%'!O287,'C_1_%'!O287,'C_0_%'!O287)</f>
        <v>45920.666666999998</v>
      </c>
      <c r="V295" s="6"/>
      <c r="W295" s="6">
        <f>CHOOSE($AU$4,'C_6_%'!Q287,'C_5_%'!Q287,'C_4_%'!Q287,'C_3_%'!Q287,'C_2_%'!Q287,'C_1_%'!Q287,'C_0_%'!Q287)</f>
        <v>0</v>
      </c>
      <c r="X295" s="6"/>
      <c r="Y295" s="6">
        <f>CHOOSE($AU$4,'C_6_%'!P287,'C_5_%'!P287,'C_4_%'!P287,'C_3_%'!P287,'C_2_%'!P287,'C_1_%'!P287,'C_0_%'!P287)</f>
        <v>0</v>
      </c>
      <c r="Z295" s="6"/>
      <c r="AA295" s="6">
        <f>CHOOSE($AU$4,'C_6_%'!R287,'C_5_%'!R287,'C_4_%'!R287,'C_3_%'!R287,'C_2_%'!R287,'C_1_%'!R287,'C_0_%'!R287)</f>
        <v>63660</v>
      </c>
      <c r="AB295" s="6"/>
      <c r="AC295" s="6">
        <f>CHOOSE($AU$4,'C_6_%'!S287,'C_5_%'!S287,'C_4_%'!S287,'C_3_%'!S287,'C_2_%'!S287,'C_1_%'!S287,'C_0_%'!S287)</f>
        <v>11631</v>
      </c>
      <c r="AW295" s="20"/>
      <c r="AX295" s="20"/>
      <c r="AY295" s="20"/>
    </row>
    <row r="296" spans="2:51" x14ac:dyDescent="0.2">
      <c r="B296" s="38">
        <f>CHOOSE($AU$4,'C_6_%'!B288,'C_5_%'!B288,'C_4_%'!B288,'C_3_%'!B288,'C_2_%'!B288,'C_1_%'!B288,'C_0_%'!B288,)</f>
        <v>5751</v>
      </c>
      <c r="C296" s="38" t="str">
        <f>CHOOSE($AU$4,'C_6_%'!A288,'C_5_%'!A288,'C_4_%'!A288,'C_3_%'!A288,'C_2_%'!A288,'C_1_%'!A288,'C_0_%'!A288,)</f>
        <v>St Ansgar</v>
      </c>
      <c r="E296" s="40">
        <f>CHOOSE($AU$4,'C_6_%'!E288,'C_5_%'!E288,'C_4_%'!E288,'C_3_%'!E288,'C_2_%'!E288,'C_1_%'!E288,'C_0_%'!E288)</f>
        <v>630.5</v>
      </c>
      <c r="G296" s="40">
        <f>CHOOSE($AU$4,'C_6_%'!F288,'C_5_%'!F288,'C_4_%'!F288,'C_3_%'!F288,'C_2_%'!F288,'C_1_%'!F288,'C_0_%'!F288)</f>
        <v>-11.4</v>
      </c>
      <c r="H296" s="3"/>
      <c r="I296" s="6">
        <f>CHOOSE($AU$4,'C_6_%'!G288,'C_5_%'!G288,'C_4_%'!G288,'C_3_%'!G288,'C_2_%'!G288,'C_1_%'!G288,'C_0_%'!G288,)</f>
        <v>2578023</v>
      </c>
      <c r="J296" s="6"/>
      <c r="K296" s="6">
        <f>CHOOSE($AU$4,'C_6_%'!H288,'C_5_%'!H288,'C_4_%'!H288,'C_3_%'!H288,'C_2_%'!H288,'C_1_%'!H288,'C_0_%'!H288)</f>
        <v>444292</v>
      </c>
      <c r="L296" s="6"/>
      <c r="M296" s="6">
        <f>CHOOSE($AU$4,'C_6_%'!I288,'C_5_%'!I288,'C_4_%'!I288,'C_3_%'!I288,'C_2_%'!I288,'C_1_%'!I288,'C_0_%'!I288)</f>
        <v>112674</v>
      </c>
      <c r="N296" s="6"/>
      <c r="O296" s="6">
        <f>CHOOSE($AU$4,'C_6_%'!J288,'C_5_%'!J288,'C_4_%'!J288,'C_3_%'!J288,'C_2_%'!J288,'C_1_%'!J288,'C_0_%'!J288)</f>
        <v>2284107</v>
      </c>
      <c r="P296" s="6"/>
      <c r="Q296" s="6">
        <f>CHOOSE($AU$4,'C_6_%'!K288,'C_5_%'!K288,'C_4_%'!K288,'C_3_%'!K288,'C_2_%'!K288,'C_1_%'!K288,'C_0_%'!K288)</f>
        <v>37972</v>
      </c>
      <c r="R296" s="6"/>
      <c r="S296" s="6">
        <f>CHOOSE($AU$4,'C_6_%'!L288,'C_5_%'!L288,'C_4_%'!L288,'C_3_%'!L288,'C_2_%'!L288,'C_1_%'!L288,'C_0_%'!L288,)</f>
        <v>5319922.3333000001</v>
      </c>
      <c r="T296" s="6"/>
      <c r="U296" s="6">
        <f>CHOOSE($AU$4,'C_6_%'!O288,'C_5_%'!O288,'C_4_%'!O288,'C_3_%'!O288,'C_2_%'!O288,'C_1_%'!O288,'C_0_%'!O288)</f>
        <v>164146.33332999999</v>
      </c>
      <c r="V296" s="6"/>
      <c r="W296" s="6">
        <f>CHOOSE($AU$4,'C_6_%'!Q288,'C_5_%'!Q288,'C_4_%'!Q288,'C_3_%'!Q288,'C_2_%'!Q288,'C_1_%'!Q288,'C_0_%'!Q288)</f>
        <v>0</v>
      </c>
      <c r="X296" s="6"/>
      <c r="Y296" s="6">
        <f>CHOOSE($AU$4,'C_6_%'!P288,'C_5_%'!P288,'C_4_%'!P288,'C_3_%'!P288,'C_2_%'!P288,'C_1_%'!P288,'C_0_%'!P288)</f>
        <v>0</v>
      </c>
      <c r="Z296" s="6"/>
      <c r="AA296" s="6">
        <f>CHOOSE($AU$4,'C_6_%'!R288,'C_5_%'!R288,'C_4_%'!R288,'C_3_%'!R288,'C_2_%'!R288,'C_1_%'!R288,'C_0_%'!R288)</f>
        <v>63660</v>
      </c>
      <c r="AB296" s="6"/>
      <c r="AC296" s="6">
        <f>CHOOSE($AU$4,'C_6_%'!S288,'C_5_%'!S288,'C_4_%'!S288,'C_3_%'!S288,'C_2_%'!S288,'C_1_%'!S288,'C_0_%'!S288)</f>
        <v>-25095</v>
      </c>
      <c r="AW296" s="20"/>
      <c r="AX296" s="20"/>
      <c r="AY296" s="20"/>
    </row>
    <row r="297" spans="2:51" x14ac:dyDescent="0.2">
      <c r="B297" s="38">
        <f>CHOOSE($AU$4,'C_6_%'!B289,'C_5_%'!B289,'C_4_%'!B289,'C_3_%'!B289,'C_2_%'!B289,'C_1_%'!B289,'C_0_%'!B289,)</f>
        <v>6165</v>
      </c>
      <c r="C297" s="38" t="str">
        <f>CHOOSE($AU$4,'C_6_%'!A289,'C_5_%'!A289,'C_4_%'!A289,'C_3_%'!A289,'C_2_%'!A289,'C_1_%'!A289,'C_0_%'!A289,)</f>
        <v>Stanton</v>
      </c>
      <c r="E297" s="40">
        <f>CHOOSE($AU$4,'C_6_%'!E289,'C_5_%'!E289,'C_4_%'!E289,'C_3_%'!E289,'C_2_%'!E289,'C_1_%'!E289,'C_0_%'!E289)</f>
        <v>180</v>
      </c>
      <c r="G297" s="40">
        <f>CHOOSE($AU$4,'C_6_%'!F289,'C_5_%'!F289,'C_4_%'!F289,'C_3_%'!F289,'C_2_%'!F289,'C_1_%'!F289,'C_0_%'!F289)</f>
        <v>-2</v>
      </c>
      <c r="H297" s="3"/>
      <c r="I297" s="6">
        <f>CHOOSE($AU$4,'C_6_%'!G289,'C_5_%'!G289,'C_4_%'!G289,'C_3_%'!G289,'C_2_%'!G289,'C_1_%'!G289,'C_0_%'!G289,)</f>
        <v>990312</v>
      </c>
      <c r="J297" s="6"/>
      <c r="K297" s="6">
        <f>CHOOSE($AU$4,'C_6_%'!H289,'C_5_%'!H289,'C_4_%'!H289,'C_3_%'!H289,'C_2_%'!H289,'C_1_%'!H289,'C_0_%'!H289)</f>
        <v>147420</v>
      </c>
      <c r="L297" s="6"/>
      <c r="M297" s="6">
        <f>CHOOSE($AU$4,'C_6_%'!I289,'C_5_%'!I289,'C_4_%'!I289,'C_3_%'!I289,'C_2_%'!I289,'C_1_%'!I289,'C_0_%'!I289)</f>
        <v>168480</v>
      </c>
      <c r="N297" s="6"/>
      <c r="O297" s="6">
        <f>CHOOSE($AU$4,'C_6_%'!J289,'C_5_%'!J289,'C_4_%'!J289,'C_3_%'!J289,'C_2_%'!J289,'C_1_%'!J289,'C_0_%'!J289)</f>
        <v>572943</v>
      </c>
      <c r="P297" s="6"/>
      <c r="Q297" s="6">
        <f>CHOOSE($AU$4,'C_6_%'!K289,'C_5_%'!K289,'C_4_%'!K289,'C_3_%'!K289,'C_2_%'!K289,'C_1_%'!K289,'C_0_%'!K289)</f>
        <v>24516</v>
      </c>
      <c r="R297" s="6"/>
      <c r="S297" s="6">
        <f>CHOOSE($AU$4,'C_6_%'!L289,'C_5_%'!L289,'C_4_%'!L289,'C_3_%'!L289,'C_2_%'!L289,'C_1_%'!L289,'C_0_%'!L289,)</f>
        <v>1711941</v>
      </c>
      <c r="T297" s="6"/>
      <c r="U297" s="6">
        <f>CHOOSE($AU$4,'C_6_%'!O289,'C_5_%'!O289,'C_4_%'!O289,'C_3_%'!O289,'C_2_%'!O289,'C_1_%'!O289,'C_0_%'!O289)</f>
        <v>194262</v>
      </c>
      <c r="V297" s="6"/>
      <c r="W297" s="6">
        <f>CHOOSE($AU$4,'C_6_%'!Q289,'C_5_%'!Q289,'C_4_%'!Q289,'C_3_%'!Q289,'C_2_%'!Q289,'C_1_%'!Q289,'C_0_%'!Q289)</f>
        <v>0</v>
      </c>
      <c r="X297" s="6"/>
      <c r="Y297" s="6">
        <f>CHOOSE($AU$4,'C_6_%'!P289,'C_5_%'!P289,'C_4_%'!P289,'C_3_%'!P289,'C_2_%'!P289,'C_1_%'!P289,'C_0_%'!P289)</f>
        <v>0</v>
      </c>
      <c r="Z297" s="6"/>
      <c r="AA297" s="6">
        <f>CHOOSE($AU$4,'C_6_%'!R289,'C_5_%'!R289,'C_4_%'!R289,'C_3_%'!R289,'C_2_%'!R289,'C_1_%'!R289,'C_0_%'!R289)</f>
        <v>44562</v>
      </c>
      <c r="AB297" s="6"/>
      <c r="AC297" s="6">
        <f>CHOOSE($AU$4,'C_6_%'!S289,'C_5_%'!S289,'C_4_%'!S289,'C_3_%'!S289,'C_2_%'!S289,'C_1_%'!S289,'C_0_%'!S289)</f>
        <v>7836</v>
      </c>
      <c r="AW297" s="20"/>
      <c r="AX297" s="20"/>
      <c r="AY297" s="20"/>
    </row>
    <row r="298" spans="2:51" x14ac:dyDescent="0.2">
      <c r="B298" s="38">
        <f>CHOOSE($AU$4,'C_6_%'!B290,'C_5_%'!B290,'C_4_%'!B290,'C_3_%'!B290,'C_2_%'!B290,'C_1_%'!B290,'C_0_%'!B290,)</f>
        <v>6175</v>
      </c>
      <c r="C298" s="38" t="str">
        <f>CHOOSE($AU$4,'C_6_%'!A290,'C_5_%'!A290,'C_4_%'!A290,'C_3_%'!A290,'C_2_%'!A290,'C_1_%'!A290,'C_0_%'!A290,)</f>
        <v>Starmont</v>
      </c>
      <c r="E298" s="40">
        <f>CHOOSE($AU$4,'C_6_%'!E290,'C_5_%'!E290,'C_4_%'!E290,'C_3_%'!E290,'C_2_%'!E290,'C_1_%'!E290,'C_0_%'!E290)</f>
        <v>616.9</v>
      </c>
      <c r="G298" s="40">
        <f>CHOOSE($AU$4,'C_6_%'!F290,'C_5_%'!F290,'C_4_%'!F290,'C_3_%'!F290,'C_2_%'!F290,'C_1_%'!F290,'C_0_%'!F290)</f>
        <v>-18.100000000000001</v>
      </c>
      <c r="H298" s="3"/>
      <c r="I298" s="6">
        <f>CHOOSE($AU$4,'C_6_%'!G290,'C_5_%'!G290,'C_4_%'!G290,'C_3_%'!G290,'C_2_%'!G290,'C_1_%'!G290,'C_0_%'!G290,)</f>
        <v>3108602</v>
      </c>
      <c r="J298" s="6"/>
      <c r="K298" s="6">
        <f>CHOOSE($AU$4,'C_6_%'!H290,'C_5_%'!H290,'C_4_%'!H290,'C_3_%'!H290,'C_2_%'!H290,'C_1_%'!H290,'C_0_%'!H290)</f>
        <v>482515</v>
      </c>
      <c r="L298" s="6"/>
      <c r="M298" s="6">
        <f>CHOOSE($AU$4,'C_6_%'!I290,'C_5_%'!I290,'C_4_%'!I290,'C_3_%'!I290,'C_2_%'!I290,'C_1_%'!I290,'C_0_%'!I290)</f>
        <v>117219</v>
      </c>
      <c r="N298" s="6"/>
      <c r="O298" s="6">
        <f>CHOOSE($AU$4,'C_6_%'!J290,'C_5_%'!J290,'C_4_%'!J290,'C_3_%'!J290,'C_2_%'!J290,'C_1_%'!J290,'C_0_%'!J290)</f>
        <v>1884380</v>
      </c>
      <c r="P298" s="6"/>
      <c r="Q298" s="6">
        <f>CHOOSE($AU$4,'C_6_%'!K290,'C_5_%'!K290,'C_4_%'!K290,'C_3_%'!K290,'C_2_%'!K290,'C_1_%'!K290,'C_0_%'!K290)</f>
        <v>26169</v>
      </c>
      <c r="R298" s="6"/>
      <c r="S298" s="6">
        <f>CHOOSE($AU$4,'C_6_%'!L290,'C_5_%'!L290,'C_4_%'!L290,'C_3_%'!L290,'C_2_%'!L290,'C_1_%'!L290,'C_0_%'!L290,)</f>
        <v>5482567.6666999999</v>
      </c>
      <c r="T298" s="6"/>
      <c r="U298" s="6">
        <f>CHOOSE($AU$4,'C_6_%'!O290,'C_5_%'!O290,'C_4_%'!O290,'C_3_%'!O290,'C_2_%'!O290,'C_1_%'!O290,'C_0_%'!O290)</f>
        <v>150458.66667000001</v>
      </c>
      <c r="V298" s="6"/>
      <c r="W298" s="6">
        <f>CHOOSE($AU$4,'C_6_%'!Q290,'C_5_%'!Q290,'C_4_%'!Q290,'C_3_%'!Q290,'C_2_%'!Q290,'C_1_%'!Q290,'C_0_%'!Q290)</f>
        <v>0</v>
      </c>
      <c r="X298" s="6"/>
      <c r="Y298" s="6">
        <f>CHOOSE($AU$4,'C_6_%'!P290,'C_5_%'!P290,'C_4_%'!P290,'C_3_%'!P290,'C_2_%'!P290,'C_1_%'!P290,'C_0_%'!P290)</f>
        <v>0</v>
      </c>
      <c r="Z298" s="6"/>
      <c r="AA298" s="6">
        <f>CHOOSE($AU$4,'C_6_%'!R290,'C_5_%'!R290,'C_4_%'!R290,'C_3_%'!R290,'C_2_%'!R290,'C_1_%'!R290,'C_0_%'!R290)</f>
        <v>108222</v>
      </c>
      <c r="AB298" s="6"/>
      <c r="AC298" s="6">
        <f>CHOOSE($AU$4,'C_6_%'!S290,'C_5_%'!S290,'C_4_%'!S290,'C_3_%'!S290,'C_2_%'!S290,'C_1_%'!S290,'C_0_%'!S290)</f>
        <v>-11138</v>
      </c>
      <c r="AW298" s="20"/>
      <c r="AX298" s="20"/>
      <c r="AY298" s="20"/>
    </row>
    <row r="299" spans="2:51" s="43" customFormat="1" x14ac:dyDescent="0.2">
      <c r="B299" s="42">
        <f>CHOOSE($AU$4,'C_6_%'!B291,'C_5_%'!B291,'C_4_%'!B291,'C_3_%'!B291,'C_2_%'!B291,'C_1_%'!B291,'C_0_%'!B291,)</f>
        <v>6219</v>
      </c>
      <c r="C299" s="42" t="str">
        <f>CHOOSE($AU$4,'C_6_%'!A291,'C_5_%'!A291,'C_4_%'!A291,'C_3_%'!A291,'C_2_%'!A291,'C_1_%'!A291,'C_0_%'!A291,)</f>
        <v>Storm Lake</v>
      </c>
      <c r="E299" s="44">
        <f>CHOOSE($AU$4,'C_6_%'!E291,'C_5_%'!E291,'C_4_%'!E291,'C_3_%'!E291,'C_2_%'!E291,'C_1_%'!E291,'C_0_%'!E291)</f>
        <v>2257</v>
      </c>
      <c r="G299" s="44">
        <f>CHOOSE($AU$4,'C_6_%'!F291,'C_5_%'!F291,'C_4_%'!F291,'C_3_%'!F291,'C_2_%'!F291,'C_1_%'!F291,'C_0_%'!F291)</f>
        <v>88.2</v>
      </c>
      <c r="H299" s="45"/>
      <c r="I299" s="46">
        <f>CHOOSE($AU$4,'C_6_%'!G291,'C_5_%'!G291,'C_4_%'!G291,'C_3_%'!G291,'C_2_%'!G291,'C_1_%'!G291,'C_0_%'!G291,)</f>
        <v>14004373</v>
      </c>
      <c r="J299" s="46"/>
      <c r="K299" s="46">
        <f>CHOOSE($AU$4,'C_6_%'!H291,'C_5_%'!H291,'C_4_%'!H291,'C_3_%'!H291,'C_2_%'!H291,'C_1_%'!H291,'C_0_%'!H291)</f>
        <v>1612635</v>
      </c>
      <c r="L299" s="46"/>
      <c r="M299" s="46">
        <f>CHOOSE($AU$4,'C_6_%'!I291,'C_5_%'!I291,'C_4_%'!I291,'C_3_%'!I291,'C_2_%'!I291,'C_1_%'!I291,'C_0_%'!I291)</f>
        <v>1377827</v>
      </c>
      <c r="N299" s="46"/>
      <c r="O299" s="46">
        <f>CHOOSE($AU$4,'C_6_%'!J291,'C_5_%'!J291,'C_4_%'!J291,'C_3_%'!J291,'C_2_%'!J291,'C_1_%'!J291,'C_0_%'!J291)</f>
        <v>4794595</v>
      </c>
      <c r="P299" s="46"/>
      <c r="Q299" s="46">
        <f>CHOOSE($AU$4,'C_6_%'!K291,'C_5_%'!K291,'C_4_%'!K291,'C_3_%'!K291,'C_2_%'!K291,'C_1_%'!K291,'C_0_%'!K291)</f>
        <v>134944</v>
      </c>
      <c r="R299" s="46"/>
      <c r="S299" s="46">
        <f>CHOOSE($AU$4,'C_6_%'!L291,'C_5_%'!L291,'C_4_%'!L291,'C_3_%'!L291,'C_2_%'!L291,'C_1_%'!L291,'C_0_%'!L291,)</f>
        <v>20488897</v>
      </c>
      <c r="T299" s="46"/>
      <c r="U299" s="46">
        <f>CHOOSE($AU$4,'C_6_%'!O291,'C_5_%'!O291,'C_4_%'!O291,'C_3_%'!O291,'C_2_%'!O291,'C_1_%'!O291,'C_0_%'!O291)</f>
        <v>1590065</v>
      </c>
      <c r="V299" s="46"/>
      <c r="W299" s="46">
        <f>CHOOSE($AU$4,'C_6_%'!Q291,'C_5_%'!Q291,'C_4_%'!Q291,'C_3_%'!Q291,'C_2_%'!Q291,'C_1_%'!Q291,'C_0_%'!Q291)</f>
        <v>618704.95874000003</v>
      </c>
      <c r="X299" s="46"/>
      <c r="Y299" s="46">
        <f>CHOOSE($AU$4,'C_6_%'!P291,'C_5_%'!P291,'C_4_%'!P291,'C_3_%'!P291,'C_2_%'!P291,'C_1_%'!P291,'C_0_%'!P291)</f>
        <v>0</v>
      </c>
      <c r="Z299" s="46"/>
      <c r="AA299" s="46">
        <f>CHOOSE($AU$4,'C_6_%'!R291,'C_5_%'!R291,'C_4_%'!R291,'C_3_%'!R291,'C_2_%'!R291,'C_1_%'!R291,'C_0_%'!R291)</f>
        <v>311934</v>
      </c>
      <c r="AB299" s="46"/>
      <c r="AC299" s="46">
        <f>CHOOSE($AU$4,'C_6_%'!S291,'C_5_%'!S291,'C_4_%'!S291,'C_3_%'!S291,'C_2_%'!S291,'C_1_%'!S291,'C_0_%'!S291)</f>
        <v>42610</v>
      </c>
      <c r="AW299" s="48"/>
      <c r="AX299" s="48"/>
      <c r="AY299" s="48"/>
    </row>
    <row r="300" spans="2:51" x14ac:dyDescent="0.2">
      <c r="B300" s="38">
        <f>CHOOSE($AU$4,'C_6_%'!B292,'C_5_%'!B292,'C_4_%'!B292,'C_3_%'!B292,'C_2_%'!B292,'C_1_%'!B292,'C_0_%'!B292,)</f>
        <v>6246</v>
      </c>
      <c r="C300" s="38" t="str">
        <f>CHOOSE($AU$4,'C_6_%'!A292,'C_5_%'!A292,'C_4_%'!A292,'C_3_%'!A292,'C_2_%'!A292,'C_1_%'!A292,'C_0_%'!A292,)</f>
        <v>Stratford</v>
      </c>
      <c r="E300" s="40">
        <f>CHOOSE($AU$4,'C_6_%'!E292,'C_5_%'!E292,'C_4_%'!E292,'C_3_%'!E292,'C_2_%'!E292,'C_1_%'!E292,'C_0_%'!E292)</f>
        <v>162.19999999999999</v>
      </c>
      <c r="G300" s="40">
        <f>CHOOSE($AU$4,'C_6_%'!F292,'C_5_%'!F292,'C_4_%'!F292,'C_3_%'!F292,'C_2_%'!F292,'C_1_%'!F292,'C_0_%'!F292)</f>
        <v>1.9</v>
      </c>
      <c r="H300" s="3"/>
      <c r="I300" s="6">
        <f>CHOOSE($AU$4,'C_6_%'!G292,'C_5_%'!G292,'C_4_%'!G292,'C_3_%'!G292,'C_2_%'!G292,'C_1_%'!G292,'C_0_%'!G292,)</f>
        <v>768673</v>
      </c>
      <c r="J300" s="6"/>
      <c r="K300" s="6">
        <f>CHOOSE($AU$4,'C_6_%'!H292,'C_5_%'!H292,'C_4_%'!H292,'C_3_%'!H292,'C_2_%'!H292,'C_1_%'!H292,'C_0_%'!H292)</f>
        <v>109452</v>
      </c>
      <c r="L300" s="6"/>
      <c r="M300" s="6">
        <f>CHOOSE($AU$4,'C_6_%'!I292,'C_5_%'!I292,'C_4_%'!I292,'C_3_%'!I292,'C_2_%'!I292,'C_1_%'!I292,'C_0_%'!I292)</f>
        <v>93697</v>
      </c>
      <c r="N300" s="6"/>
      <c r="O300" s="6">
        <f>CHOOSE($AU$4,'C_6_%'!J292,'C_5_%'!J292,'C_4_%'!J292,'C_3_%'!J292,'C_2_%'!J292,'C_1_%'!J292,'C_0_%'!J292)</f>
        <v>633347</v>
      </c>
      <c r="P300" s="6"/>
      <c r="Q300" s="6">
        <f>CHOOSE($AU$4,'C_6_%'!K292,'C_5_%'!K292,'C_4_%'!K292,'C_3_%'!K292,'C_2_%'!K292,'C_1_%'!K292,'C_0_%'!K292)</f>
        <v>-1852</v>
      </c>
      <c r="R300" s="6"/>
      <c r="S300" s="6">
        <f>CHOOSE($AU$4,'C_6_%'!L292,'C_5_%'!L292,'C_4_%'!L292,'C_3_%'!L292,'C_2_%'!L292,'C_1_%'!L292,'C_0_%'!L292,)</f>
        <v>1513163</v>
      </c>
      <c r="T300" s="6"/>
      <c r="U300" s="6">
        <f>CHOOSE($AU$4,'C_6_%'!O292,'C_5_%'!O292,'C_4_%'!O292,'C_3_%'!O292,'C_2_%'!O292,'C_1_%'!O292,'C_0_%'!O292)</f>
        <v>93536</v>
      </c>
      <c r="V300" s="6"/>
      <c r="W300" s="6">
        <f>CHOOSE($AU$4,'C_6_%'!Q292,'C_5_%'!Q292,'C_4_%'!Q292,'C_3_%'!Q292,'C_2_%'!Q292,'C_1_%'!Q292,'C_0_%'!Q292)</f>
        <v>0</v>
      </c>
      <c r="X300" s="6"/>
      <c r="Y300" s="6">
        <f>CHOOSE($AU$4,'C_6_%'!P292,'C_5_%'!P292,'C_4_%'!P292,'C_3_%'!P292,'C_2_%'!P292,'C_1_%'!P292,'C_0_%'!P292)</f>
        <v>0</v>
      </c>
      <c r="Z300" s="6"/>
      <c r="AA300" s="6">
        <f>CHOOSE($AU$4,'C_6_%'!R292,'C_5_%'!R292,'C_4_%'!R292,'C_3_%'!R292,'C_2_%'!R292,'C_1_%'!R292,'C_0_%'!R292)</f>
        <v>35013</v>
      </c>
      <c r="AB300" s="6"/>
      <c r="AC300" s="6">
        <f>CHOOSE($AU$4,'C_6_%'!S292,'C_5_%'!S292,'C_4_%'!S292,'C_3_%'!S292,'C_2_%'!S292,'C_1_%'!S292,'C_0_%'!S292)</f>
        <v>-4774</v>
      </c>
      <c r="AW300" s="20"/>
      <c r="AX300" s="20"/>
      <c r="AY300" s="20"/>
    </row>
    <row r="301" spans="2:51" x14ac:dyDescent="0.2">
      <c r="B301" s="38">
        <f>CHOOSE($AU$4,'C_6_%'!B293,'C_5_%'!B293,'C_4_%'!B293,'C_3_%'!B293,'C_2_%'!B293,'C_1_%'!B293,'C_0_%'!B293,)</f>
        <v>6273</v>
      </c>
      <c r="C301" s="38" t="str">
        <f>CHOOSE($AU$4,'C_6_%'!A293,'C_5_%'!A293,'C_4_%'!A293,'C_3_%'!A293,'C_2_%'!A293,'C_1_%'!A293,'C_0_%'!A293,)</f>
        <v>Sumner</v>
      </c>
      <c r="E301" s="40">
        <f>CHOOSE($AU$4,'C_6_%'!E293,'C_5_%'!E293,'C_4_%'!E293,'C_3_%'!E293,'C_2_%'!E293,'C_1_%'!E293,'C_0_%'!E293)</f>
        <v>589.4</v>
      </c>
      <c r="G301" s="40">
        <f>CHOOSE($AU$4,'C_6_%'!F293,'C_5_%'!F293,'C_4_%'!F293,'C_3_%'!F293,'C_2_%'!F293,'C_1_%'!F293,'C_0_%'!F293)</f>
        <v>15.9</v>
      </c>
      <c r="H301" s="3"/>
      <c r="I301" s="6">
        <f>CHOOSE($AU$4,'C_6_%'!G293,'C_5_%'!G293,'C_4_%'!G293,'C_3_%'!G293,'C_2_%'!G293,'C_1_%'!G293,'C_0_%'!G293,)</f>
        <v>3301541</v>
      </c>
      <c r="J301" s="6"/>
      <c r="K301" s="6">
        <f>CHOOSE($AU$4,'C_6_%'!H293,'C_5_%'!H293,'C_4_%'!H293,'C_3_%'!H293,'C_2_%'!H293,'C_1_%'!H293,'C_0_%'!H293)</f>
        <v>415187</v>
      </c>
      <c r="L301" s="6"/>
      <c r="M301" s="6">
        <f>CHOOSE($AU$4,'C_6_%'!I293,'C_5_%'!I293,'C_4_%'!I293,'C_3_%'!I293,'C_2_%'!I293,'C_1_%'!I293,'C_0_%'!I293)</f>
        <v>776350</v>
      </c>
      <c r="N301" s="6"/>
      <c r="O301" s="6">
        <f>CHOOSE($AU$4,'C_6_%'!J293,'C_5_%'!J293,'C_4_%'!J293,'C_3_%'!J293,'C_2_%'!J293,'C_1_%'!J293,'C_0_%'!J293)</f>
        <v>1586299</v>
      </c>
      <c r="P301" s="6"/>
      <c r="Q301" s="6">
        <f>CHOOSE($AU$4,'C_6_%'!K293,'C_5_%'!K293,'C_4_%'!K293,'C_3_%'!K293,'C_2_%'!K293,'C_1_%'!K293,'C_0_%'!K293)</f>
        <v>-107704</v>
      </c>
      <c r="R301" s="6"/>
      <c r="S301" s="6">
        <f>CHOOSE($AU$4,'C_6_%'!L293,'C_5_%'!L293,'C_4_%'!L293,'C_3_%'!L293,'C_2_%'!L293,'C_1_%'!L293,'C_0_%'!L293,)</f>
        <v>5311759</v>
      </c>
      <c r="T301" s="6"/>
      <c r="U301" s="6">
        <f>CHOOSE($AU$4,'C_6_%'!O293,'C_5_%'!O293,'C_4_%'!O293,'C_3_%'!O293,'C_2_%'!O293,'C_1_%'!O293,'C_0_%'!O293)</f>
        <v>677378</v>
      </c>
      <c r="V301" s="6"/>
      <c r="W301" s="6">
        <f>CHOOSE($AU$4,'C_6_%'!Q293,'C_5_%'!Q293,'C_4_%'!Q293,'C_3_%'!Q293,'C_2_%'!Q293,'C_1_%'!Q293,'C_0_%'!Q293)</f>
        <v>0</v>
      </c>
      <c r="X301" s="6"/>
      <c r="Y301" s="6">
        <f>CHOOSE($AU$4,'C_6_%'!P293,'C_5_%'!P293,'C_4_%'!P293,'C_3_%'!P293,'C_2_%'!P293,'C_1_%'!P293,'C_0_%'!P293)</f>
        <v>0</v>
      </c>
      <c r="Z301" s="6"/>
      <c r="AA301" s="6">
        <f>CHOOSE($AU$4,'C_6_%'!R293,'C_5_%'!R293,'C_4_%'!R293,'C_3_%'!R293,'C_2_%'!R293,'C_1_%'!R293,'C_0_%'!R293)</f>
        <v>85941</v>
      </c>
      <c r="AB301" s="6"/>
      <c r="AC301" s="6">
        <f>CHOOSE($AU$4,'C_6_%'!S293,'C_5_%'!S293,'C_4_%'!S293,'C_3_%'!S293,'C_2_%'!S293,'C_1_%'!S293,'C_0_%'!S293)</f>
        <v>-21177</v>
      </c>
      <c r="AW301" s="20"/>
      <c r="AX301" s="20"/>
      <c r="AY301" s="20"/>
    </row>
    <row r="302" spans="2:51" x14ac:dyDescent="0.2">
      <c r="B302" s="38">
        <f>CHOOSE($AU$4,'C_6_%'!B294,'C_5_%'!B294,'C_4_%'!B294,'C_3_%'!B294,'C_2_%'!B294,'C_1_%'!B294,'C_0_%'!B294,)</f>
        <v>6408</v>
      </c>
      <c r="C302" s="38" t="str">
        <f>CHOOSE($AU$4,'C_6_%'!A294,'C_5_%'!A294,'C_4_%'!A294,'C_3_%'!A294,'C_2_%'!A294,'C_1_%'!A294,'C_0_%'!A294,)</f>
        <v>Tipton</v>
      </c>
      <c r="E302" s="40">
        <f>CHOOSE($AU$4,'C_6_%'!E294,'C_5_%'!E294,'C_4_%'!E294,'C_3_%'!E294,'C_2_%'!E294,'C_1_%'!E294,'C_0_%'!E294)</f>
        <v>886.9</v>
      </c>
      <c r="G302" s="40">
        <f>CHOOSE($AU$4,'C_6_%'!F294,'C_5_%'!F294,'C_4_%'!F294,'C_3_%'!F294,'C_2_%'!F294,'C_1_%'!F294,'C_0_%'!F294)</f>
        <v>40.700000000000003</v>
      </c>
      <c r="H302" s="3"/>
      <c r="I302" s="6">
        <f>CHOOSE($AU$4,'C_6_%'!G294,'C_5_%'!G294,'C_4_%'!G294,'C_3_%'!G294,'C_2_%'!G294,'C_1_%'!G294,'C_0_%'!G294,)</f>
        <v>4558780</v>
      </c>
      <c r="J302" s="6"/>
      <c r="K302" s="6">
        <f>CHOOSE($AU$4,'C_6_%'!H294,'C_5_%'!H294,'C_4_%'!H294,'C_3_%'!H294,'C_2_%'!H294,'C_1_%'!H294,'C_0_%'!H294)</f>
        <v>612949</v>
      </c>
      <c r="L302" s="6"/>
      <c r="M302" s="6">
        <f>CHOOSE($AU$4,'C_6_%'!I294,'C_5_%'!I294,'C_4_%'!I294,'C_3_%'!I294,'C_2_%'!I294,'C_1_%'!I294,'C_0_%'!I294)</f>
        <v>524779</v>
      </c>
      <c r="N302" s="6"/>
      <c r="O302" s="6">
        <f>CHOOSE($AU$4,'C_6_%'!J294,'C_5_%'!J294,'C_4_%'!J294,'C_3_%'!J294,'C_2_%'!J294,'C_1_%'!J294,'C_0_%'!J294)</f>
        <v>2365362</v>
      </c>
      <c r="P302" s="6"/>
      <c r="Q302" s="6">
        <f>CHOOSE($AU$4,'C_6_%'!K294,'C_5_%'!K294,'C_4_%'!K294,'C_3_%'!K294,'C_2_%'!K294,'C_1_%'!K294,'C_0_%'!K294)</f>
        <v>99059</v>
      </c>
      <c r="R302" s="6"/>
      <c r="S302" s="6">
        <f>CHOOSE($AU$4,'C_6_%'!L294,'C_5_%'!L294,'C_4_%'!L294,'C_3_%'!L294,'C_2_%'!L294,'C_1_%'!L294,'C_0_%'!L294,)</f>
        <v>7555995.6666999999</v>
      </c>
      <c r="T302" s="6"/>
      <c r="U302" s="6">
        <f>CHOOSE($AU$4,'C_6_%'!O294,'C_5_%'!O294,'C_4_%'!O294,'C_3_%'!O294,'C_2_%'!O294,'C_1_%'!O294,'C_0_%'!O294)</f>
        <v>642742.66666999995</v>
      </c>
      <c r="V302" s="6"/>
      <c r="W302" s="6">
        <f>CHOOSE($AU$4,'C_6_%'!Q294,'C_5_%'!Q294,'C_4_%'!Q294,'C_3_%'!Q294,'C_2_%'!Q294,'C_1_%'!Q294,'C_0_%'!Q294)</f>
        <v>0</v>
      </c>
      <c r="X302" s="6"/>
      <c r="Y302" s="6">
        <f>CHOOSE($AU$4,'C_6_%'!P294,'C_5_%'!P294,'C_4_%'!P294,'C_3_%'!P294,'C_2_%'!P294,'C_1_%'!P294,'C_0_%'!P294)</f>
        <v>0</v>
      </c>
      <c r="Z302" s="6"/>
      <c r="AA302" s="6">
        <f>CHOOSE($AU$4,'C_6_%'!R294,'C_5_%'!R294,'C_4_%'!R294,'C_3_%'!R294,'C_2_%'!R294,'C_1_%'!R294,'C_0_%'!R294)</f>
        <v>95490</v>
      </c>
      <c r="AB302" s="6"/>
      <c r="AC302" s="6">
        <f>CHOOSE($AU$4,'C_6_%'!S294,'C_5_%'!S294,'C_4_%'!S294,'C_3_%'!S294,'C_2_%'!S294,'C_1_%'!S294,'C_0_%'!S294)</f>
        <v>9796</v>
      </c>
      <c r="AW302" s="20"/>
      <c r="AX302" s="20"/>
      <c r="AY302" s="20"/>
    </row>
    <row r="303" spans="2:51" x14ac:dyDescent="0.2">
      <c r="B303" s="38">
        <f>CHOOSE($AU$4,'C_6_%'!B295,'C_5_%'!B295,'C_4_%'!B295,'C_3_%'!B295,'C_2_%'!B295,'C_1_%'!B295,'C_0_%'!B295,)</f>
        <v>6417</v>
      </c>
      <c r="C303" s="38" t="str">
        <f>CHOOSE($AU$4,'C_6_%'!A295,'C_5_%'!A295,'C_4_%'!A295,'C_3_%'!A295,'C_2_%'!A295,'C_1_%'!A295,'C_0_%'!A295,)</f>
        <v>Titonka Consolidated</v>
      </c>
      <c r="E303" s="40">
        <f>CHOOSE($AU$4,'C_6_%'!E295,'C_5_%'!E295,'C_4_%'!E295,'C_3_%'!E295,'C_2_%'!E295,'C_1_%'!E295,'C_0_%'!E295)</f>
        <v>142</v>
      </c>
      <c r="G303" s="40">
        <f>CHOOSE($AU$4,'C_6_%'!F295,'C_5_%'!F295,'C_4_%'!F295,'C_3_%'!F295,'C_2_%'!F295,'C_1_%'!F295,'C_0_%'!F295)</f>
        <v>-3</v>
      </c>
      <c r="H303" s="3"/>
      <c r="I303" s="6">
        <f>CHOOSE($AU$4,'C_6_%'!G295,'C_5_%'!G295,'C_4_%'!G295,'C_3_%'!G295,'C_2_%'!G295,'C_1_%'!G295,'C_0_%'!G295,)</f>
        <v>640929</v>
      </c>
      <c r="J303" s="6"/>
      <c r="K303" s="6">
        <f>CHOOSE($AU$4,'C_6_%'!H295,'C_5_%'!H295,'C_4_%'!H295,'C_3_%'!H295,'C_2_%'!H295,'C_1_%'!H295,'C_0_%'!H295)</f>
        <v>113343</v>
      </c>
      <c r="L303" s="6"/>
      <c r="M303" s="6">
        <f>CHOOSE($AU$4,'C_6_%'!I295,'C_5_%'!I295,'C_4_%'!I295,'C_3_%'!I295,'C_2_%'!I295,'C_1_%'!I295,'C_0_%'!I295)</f>
        <v>163882</v>
      </c>
      <c r="N303" s="6"/>
      <c r="O303" s="6">
        <f>CHOOSE($AU$4,'C_6_%'!J295,'C_5_%'!J295,'C_4_%'!J295,'C_3_%'!J295,'C_2_%'!J295,'C_1_%'!J295,'C_0_%'!J295)</f>
        <v>527919</v>
      </c>
      <c r="P303" s="6"/>
      <c r="Q303" s="6">
        <f>CHOOSE($AU$4,'C_6_%'!K295,'C_5_%'!K295,'C_4_%'!K295,'C_3_%'!K295,'C_2_%'!K295,'C_1_%'!K295,'C_0_%'!K295)</f>
        <v>-92557</v>
      </c>
      <c r="R303" s="6"/>
      <c r="S303" s="6">
        <f>CHOOSE($AU$4,'C_6_%'!L295,'C_5_%'!L295,'C_4_%'!L295,'C_3_%'!L295,'C_2_%'!L295,'C_1_%'!L295,'C_0_%'!L295,)</f>
        <v>1283468.3333000001</v>
      </c>
      <c r="T303" s="6"/>
      <c r="U303" s="6">
        <f>CHOOSE($AU$4,'C_6_%'!O295,'C_5_%'!O295,'C_4_%'!O295,'C_3_%'!O295,'C_2_%'!O295,'C_1_%'!O295,'C_0_%'!O295)</f>
        <v>72602.333333000002</v>
      </c>
      <c r="V303" s="6"/>
      <c r="W303" s="6">
        <f>CHOOSE($AU$4,'C_6_%'!Q295,'C_5_%'!Q295,'C_4_%'!Q295,'C_3_%'!Q295,'C_2_%'!Q295,'C_1_%'!Q295,'C_0_%'!Q295)</f>
        <v>0</v>
      </c>
      <c r="X303" s="6"/>
      <c r="Y303" s="6">
        <f>CHOOSE($AU$4,'C_6_%'!P295,'C_5_%'!P295,'C_4_%'!P295,'C_3_%'!P295,'C_2_%'!P295,'C_1_%'!P295,'C_0_%'!P295)</f>
        <v>0</v>
      </c>
      <c r="Z303" s="6"/>
      <c r="AA303" s="6">
        <f>CHOOSE($AU$4,'C_6_%'!R295,'C_5_%'!R295,'C_4_%'!R295,'C_3_%'!R295,'C_2_%'!R295,'C_1_%'!R295,'C_0_%'!R295)</f>
        <v>15915</v>
      </c>
      <c r="AB303" s="6"/>
      <c r="AC303" s="6">
        <f>CHOOSE($AU$4,'C_6_%'!S295,'C_5_%'!S295,'C_4_%'!S295,'C_3_%'!S295,'C_2_%'!S295,'C_1_%'!S295,'C_0_%'!S295)</f>
        <v>-2448</v>
      </c>
      <c r="AW303" s="20"/>
      <c r="AX303" s="20"/>
      <c r="AY303" s="20"/>
    </row>
    <row r="304" spans="2:51" s="43" customFormat="1" x14ac:dyDescent="0.2">
      <c r="B304" s="42">
        <f>CHOOSE($AU$4,'C_6_%'!B296,'C_5_%'!B296,'C_4_%'!B296,'C_3_%'!B296,'C_2_%'!B296,'C_1_%'!B296,'C_0_%'!B296,)</f>
        <v>6453</v>
      </c>
      <c r="C304" s="42" t="str">
        <f>CHOOSE($AU$4,'C_6_%'!A296,'C_5_%'!A296,'C_4_%'!A296,'C_3_%'!A296,'C_2_%'!A296,'C_1_%'!A296,'C_0_%'!A296,)</f>
        <v>Treynor</v>
      </c>
      <c r="E304" s="44">
        <f>CHOOSE($AU$4,'C_6_%'!E296,'C_5_%'!E296,'C_4_%'!E296,'C_3_%'!E296,'C_2_%'!E296,'C_1_%'!E296,'C_0_%'!E296)</f>
        <v>580.20000000000005</v>
      </c>
      <c r="G304" s="44">
        <f>CHOOSE($AU$4,'C_6_%'!F296,'C_5_%'!F296,'C_4_%'!F296,'C_3_%'!F296,'C_2_%'!F296,'C_1_%'!F296,'C_0_%'!F296)</f>
        <v>-15.8</v>
      </c>
      <c r="H304" s="45"/>
      <c r="I304" s="46">
        <f>CHOOSE($AU$4,'C_6_%'!G296,'C_5_%'!G296,'C_4_%'!G296,'C_3_%'!G296,'C_2_%'!G296,'C_1_%'!G296,'C_0_%'!G296,)</f>
        <v>2485750</v>
      </c>
      <c r="J304" s="46"/>
      <c r="K304" s="46">
        <f>CHOOSE($AU$4,'C_6_%'!H296,'C_5_%'!H296,'C_4_%'!H296,'C_3_%'!H296,'C_2_%'!H296,'C_1_%'!H296,'C_0_%'!H296)</f>
        <v>410945</v>
      </c>
      <c r="L304" s="46"/>
      <c r="M304" s="46">
        <f>CHOOSE($AU$4,'C_6_%'!I296,'C_5_%'!I296,'C_4_%'!I296,'C_3_%'!I296,'C_2_%'!I296,'C_1_%'!I296,'C_0_%'!I296)</f>
        <v>46394</v>
      </c>
      <c r="N304" s="46"/>
      <c r="O304" s="46">
        <f>CHOOSE($AU$4,'C_6_%'!J296,'C_5_%'!J296,'C_4_%'!J296,'C_3_%'!J296,'C_2_%'!J296,'C_1_%'!J296,'C_0_%'!J296)</f>
        <v>1763410</v>
      </c>
      <c r="P304" s="46"/>
      <c r="Q304" s="46">
        <f>CHOOSE($AU$4,'C_6_%'!K296,'C_5_%'!K296,'C_4_%'!K296,'C_3_%'!K296,'C_2_%'!K296,'C_1_%'!K296,'C_0_%'!K296)</f>
        <v>18164</v>
      </c>
      <c r="R304" s="46"/>
      <c r="S304" s="46">
        <f>CHOOSE($AU$4,'C_6_%'!L296,'C_5_%'!L296,'C_4_%'!L296,'C_3_%'!L296,'C_2_%'!L296,'C_1_%'!L296,'C_0_%'!L296,)</f>
        <v>4663145</v>
      </c>
      <c r="T304" s="46"/>
      <c r="U304" s="46">
        <f>CHOOSE($AU$4,'C_6_%'!O296,'C_5_%'!O296,'C_4_%'!O296,'C_3_%'!O296,'C_2_%'!O296,'C_1_%'!O296,'C_0_%'!O296)</f>
        <v>67598</v>
      </c>
      <c r="V304" s="46"/>
      <c r="W304" s="46">
        <f>CHOOSE($AU$4,'C_6_%'!Q296,'C_5_%'!Q296,'C_4_%'!Q296,'C_3_%'!Q296,'C_2_%'!Q296,'C_1_%'!Q296,'C_0_%'!Q296)</f>
        <v>0</v>
      </c>
      <c r="X304" s="46"/>
      <c r="Y304" s="46">
        <f>CHOOSE($AU$4,'C_6_%'!P296,'C_5_%'!P296,'C_4_%'!P296,'C_3_%'!P296,'C_2_%'!P296,'C_1_%'!P296,'C_0_%'!P296)</f>
        <v>0</v>
      </c>
      <c r="Z304" s="46"/>
      <c r="AA304" s="46">
        <f>CHOOSE($AU$4,'C_6_%'!R296,'C_5_%'!R296,'C_4_%'!R296,'C_3_%'!R296,'C_2_%'!R296,'C_1_%'!R296,'C_0_%'!R296)</f>
        <v>0</v>
      </c>
      <c r="AB304" s="46"/>
      <c r="AC304" s="46">
        <f>CHOOSE($AU$4,'C_6_%'!S296,'C_5_%'!S296,'C_4_%'!S296,'C_3_%'!S296,'C_2_%'!S296,'C_1_%'!S296,'C_0_%'!S296)</f>
        <v>0</v>
      </c>
      <c r="AW304" s="48"/>
      <c r="AX304" s="48"/>
      <c r="AY304" s="48"/>
    </row>
    <row r="305" spans="2:51" x14ac:dyDescent="0.2">
      <c r="B305" s="38">
        <f>CHOOSE($AU$4,'C_6_%'!B297,'C_5_%'!B297,'C_4_%'!B297,'C_3_%'!B297,'C_2_%'!B297,'C_1_%'!B297,'C_0_%'!B297,)</f>
        <v>6460</v>
      </c>
      <c r="C305" s="38" t="str">
        <f>CHOOSE($AU$4,'C_6_%'!A297,'C_5_%'!A297,'C_4_%'!A297,'C_3_%'!A297,'C_2_%'!A297,'C_1_%'!A297,'C_0_%'!A297,)</f>
        <v>Tri-Center</v>
      </c>
      <c r="E305" s="40">
        <f>CHOOSE($AU$4,'C_6_%'!E297,'C_5_%'!E297,'C_4_%'!E297,'C_3_%'!E297,'C_2_%'!E297,'C_1_%'!E297,'C_0_%'!E297)</f>
        <v>684</v>
      </c>
      <c r="G305" s="40">
        <f>CHOOSE($AU$4,'C_6_%'!F297,'C_5_%'!F297,'C_4_%'!F297,'C_3_%'!F297,'C_2_%'!F297,'C_1_%'!F297,'C_0_%'!F297)</f>
        <v>5.8</v>
      </c>
      <c r="H305" s="3"/>
      <c r="I305" s="6">
        <f>CHOOSE($AU$4,'C_6_%'!G297,'C_5_%'!G297,'C_4_%'!G297,'C_3_%'!G297,'C_2_%'!G297,'C_1_%'!G297,'C_0_%'!G297,)</f>
        <v>3268428</v>
      </c>
      <c r="J305" s="6"/>
      <c r="K305" s="6">
        <f>CHOOSE($AU$4,'C_6_%'!H297,'C_5_%'!H297,'C_4_%'!H297,'C_3_%'!H297,'C_2_%'!H297,'C_1_%'!H297,'C_0_%'!H297)</f>
        <v>485637</v>
      </c>
      <c r="L305" s="6"/>
      <c r="M305" s="6">
        <f>CHOOSE($AU$4,'C_6_%'!I297,'C_5_%'!I297,'C_4_%'!I297,'C_3_%'!I297,'C_2_%'!I297,'C_1_%'!I297,'C_0_%'!I297)</f>
        <v>171159</v>
      </c>
      <c r="N305" s="6"/>
      <c r="O305" s="6">
        <f>CHOOSE($AU$4,'C_6_%'!J297,'C_5_%'!J297,'C_4_%'!J297,'C_3_%'!J297,'C_2_%'!J297,'C_1_%'!J297,'C_0_%'!J297)</f>
        <v>2072991</v>
      </c>
      <c r="P305" s="6"/>
      <c r="Q305" s="6">
        <f>CHOOSE($AU$4,'C_6_%'!K297,'C_5_%'!K297,'C_4_%'!K297,'C_3_%'!K297,'C_2_%'!K297,'C_1_%'!K297,'C_0_%'!K297)</f>
        <v>41926</v>
      </c>
      <c r="R305" s="6"/>
      <c r="S305" s="6">
        <f>CHOOSE($AU$4,'C_6_%'!L297,'C_5_%'!L297,'C_4_%'!L297,'C_3_%'!L297,'C_2_%'!L297,'C_1_%'!L297,'C_0_%'!L297,)</f>
        <v>5831991.3333000001</v>
      </c>
      <c r="T305" s="6"/>
      <c r="U305" s="6">
        <f>CHOOSE($AU$4,'C_6_%'!O297,'C_5_%'!O297,'C_4_%'!O297,'C_3_%'!O297,'C_2_%'!O297,'C_1_%'!O297,'C_0_%'!O297)</f>
        <v>218020.33332999999</v>
      </c>
      <c r="V305" s="6"/>
      <c r="W305" s="6">
        <f>CHOOSE($AU$4,'C_6_%'!Q297,'C_5_%'!Q297,'C_4_%'!Q297,'C_3_%'!Q297,'C_2_%'!Q297,'C_1_%'!Q297,'C_0_%'!Q297)</f>
        <v>0</v>
      </c>
      <c r="X305" s="6"/>
      <c r="Y305" s="6">
        <f>CHOOSE($AU$4,'C_6_%'!P297,'C_5_%'!P297,'C_4_%'!P297,'C_3_%'!P297,'C_2_%'!P297,'C_1_%'!P297,'C_0_%'!P297)</f>
        <v>0</v>
      </c>
      <c r="Z305" s="6"/>
      <c r="AA305" s="6">
        <f>CHOOSE($AU$4,'C_6_%'!R297,'C_5_%'!R297,'C_4_%'!R297,'C_3_%'!R297,'C_2_%'!R297,'C_1_%'!R297,'C_0_%'!R297)</f>
        <v>117771</v>
      </c>
      <c r="AB305" s="6"/>
      <c r="AC305" s="6">
        <f>CHOOSE($AU$4,'C_6_%'!S297,'C_5_%'!S297,'C_4_%'!S297,'C_3_%'!S297,'C_2_%'!S297,'C_1_%'!S297,'C_0_%'!S297)</f>
        <v>-23012</v>
      </c>
      <c r="AW305" s="20"/>
      <c r="AX305" s="20"/>
      <c r="AY305" s="20"/>
    </row>
    <row r="306" spans="2:51" x14ac:dyDescent="0.2">
      <c r="B306" s="38">
        <f>CHOOSE($AU$4,'C_6_%'!B298,'C_5_%'!B298,'C_4_%'!B298,'C_3_%'!B298,'C_2_%'!B298,'C_1_%'!B298,'C_0_%'!B298,)</f>
        <v>6462</v>
      </c>
      <c r="C306" s="38" t="str">
        <f>CHOOSE($AU$4,'C_6_%'!A298,'C_5_%'!A298,'C_4_%'!A298,'C_3_%'!A298,'C_2_%'!A298,'C_1_%'!A298,'C_0_%'!A298,)</f>
        <v>Tri-County</v>
      </c>
      <c r="E306" s="40">
        <f>CHOOSE($AU$4,'C_6_%'!E298,'C_5_%'!E298,'C_4_%'!E298,'C_3_%'!E298,'C_2_%'!E298,'C_1_%'!E298,'C_0_%'!E298)</f>
        <v>260</v>
      </c>
      <c r="G306" s="40">
        <f>CHOOSE($AU$4,'C_6_%'!F298,'C_5_%'!F298,'C_4_%'!F298,'C_3_%'!F298,'C_2_%'!F298,'C_1_%'!F298,'C_0_%'!F298)</f>
        <v>-11</v>
      </c>
      <c r="H306" s="3"/>
      <c r="I306" s="6">
        <f>CHOOSE($AU$4,'C_6_%'!G298,'C_5_%'!G298,'C_4_%'!G298,'C_3_%'!G298,'C_2_%'!G298,'C_1_%'!G298,'C_0_%'!G298,)</f>
        <v>1291325</v>
      </c>
      <c r="J306" s="6"/>
      <c r="K306" s="6">
        <f>CHOOSE($AU$4,'C_6_%'!H298,'C_5_%'!H298,'C_4_%'!H298,'C_3_%'!H298,'C_2_%'!H298,'C_1_%'!H298,'C_0_%'!H298)</f>
        <v>211606</v>
      </c>
      <c r="L306" s="6"/>
      <c r="M306" s="6">
        <f>CHOOSE($AU$4,'C_6_%'!I298,'C_5_%'!I298,'C_4_%'!I298,'C_3_%'!I298,'C_2_%'!I298,'C_1_%'!I298,'C_0_%'!I298)</f>
        <v>86985</v>
      </c>
      <c r="N306" s="6"/>
      <c r="O306" s="6">
        <f>CHOOSE($AU$4,'C_6_%'!J298,'C_5_%'!J298,'C_4_%'!J298,'C_3_%'!J298,'C_2_%'!J298,'C_1_%'!J298,'C_0_%'!J298)</f>
        <v>933167</v>
      </c>
      <c r="P306" s="6"/>
      <c r="Q306" s="6">
        <f>CHOOSE($AU$4,'C_6_%'!K298,'C_5_%'!K298,'C_4_%'!K298,'C_3_%'!K298,'C_2_%'!K298,'C_1_%'!K298,'C_0_%'!K298)</f>
        <v>40276</v>
      </c>
      <c r="R306" s="6"/>
      <c r="S306" s="6">
        <f>CHOOSE($AU$4,'C_6_%'!L298,'C_5_%'!L298,'C_4_%'!L298,'C_3_%'!L298,'C_2_%'!L298,'C_1_%'!L298,'C_0_%'!L298,)</f>
        <v>2438150</v>
      </c>
      <c r="T306" s="6"/>
      <c r="U306" s="6">
        <f>CHOOSE($AU$4,'C_6_%'!O298,'C_5_%'!O298,'C_4_%'!O298,'C_3_%'!O298,'C_2_%'!O298,'C_1_%'!O298,'C_0_%'!O298)</f>
        <v>129313</v>
      </c>
      <c r="V306" s="6"/>
      <c r="W306" s="6">
        <f>CHOOSE($AU$4,'C_6_%'!Q298,'C_5_%'!Q298,'C_4_%'!Q298,'C_3_%'!Q298,'C_2_%'!Q298,'C_1_%'!Q298,'C_0_%'!Q298)</f>
        <v>0</v>
      </c>
      <c r="X306" s="6"/>
      <c r="Y306" s="6">
        <f>CHOOSE($AU$4,'C_6_%'!P298,'C_5_%'!P298,'C_4_%'!P298,'C_3_%'!P298,'C_2_%'!P298,'C_1_%'!P298,'C_0_%'!P298)</f>
        <v>20219</v>
      </c>
      <c r="Z306" s="6"/>
      <c r="AA306" s="6">
        <f>CHOOSE($AU$4,'C_6_%'!R298,'C_5_%'!R298,'C_4_%'!R298,'C_3_%'!R298,'C_2_%'!R298,'C_1_%'!R298,'C_0_%'!R298)</f>
        <v>44562</v>
      </c>
      <c r="AB306" s="6"/>
      <c r="AC306" s="6">
        <f>CHOOSE($AU$4,'C_6_%'!S298,'C_5_%'!S298,'C_4_%'!S298,'C_3_%'!S298,'C_2_%'!S298,'C_1_%'!S298,'C_0_%'!S298)</f>
        <v>-1346</v>
      </c>
      <c r="AW306" s="20"/>
      <c r="AX306" s="20"/>
      <c r="AY306" s="20"/>
    </row>
    <row r="307" spans="2:51" x14ac:dyDescent="0.2">
      <c r="B307" s="38">
        <f>CHOOSE($AU$4,'C_6_%'!B299,'C_5_%'!B299,'C_4_%'!B299,'C_3_%'!B299,'C_2_%'!B299,'C_1_%'!B299,'C_0_%'!B299,)</f>
        <v>6471</v>
      </c>
      <c r="C307" s="38" t="str">
        <f>CHOOSE($AU$4,'C_6_%'!A299,'C_5_%'!A299,'C_4_%'!A299,'C_3_%'!A299,'C_2_%'!A299,'C_1_%'!A299,'C_0_%'!A299,)</f>
        <v>Tripoli</v>
      </c>
      <c r="E307" s="40">
        <f>CHOOSE($AU$4,'C_6_%'!E299,'C_5_%'!E299,'C_4_%'!E299,'C_3_%'!E299,'C_2_%'!E299,'C_1_%'!E299,'C_0_%'!E299)</f>
        <v>435</v>
      </c>
      <c r="G307" s="40">
        <f>CHOOSE($AU$4,'C_6_%'!F299,'C_5_%'!F299,'C_4_%'!F299,'C_3_%'!F299,'C_2_%'!F299,'C_1_%'!F299,'C_0_%'!F299)</f>
        <v>-9</v>
      </c>
      <c r="H307" s="3"/>
      <c r="I307" s="6">
        <f>CHOOSE($AU$4,'C_6_%'!G299,'C_5_%'!G299,'C_4_%'!G299,'C_3_%'!G299,'C_2_%'!G299,'C_1_%'!G299,'C_0_%'!G299,)</f>
        <v>2204058</v>
      </c>
      <c r="J307" s="6"/>
      <c r="K307" s="6">
        <f>CHOOSE($AU$4,'C_6_%'!H299,'C_5_%'!H299,'C_4_%'!H299,'C_3_%'!H299,'C_2_%'!H299,'C_1_%'!H299,'C_0_%'!H299)</f>
        <v>335621</v>
      </c>
      <c r="L307" s="6"/>
      <c r="M307" s="6">
        <f>CHOOSE($AU$4,'C_6_%'!I299,'C_5_%'!I299,'C_4_%'!I299,'C_3_%'!I299,'C_2_%'!I299,'C_1_%'!I299,'C_0_%'!I299)</f>
        <v>79799</v>
      </c>
      <c r="N307" s="6"/>
      <c r="O307" s="6">
        <f>CHOOSE($AU$4,'C_6_%'!J299,'C_5_%'!J299,'C_4_%'!J299,'C_3_%'!J299,'C_2_%'!J299,'C_1_%'!J299,'C_0_%'!J299)</f>
        <v>1128721</v>
      </c>
      <c r="P307" s="6"/>
      <c r="Q307" s="6">
        <f>CHOOSE($AU$4,'C_6_%'!K299,'C_5_%'!K299,'C_4_%'!K299,'C_3_%'!K299,'C_2_%'!K299,'C_1_%'!K299,'C_0_%'!K299)</f>
        <v>-59917</v>
      </c>
      <c r="R307" s="6"/>
      <c r="S307" s="6">
        <f>CHOOSE($AU$4,'C_6_%'!L299,'C_5_%'!L299,'C_4_%'!L299,'C_3_%'!L299,'C_2_%'!L299,'C_1_%'!L299,'C_0_%'!L299,)</f>
        <v>3672235.6666999999</v>
      </c>
      <c r="T307" s="6"/>
      <c r="U307" s="6">
        <f>CHOOSE($AU$4,'C_6_%'!O299,'C_5_%'!O299,'C_4_%'!O299,'C_3_%'!O299,'C_2_%'!O299,'C_1_%'!O299,'C_0_%'!O299)</f>
        <v>23717.666667000001</v>
      </c>
      <c r="V307" s="6"/>
      <c r="W307" s="6">
        <f>CHOOSE($AU$4,'C_6_%'!Q299,'C_5_%'!Q299,'C_4_%'!Q299,'C_3_%'!Q299,'C_2_%'!Q299,'C_1_%'!Q299,'C_0_%'!Q299)</f>
        <v>0</v>
      </c>
      <c r="X307" s="6"/>
      <c r="Y307" s="6">
        <f>CHOOSE($AU$4,'C_6_%'!P299,'C_5_%'!P299,'C_4_%'!P299,'C_3_%'!P299,'C_2_%'!P299,'C_1_%'!P299,'C_0_%'!P299)</f>
        <v>0</v>
      </c>
      <c r="Z307" s="6"/>
      <c r="AA307" s="6">
        <f>CHOOSE($AU$4,'C_6_%'!R299,'C_5_%'!R299,'C_4_%'!R299,'C_3_%'!R299,'C_2_%'!R299,'C_1_%'!R299,'C_0_%'!R299)</f>
        <v>54111</v>
      </c>
      <c r="AB307" s="6"/>
      <c r="AC307" s="6">
        <f>CHOOSE($AU$4,'C_6_%'!S299,'C_5_%'!S299,'C_4_%'!S299,'C_3_%'!S299,'C_2_%'!S299,'C_1_%'!S299,'C_0_%'!S299)</f>
        <v>23506</v>
      </c>
      <c r="AW307" s="20"/>
      <c r="AX307" s="20"/>
      <c r="AY307" s="20"/>
    </row>
    <row r="308" spans="2:51" x14ac:dyDescent="0.2">
      <c r="B308" s="38">
        <f>CHOOSE($AU$4,'C_6_%'!B300,'C_5_%'!B300,'C_4_%'!B300,'C_3_%'!B300,'C_2_%'!B300,'C_1_%'!B300,'C_0_%'!B300,)</f>
        <v>6509</v>
      </c>
      <c r="C308" s="38" t="str">
        <f>CHOOSE($AU$4,'C_6_%'!A300,'C_5_%'!A300,'C_4_%'!A300,'C_3_%'!A300,'C_2_%'!A300,'C_1_%'!A300,'C_0_%'!A300,)</f>
        <v>Turkey Valley</v>
      </c>
      <c r="E308" s="40">
        <f>CHOOSE($AU$4,'C_6_%'!E300,'C_5_%'!E300,'C_4_%'!E300,'C_3_%'!E300,'C_2_%'!E300,'C_1_%'!E300,'C_0_%'!E300)</f>
        <v>355.2</v>
      </c>
      <c r="G308" s="40">
        <f>CHOOSE($AU$4,'C_6_%'!F300,'C_5_%'!F300,'C_4_%'!F300,'C_3_%'!F300,'C_2_%'!F300,'C_1_%'!F300,'C_0_%'!F300)</f>
        <v>-26.1</v>
      </c>
      <c r="H308" s="3"/>
      <c r="I308" s="6">
        <f>CHOOSE($AU$4,'C_6_%'!G300,'C_5_%'!G300,'C_4_%'!G300,'C_3_%'!G300,'C_2_%'!G300,'C_1_%'!G300,'C_0_%'!G300,)</f>
        <v>1519862</v>
      </c>
      <c r="J308" s="6"/>
      <c r="K308" s="6">
        <f>CHOOSE($AU$4,'C_6_%'!H300,'C_5_%'!H300,'C_4_%'!H300,'C_3_%'!H300,'C_2_%'!H300,'C_1_%'!H300,'C_0_%'!H300)</f>
        <v>274530</v>
      </c>
      <c r="L308" s="6"/>
      <c r="M308" s="6">
        <f>CHOOSE($AU$4,'C_6_%'!I300,'C_5_%'!I300,'C_4_%'!I300,'C_3_%'!I300,'C_2_%'!I300,'C_1_%'!I300,'C_0_%'!I300)</f>
        <v>-32388</v>
      </c>
      <c r="N308" s="6"/>
      <c r="O308" s="6">
        <f>CHOOSE($AU$4,'C_6_%'!J300,'C_5_%'!J300,'C_4_%'!J300,'C_3_%'!J300,'C_2_%'!J300,'C_1_%'!J300,'C_0_%'!J300)</f>
        <v>1574811</v>
      </c>
      <c r="P308" s="6"/>
      <c r="Q308" s="6">
        <f>CHOOSE($AU$4,'C_6_%'!K300,'C_5_%'!K300,'C_4_%'!K300,'C_3_%'!K300,'C_2_%'!K300,'C_1_%'!K300,'C_0_%'!K300)</f>
        <v>92633</v>
      </c>
      <c r="R308" s="6"/>
      <c r="S308" s="6">
        <f>CHOOSE($AU$4,'C_6_%'!L300,'C_5_%'!L300,'C_4_%'!L300,'C_3_%'!L300,'C_2_%'!L300,'C_1_%'!L300,'C_0_%'!L300,)</f>
        <v>3376179</v>
      </c>
      <c r="T308" s="6"/>
      <c r="U308" s="6">
        <f>CHOOSE($AU$4,'C_6_%'!O300,'C_5_%'!O300,'C_4_%'!O300,'C_3_%'!O300,'C_2_%'!O300,'C_1_%'!O300,'C_0_%'!O300)</f>
        <v>67221</v>
      </c>
      <c r="V308" s="6"/>
      <c r="W308" s="6">
        <f>CHOOSE($AU$4,'C_6_%'!Q300,'C_5_%'!Q300,'C_4_%'!Q300,'C_3_%'!Q300,'C_2_%'!Q300,'C_1_%'!Q300,'C_0_%'!Q300)</f>
        <v>0</v>
      </c>
      <c r="X308" s="6"/>
      <c r="Y308" s="6">
        <f>CHOOSE($AU$4,'C_6_%'!P300,'C_5_%'!P300,'C_4_%'!P300,'C_3_%'!P300,'C_2_%'!P300,'C_1_%'!P300,'C_0_%'!P300)</f>
        <v>101069</v>
      </c>
      <c r="Z308" s="6"/>
      <c r="AA308" s="6">
        <f>CHOOSE($AU$4,'C_6_%'!R300,'C_5_%'!R300,'C_4_%'!R300,'C_3_%'!R300,'C_2_%'!R300,'C_1_%'!R300,'C_0_%'!R300)</f>
        <v>92307</v>
      </c>
      <c r="AB308" s="6"/>
      <c r="AC308" s="6">
        <f>CHOOSE($AU$4,'C_6_%'!S300,'C_5_%'!S300,'C_4_%'!S300,'C_3_%'!S300,'C_2_%'!S300,'C_1_%'!S300,'C_0_%'!S300)</f>
        <v>15794</v>
      </c>
      <c r="AW308" s="20"/>
      <c r="AX308" s="20"/>
      <c r="AY308" s="20"/>
    </row>
    <row r="309" spans="2:51" s="43" customFormat="1" x14ac:dyDescent="0.2">
      <c r="B309" s="42">
        <f>CHOOSE($AU$4,'C_6_%'!B301,'C_5_%'!B301,'C_4_%'!B301,'C_3_%'!B301,'C_2_%'!B301,'C_1_%'!B301,'C_0_%'!B301,)</f>
        <v>6512</v>
      </c>
      <c r="C309" s="42" t="str">
        <f>CHOOSE($AU$4,'C_6_%'!A301,'C_5_%'!A301,'C_4_%'!A301,'C_3_%'!A301,'C_2_%'!A301,'C_1_%'!A301,'C_0_%'!A301,)</f>
        <v>Twin Cedars</v>
      </c>
      <c r="E309" s="44">
        <f>CHOOSE($AU$4,'C_6_%'!E301,'C_5_%'!E301,'C_4_%'!E301,'C_3_%'!E301,'C_2_%'!E301,'C_1_%'!E301,'C_0_%'!E301)</f>
        <v>374.8</v>
      </c>
      <c r="G309" s="44">
        <f>CHOOSE($AU$4,'C_6_%'!F301,'C_5_%'!F301,'C_4_%'!F301,'C_3_%'!F301,'C_2_%'!F301,'C_1_%'!F301,'C_0_%'!F301)</f>
        <v>-1</v>
      </c>
      <c r="H309" s="45"/>
      <c r="I309" s="46">
        <f>CHOOSE($AU$4,'C_6_%'!G301,'C_5_%'!G301,'C_4_%'!G301,'C_3_%'!G301,'C_2_%'!G301,'C_1_%'!G301,'C_0_%'!G301,)</f>
        <v>1911565</v>
      </c>
      <c r="J309" s="46"/>
      <c r="K309" s="46">
        <f>CHOOSE($AU$4,'C_6_%'!H301,'C_5_%'!H301,'C_4_%'!H301,'C_3_%'!H301,'C_2_%'!H301,'C_1_%'!H301,'C_0_%'!H301)</f>
        <v>288126</v>
      </c>
      <c r="L309" s="46"/>
      <c r="M309" s="46">
        <f>CHOOSE($AU$4,'C_6_%'!I301,'C_5_%'!I301,'C_4_%'!I301,'C_3_%'!I301,'C_2_%'!I301,'C_1_%'!I301,'C_0_%'!I301)</f>
        <v>75506</v>
      </c>
      <c r="N309" s="46"/>
      <c r="O309" s="46">
        <f>CHOOSE($AU$4,'C_6_%'!J301,'C_5_%'!J301,'C_4_%'!J301,'C_3_%'!J301,'C_2_%'!J301,'C_1_%'!J301,'C_0_%'!J301)</f>
        <v>1061800</v>
      </c>
      <c r="P309" s="46"/>
      <c r="Q309" s="46">
        <f>CHOOSE($AU$4,'C_6_%'!K301,'C_5_%'!K301,'C_4_%'!K301,'C_3_%'!K301,'C_2_%'!K301,'C_1_%'!K301,'C_0_%'!K301)</f>
        <v>-67125</v>
      </c>
      <c r="R309" s="46"/>
      <c r="S309" s="46">
        <f>CHOOSE($AU$4,'C_6_%'!L301,'C_5_%'!L301,'C_4_%'!L301,'C_3_%'!L301,'C_2_%'!L301,'C_1_%'!L301,'C_0_%'!L301,)</f>
        <v>3263975.6666999999</v>
      </c>
      <c r="T309" s="46"/>
      <c r="U309" s="46">
        <f>CHOOSE($AU$4,'C_6_%'!O301,'C_5_%'!O301,'C_4_%'!O301,'C_3_%'!O301,'C_2_%'!O301,'C_1_%'!O301,'C_0_%'!O301)</f>
        <v>10865.666667</v>
      </c>
      <c r="V309" s="46"/>
      <c r="W309" s="46">
        <f>CHOOSE($AU$4,'C_6_%'!Q301,'C_5_%'!Q301,'C_4_%'!Q301,'C_3_%'!Q301,'C_2_%'!Q301,'C_1_%'!Q301,'C_0_%'!Q301)</f>
        <v>0</v>
      </c>
      <c r="X309" s="46"/>
      <c r="Y309" s="46">
        <f>CHOOSE($AU$4,'C_6_%'!P301,'C_5_%'!P301,'C_4_%'!P301,'C_3_%'!P301,'C_2_%'!P301,'C_1_%'!P301,'C_0_%'!P301)</f>
        <v>0</v>
      </c>
      <c r="Z309" s="46"/>
      <c r="AA309" s="46">
        <f>CHOOSE($AU$4,'C_6_%'!R301,'C_5_%'!R301,'C_4_%'!R301,'C_3_%'!R301,'C_2_%'!R301,'C_1_%'!R301,'C_0_%'!R301)</f>
        <v>54111</v>
      </c>
      <c r="AB309" s="46"/>
      <c r="AC309" s="46">
        <f>CHOOSE($AU$4,'C_6_%'!S301,'C_5_%'!S301,'C_4_%'!S301,'C_3_%'!S301,'C_2_%'!S301,'C_1_%'!S301,'C_0_%'!S301)</f>
        <v>5143</v>
      </c>
      <c r="AW309" s="48"/>
      <c r="AX309" s="48"/>
      <c r="AY309" s="48"/>
    </row>
    <row r="310" spans="2:51" x14ac:dyDescent="0.2">
      <c r="B310" s="38">
        <f>CHOOSE($AU$4,'C_6_%'!B302,'C_5_%'!B302,'C_4_%'!B302,'C_3_%'!B302,'C_2_%'!B302,'C_1_%'!B302,'C_0_%'!B302,)</f>
        <v>6516</v>
      </c>
      <c r="C310" s="38" t="str">
        <f>CHOOSE($AU$4,'C_6_%'!A302,'C_5_%'!A302,'C_4_%'!A302,'C_3_%'!A302,'C_2_%'!A302,'C_1_%'!A302,'C_0_%'!A302,)</f>
        <v>Twin Rivers</v>
      </c>
      <c r="E310" s="40">
        <f>CHOOSE($AU$4,'C_6_%'!E302,'C_5_%'!E302,'C_4_%'!E302,'C_3_%'!E302,'C_2_%'!E302,'C_1_%'!E302,'C_0_%'!E302)</f>
        <v>175</v>
      </c>
      <c r="G310" s="40">
        <f>CHOOSE($AU$4,'C_6_%'!F302,'C_5_%'!F302,'C_4_%'!F302,'C_3_%'!F302,'C_2_%'!F302,'C_1_%'!F302,'C_0_%'!F302)</f>
        <v>6</v>
      </c>
      <c r="H310" s="3"/>
      <c r="I310" s="6">
        <f>CHOOSE($AU$4,'C_6_%'!G302,'C_5_%'!G302,'C_4_%'!G302,'C_3_%'!G302,'C_2_%'!G302,'C_1_%'!G302,'C_0_%'!G302,)</f>
        <v>662979</v>
      </c>
      <c r="J310" s="6"/>
      <c r="K310" s="6">
        <f>CHOOSE($AU$4,'C_6_%'!H302,'C_5_%'!H302,'C_4_%'!H302,'C_3_%'!H302,'C_2_%'!H302,'C_1_%'!H302,'C_0_%'!H302)</f>
        <v>137441</v>
      </c>
      <c r="L310" s="6"/>
      <c r="M310" s="6">
        <f>CHOOSE($AU$4,'C_6_%'!I302,'C_5_%'!I302,'C_4_%'!I302,'C_3_%'!I302,'C_2_%'!I302,'C_1_%'!I302,'C_0_%'!I302)</f>
        <v>171132</v>
      </c>
      <c r="N310" s="6"/>
      <c r="O310" s="6">
        <f>CHOOSE($AU$4,'C_6_%'!J302,'C_5_%'!J302,'C_4_%'!J302,'C_3_%'!J302,'C_2_%'!J302,'C_1_%'!J302,'C_0_%'!J302)</f>
        <v>820613</v>
      </c>
      <c r="P310" s="6"/>
      <c r="Q310" s="6">
        <f>CHOOSE($AU$4,'C_6_%'!K302,'C_5_%'!K302,'C_4_%'!K302,'C_3_%'!K302,'C_2_%'!K302,'C_1_%'!K302,'C_0_%'!K302)</f>
        <v>31192</v>
      </c>
      <c r="R310" s="6"/>
      <c r="S310" s="6">
        <f>CHOOSE($AU$4,'C_6_%'!L302,'C_5_%'!L302,'C_4_%'!L302,'C_3_%'!L302,'C_2_%'!L302,'C_1_%'!L302,'C_0_%'!L302,)</f>
        <v>1625322</v>
      </c>
      <c r="T310" s="6"/>
      <c r="U310" s="6">
        <f>CHOOSE($AU$4,'C_6_%'!O302,'C_5_%'!O302,'C_4_%'!O302,'C_3_%'!O302,'C_2_%'!O302,'C_1_%'!O302,'C_0_%'!O302)</f>
        <v>206613</v>
      </c>
      <c r="V310" s="6"/>
      <c r="W310" s="6">
        <f>CHOOSE($AU$4,'C_6_%'!Q302,'C_5_%'!Q302,'C_4_%'!Q302,'C_3_%'!Q302,'C_2_%'!Q302,'C_1_%'!Q302,'C_0_%'!Q302)</f>
        <v>0</v>
      </c>
      <c r="X310" s="6"/>
      <c r="Y310" s="6">
        <f>CHOOSE($AU$4,'C_6_%'!P302,'C_5_%'!P302,'C_4_%'!P302,'C_3_%'!P302,'C_2_%'!P302,'C_1_%'!P302,'C_0_%'!P302)</f>
        <v>0</v>
      </c>
      <c r="Z310" s="6"/>
      <c r="AA310" s="6">
        <f>CHOOSE($AU$4,'C_6_%'!R302,'C_5_%'!R302,'C_4_%'!R302,'C_3_%'!R302,'C_2_%'!R302,'C_1_%'!R302,'C_0_%'!R302)</f>
        <v>38196</v>
      </c>
      <c r="AB310" s="6"/>
      <c r="AC310" s="6">
        <f>CHOOSE($AU$4,'C_6_%'!S302,'C_5_%'!S302,'C_4_%'!S302,'C_3_%'!S302,'C_2_%'!S302,'C_1_%'!S302,'C_0_%'!S302)</f>
        <v>22893</v>
      </c>
      <c r="AW310" s="20"/>
      <c r="AX310" s="20"/>
      <c r="AY310" s="20"/>
    </row>
    <row r="311" spans="2:51" x14ac:dyDescent="0.2">
      <c r="B311" s="38">
        <f>CHOOSE($AU$4,'C_6_%'!B303,'C_5_%'!B303,'C_4_%'!B303,'C_3_%'!B303,'C_2_%'!B303,'C_1_%'!B303,'C_0_%'!B303,)</f>
        <v>6534</v>
      </c>
      <c r="C311" s="38" t="str">
        <f>CHOOSE($AU$4,'C_6_%'!A303,'C_5_%'!A303,'C_4_%'!A303,'C_3_%'!A303,'C_2_%'!A303,'C_1_%'!A303,'C_0_%'!A303,)</f>
        <v>Underwood</v>
      </c>
      <c r="E311" s="40">
        <f>CHOOSE($AU$4,'C_6_%'!E303,'C_5_%'!E303,'C_4_%'!E303,'C_3_%'!E303,'C_2_%'!E303,'C_1_%'!E303,'C_0_%'!E303)</f>
        <v>693.9</v>
      </c>
      <c r="G311" s="40">
        <f>CHOOSE($AU$4,'C_6_%'!F303,'C_5_%'!F303,'C_4_%'!F303,'C_3_%'!F303,'C_2_%'!F303,'C_1_%'!F303,'C_0_%'!F303)</f>
        <v>-27.5</v>
      </c>
      <c r="H311" s="3"/>
      <c r="I311" s="6">
        <f>CHOOSE($AU$4,'C_6_%'!G303,'C_5_%'!G303,'C_4_%'!G303,'C_3_%'!G303,'C_2_%'!G303,'C_1_%'!G303,'C_0_%'!G303,)</f>
        <v>3097186</v>
      </c>
      <c r="J311" s="6"/>
      <c r="K311" s="6">
        <f>CHOOSE($AU$4,'C_6_%'!H303,'C_5_%'!H303,'C_4_%'!H303,'C_3_%'!H303,'C_2_%'!H303,'C_1_%'!H303,'C_0_%'!H303)</f>
        <v>463530</v>
      </c>
      <c r="L311" s="6"/>
      <c r="M311" s="6">
        <f>CHOOSE($AU$4,'C_6_%'!I303,'C_5_%'!I303,'C_4_%'!I303,'C_3_%'!I303,'C_2_%'!I303,'C_1_%'!I303,'C_0_%'!I303)</f>
        <v>-32303</v>
      </c>
      <c r="N311" s="6"/>
      <c r="O311" s="6">
        <f>CHOOSE($AU$4,'C_6_%'!J303,'C_5_%'!J303,'C_4_%'!J303,'C_3_%'!J303,'C_2_%'!J303,'C_1_%'!J303,'C_0_%'!J303)</f>
        <v>2130378</v>
      </c>
      <c r="P311" s="6"/>
      <c r="Q311" s="6">
        <f>CHOOSE($AU$4,'C_6_%'!K303,'C_5_%'!K303,'C_4_%'!K303,'C_3_%'!K303,'C_2_%'!K303,'C_1_%'!K303,'C_0_%'!K303)</f>
        <v>9566</v>
      </c>
      <c r="R311" s="6"/>
      <c r="S311" s="6">
        <f>CHOOSE($AU$4,'C_6_%'!L303,'C_5_%'!L303,'C_4_%'!L303,'C_3_%'!L303,'C_2_%'!L303,'C_1_%'!L303,'C_0_%'!L303,)</f>
        <v>5696472.6666999999</v>
      </c>
      <c r="T311" s="6"/>
      <c r="U311" s="6">
        <f>CHOOSE($AU$4,'C_6_%'!O303,'C_5_%'!O303,'C_4_%'!O303,'C_3_%'!O303,'C_2_%'!O303,'C_1_%'!O303,'C_0_%'!O303)</f>
        <v>-17358.333330000001</v>
      </c>
      <c r="V311" s="6"/>
      <c r="W311" s="6">
        <f>CHOOSE($AU$4,'C_6_%'!Q303,'C_5_%'!Q303,'C_4_%'!Q303,'C_3_%'!Q303,'C_2_%'!Q303,'C_1_%'!Q303,'C_0_%'!Q303)</f>
        <v>0</v>
      </c>
      <c r="X311" s="6"/>
      <c r="Y311" s="6">
        <f>CHOOSE($AU$4,'C_6_%'!P303,'C_5_%'!P303,'C_4_%'!P303,'C_3_%'!P303,'C_2_%'!P303,'C_1_%'!P303,'C_0_%'!P303)</f>
        <v>42478</v>
      </c>
      <c r="Z311" s="6"/>
      <c r="AA311" s="6">
        <f>CHOOSE($AU$4,'C_6_%'!R303,'C_5_%'!R303,'C_4_%'!R303,'C_3_%'!R303,'C_2_%'!R303,'C_1_%'!R303,'C_0_%'!R303)</f>
        <v>79575</v>
      </c>
      <c r="AB311" s="6"/>
      <c r="AC311" s="6">
        <f>CHOOSE($AU$4,'C_6_%'!S303,'C_5_%'!S303,'C_4_%'!S303,'C_3_%'!S303,'C_2_%'!S303,'C_1_%'!S303,'C_0_%'!S303)</f>
        <v>9183</v>
      </c>
      <c r="AW311" s="20"/>
      <c r="AX311" s="20"/>
      <c r="AY311" s="20"/>
    </row>
    <row r="312" spans="2:51" x14ac:dyDescent="0.2">
      <c r="B312" s="38">
        <f>CHOOSE($AU$4,'C_6_%'!B304,'C_5_%'!B304,'C_4_%'!B304,'C_3_%'!B304,'C_2_%'!B304,'C_1_%'!B304,'C_0_%'!B304,)</f>
        <v>1935</v>
      </c>
      <c r="C312" s="38" t="str">
        <f>CHOOSE($AU$4,'C_6_%'!A304,'C_5_%'!A304,'C_4_%'!A304,'C_3_%'!A304,'C_2_%'!A304,'C_1_%'!A304,'C_0_%'!A304,)</f>
        <v>Union</v>
      </c>
      <c r="E312" s="40">
        <f>CHOOSE($AU$4,'C_6_%'!E304,'C_5_%'!E304,'C_4_%'!E304,'C_3_%'!E304,'C_2_%'!E304,'C_1_%'!E304,'C_0_%'!E304)</f>
        <v>1214.4000000000001</v>
      </c>
      <c r="G312" s="40">
        <f>CHOOSE($AU$4,'C_6_%'!F304,'C_5_%'!F304,'C_4_%'!F304,'C_3_%'!F304,'C_2_%'!F304,'C_1_%'!F304,'C_0_%'!F304)</f>
        <v>1.5</v>
      </c>
      <c r="H312" s="3"/>
      <c r="I312" s="6">
        <f>CHOOSE($AU$4,'C_6_%'!G304,'C_5_%'!G304,'C_4_%'!G304,'C_3_%'!G304,'C_2_%'!G304,'C_1_%'!G304,'C_0_%'!G304,)</f>
        <v>6095441</v>
      </c>
      <c r="J312" s="6"/>
      <c r="K312" s="6">
        <f>CHOOSE($AU$4,'C_6_%'!H304,'C_5_%'!H304,'C_4_%'!H304,'C_3_%'!H304,'C_2_%'!H304,'C_1_%'!H304,'C_0_%'!H304)</f>
        <v>875661</v>
      </c>
      <c r="L312" s="6"/>
      <c r="M312" s="6">
        <f>CHOOSE($AU$4,'C_6_%'!I304,'C_5_%'!I304,'C_4_%'!I304,'C_3_%'!I304,'C_2_%'!I304,'C_1_%'!I304,'C_0_%'!I304)</f>
        <v>328591</v>
      </c>
      <c r="N312" s="6"/>
      <c r="O312" s="6">
        <f>CHOOSE($AU$4,'C_6_%'!J304,'C_5_%'!J304,'C_4_%'!J304,'C_3_%'!J304,'C_2_%'!J304,'C_1_%'!J304,'C_0_%'!J304)</f>
        <v>3597115</v>
      </c>
      <c r="P312" s="6"/>
      <c r="Q312" s="6">
        <f>CHOOSE($AU$4,'C_6_%'!K304,'C_5_%'!K304,'C_4_%'!K304,'C_3_%'!K304,'C_2_%'!K304,'C_1_%'!K304,'C_0_%'!K304)</f>
        <v>-8931</v>
      </c>
      <c r="R312" s="6"/>
      <c r="S312" s="6">
        <f>CHOOSE($AU$4,'C_6_%'!L304,'C_5_%'!L304,'C_4_%'!L304,'C_3_%'!L304,'C_2_%'!L304,'C_1_%'!L304,'C_0_%'!L304,)</f>
        <v>10581067.666999999</v>
      </c>
      <c r="T312" s="6"/>
      <c r="U312" s="6">
        <f>CHOOSE($AU$4,'C_6_%'!O304,'C_5_%'!O304,'C_4_%'!O304,'C_3_%'!O304,'C_2_%'!O304,'C_1_%'!O304,'C_0_%'!O304)</f>
        <v>332510.66667000001</v>
      </c>
      <c r="V312" s="6"/>
      <c r="W312" s="6">
        <f>CHOOSE($AU$4,'C_6_%'!Q304,'C_5_%'!Q304,'C_4_%'!Q304,'C_3_%'!Q304,'C_2_%'!Q304,'C_1_%'!Q304,'C_0_%'!Q304)</f>
        <v>0</v>
      </c>
      <c r="X312" s="6"/>
      <c r="Y312" s="6">
        <f>CHOOSE($AU$4,'C_6_%'!P304,'C_5_%'!P304,'C_4_%'!P304,'C_3_%'!P304,'C_2_%'!P304,'C_1_%'!P304,'C_0_%'!P304)</f>
        <v>0</v>
      </c>
      <c r="Z312" s="6"/>
      <c r="AA312" s="6">
        <f>CHOOSE($AU$4,'C_6_%'!R304,'C_5_%'!R304,'C_4_%'!R304,'C_3_%'!R304,'C_2_%'!R304,'C_1_%'!R304,'C_0_%'!R304)</f>
        <v>0</v>
      </c>
      <c r="AB312" s="6"/>
      <c r="AC312" s="6">
        <f>CHOOSE($AU$4,'C_6_%'!S304,'C_5_%'!S304,'C_4_%'!S304,'C_3_%'!S304,'C_2_%'!S304,'C_1_%'!S304,'C_0_%'!S304)</f>
        <v>0</v>
      </c>
      <c r="AW312" s="20"/>
      <c r="AX312" s="20"/>
      <c r="AY312" s="20"/>
    </row>
    <row r="313" spans="2:51" x14ac:dyDescent="0.2">
      <c r="B313" s="38">
        <f>CHOOSE($AU$4,'C_6_%'!B305,'C_5_%'!B305,'C_4_%'!B305,'C_3_%'!B305,'C_2_%'!B305,'C_1_%'!B305,'C_0_%'!B305,)</f>
        <v>6561</v>
      </c>
      <c r="C313" s="38" t="str">
        <f>CHOOSE($AU$4,'C_6_%'!A305,'C_5_%'!A305,'C_4_%'!A305,'C_3_%'!A305,'C_2_%'!A305,'C_1_%'!A305,'C_0_%'!A305,)</f>
        <v>United</v>
      </c>
      <c r="E313" s="40">
        <f>CHOOSE($AU$4,'C_6_%'!E305,'C_5_%'!E305,'C_4_%'!E305,'C_3_%'!E305,'C_2_%'!E305,'C_1_%'!E305,'C_0_%'!E305)</f>
        <v>339.6</v>
      </c>
      <c r="G313" s="40">
        <f>CHOOSE($AU$4,'C_6_%'!F305,'C_5_%'!F305,'C_4_%'!F305,'C_3_%'!F305,'C_2_%'!F305,'C_1_%'!F305,'C_0_%'!F305)</f>
        <v>12.5</v>
      </c>
      <c r="H313" s="3"/>
      <c r="I313" s="6">
        <f>CHOOSE($AU$4,'C_6_%'!G305,'C_5_%'!G305,'C_4_%'!G305,'C_3_%'!G305,'C_2_%'!G305,'C_1_%'!G305,'C_0_%'!G305,)</f>
        <v>919245</v>
      </c>
      <c r="J313" s="6"/>
      <c r="K313" s="6">
        <f>CHOOSE($AU$4,'C_6_%'!H305,'C_5_%'!H305,'C_4_%'!H305,'C_3_%'!H305,'C_2_%'!H305,'C_1_%'!H305,'C_0_%'!H305)</f>
        <v>204800</v>
      </c>
      <c r="L313" s="6"/>
      <c r="M313" s="6">
        <f>CHOOSE($AU$4,'C_6_%'!I305,'C_5_%'!I305,'C_4_%'!I305,'C_3_%'!I305,'C_2_%'!I305,'C_1_%'!I305,'C_0_%'!I305)</f>
        <v>158848</v>
      </c>
      <c r="N313" s="6"/>
      <c r="O313" s="6">
        <f>CHOOSE($AU$4,'C_6_%'!J305,'C_5_%'!J305,'C_4_%'!J305,'C_3_%'!J305,'C_2_%'!J305,'C_1_%'!J305,'C_0_%'!J305)</f>
        <v>1611059</v>
      </c>
      <c r="P313" s="6"/>
      <c r="Q313" s="6">
        <f>CHOOSE($AU$4,'C_6_%'!K305,'C_5_%'!K305,'C_4_%'!K305,'C_3_%'!K305,'C_2_%'!K305,'C_1_%'!K305,'C_0_%'!K305)</f>
        <v>47307</v>
      </c>
      <c r="R313" s="6"/>
      <c r="S313" s="6">
        <f>CHOOSE($AU$4,'C_6_%'!L305,'C_5_%'!L305,'C_4_%'!L305,'C_3_%'!L305,'C_2_%'!L305,'C_1_%'!L305,'C_0_%'!L305,)</f>
        <v>2756816.3333000001</v>
      </c>
      <c r="T313" s="6"/>
      <c r="U313" s="6">
        <f>CHOOSE($AU$4,'C_6_%'!O305,'C_5_%'!O305,'C_4_%'!O305,'C_3_%'!O305,'C_2_%'!O305,'C_1_%'!O305,'C_0_%'!O305)</f>
        <v>227867.33332999999</v>
      </c>
      <c r="V313" s="6"/>
      <c r="W313" s="6">
        <f>CHOOSE($AU$4,'C_6_%'!Q305,'C_5_%'!Q305,'C_4_%'!Q305,'C_3_%'!Q305,'C_2_%'!Q305,'C_1_%'!Q305,'C_0_%'!Q305)</f>
        <v>0</v>
      </c>
      <c r="X313" s="6"/>
      <c r="Y313" s="6">
        <f>CHOOSE($AU$4,'C_6_%'!P305,'C_5_%'!P305,'C_4_%'!P305,'C_3_%'!P305,'C_2_%'!P305,'C_1_%'!P305,'C_0_%'!P305)</f>
        <v>0</v>
      </c>
      <c r="Z313" s="6"/>
      <c r="AA313" s="6">
        <f>CHOOSE($AU$4,'C_6_%'!R305,'C_5_%'!R305,'C_4_%'!R305,'C_3_%'!R305,'C_2_%'!R305,'C_1_%'!R305,'C_0_%'!R305)</f>
        <v>108222</v>
      </c>
      <c r="AB313" s="6"/>
      <c r="AC313" s="6">
        <f>CHOOSE($AU$4,'C_6_%'!S305,'C_5_%'!S305,'C_4_%'!S305,'C_3_%'!S305,'C_2_%'!S305,'C_1_%'!S305,'C_0_%'!S305)</f>
        <v>-14198</v>
      </c>
      <c r="AW313" s="20"/>
      <c r="AX313" s="20"/>
      <c r="AY313" s="20"/>
    </row>
    <row r="314" spans="2:51" s="43" customFormat="1" x14ac:dyDescent="0.2">
      <c r="B314" s="42">
        <f>CHOOSE($AU$4,'C_6_%'!B306,'C_5_%'!B306,'C_4_%'!B306,'C_3_%'!B306,'C_2_%'!B306,'C_1_%'!B306,'C_0_%'!B306,)</f>
        <v>6579</v>
      </c>
      <c r="C314" s="42" t="str">
        <f>CHOOSE($AU$4,'C_6_%'!A306,'C_5_%'!A306,'C_4_%'!A306,'C_3_%'!A306,'C_2_%'!A306,'C_1_%'!A306,'C_0_%'!A306,)</f>
        <v>Urbandale</v>
      </c>
      <c r="E314" s="44">
        <f>CHOOSE($AU$4,'C_6_%'!E306,'C_5_%'!E306,'C_4_%'!E306,'C_3_%'!E306,'C_2_%'!E306,'C_1_%'!E306,'C_0_%'!E306)</f>
        <v>3375.6</v>
      </c>
      <c r="G314" s="44">
        <f>CHOOSE($AU$4,'C_6_%'!F306,'C_5_%'!F306,'C_4_%'!F306,'C_3_%'!F306,'C_2_%'!F306,'C_1_%'!F306,'C_0_%'!F306)</f>
        <v>-11.2</v>
      </c>
      <c r="H314" s="45"/>
      <c r="I314" s="46">
        <f>CHOOSE($AU$4,'C_6_%'!G306,'C_5_%'!G306,'C_4_%'!G306,'C_3_%'!G306,'C_2_%'!G306,'C_1_%'!G306,'C_0_%'!G306,)</f>
        <v>16007069</v>
      </c>
      <c r="J314" s="46"/>
      <c r="K314" s="46">
        <f>CHOOSE($AU$4,'C_6_%'!H306,'C_5_%'!H306,'C_4_%'!H306,'C_3_%'!H306,'C_2_%'!H306,'C_1_%'!H306,'C_0_%'!H306)</f>
        <v>2404815</v>
      </c>
      <c r="L314" s="46"/>
      <c r="M314" s="46">
        <f>CHOOSE($AU$4,'C_6_%'!I306,'C_5_%'!I306,'C_4_%'!I306,'C_3_%'!I306,'C_2_%'!I306,'C_1_%'!I306,'C_0_%'!I306)</f>
        <v>784116</v>
      </c>
      <c r="N314" s="46"/>
      <c r="O314" s="46">
        <f>CHOOSE($AU$4,'C_6_%'!J306,'C_5_%'!J306,'C_4_%'!J306,'C_3_%'!J306,'C_2_%'!J306,'C_1_%'!J306,'C_0_%'!J306)</f>
        <v>10301993</v>
      </c>
      <c r="P314" s="46"/>
      <c r="Q314" s="46">
        <f>CHOOSE($AU$4,'C_6_%'!K306,'C_5_%'!K306,'C_4_%'!K306,'C_3_%'!K306,'C_2_%'!K306,'C_1_%'!K306,'C_0_%'!K306)</f>
        <v>242761</v>
      </c>
      <c r="R314" s="46"/>
      <c r="S314" s="46">
        <f>CHOOSE($AU$4,'C_6_%'!L306,'C_5_%'!L306,'C_4_%'!L306,'C_3_%'!L306,'C_2_%'!L306,'C_1_%'!L306,'C_0_%'!L306,)</f>
        <v>28867812.333000001</v>
      </c>
      <c r="T314" s="46"/>
      <c r="U314" s="46">
        <f>CHOOSE($AU$4,'C_6_%'!O306,'C_5_%'!O306,'C_4_%'!O306,'C_3_%'!O306,'C_2_%'!O306,'C_1_%'!O306,'C_0_%'!O306)</f>
        <v>1210143.3333000001</v>
      </c>
      <c r="V314" s="46"/>
      <c r="W314" s="46">
        <f>CHOOSE($AU$4,'C_6_%'!Q306,'C_5_%'!Q306,'C_4_%'!Q306,'C_3_%'!Q306,'C_2_%'!Q306,'C_1_%'!Q306,'C_0_%'!Q306)</f>
        <v>0</v>
      </c>
      <c r="X314" s="46"/>
      <c r="Y314" s="46">
        <f>CHOOSE($AU$4,'C_6_%'!P306,'C_5_%'!P306,'C_4_%'!P306,'C_3_%'!P306,'C_2_%'!P306,'C_1_%'!P306,'C_0_%'!P306)</f>
        <v>0</v>
      </c>
      <c r="Z314" s="46"/>
      <c r="AA314" s="46">
        <f>CHOOSE($AU$4,'C_6_%'!R306,'C_5_%'!R306,'C_4_%'!R306,'C_3_%'!R306,'C_2_%'!R306,'C_1_%'!R306,'C_0_%'!R306)</f>
        <v>458352</v>
      </c>
      <c r="AB314" s="46"/>
      <c r="AC314" s="46">
        <f>CHOOSE($AU$4,'C_6_%'!S306,'C_5_%'!S306,'C_4_%'!S306,'C_3_%'!S306,'C_2_%'!S306,'C_1_%'!S306,'C_0_%'!S306)</f>
        <v>-31328</v>
      </c>
      <c r="AW314" s="48"/>
      <c r="AX314" s="48"/>
      <c r="AY314" s="48"/>
    </row>
    <row r="315" spans="2:51" x14ac:dyDescent="0.2">
      <c r="B315" s="38">
        <f>CHOOSE($AU$4,'C_6_%'!B307,'C_5_%'!B307,'C_4_%'!B307,'C_3_%'!B307,'C_2_%'!B307,'C_1_%'!B307,'C_0_%'!B307,)</f>
        <v>6591</v>
      </c>
      <c r="C315" s="38" t="str">
        <f>CHOOSE($AU$4,'C_6_%'!A307,'C_5_%'!A307,'C_4_%'!A307,'C_3_%'!A307,'C_2_%'!A307,'C_1_%'!A307,'C_0_%'!A307,)</f>
        <v>Valley</v>
      </c>
      <c r="E315" s="40">
        <f>CHOOSE($AU$4,'C_6_%'!E307,'C_5_%'!E307,'C_4_%'!E307,'C_3_%'!E307,'C_2_%'!E307,'C_1_%'!E307,'C_0_%'!E307)</f>
        <v>394.3</v>
      </c>
      <c r="G315" s="40">
        <f>CHOOSE($AU$4,'C_6_%'!F307,'C_5_%'!F307,'C_4_%'!F307,'C_3_%'!F307,'C_2_%'!F307,'C_1_%'!F307,'C_0_%'!F307)</f>
        <v>-17.7</v>
      </c>
      <c r="H315" s="3"/>
      <c r="I315" s="6">
        <f>CHOOSE($AU$4,'C_6_%'!G307,'C_5_%'!G307,'C_4_%'!G307,'C_3_%'!G307,'C_2_%'!G307,'C_1_%'!G307,'C_0_%'!G307,)</f>
        <v>2223374</v>
      </c>
      <c r="J315" s="6"/>
      <c r="K315" s="6">
        <f>CHOOSE($AU$4,'C_6_%'!H307,'C_5_%'!H307,'C_4_%'!H307,'C_3_%'!H307,'C_2_%'!H307,'C_1_%'!H307,'C_0_%'!H307)</f>
        <v>286836</v>
      </c>
      <c r="L315" s="6"/>
      <c r="M315" s="6">
        <f>CHOOSE($AU$4,'C_6_%'!I307,'C_5_%'!I307,'C_4_%'!I307,'C_3_%'!I307,'C_2_%'!I307,'C_1_%'!I307,'C_0_%'!I307)</f>
        <v>177756</v>
      </c>
      <c r="N315" s="6"/>
      <c r="O315" s="6">
        <f>CHOOSE($AU$4,'C_6_%'!J307,'C_5_%'!J307,'C_4_%'!J307,'C_3_%'!J307,'C_2_%'!J307,'C_1_%'!J307,'C_0_%'!J307)</f>
        <v>1109919</v>
      </c>
      <c r="P315" s="6"/>
      <c r="Q315" s="6">
        <f>CHOOSE($AU$4,'C_6_%'!K307,'C_5_%'!K307,'C_4_%'!K307,'C_3_%'!K307,'C_2_%'!K307,'C_1_%'!K307,'C_0_%'!K307)</f>
        <v>-114796</v>
      </c>
      <c r="R315" s="6"/>
      <c r="S315" s="6">
        <f>CHOOSE($AU$4,'C_6_%'!L307,'C_5_%'!L307,'C_4_%'!L307,'C_3_%'!L307,'C_2_%'!L307,'C_1_%'!L307,'C_0_%'!L307,)</f>
        <v>3624469</v>
      </c>
      <c r="T315" s="6"/>
      <c r="U315" s="6">
        <f>CHOOSE($AU$4,'C_6_%'!O307,'C_5_%'!O307,'C_4_%'!O307,'C_3_%'!O307,'C_2_%'!O307,'C_1_%'!O307,'C_0_%'!O307)</f>
        <v>67300</v>
      </c>
      <c r="V315" s="6"/>
      <c r="W315" s="6">
        <f>CHOOSE($AU$4,'C_6_%'!Q307,'C_5_%'!Q307,'C_4_%'!Q307,'C_3_%'!Q307,'C_2_%'!Q307,'C_1_%'!Q307,'C_0_%'!Q307)</f>
        <v>0</v>
      </c>
      <c r="X315" s="6"/>
      <c r="Y315" s="6">
        <f>CHOOSE($AU$4,'C_6_%'!P307,'C_5_%'!P307,'C_4_%'!P307,'C_3_%'!P307,'C_2_%'!P307,'C_1_%'!P307,'C_0_%'!P307)</f>
        <v>37459</v>
      </c>
      <c r="Z315" s="6"/>
      <c r="AA315" s="6">
        <f>CHOOSE($AU$4,'C_6_%'!R307,'C_5_%'!R307,'C_4_%'!R307,'C_3_%'!R307,'C_2_%'!R307,'C_1_%'!R307,'C_0_%'!R307)</f>
        <v>73209</v>
      </c>
      <c r="AB315" s="6"/>
      <c r="AC315" s="6">
        <f>CHOOSE($AU$4,'C_6_%'!S307,'C_5_%'!S307,'C_4_%'!S307,'C_3_%'!S307,'C_2_%'!S307,'C_1_%'!S307,'C_0_%'!S307)</f>
        <v>-12485</v>
      </c>
      <c r="AW315" s="20"/>
      <c r="AX315" s="20"/>
      <c r="AY315" s="20"/>
    </row>
    <row r="316" spans="2:51" x14ac:dyDescent="0.2">
      <c r="B316" s="38">
        <f>CHOOSE($AU$4,'C_6_%'!B308,'C_5_%'!B308,'C_4_%'!B308,'C_3_%'!B308,'C_2_%'!B308,'C_1_%'!B308,'C_0_%'!B308,)</f>
        <v>6592</v>
      </c>
      <c r="C316" s="38" t="str">
        <f>CHOOSE($AU$4,'C_6_%'!A308,'C_5_%'!A308,'C_4_%'!A308,'C_3_%'!A308,'C_2_%'!A308,'C_1_%'!A308,'C_0_%'!A308,)</f>
        <v>Van Buren</v>
      </c>
      <c r="E316" s="40">
        <f>CHOOSE($AU$4,'C_6_%'!E308,'C_5_%'!E308,'C_4_%'!E308,'C_3_%'!E308,'C_2_%'!E308,'C_1_%'!E308,'C_0_%'!E308)</f>
        <v>631.79999999999995</v>
      </c>
      <c r="G316" s="40">
        <f>CHOOSE($AU$4,'C_6_%'!F308,'C_5_%'!F308,'C_4_%'!F308,'C_3_%'!F308,'C_2_%'!F308,'C_1_%'!F308,'C_0_%'!F308)</f>
        <v>3.4</v>
      </c>
      <c r="H316" s="3"/>
      <c r="I316" s="6">
        <f>CHOOSE($AU$4,'C_6_%'!G308,'C_5_%'!G308,'C_4_%'!G308,'C_3_%'!G308,'C_2_%'!G308,'C_1_%'!G308,'C_0_%'!G308,)</f>
        <v>3087565</v>
      </c>
      <c r="J316" s="6"/>
      <c r="K316" s="6">
        <f>CHOOSE($AU$4,'C_6_%'!H308,'C_5_%'!H308,'C_4_%'!H308,'C_3_%'!H308,'C_2_%'!H308,'C_1_%'!H308,'C_0_%'!H308)</f>
        <v>447878</v>
      </c>
      <c r="L316" s="6"/>
      <c r="M316" s="6">
        <f>CHOOSE($AU$4,'C_6_%'!I308,'C_5_%'!I308,'C_4_%'!I308,'C_3_%'!I308,'C_2_%'!I308,'C_1_%'!I308,'C_0_%'!I308)</f>
        <v>188566</v>
      </c>
      <c r="N316" s="6"/>
      <c r="O316" s="6">
        <f>CHOOSE($AU$4,'C_6_%'!J308,'C_5_%'!J308,'C_4_%'!J308,'C_3_%'!J308,'C_2_%'!J308,'C_1_%'!J308,'C_0_%'!J308)</f>
        <v>1935347</v>
      </c>
      <c r="P316" s="6"/>
      <c r="Q316" s="6">
        <f>CHOOSE($AU$4,'C_6_%'!K308,'C_5_%'!K308,'C_4_%'!K308,'C_3_%'!K308,'C_2_%'!K308,'C_1_%'!K308,'C_0_%'!K308)</f>
        <v>-79200</v>
      </c>
      <c r="R316" s="6"/>
      <c r="S316" s="6">
        <f>CHOOSE($AU$4,'C_6_%'!L308,'C_5_%'!L308,'C_4_%'!L308,'C_3_%'!L308,'C_2_%'!L308,'C_1_%'!L308,'C_0_%'!L308,)</f>
        <v>5479232.3333000001</v>
      </c>
      <c r="T316" s="6"/>
      <c r="U316" s="6">
        <f>CHOOSE($AU$4,'C_6_%'!O308,'C_5_%'!O308,'C_4_%'!O308,'C_3_%'!O308,'C_2_%'!O308,'C_1_%'!O308,'C_0_%'!O308)</f>
        <v>117808.33332999999</v>
      </c>
      <c r="V316" s="6"/>
      <c r="W316" s="6">
        <f>CHOOSE($AU$4,'C_6_%'!Q308,'C_5_%'!Q308,'C_4_%'!Q308,'C_3_%'!Q308,'C_2_%'!Q308,'C_1_%'!Q308,'C_0_%'!Q308)</f>
        <v>0</v>
      </c>
      <c r="X316" s="6"/>
      <c r="Y316" s="6">
        <f>CHOOSE($AU$4,'C_6_%'!P308,'C_5_%'!P308,'C_4_%'!P308,'C_3_%'!P308,'C_2_%'!P308,'C_1_%'!P308,'C_0_%'!P308)</f>
        <v>0</v>
      </c>
      <c r="Z316" s="6"/>
      <c r="AA316" s="6">
        <f>CHOOSE($AU$4,'C_6_%'!R308,'C_5_%'!R308,'C_4_%'!R308,'C_3_%'!R308,'C_2_%'!R308,'C_1_%'!R308,'C_0_%'!R308)</f>
        <v>89124</v>
      </c>
      <c r="AB316" s="6"/>
      <c r="AC316" s="6">
        <f>CHOOSE($AU$4,'C_6_%'!S308,'C_5_%'!S308,'C_4_%'!S308,'C_3_%'!S308,'C_2_%'!S308,'C_1_%'!S308,'C_0_%'!S308)</f>
        <v>-24115</v>
      </c>
      <c r="AW316" s="20"/>
      <c r="AX316" s="20"/>
      <c r="AY316" s="20"/>
    </row>
    <row r="317" spans="2:51" x14ac:dyDescent="0.2">
      <c r="B317" s="38">
        <f>CHOOSE($AU$4,'C_6_%'!B309,'C_5_%'!B309,'C_4_%'!B309,'C_3_%'!B309,'C_2_%'!B309,'C_1_%'!B309,'C_0_%'!B309,)</f>
        <v>6615</v>
      </c>
      <c r="C317" s="38" t="str">
        <f>CHOOSE($AU$4,'C_6_%'!A309,'C_5_%'!A309,'C_4_%'!A309,'C_3_%'!A309,'C_2_%'!A309,'C_1_%'!A309,'C_0_%'!A309,)</f>
        <v>Van Meter</v>
      </c>
      <c r="E317" s="40">
        <f>CHOOSE($AU$4,'C_6_%'!E309,'C_5_%'!E309,'C_4_%'!E309,'C_3_%'!E309,'C_2_%'!E309,'C_1_%'!E309,'C_0_%'!E309)</f>
        <v>578</v>
      </c>
      <c r="G317" s="40">
        <f>CHOOSE($AU$4,'C_6_%'!F309,'C_5_%'!F309,'C_4_%'!F309,'C_3_%'!F309,'C_2_%'!F309,'C_1_%'!F309,'C_0_%'!F309)</f>
        <v>-12.1</v>
      </c>
      <c r="H317" s="3"/>
      <c r="I317" s="6">
        <f>CHOOSE($AU$4,'C_6_%'!G309,'C_5_%'!G309,'C_4_%'!G309,'C_3_%'!G309,'C_2_%'!G309,'C_1_%'!G309,'C_0_%'!G309,)</f>
        <v>2677782</v>
      </c>
      <c r="J317" s="6"/>
      <c r="K317" s="6">
        <f>CHOOSE($AU$4,'C_6_%'!H309,'C_5_%'!H309,'C_4_%'!H309,'C_3_%'!H309,'C_2_%'!H309,'C_1_%'!H309,'C_0_%'!H309)</f>
        <v>411971</v>
      </c>
      <c r="L317" s="6"/>
      <c r="M317" s="6">
        <f>CHOOSE($AU$4,'C_6_%'!I309,'C_5_%'!I309,'C_4_%'!I309,'C_3_%'!I309,'C_2_%'!I309,'C_1_%'!I309,'C_0_%'!I309)</f>
        <v>102786</v>
      </c>
      <c r="N317" s="6"/>
      <c r="O317" s="6">
        <f>CHOOSE($AU$4,'C_6_%'!J309,'C_5_%'!J309,'C_4_%'!J309,'C_3_%'!J309,'C_2_%'!J309,'C_1_%'!J309,'C_0_%'!J309)</f>
        <v>1650144</v>
      </c>
      <c r="P317" s="6"/>
      <c r="Q317" s="6">
        <f>CHOOSE($AU$4,'C_6_%'!K309,'C_5_%'!K309,'C_4_%'!K309,'C_3_%'!K309,'C_2_%'!K309,'C_1_%'!K309,'C_0_%'!K309)</f>
        <v>21875</v>
      </c>
      <c r="R317" s="6"/>
      <c r="S317" s="6">
        <f>CHOOSE($AU$4,'C_6_%'!L309,'C_5_%'!L309,'C_4_%'!L309,'C_3_%'!L309,'C_2_%'!L309,'C_1_%'!L309,'C_0_%'!L309,)</f>
        <v>4744954</v>
      </c>
      <c r="T317" s="6"/>
      <c r="U317" s="6">
        <f>CHOOSE($AU$4,'C_6_%'!O309,'C_5_%'!O309,'C_4_%'!O309,'C_3_%'!O309,'C_2_%'!O309,'C_1_%'!O309,'C_0_%'!O309)</f>
        <v>129718</v>
      </c>
      <c r="V317" s="6"/>
      <c r="W317" s="6">
        <f>CHOOSE($AU$4,'C_6_%'!Q309,'C_5_%'!Q309,'C_4_%'!Q309,'C_3_%'!Q309,'C_2_%'!Q309,'C_1_%'!Q309,'C_0_%'!Q309)</f>
        <v>0</v>
      </c>
      <c r="X317" s="6"/>
      <c r="Y317" s="6">
        <f>CHOOSE($AU$4,'C_6_%'!P309,'C_5_%'!P309,'C_4_%'!P309,'C_3_%'!P309,'C_2_%'!P309,'C_1_%'!P309,'C_0_%'!P309)</f>
        <v>0</v>
      </c>
      <c r="Z317" s="6"/>
      <c r="AA317" s="6">
        <f>CHOOSE($AU$4,'C_6_%'!R309,'C_5_%'!R309,'C_4_%'!R309,'C_3_%'!R309,'C_2_%'!R309,'C_1_%'!R309,'C_0_%'!R309)</f>
        <v>0</v>
      </c>
      <c r="AB317" s="6"/>
      <c r="AC317" s="6">
        <f>CHOOSE($AU$4,'C_6_%'!S309,'C_5_%'!S309,'C_4_%'!S309,'C_3_%'!S309,'C_2_%'!S309,'C_1_%'!S309,'C_0_%'!S309)</f>
        <v>0</v>
      </c>
      <c r="AW317" s="20"/>
      <c r="AX317" s="20"/>
      <c r="AY317" s="20"/>
    </row>
    <row r="318" spans="2:51" x14ac:dyDescent="0.2">
      <c r="B318" s="38">
        <f>CHOOSE($AU$4,'C_6_%'!B310,'C_5_%'!B310,'C_4_%'!B310,'C_3_%'!B310,'C_2_%'!B310,'C_1_%'!B310,'C_0_%'!B310,)</f>
        <v>6633</v>
      </c>
      <c r="C318" s="38" t="str">
        <f>CHOOSE($AU$4,'C_6_%'!A310,'C_5_%'!A310,'C_4_%'!A310,'C_3_%'!A310,'C_2_%'!A310,'C_1_%'!A310,'C_0_%'!A310,)</f>
        <v>Ventura</v>
      </c>
      <c r="E318" s="40">
        <f>CHOOSE($AU$4,'C_6_%'!E310,'C_5_%'!E310,'C_4_%'!E310,'C_3_%'!E310,'C_2_%'!E310,'C_1_%'!E310,'C_0_%'!E310)</f>
        <v>213.5</v>
      </c>
      <c r="G318" s="40">
        <f>CHOOSE($AU$4,'C_6_%'!F310,'C_5_%'!F310,'C_4_%'!F310,'C_3_%'!F310,'C_2_%'!F310,'C_1_%'!F310,'C_0_%'!F310)</f>
        <v>-14.2</v>
      </c>
      <c r="H318" s="3"/>
      <c r="I318" s="6">
        <f>CHOOSE($AU$4,'C_6_%'!G310,'C_5_%'!G310,'C_4_%'!G310,'C_3_%'!G310,'C_2_%'!G310,'C_1_%'!G310,'C_0_%'!G310,)</f>
        <v>106490</v>
      </c>
      <c r="J318" s="6"/>
      <c r="K318" s="6">
        <f>CHOOSE($AU$4,'C_6_%'!H310,'C_5_%'!H310,'C_4_%'!H310,'C_3_%'!H310,'C_2_%'!H310,'C_1_%'!H310,'C_0_%'!H310)</f>
        <v>173188</v>
      </c>
      <c r="L318" s="6"/>
      <c r="M318" s="6">
        <f>CHOOSE($AU$4,'C_6_%'!I310,'C_5_%'!I310,'C_4_%'!I310,'C_3_%'!I310,'C_2_%'!I310,'C_1_%'!I310,'C_0_%'!I310)</f>
        <v>-17457</v>
      </c>
      <c r="N318" s="6"/>
      <c r="O318" s="6">
        <f>CHOOSE($AU$4,'C_6_%'!J310,'C_5_%'!J310,'C_4_%'!J310,'C_3_%'!J310,'C_2_%'!J310,'C_1_%'!J310,'C_0_%'!J310)</f>
        <v>1690912</v>
      </c>
      <c r="P318" s="6"/>
      <c r="Q318" s="6">
        <f>CHOOSE($AU$4,'C_6_%'!K310,'C_5_%'!K310,'C_4_%'!K310,'C_3_%'!K310,'C_2_%'!K310,'C_1_%'!K310,'C_0_%'!K310)</f>
        <v>-97098</v>
      </c>
      <c r="R318" s="6"/>
      <c r="S318" s="6">
        <f>CHOOSE($AU$4,'C_6_%'!L310,'C_5_%'!L310,'C_4_%'!L310,'C_3_%'!L310,'C_2_%'!L310,'C_1_%'!L310,'C_0_%'!L310,)</f>
        <v>1977118</v>
      </c>
      <c r="T318" s="6"/>
      <c r="U318" s="6">
        <f>CHOOSE($AU$4,'C_6_%'!O310,'C_5_%'!O310,'C_4_%'!O310,'C_3_%'!O310,'C_2_%'!O310,'C_1_%'!O310,'C_0_%'!O310)</f>
        <v>-108027</v>
      </c>
      <c r="V318" s="6"/>
      <c r="W318" s="6">
        <f>CHOOSE($AU$4,'C_6_%'!Q310,'C_5_%'!Q310,'C_4_%'!Q310,'C_3_%'!Q310,'C_2_%'!Q310,'C_1_%'!Q310,'C_0_%'!Q310)</f>
        <v>0</v>
      </c>
      <c r="X318" s="6"/>
      <c r="Y318" s="6">
        <f>CHOOSE($AU$4,'C_6_%'!P310,'C_5_%'!P310,'C_4_%'!P310,'C_3_%'!P310,'C_2_%'!P310,'C_1_%'!P310,'C_0_%'!P310)</f>
        <v>50674</v>
      </c>
      <c r="Z318" s="6"/>
      <c r="AA318" s="6">
        <f>CHOOSE($AU$4,'C_6_%'!R310,'C_5_%'!R310,'C_4_%'!R310,'C_3_%'!R310,'C_2_%'!R310,'C_1_%'!R310,'C_0_%'!R310)</f>
        <v>0</v>
      </c>
      <c r="AB318" s="6"/>
      <c r="AC318" s="6">
        <f>CHOOSE($AU$4,'C_6_%'!S310,'C_5_%'!S310,'C_4_%'!S310,'C_3_%'!S310,'C_2_%'!S310,'C_1_%'!S310,'C_0_%'!S310)</f>
        <v>0</v>
      </c>
      <c r="AW318" s="20"/>
      <c r="AX318" s="20"/>
      <c r="AY318" s="20"/>
    </row>
    <row r="319" spans="2:51" s="43" customFormat="1" x14ac:dyDescent="0.2">
      <c r="B319" s="42">
        <f>CHOOSE($AU$4,'C_6_%'!B311,'C_5_%'!B311,'C_4_%'!B311,'C_3_%'!B311,'C_2_%'!B311,'C_1_%'!B311,'C_0_%'!B311,)</f>
        <v>6651</v>
      </c>
      <c r="C319" s="42" t="str">
        <f>CHOOSE($AU$4,'C_6_%'!A311,'C_5_%'!A311,'C_4_%'!A311,'C_3_%'!A311,'C_2_%'!A311,'C_1_%'!A311,'C_0_%'!A311,)</f>
        <v>Villisca</v>
      </c>
      <c r="E319" s="44">
        <f>CHOOSE($AU$4,'C_6_%'!E311,'C_5_%'!E311,'C_4_%'!E311,'C_3_%'!E311,'C_2_%'!E311,'C_1_%'!E311,'C_0_%'!E311)</f>
        <v>329.1</v>
      </c>
      <c r="G319" s="44">
        <f>CHOOSE($AU$4,'C_6_%'!F311,'C_5_%'!F311,'C_4_%'!F311,'C_3_%'!F311,'C_2_%'!F311,'C_1_%'!F311,'C_0_%'!F311)</f>
        <v>-4.9000000000000004</v>
      </c>
      <c r="H319" s="45"/>
      <c r="I319" s="46">
        <f>CHOOSE($AU$4,'C_6_%'!G311,'C_5_%'!G311,'C_4_%'!G311,'C_3_%'!G311,'C_2_%'!G311,'C_1_%'!G311,'C_0_%'!G311,)</f>
        <v>1584448</v>
      </c>
      <c r="J319" s="46"/>
      <c r="K319" s="46">
        <f>CHOOSE($AU$4,'C_6_%'!H311,'C_5_%'!H311,'C_4_%'!H311,'C_3_%'!H311,'C_2_%'!H311,'C_1_%'!H311,'C_0_%'!H311)</f>
        <v>239366</v>
      </c>
      <c r="L319" s="46"/>
      <c r="M319" s="46">
        <f>CHOOSE($AU$4,'C_6_%'!I311,'C_5_%'!I311,'C_4_%'!I311,'C_3_%'!I311,'C_2_%'!I311,'C_1_%'!I311,'C_0_%'!I311)</f>
        <v>115093</v>
      </c>
      <c r="N319" s="46"/>
      <c r="O319" s="46">
        <f>CHOOSE($AU$4,'C_6_%'!J311,'C_5_%'!J311,'C_4_%'!J311,'C_3_%'!J311,'C_2_%'!J311,'C_1_%'!J311,'C_0_%'!J311)</f>
        <v>1093801</v>
      </c>
      <c r="P319" s="46"/>
      <c r="Q319" s="46">
        <f>CHOOSE($AU$4,'C_6_%'!K311,'C_5_%'!K311,'C_4_%'!K311,'C_3_%'!K311,'C_2_%'!K311,'C_1_%'!K311,'C_0_%'!K311)</f>
        <v>-126068</v>
      </c>
      <c r="R319" s="46"/>
      <c r="S319" s="46">
        <f>CHOOSE($AU$4,'C_6_%'!L311,'C_5_%'!L311,'C_4_%'!L311,'C_3_%'!L311,'C_2_%'!L311,'C_1_%'!L311,'C_0_%'!L311,)</f>
        <v>2920083</v>
      </c>
      <c r="T319" s="46"/>
      <c r="U319" s="46">
        <f>CHOOSE($AU$4,'C_6_%'!O311,'C_5_%'!O311,'C_4_%'!O311,'C_3_%'!O311,'C_2_%'!O311,'C_1_%'!O311,'C_0_%'!O311)</f>
        <v>-8507</v>
      </c>
      <c r="V319" s="46"/>
      <c r="W319" s="46">
        <f>CHOOSE($AU$4,'C_6_%'!Q311,'C_5_%'!Q311,'C_4_%'!Q311,'C_3_%'!Q311,'C_2_%'!Q311,'C_1_%'!Q311,'C_0_%'!Q311)</f>
        <v>0</v>
      </c>
      <c r="X319" s="46"/>
      <c r="Y319" s="46">
        <f>CHOOSE($AU$4,'C_6_%'!P311,'C_5_%'!P311,'C_4_%'!P311,'C_3_%'!P311,'C_2_%'!P311,'C_1_%'!P311,'C_0_%'!P311)</f>
        <v>0</v>
      </c>
      <c r="Z319" s="46"/>
      <c r="AA319" s="46">
        <f>CHOOSE($AU$4,'C_6_%'!R311,'C_5_%'!R311,'C_4_%'!R311,'C_3_%'!R311,'C_2_%'!R311,'C_1_%'!R311,'C_0_%'!R311)</f>
        <v>60477</v>
      </c>
      <c r="AB319" s="46"/>
      <c r="AC319" s="46">
        <f>CHOOSE($AU$4,'C_6_%'!S311,'C_5_%'!S311,'C_4_%'!S311,'C_3_%'!S311,'C_2_%'!S311,'C_1_%'!S311,'C_0_%'!S311)</f>
        <v>11509</v>
      </c>
      <c r="AW319" s="48"/>
      <c r="AX319" s="48"/>
      <c r="AY319" s="48"/>
    </row>
    <row r="320" spans="2:51" x14ac:dyDescent="0.2">
      <c r="B320" s="38">
        <f>CHOOSE($AU$4,'C_6_%'!B312,'C_5_%'!B312,'C_4_%'!B312,'C_3_%'!B312,'C_2_%'!B312,'C_1_%'!B312,'C_0_%'!B312,)</f>
        <v>6660</v>
      </c>
      <c r="C320" s="38" t="str">
        <f>CHOOSE($AU$4,'C_6_%'!A312,'C_5_%'!A312,'C_4_%'!A312,'C_3_%'!A312,'C_2_%'!A312,'C_1_%'!A312,'C_0_%'!A312,)</f>
        <v>Vinton-Shellsburg</v>
      </c>
      <c r="E320" s="40">
        <f>CHOOSE($AU$4,'C_6_%'!E312,'C_5_%'!E312,'C_4_%'!E312,'C_3_%'!E312,'C_2_%'!E312,'C_1_%'!E312,'C_0_%'!E312)</f>
        <v>1584.4</v>
      </c>
      <c r="G320" s="40">
        <f>CHOOSE($AU$4,'C_6_%'!F312,'C_5_%'!F312,'C_4_%'!F312,'C_3_%'!F312,'C_2_%'!F312,'C_1_%'!F312,'C_0_%'!F312)</f>
        <v>-63.9</v>
      </c>
      <c r="H320" s="3"/>
      <c r="I320" s="6">
        <f>CHOOSE($AU$4,'C_6_%'!G312,'C_5_%'!G312,'C_4_%'!G312,'C_3_%'!G312,'C_2_%'!G312,'C_1_%'!G312,'C_0_%'!G312,)</f>
        <v>8120389</v>
      </c>
      <c r="J320" s="6"/>
      <c r="K320" s="6">
        <f>CHOOSE($AU$4,'C_6_%'!H312,'C_5_%'!H312,'C_4_%'!H312,'C_3_%'!H312,'C_2_%'!H312,'C_1_%'!H312,'C_0_%'!H312)</f>
        <v>1156918</v>
      </c>
      <c r="L320" s="6"/>
      <c r="M320" s="6">
        <f>CHOOSE($AU$4,'C_6_%'!I312,'C_5_%'!I312,'C_4_%'!I312,'C_3_%'!I312,'C_2_%'!I312,'C_1_%'!I312,'C_0_%'!I312)</f>
        <v>-39573</v>
      </c>
      <c r="N320" s="6"/>
      <c r="O320" s="6">
        <f>CHOOSE($AU$4,'C_6_%'!J312,'C_5_%'!J312,'C_4_%'!J312,'C_3_%'!J312,'C_2_%'!J312,'C_1_%'!J312,'C_0_%'!J312)</f>
        <v>4497147</v>
      </c>
      <c r="P320" s="6"/>
      <c r="Q320" s="6">
        <f>CHOOSE($AU$4,'C_6_%'!K312,'C_5_%'!K312,'C_4_%'!K312,'C_3_%'!K312,'C_2_%'!K312,'C_1_%'!K312,'C_0_%'!K312)</f>
        <v>-42855</v>
      </c>
      <c r="R320" s="6"/>
      <c r="S320" s="6">
        <f>CHOOSE($AU$4,'C_6_%'!L312,'C_5_%'!L312,'C_4_%'!L312,'C_3_%'!L312,'C_2_%'!L312,'C_1_%'!L312,'C_0_%'!L312,)</f>
        <v>13800844</v>
      </c>
      <c r="T320" s="6"/>
      <c r="U320" s="6">
        <f>CHOOSE($AU$4,'C_6_%'!O312,'C_5_%'!O312,'C_4_%'!O312,'C_3_%'!O312,'C_2_%'!O312,'C_1_%'!O312,'C_0_%'!O312)</f>
        <v>-56038</v>
      </c>
      <c r="V320" s="6"/>
      <c r="W320" s="6">
        <f>CHOOSE($AU$4,'C_6_%'!Q312,'C_5_%'!Q312,'C_4_%'!Q312,'C_3_%'!Q312,'C_2_%'!Q312,'C_1_%'!Q312,'C_0_%'!Q312)</f>
        <v>0</v>
      </c>
      <c r="X320" s="6"/>
      <c r="Y320" s="6">
        <f>CHOOSE($AU$4,'C_6_%'!P312,'C_5_%'!P312,'C_4_%'!P312,'C_3_%'!P312,'C_2_%'!P312,'C_1_%'!P312,'C_0_%'!P312)</f>
        <v>103846</v>
      </c>
      <c r="Z320" s="6"/>
      <c r="AA320" s="6">
        <f>CHOOSE($AU$4,'C_6_%'!R312,'C_5_%'!R312,'C_4_%'!R312,'C_3_%'!R312,'C_2_%'!R312,'C_1_%'!R312,'C_0_%'!R312)</f>
        <v>219627</v>
      </c>
      <c r="AB320" s="6"/>
      <c r="AC320" s="6">
        <f>CHOOSE($AU$4,'C_6_%'!S312,'C_5_%'!S312,'C_4_%'!S312,'C_3_%'!S312,'C_2_%'!S312,'C_1_%'!S312,'C_0_%'!S312)</f>
        <v>29876</v>
      </c>
      <c r="AW320" s="20"/>
      <c r="AX320" s="20"/>
      <c r="AY320" s="20"/>
    </row>
    <row r="321" spans="2:51" x14ac:dyDescent="0.2">
      <c r="B321" s="38">
        <f>CHOOSE($AU$4,'C_6_%'!B313,'C_5_%'!B313,'C_4_%'!B313,'C_3_%'!B313,'C_2_%'!B313,'C_1_%'!B313,'C_0_%'!B313,)</f>
        <v>6700</v>
      </c>
      <c r="C321" s="38" t="str">
        <f>CHOOSE($AU$4,'C_6_%'!A313,'C_5_%'!A313,'C_4_%'!A313,'C_3_%'!A313,'C_2_%'!A313,'C_1_%'!A313,'C_0_%'!A313,)</f>
        <v>Waco</v>
      </c>
      <c r="E321" s="40">
        <f>CHOOSE($AU$4,'C_6_%'!E313,'C_5_%'!E313,'C_4_%'!E313,'C_3_%'!E313,'C_2_%'!E313,'C_1_%'!E313,'C_0_%'!E313)</f>
        <v>481.5</v>
      </c>
      <c r="G321" s="40">
        <f>CHOOSE($AU$4,'C_6_%'!F313,'C_5_%'!F313,'C_4_%'!F313,'C_3_%'!F313,'C_2_%'!F313,'C_1_%'!F313,'C_0_%'!F313)</f>
        <v>-16.5</v>
      </c>
      <c r="H321" s="3"/>
      <c r="I321" s="6">
        <f>CHOOSE($AU$4,'C_6_%'!G313,'C_5_%'!G313,'C_4_%'!G313,'C_3_%'!G313,'C_2_%'!G313,'C_1_%'!G313,'C_0_%'!G313,)</f>
        <v>2626970</v>
      </c>
      <c r="J321" s="6"/>
      <c r="K321" s="6">
        <f>CHOOSE($AU$4,'C_6_%'!H313,'C_5_%'!H313,'C_4_%'!H313,'C_3_%'!H313,'C_2_%'!H313,'C_1_%'!H313,'C_0_%'!H313)</f>
        <v>380374</v>
      </c>
      <c r="L321" s="6"/>
      <c r="M321" s="6">
        <f>CHOOSE($AU$4,'C_6_%'!I313,'C_5_%'!I313,'C_4_%'!I313,'C_3_%'!I313,'C_2_%'!I313,'C_1_%'!I313,'C_0_%'!I313)</f>
        <v>6611</v>
      </c>
      <c r="N321" s="6"/>
      <c r="O321" s="6">
        <f>CHOOSE($AU$4,'C_6_%'!J313,'C_5_%'!J313,'C_4_%'!J313,'C_3_%'!J313,'C_2_%'!J313,'C_1_%'!J313,'C_0_%'!J313)</f>
        <v>1387311</v>
      </c>
      <c r="P321" s="6"/>
      <c r="Q321" s="6">
        <f>CHOOSE($AU$4,'C_6_%'!K313,'C_5_%'!K313,'C_4_%'!K313,'C_3_%'!K313,'C_2_%'!K313,'C_1_%'!K313,'C_0_%'!K313)</f>
        <v>-58449</v>
      </c>
      <c r="R321" s="6"/>
      <c r="S321" s="6">
        <f>CHOOSE($AU$4,'C_6_%'!L313,'C_5_%'!L313,'C_4_%'!L313,'C_3_%'!L313,'C_2_%'!L313,'C_1_%'!L313,'C_0_%'!L313,)</f>
        <v>4400509.6666999999</v>
      </c>
      <c r="T321" s="6"/>
      <c r="U321" s="6">
        <f>CHOOSE($AU$4,'C_6_%'!O313,'C_5_%'!O313,'C_4_%'!O313,'C_3_%'!O313,'C_2_%'!O313,'C_1_%'!O313,'C_0_%'!O313)</f>
        <v>-45983.333330000001</v>
      </c>
      <c r="V321" s="6"/>
      <c r="W321" s="6">
        <f>CHOOSE($AU$4,'C_6_%'!Q313,'C_5_%'!Q313,'C_4_%'!Q313,'C_3_%'!Q313,'C_2_%'!Q313,'C_1_%'!Q313,'C_0_%'!Q313)</f>
        <v>0</v>
      </c>
      <c r="X321" s="6"/>
      <c r="Y321" s="6">
        <f>CHOOSE($AU$4,'C_6_%'!P313,'C_5_%'!P313,'C_4_%'!P313,'C_3_%'!P313,'C_2_%'!P313,'C_1_%'!P313,'C_0_%'!P313)</f>
        <v>16175</v>
      </c>
      <c r="Z321" s="6"/>
      <c r="AA321" s="6">
        <f>CHOOSE($AU$4,'C_6_%'!R313,'C_5_%'!R313,'C_4_%'!R313,'C_3_%'!R313,'C_2_%'!R313,'C_1_%'!R313,'C_0_%'!R313)</f>
        <v>105039</v>
      </c>
      <c r="AB321" s="6"/>
      <c r="AC321" s="6">
        <f>CHOOSE($AU$4,'C_6_%'!S313,'C_5_%'!S313,'C_4_%'!S313,'C_3_%'!S313,'C_2_%'!S313,'C_1_%'!S313,'C_0_%'!S313)</f>
        <v>16284</v>
      </c>
      <c r="AW321" s="20"/>
      <c r="AX321" s="20"/>
      <c r="AY321" s="20"/>
    </row>
    <row r="322" spans="2:51" x14ac:dyDescent="0.2">
      <c r="B322" s="38">
        <f>CHOOSE($AU$4,'C_6_%'!B314,'C_5_%'!B314,'C_4_%'!B314,'C_3_%'!B314,'C_2_%'!B314,'C_1_%'!B314,'C_0_%'!B314,)</f>
        <v>6750</v>
      </c>
      <c r="C322" s="38" t="str">
        <f>CHOOSE($AU$4,'C_6_%'!A314,'C_5_%'!A314,'C_4_%'!A314,'C_3_%'!A314,'C_2_%'!A314,'C_1_%'!A314,'C_0_%'!A314,)</f>
        <v>Walnut</v>
      </c>
      <c r="E322" s="40">
        <f>CHOOSE($AU$4,'C_6_%'!E314,'C_5_%'!E314,'C_4_%'!E314,'C_3_%'!E314,'C_2_%'!E314,'C_1_%'!E314,'C_0_%'!E314)</f>
        <v>162.19999999999999</v>
      </c>
      <c r="G322" s="40">
        <f>CHOOSE($AU$4,'C_6_%'!F314,'C_5_%'!F314,'C_4_%'!F314,'C_3_%'!F314,'C_2_%'!F314,'C_1_%'!F314,'C_0_%'!F314)</f>
        <v>-28</v>
      </c>
      <c r="H322" s="3"/>
      <c r="I322" s="6">
        <f>CHOOSE($AU$4,'C_6_%'!G314,'C_5_%'!G314,'C_4_%'!G314,'C_3_%'!G314,'C_2_%'!G314,'C_1_%'!G314,'C_0_%'!G314,)</f>
        <v>313564</v>
      </c>
      <c r="J322" s="6"/>
      <c r="K322" s="6">
        <f>CHOOSE($AU$4,'C_6_%'!H314,'C_5_%'!H314,'C_4_%'!H314,'C_3_%'!H314,'C_2_%'!H314,'C_1_%'!H314,'C_0_%'!H314)</f>
        <v>131652</v>
      </c>
      <c r="L322" s="6"/>
      <c r="M322" s="6">
        <f>CHOOSE($AU$4,'C_6_%'!I314,'C_5_%'!I314,'C_4_%'!I314,'C_3_%'!I314,'C_2_%'!I314,'C_1_%'!I314,'C_0_%'!I314)</f>
        <v>-130148</v>
      </c>
      <c r="N322" s="6"/>
      <c r="O322" s="6">
        <f>CHOOSE($AU$4,'C_6_%'!J314,'C_5_%'!J314,'C_4_%'!J314,'C_3_%'!J314,'C_2_%'!J314,'C_1_%'!J314,'C_0_%'!J314)</f>
        <v>1125396</v>
      </c>
      <c r="P322" s="6"/>
      <c r="Q322" s="6">
        <f>CHOOSE($AU$4,'C_6_%'!K314,'C_5_%'!K314,'C_4_%'!K314,'C_3_%'!K314,'C_2_%'!K314,'C_1_%'!K314,'C_0_%'!K314)</f>
        <v>90739</v>
      </c>
      <c r="R322" s="6"/>
      <c r="S322" s="6">
        <f>CHOOSE($AU$4,'C_6_%'!L314,'C_5_%'!L314,'C_4_%'!L314,'C_3_%'!L314,'C_2_%'!L314,'C_1_%'!L314,'C_0_%'!L314,)</f>
        <v>1590227.3333000001</v>
      </c>
      <c r="T322" s="6"/>
      <c r="U322" s="6">
        <f>CHOOSE($AU$4,'C_6_%'!O314,'C_5_%'!O314,'C_4_%'!O314,'C_3_%'!O314,'C_2_%'!O314,'C_1_%'!O314,'C_0_%'!O314)</f>
        <v>-19793.666669999999</v>
      </c>
      <c r="V322" s="6"/>
      <c r="W322" s="6">
        <f>CHOOSE($AU$4,'C_6_%'!Q314,'C_5_%'!Q314,'C_4_%'!Q314,'C_3_%'!Q314,'C_2_%'!Q314,'C_1_%'!Q314,'C_0_%'!Q314)</f>
        <v>0</v>
      </c>
      <c r="X322" s="6"/>
      <c r="Y322" s="6">
        <f>CHOOSE($AU$4,'C_6_%'!P314,'C_5_%'!P314,'C_4_%'!P314,'C_3_%'!P314,'C_2_%'!P314,'C_1_%'!P314,'C_0_%'!P314)</f>
        <v>143291</v>
      </c>
      <c r="Z322" s="6"/>
      <c r="AA322" s="6">
        <f>CHOOSE($AU$4,'C_6_%'!R314,'C_5_%'!R314,'C_4_%'!R314,'C_3_%'!R314,'C_2_%'!R314,'C_1_%'!R314,'C_0_%'!R314)</f>
        <v>35013</v>
      </c>
      <c r="AB322" s="6"/>
      <c r="AC322" s="6">
        <f>CHOOSE($AU$4,'C_6_%'!S314,'C_5_%'!S314,'C_4_%'!S314,'C_3_%'!S314,'C_2_%'!S314,'C_1_%'!S314,'C_0_%'!S314)</f>
        <v>7468</v>
      </c>
      <c r="AW322" s="20"/>
      <c r="AX322" s="20"/>
      <c r="AY322" s="20"/>
    </row>
    <row r="323" spans="2:51" x14ac:dyDescent="0.2">
      <c r="B323" s="38">
        <f>CHOOSE($AU$4,'C_6_%'!B315,'C_5_%'!B315,'C_4_%'!B315,'C_3_%'!B315,'C_2_%'!B315,'C_1_%'!B315,'C_0_%'!B315,)</f>
        <v>6759</v>
      </c>
      <c r="C323" s="38" t="str">
        <f>CHOOSE($AU$4,'C_6_%'!A315,'C_5_%'!A315,'C_4_%'!A315,'C_3_%'!A315,'C_2_%'!A315,'C_1_%'!A315,'C_0_%'!A315,)</f>
        <v>Wapello</v>
      </c>
      <c r="E323" s="40">
        <f>CHOOSE($AU$4,'C_6_%'!E315,'C_5_%'!E315,'C_4_%'!E315,'C_3_%'!E315,'C_2_%'!E315,'C_1_%'!E315,'C_0_%'!E315)</f>
        <v>687</v>
      </c>
      <c r="G323" s="40">
        <f>CHOOSE($AU$4,'C_6_%'!F315,'C_5_%'!F315,'C_4_%'!F315,'C_3_%'!F315,'C_2_%'!F315,'C_1_%'!F315,'C_0_%'!F315)</f>
        <v>-39.4</v>
      </c>
      <c r="H323" s="3"/>
      <c r="I323" s="6">
        <f>CHOOSE($AU$4,'C_6_%'!G315,'C_5_%'!G315,'C_4_%'!G315,'C_3_%'!G315,'C_2_%'!G315,'C_1_%'!G315,'C_0_%'!G315,)</f>
        <v>3865159</v>
      </c>
      <c r="J323" s="6"/>
      <c r="K323" s="6">
        <f>CHOOSE($AU$4,'C_6_%'!H315,'C_5_%'!H315,'C_4_%'!H315,'C_3_%'!H315,'C_2_%'!H315,'C_1_%'!H315,'C_0_%'!H315)</f>
        <v>526772</v>
      </c>
      <c r="L323" s="6"/>
      <c r="M323" s="6">
        <f>CHOOSE($AU$4,'C_6_%'!I315,'C_5_%'!I315,'C_4_%'!I315,'C_3_%'!I315,'C_2_%'!I315,'C_1_%'!I315,'C_0_%'!I315)</f>
        <v>-68809</v>
      </c>
      <c r="N323" s="6"/>
      <c r="O323" s="6">
        <f>CHOOSE($AU$4,'C_6_%'!J315,'C_5_%'!J315,'C_4_%'!J315,'C_3_%'!J315,'C_2_%'!J315,'C_1_%'!J315,'C_0_%'!J315)</f>
        <v>1875904</v>
      </c>
      <c r="P323" s="6"/>
      <c r="Q323" s="6">
        <f>CHOOSE($AU$4,'C_6_%'!K315,'C_5_%'!K315,'C_4_%'!K315,'C_3_%'!K315,'C_2_%'!K315,'C_1_%'!K315,'C_0_%'!K315)</f>
        <v>155030</v>
      </c>
      <c r="R323" s="6"/>
      <c r="S323" s="6">
        <f>CHOOSE($AU$4,'C_6_%'!L315,'C_5_%'!L315,'C_4_%'!L315,'C_3_%'!L315,'C_2_%'!L315,'C_1_%'!L315,'C_0_%'!L315,)</f>
        <v>6276932.3333000001</v>
      </c>
      <c r="T323" s="6"/>
      <c r="U323" s="6">
        <f>CHOOSE($AU$4,'C_6_%'!O315,'C_5_%'!O315,'C_4_%'!O315,'C_3_%'!O315,'C_2_%'!O315,'C_1_%'!O315,'C_0_%'!O315)</f>
        <v>95318.333333000002</v>
      </c>
      <c r="V323" s="6"/>
      <c r="W323" s="6">
        <f>CHOOSE($AU$4,'C_6_%'!Q315,'C_5_%'!Q315,'C_4_%'!Q315,'C_3_%'!Q315,'C_2_%'!Q315,'C_1_%'!Q315,'C_0_%'!Q315)</f>
        <v>13087.685729000001</v>
      </c>
      <c r="X323" s="6"/>
      <c r="Y323" s="6">
        <f>CHOOSE($AU$4,'C_6_%'!P315,'C_5_%'!P315,'C_4_%'!P315,'C_3_%'!P315,'C_2_%'!P315,'C_1_%'!P315,'C_0_%'!P315)</f>
        <v>118389</v>
      </c>
      <c r="Z323" s="6"/>
      <c r="AA323" s="6">
        <f>CHOOSE($AU$4,'C_6_%'!R315,'C_5_%'!R315,'C_4_%'!R315,'C_3_%'!R315,'C_2_%'!R315,'C_1_%'!R315,'C_0_%'!R315)</f>
        <v>47745</v>
      </c>
      <c r="AB323" s="6"/>
      <c r="AC323" s="6">
        <f>CHOOSE($AU$4,'C_6_%'!S315,'C_5_%'!S315,'C_4_%'!S315,'C_3_%'!S315,'C_2_%'!S315,'C_1_%'!S315,'C_0_%'!S315)</f>
        <v>-16526</v>
      </c>
      <c r="AW323" s="20"/>
      <c r="AX323" s="20"/>
      <c r="AY323" s="20"/>
    </row>
    <row r="324" spans="2:51" s="43" customFormat="1" x14ac:dyDescent="0.2">
      <c r="B324" s="42">
        <f>CHOOSE($AU$4,'C_6_%'!B316,'C_5_%'!B316,'C_4_%'!B316,'C_3_%'!B316,'C_2_%'!B316,'C_1_%'!B316,'C_0_%'!B316,)</f>
        <v>6762</v>
      </c>
      <c r="C324" s="42" t="str">
        <f>CHOOSE($AU$4,'C_6_%'!A316,'C_5_%'!A316,'C_4_%'!A316,'C_3_%'!A316,'C_2_%'!A316,'C_1_%'!A316,'C_0_%'!A316,)</f>
        <v>Wapsie Valley</v>
      </c>
      <c r="E324" s="44">
        <f>CHOOSE($AU$4,'C_6_%'!E316,'C_5_%'!E316,'C_4_%'!E316,'C_3_%'!E316,'C_2_%'!E316,'C_1_%'!E316,'C_0_%'!E316)</f>
        <v>717.4</v>
      </c>
      <c r="G324" s="44">
        <f>CHOOSE($AU$4,'C_6_%'!F316,'C_5_%'!F316,'C_4_%'!F316,'C_3_%'!F316,'C_2_%'!F316,'C_1_%'!F316,'C_0_%'!F316)</f>
        <v>4.0999999999999996</v>
      </c>
      <c r="H324" s="45"/>
      <c r="I324" s="46">
        <f>CHOOSE($AU$4,'C_6_%'!G316,'C_5_%'!G316,'C_4_%'!G316,'C_3_%'!G316,'C_2_%'!G316,'C_1_%'!G316,'C_0_%'!G316,)</f>
        <v>3807169</v>
      </c>
      <c r="J324" s="46"/>
      <c r="K324" s="46">
        <f>CHOOSE($AU$4,'C_6_%'!H316,'C_5_%'!H316,'C_4_%'!H316,'C_3_%'!H316,'C_2_%'!H316,'C_1_%'!H316,'C_0_%'!H316)</f>
        <v>551955</v>
      </c>
      <c r="L324" s="46"/>
      <c r="M324" s="46">
        <f>CHOOSE($AU$4,'C_6_%'!I316,'C_5_%'!I316,'C_4_%'!I316,'C_3_%'!I316,'C_2_%'!I316,'C_1_%'!I316,'C_0_%'!I316)</f>
        <v>237762</v>
      </c>
      <c r="N324" s="46"/>
      <c r="O324" s="46">
        <f>CHOOSE($AU$4,'C_6_%'!J316,'C_5_%'!J316,'C_4_%'!J316,'C_3_%'!J316,'C_2_%'!J316,'C_1_%'!J316,'C_0_%'!J316)</f>
        <v>1750762</v>
      </c>
      <c r="P324" s="46"/>
      <c r="Q324" s="46">
        <f>CHOOSE($AU$4,'C_6_%'!K316,'C_5_%'!K316,'C_4_%'!K316,'C_3_%'!K316,'C_2_%'!K316,'C_1_%'!K316,'C_0_%'!K316)</f>
        <v>46429</v>
      </c>
      <c r="R324" s="46"/>
      <c r="S324" s="46">
        <f>CHOOSE($AU$4,'C_6_%'!L316,'C_5_%'!L316,'C_4_%'!L316,'C_3_%'!L316,'C_2_%'!L316,'C_1_%'!L316,'C_0_%'!L316,)</f>
        <v>6117011.6666999999</v>
      </c>
      <c r="T324" s="46"/>
      <c r="U324" s="46">
        <f>CHOOSE($AU$4,'C_6_%'!O316,'C_5_%'!O316,'C_4_%'!O316,'C_3_%'!O316,'C_2_%'!O316,'C_1_%'!O316,'C_0_%'!O316)</f>
        <v>291316.66667000001</v>
      </c>
      <c r="V324" s="46"/>
      <c r="W324" s="46">
        <f>CHOOSE($AU$4,'C_6_%'!Q316,'C_5_%'!Q316,'C_4_%'!Q316,'C_3_%'!Q316,'C_2_%'!Q316,'C_1_%'!Q316,'C_0_%'!Q316)</f>
        <v>10243.753154</v>
      </c>
      <c r="X324" s="46"/>
      <c r="Y324" s="46">
        <f>CHOOSE($AU$4,'C_6_%'!P316,'C_5_%'!P316,'C_4_%'!P316,'C_3_%'!P316,'C_2_%'!P316,'C_1_%'!P316,'C_0_%'!P316)</f>
        <v>0</v>
      </c>
      <c r="Z324" s="46"/>
      <c r="AA324" s="46">
        <f>CHOOSE($AU$4,'C_6_%'!R316,'C_5_%'!R316,'C_4_%'!R316,'C_3_%'!R316,'C_2_%'!R316,'C_1_%'!R316,'C_0_%'!R316)</f>
        <v>149601</v>
      </c>
      <c r="AB324" s="46"/>
      <c r="AC324" s="46">
        <f>CHOOSE($AU$4,'C_6_%'!S316,'C_5_%'!S316,'C_4_%'!S316,'C_3_%'!S316,'C_2_%'!S316,'C_1_%'!S316,'C_0_%'!S316)</f>
        <v>14939</v>
      </c>
      <c r="AW324" s="48"/>
      <c r="AX324" s="48"/>
      <c r="AY324" s="48"/>
    </row>
    <row r="325" spans="2:51" x14ac:dyDescent="0.2">
      <c r="B325" s="38">
        <f>CHOOSE($AU$4,'C_6_%'!B317,'C_5_%'!B317,'C_4_%'!B317,'C_3_%'!B317,'C_2_%'!B317,'C_1_%'!B317,'C_0_%'!B317,)</f>
        <v>6768</v>
      </c>
      <c r="C325" s="38" t="str">
        <f>CHOOSE($AU$4,'C_6_%'!A317,'C_5_%'!A317,'C_4_%'!A317,'C_3_%'!A317,'C_2_%'!A317,'C_1_%'!A317,'C_0_%'!A317,)</f>
        <v>Washington</v>
      </c>
      <c r="E325" s="40">
        <f>CHOOSE($AU$4,'C_6_%'!E317,'C_5_%'!E317,'C_4_%'!E317,'C_3_%'!E317,'C_2_%'!E317,'C_1_%'!E317,'C_0_%'!E317)</f>
        <v>1784.6</v>
      </c>
      <c r="G325" s="40">
        <f>CHOOSE($AU$4,'C_6_%'!F317,'C_5_%'!F317,'C_4_%'!F317,'C_3_%'!F317,'C_2_%'!F317,'C_1_%'!F317,'C_0_%'!F317)</f>
        <v>17.100000000000001</v>
      </c>
      <c r="H325" s="3"/>
      <c r="I325" s="6">
        <f>CHOOSE($AU$4,'C_6_%'!G317,'C_5_%'!G317,'C_4_%'!G317,'C_3_%'!G317,'C_2_%'!G317,'C_1_%'!G317,'C_0_%'!G317,)</f>
        <v>10611049</v>
      </c>
      <c r="J325" s="6"/>
      <c r="K325" s="6">
        <f>CHOOSE($AU$4,'C_6_%'!H317,'C_5_%'!H317,'C_4_%'!H317,'C_3_%'!H317,'C_2_%'!H317,'C_1_%'!H317,'C_0_%'!H317)</f>
        <v>1273292</v>
      </c>
      <c r="L325" s="6"/>
      <c r="M325" s="6">
        <f>CHOOSE($AU$4,'C_6_%'!I317,'C_5_%'!I317,'C_4_%'!I317,'C_3_%'!I317,'C_2_%'!I317,'C_1_%'!I317,'C_0_%'!I317)</f>
        <v>684935</v>
      </c>
      <c r="N325" s="6"/>
      <c r="O325" s="6">
        <f>CHOOSE($AU$4,'C_6_%'!J317,'C_5_%'!J317,'C_4_%'!J317,'C_3_%'!J317,'C_2_%'!J317,'C_1_%'!J317,'C_0_%'!J317)</f>
        <v>4200023</v>
      </c>
      <c r="P325" s="6"/>
      <c r="Q325" s="6">
        <f>CHOOSE($AU$4,'C_6_%'!K317,'C_5_%'!K317,'C_4_%'!K317,'C_3_%'!K317,'C_2_%'!K317,'C_1_%'!K317,'C_0_%'!K317)</f>
        <v>91696</v>
      </c>
      <c r="R325" s="6"/>
      <c r="S325" s="6">
        <f>CHOOSE($AU$4,'C_6_%'!L317,'C_5_%'!L317,'C_4_%'!L317,'C_3_%'!L317,'C_2_%'!L317,'C_1_%'!L317,'C_0_%'!L317,)</f>
        <v>16125662.666999999</v>
      </c>
      <c r="T325" s="6"/>
      <c r="U325" s="6">
        <f>CHOOSE($AU$4,'C_6_%'!O317,'C_5_%'!O317,'C_4_%'!O317,'C_3_%'!O317,'C_2_%'!O317,'C_1_%'!O317,'C_0_%'!O317)</f>
        <v>817929.66666999995</v>
      </c>
      <c r="V325" s="6"/>
      <c r="W325" s="6">
        <f>CHOOSE($AU$4,'C_6_%'!Q317,'C_5_%'!Q317,'C_4_%'!Q317,'C_3_%'!Q317,'C_2_%'!Q317,'C_1_%'!Q317,'C_0_%'!Q317)</f>
        <v>249039.01556</v>
      </c>
      <c r="X325" s="6"/>
      <c r="Y325" s="6">
        <f>CHOOSE($AU$4,'C_6_%'!P317,'C_5_%'!P317,'C_4_%'!P317,'C_3_%'!P317,'C_2_%'!P317,'C_1_%'!P317,'C_0_%'!P317)</f>
        <v>0</v>
      </c>
      <c r="Z325" s="6"/>
      <c r="AA325" s="6">
        <f>CHOOSE($AU$4,'C_6_%'!R317,'C_5_%'!R317,'C_4_%'!R317,'C_3_%'!R317,'C_2_%'!R317,'C_1_%'!R317,'C_0_%'!R317)</f>
        <v>305568</v>
      </c>
      <c r="AB325" s="6"/>
      <c r="AC325" s="6">
        <f>CHOOSE($AU$4,'C_6_%'!S317,'C_5_%'!S317,'C_4_%'!S317,'C_3_%'!S317,'C_2_%'!S317,'C_1_%'!S317,'C_0_%'!S317)</f>
        <v>27062</v>
      </c>
      <c r="AW325" s="20"/>
      <c r="AX325" s="20"/>
      <c r="AY325" s="20"/>
    </row>
    <row r="326" spans="2:51" x14ac:dyDescent="0.2">
      <c r="B326" s="38">
        <f>CHOOSE($AU$4,'C_6_%'!B318,'C_5_%'!B318,'C_4_%'!B318,'C_3_%'!B318,'C_2_%'!B318,'C_1_%'!B318,'C_0_%'!B318,)</f>
        <v>6795</v>
      </c>
      <c r="C326" s="38" t="str">
        <f>CHOOSE($AU$4,'C_6_%'!A318,'C_5_%'!A318,'C_4_%'!A318,'C_3_%'!A318,'C_2_%'!A318,'C_1_%'!A318,'C_0_%'!A318,)</f>
        <v>Waterloo</v>
      </c>
      <c r="E326" s="40">
        <f>CHOOSE($AU$4,'C_6_%'!E318,'C_5_%'!E318,'C_4_%'!E318,'C_3_%'!E318,'C_2_%'!E318,'C_1_%'!E318,'C_0_%'!E318)</f>
        <v>10992.3</v>
      </c>
      <c r="G326" s="40">
        <f>CHOOSE($AU$4,'C_6_%'!F318,'C_5_%'!F318,'C_4_%'!F318,'C_3_%'!F318,'C_2_%'!F318,'C_1_%'!F318,'C_0_%'!F318)</f>
        <v>188.6</v>
      </c>
      <c r="H326" s="3"/>
      <c r="I326" s="6">
        <f>CHOOSE($AU$4,'C_6_%'!G318,'C_5_%'!G318,'C_4_%'!G318,'C_3_%'!G318,'C_2_%'!G318,'C_1_%'!G318,'C_0_%'!G318,)</f>
        <v>65102919</v>
      </c>
      <c r="J326" s="6"/>
      <c r="K326" s="6">
        <f>CHOOSE($AU$4,'C_6_%'!H318,'C_5_%'!H318,'C_4_%'!H318,'C_3_%'!H318,'C_2_%'!H318,'C_1_%'!H318,'C_0_%'!H318)</f>
        <v>7933721</v>
      </c>
      <c r="L326" s="6"/>
      <c r="M326" s="6">
        <f>CHOOSE($AU$4,'C_6_%'!I318,'C_5_%'!I318,'C_4_%'!I318,'C_3_%'!I318,'C_2_%'!I318,'C_1_%'!I318,'C_0_%'!I318)</f>
        <v>4208315</v>
      </c>
      <c r="N326" s="6"/>
      <c r="O326" s="6">
        <f>CHOOSE($AU$4,'C_6_%'!J318,'C_5_%'!J318,'C_4_%'!J318,'C_3_%'!J318,'C_2_%'!J318,'C_1_%'!J318,'C_0_%'!J318)</f>
        <v>29359867</v>
      </c>
      <c r="P326" s="6"/>
      <c r="Q326" s="6">
        <f>CHOOSE($AU$4,'C_6_%'!K318,'C_5_%'!K318,'C_4_%'!K318,'C_3_%'!K318,'C_2_%'!K318,'C_1_%'!K318,'C_0_%'!K318)</f>
        <v>619690</v>
      </c>
      <c r="R326" s="6"/>
      <c r="S326" s="6">
        <f>CHOOSE($AU$4,'C_6_%'!L318,'C_5_%'!L318,'C_4_%'!L318,'C_3_%'!L318,'C_2_%'!L318,'C_1_%'!L318,'C_0_%'!L318,)</f>
        <v>102919722.33</v>
      </c>
      <c r="T326" s="6"/>
      <c r="U326" s="6">
        <f>CHOOSE($AU$4,'C_6_%'!O318,'C_5_%'!O318,'C_4_%'!O318,'C_3_%'!O318,'C_2_%'!O318,'C_1_%'!O318,'C_0_%'!O318)</f>
        <v>5351220.3333000001</v>
      </c>
      <c r="V326" s="6"/>
      <c r="W326" s="6">
        <f>CHOOSE($AU$4,'C_6_%'!Q318,'C_5_%'!Q318,'C_4_%'!Q318,'C_3_%'!Q318,'C_2_%'!Q318,'C_1_%'!Q318,'C_0_%'!Q318)</f>
        <v>1056183.3825999999</v>
      </c>
      <c r="X326" s="6"/>
      <c r="Y326" s="6">
        <f>CHOOSE($AU$4,'C_6_%'!P318,'C_5_%'!P318,'C_4_%'!P318,'C_3_%'!P318,'C_2_%'!P318,'C_1_%'!P318,'C_0_%'!P318)</f>
        <v>0</v>
      </c>
      <c r="Z326" s="6"/>
      <c r="AA326" s="6">
        <f>CHOOSE($AU$4,'C_6_%'!R318,'C_5_%'!R318,'C_4_%'!R318,'C_3_%'!R318,'C_2_%'!R318,'C_1_%'!R318,'C_0_%'!R318)</f>
        <v>1613781</v>
      </c>
      <c r="AB326" s="6"/>
      <c r="AC326" s="6">
        <f>CHOOSE($AU$4,'C_6_%'!S318,'C_5_%'!S318,'C_4_%'!S318,'C_3_%'!S318,'C_2_%'!S318,'C_1_%'!S318,'C_0_%'!S318)</f>
        <v>-597343</v>
      </c>
      <c r="AW326" s="20"/>
      <c r="AX326" s="20"/>
      <c r="AY326" s="20"/>
    </row>
    <row r="327" spans="2:51" x14ac:dyDescent="0.2">
      <c r="B327" s="38">
        <f>CHOOSE($AU$4,'C_6_%'!B319,'C_5_%'!B319,'C_4_%'!B319,'C_3_%'!B319,'C_2_%'!B319,'C_1_%'!B319,'C_0_%'!B319,)</f>
        <v>6822</v>
      </c>
      <c r="C327" s="38" t="str">
        <f>CHOOSE($AU$4,'C_6_%'!A319,'C_5_%'!A319,'C_4_%'!A319,'C_3_%'!A319,'C_2_%'!A319,'C_1_%'!A319,'C_0_%'!A319,)</f>
        <v>Waukee</v>
      </c>
      <c r="E327" s="40">
        <f>CHOOSE($AU$4,'C_6_%'!E319,'C_5_%'!E319,'C_4_%'!E319,'C_3_%'!E319,'C_2_%'!E319,'C_1_%'!E319,'C_0_%'!E319)</f>
        <v>8288.9</v>
      </c>
      <c r="G327" s="40">
        <f>CHOOSE($AU$4,'C_6_%'!F319,'C_5_%'!F319,'C_4_%'!F319,'C_3_%'!F319,'C_2_%'!F319,'C_1_%'!F319,'C_0_%'!F319)</f>
        <v>567.6</v>
      </c>
      <c r="H327" s="3"/>
      <c r="I327" s="6">
        <f>CHOOSE($AU$4,'C_6_%'!G319,'C_5_%'!G319,'C_4_%'!G319,'C_3_%'!G319,'C_2_%'!G319,'C_1_%'!G319,'C_0_%'!G319,)</f>
        <v>38128784</v>
      </c>
      <c r="J327" s="6"/>
      <c r="K327" s="6">
        <f>CHOOSE($AU$4,'C_6_%'!H319,'C_5_%'!H319,'C_4_%'!H319,'C_3_%'!H319,'C_2_%'!H319,'C_1_%'!H319,'C_0_%'!H319)</f>
        <v>5141417</v>
      </c>
      <c r="L327" s="6"/>
      <c r="M327" s="6">
        <f>CHOOSE($AU$4,'C_6_%'!I319,'C_5_%'!I319,'C_4_%'!I319,'C_3_%'!I319,'C_2_%'!I319,'C_1_%'!I319,'C_0_%'!I319)</f>
        <v>5631256</v>
      </c>
      <c r="N327" s="6"/>
      <c r="O327" s="6">
        <f>CHOOSE($AU$4,'C_6_%'!J319,'C_5_%'!J319,'C_4_%'!J319,'C_3_%'!J319,'C_2_%'!J319,'C_1_%'!J319,'C_0_%'!J319)</f>
        <v>22558100</v>
      </c>
      <c r="P327" s="6"/>
      <c r="Q327" s="6">
        <f>CHOOSE($AU$4,'C_6_%'!K319,'C_5_%'!K319,'C_4_%'!K319,'C_3_%'!K319,'C_2_%'!K319,'C_1_%'!K319,'C_0_%'!K319)</f>
        <v>900967</v>
      </c>
      <c r="R327" s="6"/>
      <c r="S327" s="6">
        <f>CHOOSE($AU$4,'C_6_%'!L319,'C_5_%'!L319,'C_4_%'!L319,'C_3_%'!L319,'C_2_%'!L319,'C_1_%'!L319,'C_0_%'!L319,)</f>
        <v>66187707.332999997</v>
      </c>
      <c r="T327" s="6"/>
      <c r="U327" s="6">
        <f>CHOOSE($AU$4,'C_6_%'!O319,'C_5_%'!O319,'C_4_%'!O319,'C_3_%'!O319,'C_2_%'!O319,'C_1_%'!O319,'C_0_%'!O319)</f>
        <v>6891629.3333000001</v>
      </c>
      <c r="V327" s="6"/>
      <c r="W327" s="6">
        <f>CHOOSE($AU$4,'C_6_%'!Q319,'C_5_%'!Q319,'C_4_%'!Q319,'C_3_%'!Q319,'C_2_%'!Q319,'C_1_%'!Q319,'C_0_%'!Q319)</f>
        <v>0</v>
      </c>
      <c r="X327" s="6"/>
      <c r="Y327" s="6">
        <f>CHOOSE($AU$4,'C_6_%'!P319,'C_5_%'!P319,'C_4_%'!P319,'C_3_%'!P319,'C_2_%'!P319,'C_1_%'!P319,'C_0_%'!P319)</f>
        <v>0</v>
      </c>
      <c r="Z327" s="6"/>
      <c r="AA327" s="6">
        <f>CHOOSE($AU$4,'C_6_%'!R319,'C_5_%'!R319,'C_4_%'!R319,'C_3_%'!R319,'C_2_%'!R319,'C_1_%'!R319,'C_0_%'!R319)</f>
        <v>0</v>
      </c>
      <c r="AB327" s="6"/>
      <c r="AC327" s="6">
        <f>CHOOSE($AU$4,'C_6_%'!S319,'C_5_%'!S319,'C_4_%'!S319,'C_3_%'!S319,'C_2_%'!S319,'C_1_%'!S319,'C_0_%'!S319)</f>
        <v>0</v>
      </c>
      <c r="AW327" s="20"/>
      <c r="AX327" s="20"/>
      <c r="AY327" s="20"/>
    </row>
    <row r="328" spans="2:51" x14ac:dyDescent="0.2">
      <c r="B328" s="38">
        <f>CHOOSE($AU$4,'C_6_%'!B320,'C_5_%'!B320,'C_4_%'!B320,'C_3_%'!B320,'C_2_%'!B320,'C_1_%'!B320,'C_0_%'!B320,)</f>
        <v>6840</v>
      </c>
      <c r="C328" s="38" t="str">
        <f>CHOOSE($AU$4,'C_6_%'!A320,'C_5_%'!A320,'C_4_%'!A320,'C_3_%'!A320,'C_2_%'!A320,'C_1_%'!A320,'C_0_%'!A320,)</f>
        <v>Waverly-Shell Rock</v>
      </c>
      <c r="E328" s="40">
        <f>CHOOSE($AU$4,'C_6_%'!E320,'C_5_%'!E320,'C_4_%'!E320,'C_3_%'!E320,'C_2_%'!E320,'C_1_%'!E320,'C_0_%'!E320)</f>
        <v>1984.3</v>
      </c>
      <c r="G328" s="40">
        <f>CHOOSE($AU$4,'C_6_%'!F320,'C_5_%'!F320,'C_4_%'!F320,'C_3_%'!F320,'C_2_%'!F320,'C_1_%'!F320,'C_0_%'!F320)</f>
        <v>15.4</v>
      </c>
      <c r="H328" s="3"/>
      <c r="I328" s="6">
        <f>CHOOSE($AU$4,'C_6_%'!G320,'C_5_%'!G320,'C_4_%'!G320,'C_3_%'!G320,'C_2_%'!G320,'C_1_%'!G320,'C_0_%'!G320,)</f>
        <v>9745994</v>
      </c>
      <c r="J328" s="6"/>
      <c r="K328" s="6">
        <f>CHOOSE($AU$4,'C_6_%'!H320,'C_5_%'!H320,'C_4_%'!H320,'C_3_%'!H320,'C_2_%'!H320,'C_1_%'!H320,'C_0_%'!H320)</f>
        <v>1498769</v>
      </c>
      <c r="L328" s="6"/>
      <c r="M328" s="6">
        <f>CHOOSE($AU$4,'C_6_%'!I320,'C_5_%'!I320,'C_4_%'!I320,'C_3_%'!I320,'C_2_%'!I320,'C_1_%'!I320,'C_0_%'!I320)</f>
        <v>606010</v>
      </c>
      <c r="N328" s="6"/>
      <c r="O328" s="6">
        <f>CHOOSE($AU$4,'C_6_%'!J320,'C_5_%'!J320,'C_4_%'!J320,'C_3_%'!J320,'C_2_%'!J320,'C_1_%'!J320,'C_0_%'!J320)</f>
        <v>5422737</v>
      </c>
      <c r="P328" s="6"/>
      <c r="Q328" s="6">
        <f>CHOOSE($AU$4,'C_6_%'!K320,'C_5_%'!K320,'C_4_%'!K320,'C_3_%'!K320,'C_2_%'!K320,'C_1_%'!K320,'C_0_%'!K320)</f>
        <v>111525</v>
      </c>
      <c r="R328" s="6"/>
      <c r="S328" s="6">
        <f>CHOOSE($AU$4,'C_6_%'!L320,'C_5_%'!L320,'C_4_%'!L320,'C_3_%'!L320,'C_2_%'!L320,'C_1_%'!L320,'C_0_%'!L320,)</f>
        <v>16717049.666999999</v>
      </c>
      <c r="T328" s="6"/>
      <c r="U328" s="6">
        <f>CHOOSE($AU$4,'C_6_%'!O320,'C_5_%'!O320,'C_4_%'!O320,'C_3_%'!O320,'C_2_%'!O320,'C_1_%'!O320,'C_0_%'!O320)</f>
        <v>767084.66666999995</v>
      </c>
      <c r="V328" s="6"/>
      <c r="W328" s="6">
        <f>CHOOSE($AU$4,'C_6_%'!Q320,'C_5_%'!Q320,'C_4_%'!Q320,'C_3_%'!Q320,'C_2_%'!Q320,'C_1_%'!Q320,'C_0_%'!Q320)</f>
        <v>0</v>
      </c>
      <c r="X328" s="6"/>
      <c r="Y328" s="6">
        <f>CHOOSE($AU$4,'C_6_%'!P320,'C_5_%'!P320,'C_4_%'!P320,'C_3_%'!P320,'C_2_%'!P320,'C_1_%'!P320,'C_0_%'!P320)</f>
        <v>0</v>
      </c>
      <c r="Z328" s="6"/>
      <c r="AA328" s="6">
        <f>CHOOSE($AU$4,'C_6_%'!R320,'C_5_%'!R320,'C_4_%'!R320,'C_3_%'!R320,'C_2_%'!R320,'C_1_%'!R320,'C_0_%'!R320)</f>
        <v>222810</v>
      </c>
      <c r="AB328" s="6"/>
      <c r="AC328" s="6">
        <f>CHOOSE($AU$4,'C_6_%'!S320,'C_5_%'!S320,'C_4_%'!S320,'C_3_%'!S320,'C_2_%'!S320,'C_1_%'!S320,'C_0_%'!S320)</f>
        <v>2454</v>
      </c>
      <c r="AW328" s="20"/>
      <c r="AX328" s="20"/>
      <c r="AY328" s="20"/>
    </row>
    <row r="329" spans="2:51" s="43" customFormat="1" x14ac:dyDescent="0.2">
      <c r="B329" s="42">
        <f>CHOOSE($AU$4,'C_6_%'!B321,'C_5_%'!B321,'C_4_%'!B321,'C_3_%'!B321,'C_2_%'!B321,'C_1_%'!B321,'C_0_%'!B321,)</f>
        <v>6854</v>
      </c>
      <c r="C329" s="42" t="str">
        <f>CHOOSE($AU$4,'C_6_%'!A321,'C_5_%'!A321,'C_4_%'!A321,'C_3_%'!A321,'C_2_%'!A321,'C_1_%'!A321,'C_0_%'!A321,)</f>
        <v>Wayne</v>
      </c>
      <c r="E329" s="44">
        <f>CHOOSE($AU$4,'C_6_%'!E321,'C_5_%'!E321,'C_4_%'!E321,'C_3_%'!E321,'C_2_%'!E321,'C_1_%'!E321,'C_0_%'!E321)</f>
        <v>534.9</v>
      </c>
      <c r="G329" s="44">
        <f>CHOOSE($AU$4,'C_6_%'!F321,'C_5_%'!F321,'C_4_%'!F321,'C_3_%'!F321,'C_2_%'!F321,'C_1_%'!F321,'C_0_%'!F321)</f>
        <v>-24</v>
      </c>
      <c r="H329" s="45"/>
      <c r="I329" s="46">
        <f>CHOOSE($AU$4,'C_6_%'!G321,'C_5_%'!G321,'C_4_%'!G321,'C_3_%'!G321,'C_2_%'!G321,'C_1_%'!G321,'C_0_%'!G321,)</f>
        <v>2515822</v>
      </c>
      <c r="J329" s="46"/>
      <c r="K329" s="46">
        <f>CHOOSE($AU$4,'C_6_%'!H321,'C_5_%'!H321,'C_4_%'!H321,'C_3_%'!H321,'C_2_%'!H321,'C_1_%'!H321,'C_0_%'!H321)</f>
        <v>449309</v>
      </c>
      <c r="L329" s="46"/>
      <c r="M329" s="46">
        <f>CHOOSE($AU$4,'C_6_%'!I321,'C_5_%'!I321,'C_4_%'!I321,'C_3_%'!I321,'C_2_%'!I321,'C_1_%'!I321,'C_0_%'!I321)</f>
        <v>-111047</v>
      </c>
      <c r="N329" s="46"/>
      <c r="O329" s="46">
        <f>CHOOSE($AU$4,'C_6_%'!J321,'C_5_%'!J321,'C_4_%'!J321,'C_3_%'!J321,'C_2_%'!J321,'C_1_%'!J321,'C_0_%'!J321)</f>
        <v>1826414</v>
      </c>
      <c r="P329" s="46"/>
      <c r="Q329" s="46">
        <f>CHOOSE($AU$4,'C_6_%'!K321,'C_5_%'!K321,'C_4_%'!K321,'C_3_%'!K321,'C_2_%'!K321,'C_1_%'!K321,'C_0_%'!K321)</f>
        <v>101098</v>
      </c>
      <c r="R329" s="46"/>
      <c r="S329" s="46">
        <f>CHOOSE($AU$4,'C_6_%'!L321,'C_5_%'!L321,'C_4_%'!L321,'C_3_%'!L321,'C_2_%'!L321,'C_1_%'!L321,'C_0_%'!L321,)</f>
        <v>4799478</v>
      </c>
      <c r="T329" s="46"/>
      <c r="U329" s="46">
        <f>CHOOSE($AU$4,'C_6_%'!O321,'C_5_%'!O321,'C_4_%'!O321,'C_3_%'!O321,'C_2_%'!O321,'C_1_%'!O321,'C_0_%'!O321)</f>
        <v>-2016</v>
      </c>
      <c r="V329" s="46"/>
      <c r="W329" s="46">
        <f>CHOOSE($AU$4,'C_6_%'!Q321,'C_5_%'!Q321,'C_4_%'!Q321,'C_3_%'!Q321,'C_2_%'!Q321,'C_1_%'!Q321,'C_0_%'!Q321)</f>
        <v>0</v>
      </c>
      <c r="X329" s="46"/>
      <c r="Y329" s="46">
        <f>CHOOSE($AU$4,'C_6_%'!P321,'C_5_%'!P321,'C_4_%'!P321,'C_3_%'!P321,'C_2_%'!P321,'C_1_%'!P321,'C_0_%'!P321)</f>
        <v>50745</v>
      </c>
      <c r="Z329" s="46"/>
      <c r="AA329" s="46">
        <f>CHOOSE($AU$4,'C_6_%'!R321,'C_5_%'!R321,'C_4_%'!R321,'C_3_%'!R321,'C_2_%'!R321,'C_1_%'!R321,'C_0_%'!R321)</f>
        <v>114588</v>
      </c>
      <c r="AB329" s="46"/>
      <c r="AC329" s="46">
        <f>CHOOSE($AU$4,'C_6_%'!S321,'C_5_%'!S321,'C_4_%'!S321,'C_3_%'!S321,'C_2_%'!S321,'C_1_%'!S321,'C_0_%'!S321)</f>
        <v>19712</v>
      </c>
      <c r="AW329" s="48"/>
      <c r="AX329" s="48"/>
      <c r="AY329" s="48"/>
    </row>
    <row r="330" spans="2:51" x14ac:dyDescent="0.2">
      <c r="B330" s="38">
        <f>CHOOSE($AU$4,'C_6_%'!B322,'C_5_%'!B322,'C_4_%'!B322,'C_3_%'!B322,'C_2_%'!B322,'C_1_%'!B322,'C_0_%'!B322,)</f>
        <v>6867</v>
      </c>
      <c r="C330" s="38" t="str">
        <f>CHOOSE($AU$4,'C_6_%'!A322,'C_5_%'!A322,'C_4_%'!A322,'C_3_%'!A322,'C_2_%'!A322,'C_1_%'!A322,'C_0_%'!A322,)</f>
        <v>Webster City</v>
      </c>
      <c r="E330" s="40">
        <f>CHOOSE($AU$4,'C_6_%'!E322,'C_5_%'!E322,'C_4_%'!E322,'C_3_%'!E322,'C_2_%'!E322,'C_1_%'!E322,'C_0_%'!E322)</f>
        <v>1549.4</v>
      </c>
      <c r="G330" s="40">
        <f>CHOOSE($AU$4,'C_6_%'!F322,'C_5_%'!F322,'C_4_%'!F322,'C_3_%'!F322,'C_2_%'!F322,'C_1_%'!F322,'C_0_%'!F322)</f>
        <v>-23.2</v>
      </c>
      <c r="H330" s="3"/>
      <c r="I330" s="6">
        <f>CHOOSE($AU$4,'C_6_%'!G322,'C_5_%'!G322,'C_4_%'!G322,'C_3_%'!G322,'C_2_%'!G322,'C_1_%'!G322,'C_0_%'!G322,)</f>
        <v>8316860</v>
      </c>
      <c r="J330" s="6"/>
      <c r="K330" s="6">
        <f>CHOOSE($AU$4,'C_6_%'!H322,'C_5_%'!H322,'C_4_%'!H322,'C_3_%'!H322,'C_2_%'!H322,'C_1_%'!H322,'C_0_%'!H322)</f>
        <v>1125722</v>
      </c>
      <c r="L330" s="6"/>
      <c r="M330" s="6">
        <f>CHOOSE($AU$4,'C_6_%'!I322,'C_5_%'!I322,'C_4_%'!I322,'C_3_%'!I322,'C_2_%'!I322,'C_1_%'!I322,'C_0_%'!I322)</f>
        <v>502982</v>
      </c>
      <c r="N330" s="6"/>
      <c r="O330" s="6">
        <f>CHOOSE($AU$4,'C_6_%'!J322,'C_5_%'!J322,'C_4_%'!J322,'C_3_%'!J322,'C_2_%'!J322,'C_1_%'!J322,'C_0_%'!J322)</f>
        <v>4312499</v>
      </c>
      <c r="P330" s="6"/>
      <c r="Q330" s="6">
        <f>CHOOSE($AU$4,'C_6_%'!K322,'C_5_%'!K322,'C_4_%'!K322,'C_3_%'!K322,'C_2_%'!K322,'C_1_%'!K322,'C_0_%'!K322)</f>
        <v>65680</v>
      </c>
      <c r="R330" s="6"/>
      <c r="S330" s="6">
        <f>CHOOSE($AU$4,'C_6_%'!L322,'C_5_%'!L322,'C_4_%'!L322,'C_3_%'!L322,'C_2_%'!L322,'C_1_%'!L322,'C_0_%'!L322,)</f>
        <v>13810238</v>
      </c>
      <c r="T330" s="6"/>
      <c r="U330" s="6">
        <f>CHOOSE($AU$4,'C_6_%'!O322,'C_5_%'!O322,'C_4_%'!O322,'C_3_%'!O322,'C_2_%'!O322,'C_1_%'!O322,'C_0_%'!O322)</f>
        <v>623819</v>
      </c>
      <c r="V330" s="6"/>
      <c r="W330" s="6">
        <f>CHOOSE($AU$4,'C_6_%'!Q322,'C_5_%'!Q322,'C_4_%'!Q322,'C_3_%'!Q322,'C_2_%'!Q322,'C_1_%'!Q322,'C_0_%'!Q322)</f>
        <v>0</v>
      </c>
      <c r="X330" s="6"/>
      <c r="Y330" s="6">
        <f>CHOOSE($AU$4,'C_6_%'!P322,'C_5_%'!P322,'C_4_%'!P322,'C_3_%'!P322,'C_2_%'!P322,'C_1_%'!P322,'C_0_%'!P322)</f>
        <v>0</v>
      </c>
      <c r="Z330" s="6"/>
      <c r="AA330" s="6">
        <f>CHOOSE($AU$4,'C_6_%'!R322,'C_5_%'!R322,'C_4_%'!R322,'C_3_%'!R322,'C_2_%'!R322,'C_1_%'!R322,'C_0_%'!R322)</f>
        <v>334215</v>
      </c>
      <c r="AB330" s="6"/>
      <c r="AC330" s="6">
        <f>CHOOSE($AU$4,'C_6_%'!S322,'C_5_%'!S322,'C_4_%'!S322,'C_3_%'!S322,'C_2_%'!S322,'C_1_%'!S322,'C_0_%'!S322)</f>
        <v>-11622</v>
      </c>
      <c r="AW330" s="20"/>
      <c r="AX330" s="20"/>
      <c r="AY330" s="20"/>
    </row>
    <row r="331" spans="2:51" x14ac:dyDescent="0.2">
      <c r="B331" s="38">
        <f>CHOOSE($AU$4,'C_6_%'!B323,'C_5_%'!B323,'C_4_%'!B323,'C_3_%'!B323,'C_2_%'!B323,'C_1_%'!B323,'C_0_%'!B323,)</f>
        <v>6921</v>
      </c>
      <c r="C331" s="38" t="str">
        <f>CHOOSE($AU$4,'C_6_%'!A323,'C_5_%'!A323,'C_4_%'!A323,'C_3_%'!A323,'C_2_%'!A323,'C_1_%'!A323,'C_0_%'!A323,)</f>
        <v>West Bend-Mallard</v>
      </c>
      <c r="E331" s="40">
        <f>CHOOSE($AU$4,'C_6_%'!E323,'C_5_%'!E323,'C_4_%'!E323,'C_3_%'!E323,'C_2_%'!E323,'C_1_%'!E323,'C_0_%'!E323)</f>
        <v>325</v>
      </c>
      <c r="G331" s="40">
        <f>CHOOSE($AU$4,'C_6_%'!F323,'C_5_%'!F323,'C_4_%'!F323,'C_3_%'!F323,'C_2_%'!F323,'C_1_%'!F323,'C_0_%'!F323)</f>
        <v>13</v>
      </c>
      <c r="H331" s="3"/>
      <c r="I331" s="6">
        <f>CHOOSE($AU$4,'C_6_%'!G323,'C_5_%'!G323,'C_4_%'!G323,'C_3_%'!G323,'C_2_%'!G323,'C_1_%'!G323,'C_0_%'!G323,)</f>
        <v>1263680</v>
      </c>
      <c r="J331" s="6"/>
      <c r="K331" s="6">
        <f>CHOOSE($AU$4,'C_6_%'!H323,'C_5_%'!H323,'C_4_%'!H323,'C_3_%'!H323,'C_2_%'!H323,'C_1_%'!H323,'C_0_%'!H323)</f>
        <v>257307</v>
      </c>
      <c r="L331" s="6"/>
      <c r="M331" s="6">
        <f>CHOOSE($AU$4,'C_6_%'!I323,'C_5_%'!I323,'C_4_%'!I323,'C_3_%'!I323,'C_2_%'!I323,'C_1_%'!I323,'C_0_%'!I323)</f>
        <v>142980</v>
      </c>
      <c r="N331" s="6"/>
      <c r="O331" s="6">
        <f>CHOOSE($AU$4,'C_6_%'!J323,'C_5_%'!J323,'C_4_%'!J323,'C_3_%'!J323,'C_2_%'!J323,'C_1_%'!J323,'C_0_%'!J323)</f>
        <v>1422467</v>
      </c>
      <c r="P331" s="6"/>
      <c r="Q331" s="6">
        <f>CHOOSE($AU$4,'C_6_%'!K323,'C_5_%'!K323,'C_4_%'!K323,'C_3_%'!K323,'C_2_%'!K323,'C_1_%'!K323,'C_0_%'!K323)</f>
        <v>-25343</v>
      </c>
      <c r="R331" s="6"/>
      <c r="S331" s="6">
        <f>CHOOSE($AU$4,'C_6_%'!L323,'C_5_%'!L323,'C_4_%'!L323,'C_3_%'!L323,'C_2_%'!L323,'C_1_%'!L323,'C_0_%'!L323,)</f>
        <v>2950723.3333000001</v>
      </c>
      <c r="T331" s="6"/>
      <c r="U331" s="6">
        <f>CHOOSE($AU$4,'C_6_%'!O323,'C_5_%'!O323,'C_4_%'!O323,'C_3_%'!O323,'C_2_%'!O323,'C_1_%'!O323,'C_0_%'!O323)</f>
        <v>124906.33332999999</v>
      </c>
      <c r="V331" s="6"/>
      <c r="W331" s="6">
        <f>CHOOSE($AU$4,'C_6_%'!Q323,'C_5_%'!Q323,'C_4_%'!Q323,'C_3_%'!Q323,'C_2_%'!Q323,'C_1_%'!Q323,'C_0_%'!Q323)</f>
        <v>0</v>
      </c>
      <c r="X331" s="6"/>
      <c r="Y331" s="6">
        <f>CHOOSE($AU$4,'C_6_%'!P323,'C_5_%'!P323,'C_4_%'!P323,'C_3_%'!P323,'C_2_%'!P323,'C_1_%'!P323,'C_0_%'!P323)</f>
        <v>0</v>
      </c>
      <c r="Z331" s="6"/>
      <c r="AA331" s="6">
        <f>CHOOSE($AU$4,'C_6_%'!R323,'C_5_%'!R323,'C_4_%'!R323,'C_3_%'!R323,'C_2_%'!R323,'C_1_%'!R323,'C_0_%'!R323)</f>
        <v>57294</v>
      </c>
      <c r="AB331" s="6"/>
      <c r="AC331" s="6">
        <f>CHOOSE($AU$4,'C_6_%'!S323,'C_5_%'!S323,'C_4_%'!S323,'C_3_%'!S323,'C_2_%'!S323,'C_1_%'!S323,'C_0_%'!S323)</f>
        <v>-3916</v>
      </c>
      <c r="AW331" s="20"/>
      <c r="AX331" s="20"/>
      <c r="AY331" s="20"/>
    </row>
    <row r="332" spans="2:51" x14ac:dyDescent="0.2">
      <c r="B332" s="38">
        <f>CHOOSE($AU$4,'C_6_%'!B324,'C_5_%'!B324,'C_4_%'!B324,'C_3_%'!B324,'C_2_%'!B324,'C_1_%'!B324,'C_0_%'!B324,)</f>
        <v>6930</v>
      </c>
      <c r="C332" s="38" t="str">
        <f>CHOOSE($AU$4,'C_6_%'!A324,'C_5_%'!A324,'C_4_%'!A324,'C_3_%'!A324,'C_2_%'!A324,'C_1_%'!A324,'C_0_%'!A324,)</f>
        <v>West Branch</v>
      </c>
      <c r="E332" s="40">
        <f>CHOOSE($AU$4,'C_6_%'!E324,'C_5_%'!E324,'C_4_%'!E324,'C_3_%'!E324,'C_2_%'!E324,'C_1_%'!E324,'C_0_%'!E324)</f>
        <v>813.3</v>
      </c>
      <c r="G332" s="40">
        <f>CHOOSE($AU$4,'C_6_%'!F324,'C_5_%'!F324,'C_4_%'!F324,'C_3_%'!F324,'C_2_%'!F324,'C_1_%'!F324,'C_0_%'!F324)</f>
        <v>-1.3</v>
      </c>
      <c r="H332" s="3"/>
      <c r="I332" s="6">
        <f>CHOOSE($AU$4,'C_6_%'!G324,'C_5_%'!G324,'C_4_%'!G324,'C_3_%'!G324,'C_2_%'!G324,'C_1_%'!G324,'C_0_%'!G324,)</f>
        <v>3597897</v>
      </c>
      <c r="J332" s="6"/>
      <c r="K332" s="6">
        <f>CHOOSE($AU$4,'C_6_%'!H324,'C_5_%'!H324,'C_4_%'!H324,'C_3_%'!H324,'C_2_%'!H324,'C_1_%'!H324,'C_0_%'!H324)</f>
        <v>562704</v>
      </c>
      <c r="L332" s="6"/>
      <c r="M332" s="6">
        <f>CHOOSE($AU$4,'C_6_%'!I324,'C_5_%'!I324,'C_4_%'!I324,'C_3_%'!I324,'C_2_%'!I324,'C_1_%'!I324,'C_0_%'!I324)</f>
        <v>197384</v>
      </c>
      <c r="N332" s="6"/>
      <c r="O332" s="6">
        <f>CHOOSE($AU$4,'C_6_%'!J324,'C_5_%'!J324,'C_4_%'!J324,'C_3_%'!J324,'C_2_%'!J324,'C_1_%'!J324,'C_0_%'!J324)</f>
        <v>2780291</v>
      </c>
      <c r="P332" s="6"/>
      <c r="Q332" s="6">
        <f>CHOOSE($AU$4,'C_6_%'!K324,'C_5_%'!K324,'C_4_%'!K324,'C_3_%'!K324,'C_2_%'!K324,'C_1_%'!K324,'C_0_%'!K324)</f>
        <v>44713</v>
      </c>
      <c r="R332" s="6"/>
      <c r="S332" s="6">
        <f>CHOOSE($AU$4,'C_6_%'!L324,'C_5_%'!L324,'C_4_%'!L324,'C_3_%'!L324,'C_2_%'!L324,'C_1_%'!L324,'C_0_%'!L324,)</f>
        <v>6985193.3333000001</v>
      </c>
      <c r="T332" s="6"/>
      <c r="U332" s="6">
        <f>CHOOSE($AU$4,'C_6_%'!O324,'C_5_%'!O324,'C_4_%'!O324,'C_3_%'!O324,'C_2_%'!O324,'C_1_%'!O324,'C_0_%'!O324)</f>
        <v>286398.33332999999</v>
      </c>
      <c r="V332" s="6"/>
      <c r="W332" s="6">
        <f>CHOOSE($AU$4,'C_6_%'!Q324,'C_5_%'!Q324,'C_4_%'!Q324,'C_3_%'!Q324,'C_2_%'!Q324,'C_1_%'!Q324,'C_0_%'!Q324)</f>
        <v>0</v>
      </c>
      <c r="X332" s="6"/>
      <c r="Y332" s="6">
        <f>CHOOSE($AU$4,'C_6_%'!P324,'C_5_%'!P324,'C_4_%'!P324,'C_3_%'!P324,'C_2_%'!P324,'C_1_%'!P324,'C_0_%'!P324)</f>
        <v>0</v>
      </c>
      <c r="Z332" s="6"/>
      <c r="AA332" s="6">
        <f>CHOOSE($AU$4,'C_6_%'!R324,'C_5_%'!R324,'C_4_%'!R324,'C_3_%'!R324,'C_2_%'!R324,'C_1_%'!R324,'C_0_%'!R324)</f>
        <v>165516</v>
      </c>
      <c r="AB332" s="6"/>
      <c r="AC332" s="6">
        <f>CHOOSE($AU$4,'C_6_%'!S324,'C_5_%'!S324,'C_4_%'!S324,'C_3_%'!S324,'C_2_%'!S324,'C_1_%'!S324,'C_0_%'!S324)</f>
        <v>30854</v>
      </c>
      <c r="AW332" s="20"/>
      <c r="AX332" s="20"/>
      <c r="AY332" s="20"/>
    </row>
    <row r="333" spans="2:51" x14ac:dyDescent="0.2">
      <c r="B333" s="38">
        <f>CHOOSE($AU$4,'C_6_%'!B325,'C_5_%'!B325,'C_4_%'!B325,'C_3_%'!B325,'C_2_%'!B325,'C_1_%'!B325,'C_0_%'!B325,)</f>
        <v>6937</v>
      </c>
      <c r="C333" s="38" t="str">
        <f>CHOOSE($AU$4,'C_6_%'!A325,'C_5_%'!A325,'C_4_%'!A325,'C_3_%'!A325,'C_2_%'!A325,'C_1_%'!A325,'C_0_%'!A325,)</f>
        <v>West Burlington Ind</v>
      </c>
      <c r="E333" s="40">
        <f>CHOOSE($AU$4,'C_6_%'!E325,'C_5_%'!E325,'C_4_%'!E325,'C_3_%'!E325,'C_2_%'!E325,'C_1_%'!E325,'C_0_%'!E325)</f>
        <v>481.1</v>
      </c>
      <c r="G333" s="40">
        <f>CHOOSE($AU$4,'C_6_%'!F325,'C_5_%'!F325,'C_4_%'!F325,'C_3_%'!F325,'C_2_%'!F325,'C_1_%'!F325,'C_0_%'!F325)</f>
        <v>-2.8</v>
      </c>
      <c r="H333" s="3"/>
      <c r="I333" s="6">
        <f>CHOOSE($AU$4,'C_6_%'!G325,'C_5_%'!G325,'C_4_%'!G325,'C_3_%'!G325,'C_2_%'!G325,'C_1_%'!G325,'C_0_%'!G325,)</f>
        <v>2636553</v>
      </c>
      <c r="J333" s="6"/>
      <c r="K333" s="6">
        <f>CHOOSE($AU$4,'C_6_%'!H325,'C_5_%'!H325,'C_4_%'!H325,'C_3_%'!H325,'C_2_%'!H325,'C_1_%'!H325,'C_0_%'!H325)</f>
        <v>438604</v>
      </c>
      <c r="L333" s="6"/>
      <c r="M333" s="6">
        <f>CHOOSE($AU$4,'C_6_%'!I325,'C_5_%'!I325,'C_4_%'!I325,'C_3_%'!I325,'C_2_%'!I325,'C_1_%'!I325,'C_0_%'!I325)</f>
        <v>51944</v>
      </c>
      <c r="N333" s="6"/>
      <c r="O333" s="6">
        <f>CHOOSE($AU$4,'C_6_%'!J325,'C_5_%'!J325,'C_4_%'!J325,'C_3_%'!J325,'C_2_%'!J325,'C_1_%'!J325,'C_0_%'!J325)</f>
        <v>1113079</v>
      </c>
      <c r="P333" s="6"/>
      <c r="Q333" s="6">
        <f>CHOOSE($AU$4,'C_6_%'!K325,'C_5_%'!K325,'C_4_%'!K325,'C_3_%'!K325,'C_2_%'!K325,'C_1_%'!K325,'C_0_%'!K325)</f>
        <v>8655</v>
      </c>
      <c r="R333" s="6"/>
      <c r="S333" s="6">
        <f>CHOOSE($AU$4,'C_6_%'!L325,'C_5_%'!L325,'C_4_%'!L325,'C_3_%'!L325,'C_2_%'!L325,'C_1_%'!L325,'C_0_%'!L325,)</f>
        <v>4229659.6666999999</v>
      </c>
      <c r="T333" s="6"/>
      <c r="U333" s="6">
        <f>CHOOSE($AU$4,'C_6_%'!O325,'C_5_%'!O325,'C_4_%'!O325,'C_3_%'!O325,'C_2_%'!O325,'C_1_%'!O325,'C_0_%'!O325)</f>
        <v>102022.66667000001</v>
      </c>
      <c r="V333" s="6"/>
      <c r="W333" s="6">
        <f>CHOOSE($AU$4,'C_6_%'!Q325,'C_5_%'!Q325,'C_4_%'!Q325,'C_3_%'!Q325,'C_2_%'!Q325,'C_1_%'!Q325,'C_0_%'!Q325)</f>
        <v>55240.285259999997</v>
      </c>
      <c r="X333" s="6"/>
      <c r="Y333" s="6">
        <f>CHOOSE($AU$4,'C_6_%'!P325,'C_5_%'!P325,'C_4_%'!P325,'C_3_%'!P325,'C_2_%'!P325,'C_1_%'!P325,'C_0_%'!P325)</f>
        <v>0</v>
      </c>
      <c r="Z333" s="6"/>
      <c r="AA333" s="6">
        <f>CHOOSE($AU$4,'C_6_%'!R325,'C_5_%'!R325,'C_4_%'!R325,'C_3_%'!R325,'C_2_%'!R325,'C_1_%'!R325,'C_0_%'!R325)</f>
        <v>168699</v>
      </c>
      <c r="AB333" s="6"/>
      <c r="AC333" s="6">
        <f>CHOOSE($AU$4,'C_6_%'!S325,'C_5_%'!S325,'C_4_%'!S325,'C_3_%'!S325,'C_2_%'!S325,'C_1_%'!S325,'C_0_%'!S325)</f>
        <v>9553</v>
      </c>
      <c r="AW333" s="20"/>
      <c r="AX333" s="20"/>
      <c r="AY333" s="20"/>
    </row>
    <row r="334" spans="2:51" s="43" customFormat="1" x14ac:dyDescent="0.2">
      <c r="B334" s="42">
        <f>CHOOSE($AU$4,'C_6_%'!B326,'C_5_%'!B326,'C_4_%'!B326,'C_3_%'!B326,'C_2_%'!B326,'C_1_%'!B326,'C_0_%'!B326,)</f>
        <v>6943</v>
      </c>
      <c r="C334" s="42" t="str">
        <f>CHOOSE($AU$4,'C_6_%'!A326,'C_5_%'!A326,'C_4_%'!A326,'C_3_%'!A326,'C_2_%'!A326,'C_1_%'!A326,'C_0_%'!A326,)</f>
        <v>West Central</v>
      </c>
      <c r="E334" s="44">
        <f>CHOOSE($AU$4,'C_6_%'!E326,'C_5_%'!E326,'C_4_%'!E326,'C_3_%'!E326,'C_2_%'!E326,'C_1_%'!E326,'C_0_%'!E326)</f>
        <v>278.89999999999998</v>
      </c>
      <c r="G334" s="44">
        <f>CHOOSE($AU$4,'C_6_%'!F326,'C_5_%'!F326,'C_4_%'!F326,'C_3_%'!F326,'C_2_%'!F326,'C_1_%'!F326,'C_0_%'!F326)</f>
        <v>-17.3</v>
      </c>
      <c r="H334" s="45"/>
      <c r="I334" s="46">
        <f>CHOOSE($AU$4,'C_6_%'!G326,'C_5_%'!G326,'C_4_%'!G326,'C_3_%'!G326,'C_2_%'!G326,'C_1_%'!G326,'C_0_%'!G326,)</f>
        <v>1199307</v>
      </c>
      <c r="J334" s="46"/>
      <c r="K334" s="46">
        <f>CHOOSE($AU$4,'C_6_%'!H326,'C_5_%'!H326,'C_4_%'!H326,'C_3_%'!H326,'C_2_%'!H326,'C_1_%'!H326,'C_0_%'!H326)</f>
        <v>211795</v>
      </c>
      <c r="L334" s="46"/>
      <c r="M334" s="46">
        <f>CHOOSE($AU$4,'C_6_%'!I326,'C_5_%'!I326,'C_4_%'!I326,'C_3_%'!I326,'C_2_%'!I326,'C_1_%'!I326,'C_0_%'!I326)</f>
        <v>564</v>
      </c>
      <c r="N334" s="46"/>
      <c r="O334" s="46">
        <f>CHOOSE($AU$4,'C_6_%'!J326,'C_5_%'!J326,'C_4_%'!J326,'C_3_%'!J326,'C_2_%'!J326,'C_1_%'!J326,'C_0_%'!J326)</f>
        <v>1132380</v>
      </c>
      <c r="P334" s="46"/>
      <c r="Q334" s="46">
        <f>CHOOSE($AU$4,'C_6_%'!K326,'C_5_%'!K326,'C_4_%'!K326,'C_3_%'!K326,'C_2_%'!K326,'C_1_%'!K326,'C_0_%'!K326)</f>
        <v>66786</v>
      </c>
      <c r="R334" s="46"/>
      <c r="S334" s="46">
        <f>CHOOSE($AU$4,'C_6_%'!L326,'C_5_%'!L326,'C_4_%'!L326,'C_3_%'!L326,'C_2_%'!L326,'C_1_%'!L326,'C_0_%'!L326,)</f>
        <v>2545671</v>
      </c>
      <c r="T334" s="46"/>
      <c r="U334" s="46">
        <f>CHOOSE($AU$4,'C_6_%'!O326,'C_5_%'!O326,'C_4_%'!O326,'C_3_%'!O326,'C_2_%'!O326,'C_1_%'!O326,'C_0_%'!O326)</f>
        <v>69539</v>
      </c>
      <c r="V334" s="46"/>
      <c r="W334" s="46">
        <f>CHOOSE($AU$4,'C_6_%'!Q326,'C_5_%'!Q326,'C_4_%'!Q326,'C_3_%'!Q326,'C_2_%'!Q326,'C_1_%'!Q326,'C_0_%'!Q326)</f>
        <v>0</v>
      </c>
      <c r="X334" s="46"/>
      <c r="Y334" s="46">
        <f>CHOOSE($AU$4,'C_6_%'!P326,'C_5_%'!P326,'C_4_%'!P326,'C_3_%'!P326,'C_2_%'!P326,'C_1_%'!P326,'C_0_%'!P326)</f>
        <v>55693</v>
      </c>
      <c r="Z334" s="46"/>
      <c r="AA334" s="46">
        <f>CHOOSE($AU$4,'C_6_%'!R326,'C_5_%'!R326,'C_4_%'!R326,'C_3_%'!R326,'C_2_%'!R326,'C_1_%'!R326,'C_0_%'!R326)</f>
        <v>60477</v>
      </c>
      <c r="AB334" s="46"/>
      <c r="AC334" s="46">
        <f>CHOOSE($AU$4,'C_6_%'!S326,'C_5_%'!S326,'C_4_%'!S326,'C_3_%'!S326,'C_2_%'!S326,'C_1_%'!S326,'C_0_%'!S326)</f>
        <v>60477</v>
      </c>
      <c r="AW334" s="48"/>
      <c r="AX334" s="48"/>
      <c r="AY334" s="48"/>
    </row>
    <row r="335" spans="2:51" x14ac:dyDescent="0.2">
      <c r="B335" s="38">
        <f>CHOOSE($AU$4,'C_6_%'!B327,'C_5_%'!B327,'C_4_%'!B327,'C_3_%'!B327,'C_2_%'!B327,'C_1_%'!B327,'C_0_%'!B327,)</f>
        <v>6264</v>
      </c>
      <c r="C335" s="38" t="str">
        <f>CHOOSE($AU$4,'C_6_%'!A327,'C_5_%'!A327,'C_4_%'!A327,'C_3_%'!A327,'C_2_%'!A327,'C_1_%'!A327,'C_0_%'!A327,)</f>
        <v>West Central Valley</v>
      </c>
      <c r="E335" s="40">
        <f>CHOOSE($AU$4,'C_6_%'!E327,'C_5_%'!E327,'C_4_%'!E327,'C_3_%'!E327,'C_2_%'!E327,'C_1_%'!E327,'C_0_%'!E327)</f>
        <v>931.9</v>
      </c>
      <c r="G335" s="40">
        <f>CHOOSE($AU$4,'C_6_%'!F327,'C_5_%'!F327,'C_4_%'!F327,'C_3_%'!F327,'C_2_%'!F327,'C_1_%'!F327,'C_0_%'!F327)</f>
        <v>0.6</v>
      </c>
      <c r="H335" s="3"/>
      <c r="I335" s="6">
        <f>CHOOSE($AU$4,'C_6_%'!G327,'C_5_%'!G327,'C_4_%'!G327,'C_3_%'!G327,'C_2_%'!G327,'C_1_%'!G327,'C_0_%'!G327,)</f>
        <v>4109056</v>
      </c>
      <c r="J335" s="6"/>
      <c r="K335" s="6">
        <f>CHOOSE($AU$4,'C_6_%'!H327,'C_5_%'!H327,'C_4_%'!H327,'C_3_%'!H327,'C_2_%'!H327,'C_1_%'!H327,'C_0_%'!H327)</f>
        <v>658576</v>
      </c>
      <c r="L335" s="6"/>
      <c r="M335" s="6">
        <f>CHOOSE($AU$4,'C_6_%'!I327,'C_5_%'!I327,'C_4_%'!I327,'C_3_%'!I327,'C_2_%'!I327,'C_1_%'!I327,'C_0_%'!I327)</f>
        <v>248553</v>
      </c>
      <c r="N335" s="6"/>
      <c r="O335" s="6">
        <f>CHOOSE($AU$4,'C_6_%'!J327,'C_5_%'!J327,'C_4_%'!J327,'C_3_%'!J327,'C_2_%'!J327,'C_1_%'!J327,'C_0_%'!J327)</f>
        <v>3197036</v>
      </c>
      <c r="P335" s="6"/>
      <c r="Q335" s="6">
        <f>CHOOSE($AU$4,'C_6_%'!K327,'C_5_%'!K327,'C_4_%'!K327,'C_3_%'!K327,'C_2_%'!K327,'C_1_%'!K327,'C_0_%'!K327)</f>
        <v>4746</v>
      </c>
      <c r="R335" s="6"/>
      <c r="S335" s="6">
        <f>CHOOSE($AU$4,'C_6_%'!L327,'C_5_%'!L327,'C_4_%'!L327,'C_3_%'!L327,'C_2_%'!L327,'C_1_%'!L327,'C_0_%'!L327,)</f>
        <v>7979269</v>
      </c>
      <c r="T335" s="6"/>
      <c r="U335" s="6">
        <f>CHOOSE($AU$4,'C_6_%'!O327,'C_5_%'!O327,'C_4_%'!O327,'C_3_%'!O327,'C_2_%'!O327,'C_1_%'!O327,'C_0_%'!O327)</f>
        <v>267900</v>
      </c>
      <c r="V335" s="6"/>
      <c r="W335" s="6">
        <f>CHOOSE($AU$4,'C_6_%'!Q327,'C_5_%'!Q327,'C_4_%'!Q327,'C_3_%'!Q327,'C_2_%'!Q327,'C_1_%'!Q327,'C_0_%'!Q327)</f>
        <v>0</v>
      </c>
      <c r="X335" s="6"/>
      <c r="Y335" s="6">
        <f>CHOOSE($AU$4,'C_6_%'!P327,'C_5_%'!P327,'C_4_%'!P327,'C_3_%'!P327,'C_2_%'!P327,'C_1_%'!P327,'C_0_%'!P327)</f>
        <v>0</v>
      </c>
      <c r="Z335" s="6"/>
      <c r="AA335" s="6">
        <f>CHOOSE($AU$4,'C_6_%'!R327,'C_5_%'!R327,'C_4_%'!R327,'C_3_%'!R327,'C_2_%'!R327,'C_1_%'!R327,'C_0_%'!R327)</f>
        <v>171882</v>
      </c>
      <c r="AB335" s="6"/>
      <c r="AC335" s="6">
        <f>CHOOSE($AU$4,'C_6_%'!S327,'C_5_%'!S327,'C_4_%'!S327,'C_3_%'!S327,'C_2_%'!S327,'C_1_%'!S327,'C_0_%'!S327)</f>
        <v>6615</v>
      </c>
      <c r="AW335" s="20"/>
      <c r="AX335" s="20"/>
      <c r="AY335" s="20"/>
    </row>
    <row r="336" spans="2:51" x14ac:dyDescent="0.2">
      <c r="B336" s="38">
        <f>CHOOSE($AU$4,'C_6_%'!B328,'C_5_%'!B328,'C_4_%'!B328,'C_3_%'!B328,'C_2_%'!B328,'C_1_%'!B328,'C_0_%'!B328,)</f>
        <v>6950</v>
      </c>
      <c r="C336" s="38" t="str">
        <f>CHOOSE($AU$4,'C_6_%'!A328,'C_5_%'!A328,'C_4_%'!A328,'C_3_%'!A328,'C_2_%'!A328,'C_1_%'!A328,'C_0_%'!A328,)</f>
        <v>West Delaware County</v>
      </c>
      <c r="E336" s="40">
        <f>CHOOSE($AU$4,'C_6_%'!E328,'C_5_%'!E328,'C_4_%'!E328,'C_3_%'!E328,'C_2_%'!E328,'C_1_%'!E328,'C_0_%'!E328)</f>
        <v>1545.4</v>
      </c>
      <c r="G336" s="40">
        <f>CHOOSE($AU$4,'C_6_%'!F328,'C_5_%'!F328,'C_4_%'!F328,'C_3_%'!F328,'C_2_%'!F328,'C_1_%'!F328,'C_0_%'!F328)</f>
        <v>-30.8</v>
      </c>
      <c r="H336" s="3"/>
      <c r="I336" s="6">
        <f>CHOOSE($AU$4,'C_6_%'!G328,'C_5_%'!G328,'C_4_%'!G328,'C_3_%'!G328,'C_2_%'!G328,'C_1_%'!G328,'C_0_%'!G328,)</f>
        <v>7788482</v>
      </c>
      <c r="J336" s="6"/>
      <c r="K336" s="6">
        <f>CHOOSE($AU$4,'C_6_%'!H328,'C_5_%'!H328,'C_4_%'!H328,'C_3_%'!H328,'C_2_%'!H328,'C_1_%'!H328,'C_0_%'!H328)</f>
        <v>1088753</v>
      </c>
      <c r="L336" s="6"/>
      <c r="M336" s="6">
        <f>CHOOSE($AU$4,'C_6_%'!I328,'C_5_%'!I328,'C_4_%'!I328,'C_3_%'!I328,'C_2_%'!I328,'C_1_%'!I328,'C_0_%'!I328)</f>
        <v>234243</v>
      </c>
      <c r="N336" s="6"/>
      <c r="O336" s="6">
        <f>CHOOSE($AU$4,'C_6_%'!J328,'C_5_%'!J328,'C_4_%'!J328,'C_3_%'!J328,'C_2_%'!J328,'C_1_%'!J328,'C_0_%'!J328)</f>
        <v>4367228</v>
      </c>
      <c r="P336" s="6"/>
      <c r="Q336" s="6">
        <f>CHOOSE($AU$4,'C_6_%'!K328,'C_5_%'!K328,'C_4_%'!K328,'C_3_%'!K328,'C_2_%'!K328,'C_1_%'!K328,'C_0_%'!K328)</f>
        <v>53508</v>
      </c>
      <c r="R336" s="6"/>
      <c r="S336" s="6">
        <f>CHOOSE($AU$4,'C_6_%'!L328,'C_5_%'!L328,'C_4_%'!L328,'C_3_%'!L328,'C_2_%'!L328,'C_1_%'!L328,'C_0_%'!L328,)</f>
        <v>13273799.666999999</v>
      </c>
      <c r="T336" s="6"/>
      <c r="U336" s="6">
        <f>CHOOSE($AU$4,'C_6_%'!O328,'C_5_%'!O328,'C_4_%'!O328,'C_3_%'!O328,'C_2_%'!O328,'C_1_%'!O328,'C_0_%'!O328)</f>
        <v>317087.66667000001</v>
      </c>
      <c r="V336" s="6"/>
      <c r="W336" s="6">
        <f>CHOOSE($AU$4,'C_6_%'!Q328,'C_5_%'!Q328,'C_4_%'!Q328,'C_3_%'!Q328,'C_2_%'!Q328,'C_1_%'!Q328,'C_0_%'!Q328)</f>
        <v>0</v>
      </c>
      <c r="X336" s="6"/>
      <c r="Y336" s="6">
        <f>CHOOSE($AU$4,'C_6_%'!P328,'C_5_%'!P328,'C_4_%'!P328,'C_3_%'!P328,'C_2_%'!P328,'C_1_%'!P328,'C_0_%'!P328)</f>
        <v>0</v>
      </c>
      <c r="Z336" s="6"/>
      <c r="AA336" s="6">
        <f>CHOOSE($AU$4,'C_6_%'!R328,'C_5_%'!R328,'C_4_%'!R328,'C_3_%'!R328,'C_2_%'!R328,'C_1_%'!R328,'C_0_%'!R328)</f>
        <v>0</v>
      </c>
      <c r="AB336" s="6"/>
      <c r="AC336" s="6">
        <f>CHOOSE($AU$4,'C_6_%'!S328,'C_5_%'!S328,'C_4_%'!S328,'C_3_%'!S328,'C_2_%'!S328,'C_1_%'!S328,'C_0_%'!S328)</f>
        <v>0</v>
      </c>
      <c r="AW336" s="20"/>
      <c r="AX336" s="20"/>
      <c r="AY336" s="20"/>
    </row>
    <row r="337" spans="2:51" x14ac:dyDescent="0.2">
      <c r="B337" s="38">
        <f>CHOOSE($AU$4,'C_6_%'!B329,'C_5_%'!B329,'C_4_%'!B329,'C_3_%'!B329,'C_2_%'!B329,'C_1_%'!B329,'C_0_%'!B329,)</f>
        <v>6957</v>
      </c>
      <c r="C337" s="38" t="str">
        <f>CHOOSE($AU$4,'C_6_%'!A329,'C_5_%'!A329,'C_4_%'!A329,'C_3_%'!A329,'C_2_%'!A329,'C_1_%'!A329,'C_0_%'!A329,)</f>
        <v>West Des Moines</v>
      </c>
      <c r="E337" s="40">
        <f>CHOOSE($AU$4,'C_6_%'!E329,'C_5_%'!E329,'C_4_%'!E329,'C_3_%'!E329,'C_2_%'!E329,'C_1_%'!E329,'C_0_%'!E329)</f>
        <v>9054.4</v>
      </c>
      <c r="G337" s="40">
        <f>CHOOSE($AU$4,'C_6_%'!F329,'C_5_%'!F329,'C_4_%'!F329,'C_3_%'!F329,'C_2_%'!F329,'C_1_%'!F329,'C_0_%'!F329)</f>
        <v>-48.5</v>
      </c>
      <c r="H337" s="3"/>
      <c r="I337" s="6">
        <f>CHOOSE($AU$4,'C_6_%'!G329,'C_5_%'!G329,'C_4_%'!G329,'C_3_%'!G329,'C_2_%'!G329,'C_1_%'!G329,'C_0_%'!G329,)</f>
        <v>35990442</v>
      </c>
      <c r="J337" s="6"/>
      <c r="K337" s="6">
        <f>CHOOSE($AU$4,'C_6_%'!H329,'C_5_%'!H329,'C_4_%'!H329,'C_3_%'!H329,'C_2_%'!H329,'C_1_%'!H329,'C_0_%'!H329)</f>
        <v>6037594</v>
      </c>
      <c r="L337" s="6"/>
      <c r="M337" s="6">
        <f>CHOOSE($AU$4,'C_6_%'!I329,'C_5_%'!I329,'C_4_%'!I329,'C_3_%'!I329,'C_2_%'!I329,'C_1_%'!I329,'C_0_%'!I329)</f>
        <v>1000988</v>
      </c>
      <c r="N337" s="6"/>
      <c r="O337" s="6">
        <f>CHOOSE($AU$4,'C_6_%'!J329,'C_5_%'!J329,'C_4_%'!J329,'C_3_%'!J329,'C_2_%'!J329,'C_1_%'!J329,'C_0_%'!J329)</f>
        <v>34415746</v>
      </c>
      <c r="P337" s="6"/>
      <c r="Q337" s="6">
        <f>CHOOSE($AU$4,'C_6_%'!K329,'C_5_%'!K329,'C_4_%'!K329,'C_3_%'!K329,'C_2_%'!K329,'C_1_%'!K329,'C_0_%'!K329)</f>
        <v>468304</v>
      </c>
      <c r="R337" s="6"/>
      <c r="S337" s="6">
        <f>CHOOSE($AU$4,'C_6_%'!L329,'C_5_%'!L329,'C_4_%'!L329,'C_3_%'!L329,'C_2_%'!L329,'C_1_%'!L329,'C_0_%'!L329,)</f>
        <v>77236737.333000004</v>
      </c>
      <c r="T337" s="6"/>
      <c r="U337" s="6">
        <f>CHOOSE($AU$4,'C_6_%'!O329,'C_5_%'!O329,'C_4_%'!O329,'C_3_%'!O329,'C_2_%'!O329,'C_1_%'!O329,'C_0_%'!O329)</f>
        <v>2331738.3333000001</v>
      </c>
      <c r="V337" s="6"/>
      <c r="W337" s="6">
        <f>CHOOSE($AU$4,'C_6_%'!Q329,'C_5_%'!Q329,'C_4_%'!Q329,'C_3_%'!Q329,'C_2_%'!Q329,'C_1_%'!Q329,'C_0_%'!Q329)</f>
        <v>0</v>
      </c>
      <c r="X337" s="6"/>
      <c r="Y337" s="6">
        <f>CHOOSE($AU$4,'C_6_%'!P329,'C_5_%'!P329,'C_4_%'!P329,'C_3_%'!P329,'C_2_%'!P329,'C_1_%'!P329,'C_0_%'!P329)</f>
        <v>0</v>
      </c>
      <c r="Z337" s="6"/>
      <c r="AA337" s="6">
        <f>CHOOSE($AU$4,'C_6_%'!R329,'C_5_%'!R329,'C_4_%'!R329,'C_3_%'!R329,'C_2_%'!R329,'C_1_%'!R329,'C_0_%'!R329)</f>
        <v>973998</v>
      </c>
      <c r="AB337" s="6"/>
      <c r="AC337" s="6">
        <f>CHOOSE($AU$4,'C_6_%'!S329,'C_5_%'!S329,'C_4_%'!S329,'C_3_%'!S329,'C_2_%'!S329,'C_1_%'!S329,'C_0_%'!S329)</f>
        <v>187449</v>
      </c>
      <c r="AW337" s="20"/>
      <c r="AX337" s="20"/>
      <c r="AY337" s="20"/>
    </row>
    <row r="338" spans="2:51" x14ac:dyDescent="0.2">
      <c r="B338" s="38">
        <f>CHOOSE($AU$4,'C_6_%'!B330,'C_5_%'!B330,'C_4_%'!B330,'C_3_%'!B330,'C_2_%'!B330,'C_1_%'!B330,'C_0_%'!B330,)</f>
        <v>5922</v>
      </c>
      <c r="C338" s="38" t="str">
        <f>CHOOSE($AU$4,'C_6_%'!A330,'C_5_%'!A330,'C_4_%'!A330,'C_3_%'!A330,'C_2_%'!A330,'C_1_%'!A330,'C_0_%'!A330,)</f>
        <v>West Fork CSD</v>
      </c>
      <c r="E338" s="40">
        <f>CHOOSE($AU$4,'C_6_%'!E330,'C_5_%'!E330,'C_4_%'!E330,'C_3_%'!E330,'C_2_%'!E330,'C_1_%'!E330,'C_0_%'!E330)</f>
        <v>680.2</v>
      </c>
      <c r="G338" s="40">
        <f>CHOOSE($AU$4,'C_6_%'!F330,'C_5_%'!F330,'C_4_%'!F330,'C_3_%'!F330,'C_2_%'!F330,'C_1_%'!F330,'C_0_%'!F330)</f>
        <v>-28.8</v>
      </c>
      <c r="H338" s="3"/>
      <c r="I338" s="6">
        <f>CHOOSE($AU$4,'C_6_%'!G330,'C_5_%'!G330,'C_4_%'!G330,'C_3_%'!G330,'C_2_%'!G330,'C_1_%'!G330,'C_0_%'!G330,)</f>
        <v>2860223</v>
      </c>
      <c r="J338" s="6"/>
      <c r="K338" s="6">
        <f>CHOOSE($AU$4,'C_6_%'!H330,'C_5_%'!H330,'C_4_%'!H330,'C_3_%'!H330,'C_2_%'!H330,'C_1_%'!H330,'C_0_%'!H330)</f>
        <v>534474</v>
      </c>
      <c r="L338" s="6"/>
      <c r="M338" s="6">
        <f>CHOOSE($AU$4,'C_6_%'!I330,'C_5_%'!I330,'C_4_%'!I330,'C_3_%'!I330,'C_2_%'!I330,'C_1_%'!I330,'C_0_%'!I330)</f>
        <v>-94978</v>
      </c>
      <c r="N338" s="6"/>
      <c r="O338" s="6">
        <f>CHOOSE($AU$4,'C_6_%'!J330,'C_5_%'!J330,'C_4_%'!J330,'C_3_%'!J330,'C_2_%'!J330,'C_1_%'!J330,'C_0_%'!J330)</f>
        <v>2823330</v>
      </c>
      <c r="P338" s="6"/>
      <c r="Q338" s="6">
        <f>CHOOSE($AU$4,'C_6_%'!K330,'C_5_%'!K330,'C_4_%'!K330,'C_3_%'!K330,'C_2_%'!K330,'C_1_%'!K330,'C_0_%'!K330)</f>
        <v>125910</v>
      </c>
      <c r="R338" s="6"/>
      <c r="S338" s="6">
        <f>CHOOSE($AU$4,'C_6_%'!L330,'C_5_%'!L330,'C_4_%'!L330,'C_3_%'!L330,'C_2_%'!L330,'C_1_%'!L330,'C_0_%'!L330,)</f>
        <v>6229778.6666999999</v>
      </c>
      <c r="T338" s="6"/>
      <c r="U338" s="6">
        <f>CHOOSE($AU$4,'C_6_%'!O330,'C_5_%'!O330,'C_4_%'!O330,'C_3_%'!O330,'C_2_%'!O330,'C_1_%'!O330,'C_0_%'!O330)</f>
        <v>42683.666666999998</v>
      </c>
      <c r="V338" s="6"/>
      <c r="W338" s="6">
        <f>CHOOSE($AU$4,'C_6_%'!Q330,'C_5_%'!Q330,'C_4_%'!Q330,'C_3_%'!Q330,'C_2_%'!Q330,'C_1_%'!Q330,'C_0_%'!Q330)</f>
        <v>0</v>
      </c>
      <c r="X338" s="6"/>
      <c r="Y338" s="6">
        <f>CHOOSE($AU$4,'C_6_%'!P330,'C_5_%'!P330,'C_4_%'!P330,'C_3_%'!P330,'C_2_%'!P330,'C_1_%'!P330,'C_0_%'!P330)</f>
        <v>55044</v>
      </c>
      <c r="Z338" s="6"/>
      <c r="AA338" s="6">
        <f>CHOOSE($AU$4,'C_6_%'!R330,'C_5_%'!R330,'C_4_%'!R330,'C_3_%'!R330,'C_2_%'!R330,'C_1_%'!R330,'C_0_%'!R330)</f>
        <v>124137</v>
      </c>
      <c r="AB338" s="6"/>
      <c r="AC338" s="6">
        <f>CHOOSE($AU$4,'C_6_%'!S330,'C_5_%'!S330,'C_4_%'!S330,'C_3_%'!S330,'C_2_%'!S330,'C_1_%'!S330,'C_0_%'!S330)</f>
        <v>4777</v>
      </c>
      <c r="AW338" s="20"/>
      <c r="AX338" s="20"/>
      <c r="AY338" s="20"/>
    </row>
    <row r="339" spans="2:51" s="43" customFormat="1" x14ac:dyDescent="0.2">
      <c r="B339" s="42">
        <f>CHOOSE($AU$4,'C_6_%'!B331,'C_5_%'!B331,'C_4_%'!B331,'C_3_%'!B331,'C_2_%'!B331,'C_1_%'!B331,'C_0_%'!B331,)</f>
        <v>819</v>
      </c>
      <c r="C339" s="42" t="str">
        <f>CHOOSE($AU$4,'C_6_%'!A331,'C_5_%'!A331,'C_4_%'!A331,'C_3_%'!A331,'C_2_%'!A331,'C_1_%'!A331,'C_0_%'!A331,)</f>
        <v>West Hancock</v>
      </c>
      <c r="E339" s="44">
        <f>CHOOSE($AU$4,'C_6_%'!E331,'C_5_%'!E331,'C_4_%'!E331,'C_3_%'!E331,'C_2_%'!E331,'C_1_%'!E331,'C_0_%'!E331)</f>
        <v>592.1</v>
      </c>
      <c r="G339" s="44">
        <f>CHOOSE($AU$4,'C_6_%'!F331,'C_5_%'!F331,'C_4_%'!F331,'C_3_%'!F331,'C_2_%'!F331,'C_1_%'!F331,'C_0_%'!F331)</f>
        <v>-21.3</v>
      </c>
      <c r="H339" s="45"/>
      <c r="I339" s="46">
        <f>CHOOSE($AU$4,'C_6_%'!G331,'C_5_%'!G331,'C_4_%'!G331,'C_3_%'!G331,'C_2_%'!G331,'C_1_%'!G331,'C_0_%'!G331,)</f>
        <v>2485608</v>
      </c>
      <c r="J339" s="46"/>
      <c r="K339" s="46">
        <f>CHOOSE($AU$4,'C_6_%'!H331,'C_5_%'!H331,'C_4_%'!H331,'C_3_%'!H331,'C_2_%'!H331,'C_1_%'!H331,'C_0_%'!H331)</f>
        <v>424887</v>
      </c>
      <c r="L339" s="46"/>
      <c r="M339" s="46">
        <f>CHOOSE($AU$4,'C_6_%'!I331,'C_5_%'!I331,'C_4_%'!I331,'C_3_%'!I331,'C_2_%'!I331,'C_1_%'!I331,'C_0_%'!I331)</f>
        <v>156364</v>
      </c>
      <c r="N339" s="46"/>
      <c r="O339" s="46">
        <f>CHOOSE($AU$4,'C_6_%'!J331,'C_5_%'!J331,'C_4_%'!J331,'C_3_%'!J331,'C_2_%'!J331,'C_1_%'!J331,'C_0_%'!J331)</f>
        <v>2285675</v>
      </c>
      <c r="P339" s="46"/>
      <c r="Q339" s="46">
        <f>CHOOSE($AU$4,'C_6_%'!K331,'C_5_%'!K331,'C_4_%'!K331,'C_3_%'!K331,'C_2_%'!K331,'C_1_%'!K331,'C_0_%'!K331)</f>
        <v>-66775</v>
      </c>
      <c r="R339" s="46"/>
      <c r="S339" s="46">
        <f>CHOOSE($AU$4,'C_6_%'!L331,'C_5_%'!L331,'C_4_%'!L331,'C_3_%'!L331,'C_2_%'!L331,'C_1_%'!L331,'C_0_%'!L331,)</f>
        <v>5218123.6666999999</v>
      </c>
      <c r="T339" s="46"/>
      <c r="U339" s="46">
        <f>CHOOSE($AU$4,'C_6_%'!O331,'C_5_%'!O331,'C_4_%'!O331,'C_3_%'!O331,'C_2_%'!O331,'C_1_%'!O331,'C_0_%'!O331)</f>
        <v>111542.66667000001</v>
      </c>
      <c r="V339" s="46"/>
      <c r="W339" s="46">
        <f>CHOOSE($AU$4,'C_6_%'!Q331,'C_5_%'!Q331,'C_4_%'!Q331,'C_3_%'!Q331,'C_2_%'!Q331,'C_1_%'!Q331,'C_0_%'!Q331)</f>
        <v>0</v>
      </c>
      <c r="X339" s="46"/>
      <c r="Y339" s="46">
        <f>CHOOSE($AU$4,'C_6_%'!P331,'C_5_%'!P331,'C_4_%'!P331,'C_3_%'!P331,'C_2_%'!P331,'C_1_%'!P331,'C_0_%'!P331)</f>
        <v>23353</v>
      </c>
      <c r="Z339" s="46"/>
      <c r="AA339" s="46">
        <f>CHOOSE($AU$4,'C_6_%'!R331,'C_5_%'!R331,'C_4_%'!R331,'C_3_%'!R331,'C_2_%'!R331,'C_1_%'!R331,'C_0_%'!R331)</f>
        <v>149601</v>
      </c>
      <c r="AB339" s="46"/>
      <c r="AC339" s="46">
        <f>CHOOSE($AU$4,'C_6_%'!S331,'C_5_%'!S331,'C_4_%'!S331,'C_3_%'!S331,'C_2_%'!S331,'C_1_%'!S331,'C_0_%'!S331)</f>
        <v>33302</v>
      </c>
      <c r="AW339" s="48"/>
      <c r="AX339" s="48"/>
      <c r="AY339" s="48"/>
    </row>
    <row r="340" spans="2:51" x14ac:dyDescent="0.2">
      <c r="B340" s="38">
        <f>CHOOSE($AU$4,'C_6_%'!B332,'C_5_%'!B332,'C_4_%'!B332,'C_3_%'!B332,'C_2_%'!B332,'C_1_%'!B332,'C_0_%'!B332,)</f>
        <v>6969</v>
      </c>
      <c r="C340" s="38" t="str">
        <f>CHOOSE($AU$4,'C_6_%'!A332,'C_5_%'!A332,'C_4_%'!A332,'C_3_%'!A332,'C_2_%'!A332,'C_1_%'!A332,'C_0_%'!A332,)</f>
        <v>West Harrison</v>
      </c>
      <c r="E340" s="40">
        <f>CHOOSE($AU$4,'C_6_%'!E332,'C_5_%'!E332,'C_4_%'!E332,'C_3_%'!E332,'C_2_%'!E332,'C_1_%'!E332,'C_0_%'!E332)</f>
        <v>381.5</v>
      </c>
      <c r="G340" s="40">
        <f>CHOOSE($AU$4,'C_6_%'!F332,'C_5_%'!F332,'C_4_%'!F332,'C_3_%'!F332,'C_2_%'!F332,'C_1_%'!F332,'C_0_%'!F332)</f>
        <v>-33.5</v>
      </c>
      <c r="H340" s="3"/>
      <c r="I340" s="6">
        <f>CHOOSE($AU$4,'C_6_%'!G332,'C_5_%'!G332,'C_4_%'!G332,'C_3_%'!G332,'C_2_%'!G332,'C_1_%'!G332,'C_0_%'!G332,)</f>
        <v>1654357</v>
      </c>
      <c r="J340" s="6"/>
      <c r="K340" s="6">
        <f>CHOOSE($AU$4,'C_6_%'!H332,'C_5_%'!H332,'C_4_%'!H332,'C_3_%'!H332,'C_2_%'!H332,'C_1_%'!H332,'C_0_%'!H332)</f>
        <v>285779</v>
      </c>
      <c r="L340" s="6"/>
      <c r="M340" s="6">
        <f>CHOOSE($AU$4,'C_6_%'!I332,'C_5_%'!I332,'C_4_%'!I332,'C_3_%'!I332,'C_2_%'!I332,'C_1_%'!I332,'C_0_%'!I332)</f>
        <v>-109861</v>
      </c>
      <c r="N340" s="6"/>
      <c r="O340" s="6">
        <f>CHOOSE($AU$4,'C_6_%'!J332,'C_5_%'!J332,'C_4_%'!J332,'C_3_%'!J332,'C_2_%'!J332,'C_1_%'!J332,'C_0_%'!J332)</f>
        <v>1842829</v>
      </c>
      <c r="P340" s="6"/>
      <c r="Q340" s="6">
        <f>CHOOSE($AU$4,'C_6_%'!K332,'C_5_%'!K332,'C_4_%'!K332,'C_3_%'!K332,'C_2_%'!K332,'C_1_%'!K332,'C_0_%'!K332)</f>
        <v>51868</v>
      </c>
      <c r="R340" s="6"/>
      <c r="S340" s="6">
        <f>CHOOSE($AU$4,'C_6_%'!L332,'C_5_%'!L332,'C_4_%'!L332,'C_3_%'!L332,'C_2_%'!L332,'C_1_%'!L332,'C_0_%'!L332,)</f>
        <v>3786462</v>
      </c>
      <c r="T340" s="6"/>
      <c r="U340" s="6">
        <f>CHOOSE($AU$4,'C_6_%'!O332,'C_5_%'!O332,'C_4_%'!O332,'C_3_%'!O332,'C_2_%'!O332,'C_1_%'!O332,'C_0_%'!O332)</f>
        <v>-54496</v>
      </c>
      <c r="V340" s="6"/>
      <c r="W340" s="6">
        <f>CHOOSE($AU$4,'C_6_%'!Q332,'C_5_%'!Q332,'C_4_%'!Q332,'C_3_%'!Q332,'C_2_%'!Q332,'C_1_%'!Q332,'C_0_%'!Q332)</f>
        <v>0</v>
      </c>
      <c r="X340" s="6"/>
      <c r="Y340" s="6">
        <f>CHOOSE($AU$4,'C_6_%'!P332,'C_5_%'!P332,'C_4_%'!P332,'C_3_%'!P332,'C_2_%'!P332,'C_1_%'!P332,'C_0_%'!P332)</f>
        <v>143389</v>
      </c>
      <c r="Z340" s="6"/>
      <c r="AA340" s="6">
        <f>CHOOSE($AU$4,'C_6_%'!R332,'C_5_%'!R332,'C_4_%'!R332,'C_3_%'!R332,'C_2_%'!R332,'C_1_%'!R332,'C_0_%'!R332)</f>
        <v>57294</v>
      </c>
      <c r="AB340" s="6"/>
      <c r="AC340" s="6">
        <f>CHOOSE($AU$4,'C_6_%'!S332,'C_5_%'!S332,'C_4_%'!S332,'C_3_%'!S332,'C_2_%'!S332,'C_1_%'!S332,'C_0_%'!S332)</f>
        <v>2205</v>
      </c>
      <c r="AW340" s="20"/>
      <c r="AX340" s="20"/>
      <c r="AY340" s="20"/>
    </row>
    <row r="341" spans="2:51" x14ac:dyDescent="0.2">
      <c r="B341" s="38">
        <f>CHOOSE($AU$4,'C_6_%'!B333,'C_5_%'!B333,'C_4_%'!B333,'C_3_%'!B333,'C_2_%'!B333,'C_1_%'!B333,'C_0_%'!B333,)</f>
        <v>6975</v>
      </c>
      <c r="C341" s="38" t="str">
        <f>CHOOSE($AU$4,'C_6_%'!A333,'C_5_%'!A333,'C_4_%'!A333,'C_3_%'!A333,'C_2_%'!A333,'C_1_%'!A333,'C_0_%'!A333,)</f>
        <v>West Liberty</v>
      </c>
      <c r="E341" s="40">
        <f>CHOOSE($AU$4,'C_6_%'!E333,'C_5_%'!E333,'C_4_%'!E333,'C_3_%'!E333,'C_2_%'!E333,'C_1_%'!E333,'C_0_%'!E333)</f>
        <v>1203.9000000000001</v>
      </c>
      <c r="G341" s="40">
        <f>CHOOSE($AU$4,'C_6_%'!F333,'C_5_%'!F333,'C_4_%'!F333,'C_3_%'!F333,'C_2_%'!F333,'C_1_%'!F333,'C_0_%'!F333)</f>
        <v>4.9000000000000004</v>
      </c>
      <c r="H341" s="3"/>
      <c r="I341" s="6">
        <f>CHOOSE($AU$4,'C_6_%'!G333,'C_5_%'!G333,'C_4_%'!G333,'C_3_%'!G333,'C_2_%'!G333,'C_1_%'!G333,'C_0_%'!G333,)</f>
        <v>6761673</v>
      </c>
      <c r="J341" s="6"/>
      <c r="K341" s="6">
        <f>CHOOSE($AU$4,'C_6_%'!H333,'C_5_%'!H333,'C_4_%'!H333,'C_3_%'!H333,'C_2_%'!H333,'C_1_%'!H333,'C_0_%'!H333)</f>
        <v>868190</v>
      </c>
      <c r="L341" s="6"/>
      <c r="M341" s="6">
        <f>CHOOSE($AU$4,'C_6_%'!I333,'C_5_%'!I333,'C_4_%'!I333,'C_3_%'!I333,'C_2_%'!I333,'C_1_%'!I333,'C_0_%'!I333)</f>
        <v>264300</v>
      </c>
      <c r="N341" s="6"/>
      <c r="O341" s="6">
        <f>CHOOSE($AU$4,'C_6_%'!J333,'C_5_%'!J333,'C_4_%'!J333,'C_3_%'!J333,'C_2_%'!J333,'C_1_%'!J333,'C_0_%'!J333)</f>
        <v>2617006</v>
      </c>
      <c r="P341" s="6"/>
      <c r="Q341" s="6">
        <f>CHOOSE($AU$4,'C_6_%'!K333,'C_5_%'!K333,'C_4_%'!K333,'C_3_%'!K333,'C_2_%'!K333,'C_1_%'!K333,'C_0_%'!K333)</f>
        <v>-117074</v>
      </c>
      <c r="R341" s="6"/>
      <c r="S341" s="6">
        <f>CHOOSE($AU$4,'C_6_%'!L333,'C_5_%'!L333,'C_4_%'!L333,'C_3_%'!L333,'C_2_%'!L333,'C_1_%'!L333,'C_0_%'!L333,)</f>
        <v>10262408.333000001</v>
      </c>
      <c r="T341" s="6"/>
      <c r="U341" s="6">
        <f>CHOOSE($AU$4,'C_6_%'!O333,'C_5_%'!O333,'C_4_%'!O333,'C_3_%'!O333,'C_2_%'!O333,'C_1_%'!O333,'C_0_%'!O333)</f>
        <v>162765.33332999999</v>
      </c>
      <c r="V341" s="6"/>
      <c r="W341" s="6">
        <f>CHOOSE($AU$4,'C_6_%'!Q333,'C_5_%'!Q333,'C_4_%'!Q333,'C_3_%'!Q333,'C_2_%'!Q333,'C_1_%'!Q333,'C_0_%'!Q333)</f>
        <v>163080.45042000001</v>
      </c>
      <c r="X341" s="6"/>
      <c r="Y341" s="6">
        <f>CHOOSE($AU$4,'C_6_%'!P333,'C_5_%'!P333,'C_4_%'!P333,'C_3_%'!P333,'C_2_%'!P333,'C_1_%'!P333,'C_0_%'!P333)</f>
        <v>0</v>
      </c>
      <c r="Z341" s="6"/>
      <c r="AA341" s="6">
        <f>CHOOSE($AU$4,'C_6_%'!R333,'C_5_%'!R333,'C_4_%'!R333,'C_3_%'!R333,'C_2_%'!R333,'C_1_%'!R333,'C_0_%'!R333)</f>
        <v>299202</v>
      </c>
      <c r="AB341" s="6"/>
      <c r="AC341" s="6">
        <f>CHOOSE($AU$4,'C_6_%'!S333,'C_5_%'!S333,'C_4_%'!S333,'C_3_%'!S333,'C_2_%'!S333,'C_1_%'!S333,'C_0_%'!S333)</f>
        <v>35999</v>
      </c>
      <c r="AW341" s="20"/>
      <c r="AX341" s="20"/>
      <c r="AY341" s="20"/>
    </row>
    <row r="342" spans="2:51" x14ac:dyDescent="0.2">
      <c r="B342" s="38">
        <f>CHOOSE($AU$4,'C_6_%'!B334,'C_5_%'!B334,'C_4_%'!B334,'C_3_%'!B334,'C_2_%'!B334,'C_1_%'!B334,'C_0_%'!B334,)</f>
        <v>6983</v>
      </c>
      <c r="C342" s="38" t="str">
        <f>CHOOSE($AU$4,'C_6_%'!A334,'C_5_%'!A334,'C_4_%'!A334,'C_3_%'!A334,'C_2_%'!A334,'C_1_%'!A334,'C_0_%'!A334,)</f>
        <v>West Lyon</v>
      </c>
      <c r="E342" s="40">
        <f>CHOOSE($AU$4,'C_6_%'!E334,'C_5_%'!E334,'C_4_%'!E334,'C_3_%'!E334,'C_2_%'!E334,'C_1_%'!E334,'C_0_%'!E334)</f>
        <v>888</v>
      </c>
      <c r="G342" s="40">
        <f>CHOOSE($AU$4,'C_6_%'!F334,'C_5_%'!F334,'C_4_%'!F334,'C_3_%'!F334,'C_2_%'!F334,'C_1_%'!F334,'C_0_%'!F334)</f>
        <v>29</v>
      </c>
      <c r="H342" s="3"/>
      <c r="I342" s="6">
        <f>CHOOSE($AU$4,'C_6_%'!G334,'C_5_%'!G334,'C_4_%'!G334,'C_3_%'!G334,'C_2_%'!G334,'C_1_%'!G334,'C_0_%'!G334,)</f>
        <v>3865566</v>
      </c>
      <c r="J342" s="6"/>
      <c r="K342" s="6">
        <f>CHOOSE($AU$4,'C_6_%'!H334,'C_5_%'!H334,'C_4_%'!H334,'C_3_%'!H334,'C_2_%'!H334,'C_1_%'!H334,'C_0_%'!H334)</f>
        <v>591759</v>
      </c>
      <c r="L342" s="6"/>
      <c r="M342" s="6">
        <f>CHOOSE($AU$4,'C_6_%'!I334,'C_5_%'!I334,'C_4_%'!I334,'C_3_%'!I334,'C_2_%'!I334,'C_1_%'!I334,'C_0_%'!I334)</f>
        <v>408586</v>
      </c>
      <c r="N342" s="6"/>
      <c r="O342" s="6">
        <f>CHOOSE($AU$4,'C_6_%'!J334,'C_5_%'!J334,'C_4_%'!J334,'C_3_%'!J334,'C_2_%'!J334,'C_1_%'!J334,'C_0_%'!J334)</f>
        <v>2671811</v>
      </c>
      <c r="P342" s="6"/>
      <c r="Q342" s="6">
        <f>CHOOSE($AU$4,'C_6_%'!K334,'C_5_%'!K334,'C_4_%'!K334,'C_3_%'!K334,'C_2_%'!K334,'C_1_%'!K334,'C_0_%'!K334)</f>
        <v>75434</v>
      </c>
      <c r="R342" s="6"/>
      <c r="S342" s="6">
        <f>CHOOSE($AU$4,'C_6_%'!L334,'C_5_%'!L334,'C_4_%'!L334,'C_3_%'!L334,'C_2_%'!L334,'C_1_%'!L334,'C_0_%'!L334,)</f>
        <v>7154517.6666999999</v>
      </c>
      <c r="T342" s="6"/>
      <c r="U342" s="6">
        <f>CHOOSE($AU$4,'C_6_%'!O334,'C_5_%'!O334,'C_4_%'!O334,'C_3_%'!O334,'C_2_%'!O334,'C_1_%'!O334,'C_0_%'!O334)</f>
        <v>509401.66667000001</v>
      </c>
      <c r="V342" s="6"/>
      <c r="W342" s="6">
        <f>CHOOSE($AU$4,'C_6_%'!Q334,'C_5_%'!Q334,'C_4_%'!Q334,'C_3_%'!Q334,'C_2_%'!Q334,'C_1_%'!Q334,'C_0_%'!Q334)</f>
        <v>0</v>
      </c>
      <c r="X342" s="6"/>
      <c r="Y342" s="6">
        <f>CHOOSE($AU$4,'C_6_%'!P334,'C_5_%'!P334,'C_4_%'!P334,'C_3_%'!P334,'C_2_%'!P334,'C_1_%'!P334,'C_0_%'!P334)</f>
        <v>0</v>
      </c>
      <c r="Z342" s="6"/>
      <c r="AA342" s="6">
        <f>CHOOSE($AU$4,'C_6_%'!R334,'C_5_%'!R334,'C_4_%'!R334,'C_3_%'!R334,'C_2_%'!R334,'C_1_%'!R334,'C_0_%'!R334)</f>
        <v>120954</v>
      </c>
      <c r="AB342" s="6"/>
      <c r="AC342" s="6">
        <f>CHOOSE($AU$4,'C_6_%'!S334,'C_5_%'!S334,'C_4_%'!S334,'C_3_%'!S334,'C_2_%'!S334,'C_1_%'!S334,'C_0_%'!S334)</f>
        <v>-1466</v>
      </c>
      <c r="AW342" s="20"/>
      <c r="AX342" s="20"/>
      <c r="AY342" s="20"/>
    </row>
    <row r="343" spans="2:51" x14ac:dyDescent="0.2">
      <c r="B343" s="38">
        <f>CHOOSE($AU$4,'C_6_%'!B335,'C_5_%'!B335,'C_4_%'!B335,'C_3_%'!B335,'C_2_%'!B335,'C_1_%'!B335,'C_0_%'!B335,)</f>
        <v>6985</v>
      </c>
      <c r="C343" s="38" t="str">
        <f>CHOOSE($AU$4,'C_6_%'!A335,'C_5_%'!A335,'C_4_%'!A335,'C_3_%'!A335,'C_2_%'!A335,'C_1_%'!A335,'C_0_%'!A335,)</f>
        <v>West Marshall</v>
      </c>
      <c r="E343" s="40">
        <f>CHOOSE($AU$4,'C_6_%'!E335,'C_5_%'!E335,'C_4_%'!E335,'C_3_%'!E335,'C_2_%'!E335,'C_1_%'!E335,'C_0_%'!E335)</f>
        <v>863.5</v>
      </c>
      <c r="G343" s="40">
        <f>CHOOSE($AU$4,'C_6_%'!F335,'C_5_%'!F335,'C_4_%'!F335,'C_3_%'!F335,'C_2_%'!F335,'C_1_%'!F335,'C_0_%'!F335)</f>
        <v>4.8</v>
      </c>
      <c r="H343" s="3"/>
      <c r="I343" s="6">
        <f>CHOOSE($AU$4,'C_6_%'!G335,'C_5_%'!G335,'C_4_%'!G335,'C_3_%'!G335,'C_2_%'!G335,'C_1_%'!G335,'C_0_%'!G335,)</f>
        <v>4332394</v>
      </c>
      <c r="J343" s="6"/>
      <c r="K343" s="6">
        <f>CHOOSE($AU$4,'C_6_%'!H335,'C_5_%'!H335,'C_4_%'!H335,'C_3_%'!H335,'C_2_%'!H335,'C_1_%'!H335,'C_0_%'!H335)</f>
        <v>615813</v>
      </c>
      <c r="L343" s="6"/>
      <c r="M343" s="6">
        <f>CHOOSE($AU$4,'C_6_%'!I335,'C_5_%'!I335,'C_4_%'!I335,'C_3_%'!I335,'C_2_%'!I335,'C_1_%'!I335,'C_0_%'!I335)</f>
        <v>278970</v>
      </c>
      <c r="N343" s="6"/>
      <c r="O343" s="6">
        <f>CHOOSE($AU$4,'C_6_%'!J335,'C_5_%'!J335,'C_4_%'!J335,'C_3_%'!J335,'C_2_%'!J335,'C_1_%'!J335,'C_0_%'!J335)</f>
        <v>2240035</v>
      </c>
      <c r="P343" s="6"/>
      <c r="Q343" s="6">
        <f>CHOOSE($AU$4,'C_6_%'!K335,'C_5_%'!K335,'C_4_%'!K335,'C_3_%'!K335,'C_2_%'!K335,'C_1_%'!K335,'C_0_%'!K335)</f>
        <v>-14985</v>
      </c>
      <c r="R343" s="6"/>
      <c r="S343" s="6">
        <f>CHOOSE($AU$4,'C_6_%'!L335,'C_5_%'!L335,'C_4_%'!L335,'C_3_%'!L335,'C_2_%'!L335,'C_1_%'!L335,'C_0_%'!L335,)</f>
        <v>7195063.6666999999</v>
      </c>
      <c r="T343" s="6"/>
      <c r="U343" s="6">
        <f>CHOOSE($AU$4,'C_6_%'!O335,'C_5_%'!O335,'C_4_%'!O335,'C_3_%'!O335,'C_2_%'!O335,'C_1_%'!O335,'C_0_%'!O335)</f>
        <v>270806.66667000001</v>
      </c>
      <c r="V343" s="6"/>
      <c r="W343" s="6">
        <f>CHOOSE($AU$4,'C_6_%'!Q335,'C_5_%'!Q335,'C_4_%'!Q335,'C_3_%'!Q335,'C_2_%'!Q335,'C_1_%'!Q335,'C_0_%'!Q335)</f>
        <v>0</v>
      </c>
      <c r="X343" s="6"/>
      <c r="Y343" s="6">
        <f>CHOOSE($AU$4,'C_6_%'!P335,'C_5_%'!P335,'C_4_%'!P335,'C_3_%'!P335,'C_2_%'!P335,'C_1_%'!P335,'C_0_%'!P335)</f>
        <v>0</v>
      </c>
      <c r="Z343" s="6"/>
      <c r="AA343" s="6">
        <f>CHOOSE($AU$4,'C_6_%'!R335,'C_5_%'!R335,'C_4_%'!R335,'C_3_%'!R335,'C_2_%'!R335,'C_1_%'!R335,'C_0_%'!R335)</f>
        <v>0</v>
      </c>
      <c r="AB343" s="6"/>
      <c r="AC343" s="6">
        <f>CHOOSE($AU$4,'C_6_%'!S335,'C_5_%'!S335,'C_4_%'!S335,'C_3_%'!S335,'C_2_%'!S335,'C_1_%'!S335,'C_0_%'!S335)</f>
        <v>0</v>
      </c>
      <c r="AW343" s="20"/>
      <c r="AX343" s="20"/>
      <c r="AY343" s="20"/>
    </row>
    <row r="344" spans="2:51" s="43" customFormat="1" x14ac:dyDescent="0.2">
      <c r="B344" s="42">
        <f>CHOOSE($AU$4,'C_6_%'!B336,'C_5_%'!B336,'C_4_%'!B336,'C_3_%'!B336,'C_2_%'!B336,'C_1_%'!B336,'C_0_%'!B336,)</f>
        <v>6987</v>
      </c>
      <c r="C344" s="42" t="str">
        <f>CHOOSE($AU$4,'C_6_%'!A336,'C_5_%'!A336,'C_4_%'!A336,'C_3_%'!A336,'C_2_%'!A336,'C_1_%'!A336,'C_0_%'!A336,)</f>
        <v>West Monona</v>
      </c>
      <c r="E344" s="44">
        <f>CHOOSE($AU$4,'C_6_%'!E336,'C_5_%'!E336,'C_4_%'!E336,'C_3_%'!E336,'C_2_%'!E336,'C_1_%'!E336,'C_0_%'!E336)</f>
        <v>682.3</v>
      </c>
      <c r="G344" s="44">
        <f>CHOOSE($AU$4,'C_6_%'!F336,'C_5_%'!F336,'C_4_%'!F336,'C_3_%'!F336,'C_2_%'!F336,'C_1_%'!F336,'C_0_%'!F336)</f>
        <v>-16.600000000000001</v>
      </c>
      <c r="H344" s="45"/>
      <c r="I344" s="46">
        <f>CHOOSE($AU$4,'C_6_%'!G336,'C_5_%'!G336,'C_4_%'!G336,'C_3_%'!G336,'C_2_%'!G336,'C_1_%'!G336,'C_0_%'!G336,)</f>
        <v>3553397</v>
      </c>
      <c r="J344" s="46"/>
      <c r="K344" s="46">
        <f>CHOOSE($AU$4,'C_6_%'!H336,'C_5_%'!H336,'C_4_%'!H336,'C_3_%'!H336,'C_2_%'!H336,'C_1_%'!H336,'C_0_%'!H336)</f>
        <v>500104</v>
      </c>
      <c r="L344" s="46"/>
      <c r="M344" s="46">
        <f>CHOOSE($AU$4,'C_6_%'!I336,'C_5_%'!I336,'C_4_%'!I336,'C_3_%'!I336,'C_2_%'!I336,'C_1_%'!I336,'C_0_%'!I336)</f>
        <v>103173</v>
      </c>
      <c r="N344" s="46"/>
      <c r="O344" s="46">
        <f>CHOOSE($AU$4,'C_6_%'!J336,'C_5_%'!J336,'C_4_%'!J336,'C_3_%'!J336,'C_2_%'!J336,'C_1_%'!J336,'C_0_%'!J336)</f>
        <v>2050593</v>
      </c>
      <c r="P344" s="46"/>
      <c r="Q344" s="46">
        <f>CHOOSE($AU$4,'C_6_%'!K336,'C_5_%'!K336,'C_4_%'!K336,'C_3_%'!K336,'C_2_%'!K336,'C_1_%'!K336,'C_0_%'!K336)</f>
        <v>-41465</v>
      </c>
      <c r="R344" s="46"/>
      <c r="S344" s="46">
        <f>CHOOSE($AU$4,'C_6_%'!L336,'C_5_%'!L336,'C_4_%'!L336,'C_3_%'!L336,'C_2_%'!L336,'C_1_%'!L336,'C_0_%'!L336,)</f>
        <v>6119232.6666999999</v>
      </c>
      <c r="T344" s="46"/>
      <c r="U344" s="46">
        <f>CHOOSE($AU$4,'C_6_%'!O336,'C_5_%'!O336,'C_4_%'!O336,'C_3_%'!O336,'C_2_%'!O336,'C_1_%'!O336,'C_0_%'!O336)</f>
        <v>76846.666666999998</v>
      </c>
      <c r="V344" s="46"/>
      <c r="W344" s="46">
        <f>CHOOSE($AU$4,'C_6_%'!Q336,'C_5_%'!Q336,'C_4_%'!Q336,'C_3_%'!Q336,'C_2_%'!Q336,'C_1_%'!Q336,'C_0_%'!Q336)</f>
        <v>0</v>
      </c>
      <c r="X344" s="46"/>
      <c r="Y344" s="46">
        <f>CHOOSE($AU$4,'C_6_%'!P336,'C_5_%'!P336,'C_4_%'!P336,'C_3_%'!P336,'C_2_%'!P336,'C_1_%'!P336,'C_0_%'!P336)</f>
        <v>0</v>
      </c>
      <c r="Z344" s="46"/>
      <c r="AA344" s="46">
        <f>CHOOSE($AU$4,'C_6_%'!R336,'C_5_%'!R336,'C_4_%'!R336,'C_3_%'!R336,'C_2_%'!R336,'C_1_%'!R336,'C_0_%'!R336)</f>
        <v>54111</v>
      </c>
      <c r="AB344" s="46"/>
      <c r="AC344" s="46">
        <f>CHOOSE($AU$4,'C_6_%'!S336,'C_5_%'!S336,'C_4_%'!S336,'C_3_%'!S336,'C_2_%'!S336,'C_1_%'!S336,'C_0_%'!S336)</f>
        <v>-40765</v>
      </c>
      <c r="AW344" s="48"/>
      <c r="AX344" s="48"/>
      <c r="AY344" s="48"/>
    </row>
    <row r="345" spans="2:51" x14ac:dyDescent="0.2">
      <c r="B345" s="38">
        <f>CHOOSE($AU$4,'C_6_%'!B337,'C_5_%'!B337,'C_4_%'!B337,'C_3_%'!B337,'C_2_%'!B337,'C_1_%'!B337,'C_0_%'!B337,)</f>
        <v>6990</v>
      </c>
      <c r="C345" s="38" t="str">
        <f>CHOOSE($AU$4,'C_6_%'!A337,'C_5_%'!A337,'C_4_%'!A337,'C_3_%'!A337,'C_2_%'!A337,'C_1_%'!A337,'C_0_%'!A337,)</f>
        <v>West Sioux</v>
      </c>
      <c r="E345" s="40">
        <f>CHOOSE($AU$4,'C_6_%'!E337,'C_5_%'!E337,'C_4_%'!E337,'C_3_%'!E337,'C_2_%'!E337,'C_1_%'!E337,'C_0_%'!E337)</f>
        <v>755.1</v>
      </c>
      <c r="G345" s="40">
        <f>CHOOSE($AU$4,'C_6_%'!F337,'C_5_%'!F337,'C_4_%'!F337,'C_3_%'!F337,'C_2_%'!F337,'C_1_%'!F337,'C_0_%'!F337)</f>
        <v>17</v>
      </c>
      <c r="H345" s="3"/>
      <c r="I345" s="6">
        <f>CHOOSE($AU$4,'C_6_%'!G337,'C_5_%'!G337,'C_4_%'!G337,'C_3_%'!G337,'C_2_%'!G337,'C_1_%'!G337,'C_0_%'!G337,)</f>
        <v>4624566</v>
      </c>
      <c r="J345" s="6"/>
      <c r="K345" s="6">
        <f>CHOOSE($AU$4,'C_6_%'!H337,'C_5_%'!H337,'C_4_%'!H337,'C_3_%'!H337,'C_2_%'!H337,'C_1_%'!H337,'C_0_%'!H337)</f>
        <v>568745</v>
      </c>
      <c r="L345" s="6"/>
      <c r="M345" s="6">
        <f>CHOOSE($AU$4,'C_6_%'!I337,'C_5_%'!I337,'C_4_%'!I337,'C_3_%'!I337,'C_2_%'!I337,'C_1_%'!I337,'C_0_%'!I337)</f>
        <v>480199</v>
      </c>
      <c r="N345" s="6"/>
      <c r="O345" s="6">
        <f>CHOOSE($AU$4,'C_6_%'!J337,'C_5_%'!J337,'C_4_%'!J337,'C_3_%'!J337,'C_2_%'!J337,'C_1_%'!J337,'C_0_%'!J337)</f>
        <v>1833890</v>
      </c>
      <c r="P345" s="6"/>
      <c r="Q345" s="6">
        <f>CHOOSE($AU$4,'C_6_%'!K337,'C_5_%'!K337,'C_4_%'!K337,'C_3_%'!K337,'C_2_%'!K337,'C_1_%'!K337,'C_0_%'!K337)</f>
        <v>38900</v>
      </c>
      <c r="R345" s="6"/>
      <c r="S345" s="6">
        <f>CHOOSE($AU$4,'C_6_%'!L337,'C_5_%'!L337,'C_4_%'!L337,'C_3_%'!L337,'C_2_%'!L337,'C_1_%'!L337,'C_0_%'!L337,)</f>
        <v>7038233.3333000001</v>
      </c>
      <c r="T345" s="6"/>
      <c r="U345" s="6">
        <f>CHOOSE($AU$4,'C_6_%'!O337,'C_5_%'!O337,'C_4_%'!O337,'C_3_%'!O337,'C_2_%'!O337,'C_1_%'!O337,'C_0_%'!O337)</f>
        <v>530131.33333000005</v>
      </c>
      <c r="V345" s="6"/>
      <c r="W345" s="6">
        <f>CHOOSE($AU$4,'C_6_%'!Q337,'C_5_%'!Q337,'C_4_%'!Q337,'C_3_%'!Q337,'C_2_%'!Q337,'C_1_%'!Q337,'C_0_%'!Q337)</f>
        <v>129098.99531</v>
      </c>
      <c r="X345" s="6"/>
      <c r="Y345" s="6">
        <f>CHOOSE($AU$4,'C_6_%'!P337,'C_5_%'!P337,'C_4_%'!P337,'C_3_%'!P337,'C_2_%'!P337,'C_1_%'!P337,'C_0_%'!P337)</f>
        <v>0</v>
      </c>
      <c r="Z345" s="6"/>
      <c r="AA345" s="6">
        <f>CHOOSE($AU$4,'C_6_%'!R337,'C_5_%'!R337,'C_4_%'!R337,'C_3_%'!R337,'C_2_%'!R337,'C_1_%'!R337,'C_0_%'!R337)</f>
        <v>159150</v>
      </c>
      <c r="AB345" s="6"/>
      <c r="AC345" s="6">
        <f>CHOOSE($AU$4,'C_6_%'!S337,'C_5_%'!S337,'C_4_%'!S337,'C_3_%'!S337,'C_2_%'!S337,'C_1_%'!S337,'C_0_%'!S337)</f>
        <v>12246</v>
      </c>
      <c r="AW345" s="20"/>
      <c r="AX345" s="20"/>
      <c r="AY345" s="20"/>
    </row>
    <row r="346" spans="2:51" x14ac:dyDescent="0.2">
      <c r="B346" s="38">
        <f>CHOOSE($AU$4,'C_6_%'!B338,'C_5_%'!B338,'C_4_%'!B338,'C_3_%'!B338,'C_2_%'!B338,'C_1_%'!B338,'C_0_%'!B338,)</f>
        <v>6961</v>
      </c>
      <c r="C346" s="38" t="str">
        <f>CHOOSE($AU$4,'C_6_%'!A338,'C_5_%'!A338,'C_4_%'!A338,'C_3_%'!A338,'C_2_%'!A338,'C_1_%'!A338,'C_0_%'!A338,)</f>
        <v>Western Dubuque</v>
      </c>
      <c r="E346" s="40">
        <f>CHOOSE($AU$4,'C_6_%'!E338,'C_5_%'!E338,'C_4_%'!E338,'C_3_%'!E338,'C_2_%'!E338,'C_1_%'!E338,'C_0_%'!E338)</f>
        <v>2949.6</v>
      </c>
      <c r="G346" s="40">
        <f>CHOOSE($AU$4,'C_6_%'!F338,'C_5_%'!F338,'C_4_%'!F338,'C_3_%'!F338,'C_2_%'!F338,'C_1_%'!F338,'C_0_%'!F338)</f>
        <v>-27.6</v>
      </c>
      <c r="H346" s="3"/>
      <c r="I346" s="6">
        <f>CHOOSE($AU$4,'C_6_%'!G338,'C_5_%'!G338,'C_4_%'!G338,'C_3_%'!G338,'C_2_%'!G338,'C_1_%'!G338,'C_0_%'!G338,)</f>
        <v>14027340</v>
      </c>
      <c r="J346" s="6"/>
      <c r="K346" s="6">
        <f>CHOOSE($AU$4,'C_6_%'!H338,'C_5_%'!H338,'C_4_%'!H338,'C_3_%'!H338,'C_2_%'!H338,'C_1_%'!H338,'C_0_%'!H338)</f>
        <v>2073188</v>
      </c>
      <c r="L346" s="6"/>
      <c r="M346" s="6">
        <f>CHOOSE($AU$4,'C_6_%'!I338,'C_5_%'!I338,'C_4_%'!I338,'C_3_%'!I338,'C_2_%'!I338,'C_1_%'!I338,'C_0_%'!I338)</f>
        <v>851784</v>
      </c>
      <c r="N346" s="6"/>
      <c r="O346" s="6">
        <f>CHOOSE($AU$4,'C_6_%'!J338,'C_5_%'!J338,'C_4_%'!J338,'C_3_%'!J338,'C_2_%'!J338,'C_1_%'!J338,'C_0_%'!J338)</f>
        <v>10305799</v>
      </c>
      <c r="P346" s="6"/>
      <c r="Q346" s="6">
        <f>CHOOSE($AU$4,'C_6_%'!K338,'C_5_%'!K338,'C_4_%'!K338,'C_3_%'!K338,'C_2_%'!K338,'C_1_%'!K338,'C_0_%'!K338)</f>
        <v>189955</v>
      </c>
      <c r="R346" s="6"/>
      <c r="S346" s="6">
        <f>CHOOSE($AU$4,'C_6_%'!L338,'C_5_%'!L338,'C_4_%'!L338,'C_3_%'!L338,'C_2_%'!L338,'C_1_%'!L338,'C_0_%'!L338,)</f>
        <v>26508505.333000001</v>
      </c>
      <c r="T346" s="6"/>
      <c r="U346" s="6">
        <f>CHOOSE($AU$4,'C_6_%'!O338,'C_5_%'!O338,'C_4_%'!O338,'C_3_%'!O338,'C_2_%'!O338,'C_1_%'!O338,'C_0_%'!O338)</f>
        <v>1143917.3333000001</v>
      </c>
      <c r="V346" s="6"/>
      <c r="W346" s="6">
        <f>CHOOSE($AU$4,'C_6_%'!Q338,'C_5_%'!Q338,'C_4_%'!Q338,'C_3_%'!Q338,'C_2_%'!Q338,'C_1_%'!Q338,'C_0_%'!Q338)</f>
        <v>0</v>
      </c>
      <c r="X346" s="6"/>
      <c r="Y346" s="6">
        <f>CHOOSE($AU$4,'C_6_%'!P338,'C_5_%'!P338,'C_4_%'!P338,'C_3_%'!P338,'C_2_%'!P338,'C_1_%'!P338,'C_0_%'!P338)</f>
        <v>0</v>
      </c>
      <c r="Z346" s="6"/>
      <c r="AA346" s="6">
        <f>CHOOSE($AU$4,'C_6_%'!R338,'C_5_%'!R338,'C_4_%'!R338,'C_3_%'!R338,'C_2_%'!R338,'C_1_%'!R338,'C_0_%'!R338)</f>
        <v>891240</v>
      </c>
      <c r="AB346" s="6"/>
      <c r="AC346" s="6">
        <f>CHOOSE($AU$4,'C_6_%'!S338,'C_5_%'!S338,'C_4_%'!S338,'C_3_%'!S338,'C_2_%'!S338,'C_1_%'!S338,'C_0_%'!S338)</f>
        <v>40421</v>
      </c>
      <c r="AW346" s="20"/>
      <c r="AX346" s="20"/>
      <c r="AY346" s="20"/>
    </row>
    <row r="347" spans="2:51" x14ac:dyDescent="0.2">
      <c r="B347" s="38">
        <f>CHOOSE($AU$4,'C_6_%'!B339,'C_5_%'!B339,'C_4_%'!B339,'C_3_%'!B339,'C_2_%'!B339,'C_1_%'!B339,'C_0_%'!B339,)</f>
        <v>6992</v>
      </c>
      <c r="C347" s="38" t="str">
        <f>CHOOSE($AU$4,'C_6_%'!A339,'C_5_%'!A339,'C_4_%'!A339,'C_3_%'!A339,'C_2_%'!A339,'C_1_%'!A339,'C_0_%'!A339,)</f>
        <v>Westwood</v>
      </c>
      <c r="E347" s="40">
        <f>CHOOSE($AU$4,'C_6_%'!E339,'C_5_%'!E339,'C_4_%'!E339,'C_3_%'!E339,'C_2_%'!E339,'C_1_%'!E339,'C_0_%'!E339)</f>
        <v>521</v>
      </c>
      <c r="G347" s="40">
        <f>CHOOSE($AU$4,'C_6_%'!F339,'C_5_%'!F339,'C_4_%'!F339,'C_3_%'!F339,'C_2_%'!F339,'C_1_%'!F339,'C_0_%'!F339)</f>
        <v>-23.2</v>
      </c>
      <c r="H347" s="3"/>
      <c r="I347" s="6">
        <f>CHOOSE($AU$4,'C_6_%'!G339,'C_5_%'!G339,'C_4_%'!G339,'C_3_%'!G339,'C_2_%'!G339,'C_1_%'!G339,'C_0_%'!G339,)</f>
        <v>2053045</v>
      </c>
      <c r="J347" s="6"/>
      <c r="K347" s="6">
        <f>CHOOSE($AU$4,'C_6_%'!H339,'C_5_%'!H339,'C_4_%'!H339,'C_3_%'!H339,'C_2_%'!H339,'C_1_%'!H339,'C_0_%'!H339)</f>
        <v>396025</v>
      </c>
      <c r="L347" s="6"/>
      <c r="M347" s="6">
        <f>CHOOSE($AU$4,'C_6_%'!I339,'C_5_%'!I339,'C_4_%'!I339,'C_3_%'!I339,'C_2_%'!I339,'C_1_%'!I339,'C_0_%'!I339)</f>
        <v>92837</v>
      </c>
      <c r="N347" s="6"/>
      <c r="O347" s="6">
        <f>CHOOSE($AU$4,'C_6_%'!J339,'C_5_%'!J339,'C_4_%'!J339,'C_3_%'!J339,'C_2_%'!J339,'C_1_%'!J339,'C_0_%'!J339)</f>
        <v>2430245</v>
      </c>
      <c r="P347" s="6"/>
      <c r="Q347" s="6">
        <f>CHOOSE($AU$4,'C_6_%'!K339,'C_5_%'!K339,'C_4_%'!K339,'C_3_%'!K339,'C_2_%'!K339,'C_1_%'!K339,'C_0_%'!K339)</f>
        <v>83925</v>
      </c>
      <c r="R347" s="6"/>
      <c r="S347" s="6">
        <f>CHOOSE($AU$4,'C_6_%'!L339,'C_5_%'!L339,'C_4_%'!L339,'C_3_%'!L339,'C_2_%'!L339,'C_1_%'!L339,'C_0_%'!L339,)</f>
        <v>4894868.6666999999</v>
      </c>
      <c r="T347" s="6"/>
      <c r="U347" s="6">
        <f>CHOOSE($AU$4,'C_6_%'!O339,'C_5_%'!O339,'C_4_%'!O339,'C_3_%'!O339,'C_2_%'!O339,'C_1_%'!O339,'C_0_%'!O339)</f>
        <v>192315.66667000001</v>
      </c>
      <c r="V347" s="6"/>
      <c r="W347" s="6">
        <f>CHOOSE($AU$4,'C_6_%'!Q339,'C_5_%'!Q339,'C_4_%'!Q339,'C_3_%'!Q339,'C_2_%'!Q339,'C_1_%'!Q339,'C_0_%'!Q339)</f>
        <v>0</v>
      </c>
      <c r="X347" s="6"/>
      <c r="Y347" s="6">
        <f>CHOOSE($AU$4,'C_6_%'!P339,'C_5_%'!P339,'C_4_%'!P339,'C_3_%'!P339,'C_2_%'!P339,'C_1_%'!P339,'C_0_%'!P339)</f>
        <v>48503</v>
      </c>
      <c r="Z347" s="6"/>
      <c r="AA347" s="6">
        <f>CHOOSE($AU$4,'C_6_%'!R339,'C_5_%'!R339,'C_4_%'!R339,'C_3_%'!R339,'C_2_%'!R339,'C_1_%'!R339,'C_0_%'!R339)</f>
        <v>57294</v>
      </c>
      <c r="AB347" s="6"/>
      <c r="AC347" s="6">
        <f>CHOOSE($AU$4,'C_6_%'!S339,'C_5_%'!S339,'C_4_%'!S339,'C_3_%'!S339,'C_2_%'!S339,'C_1_%'!S339,'C_0_%'!S339)</f>
        <v>-16158</v>
      </c>
      <c r="AW347" s="20"/>
      <c r="AX347" s="20"/>
      <c r="AY347" s="20"/>
    </row>
    <row r="348" spans="2:51" x14ac:dyDescent="0.2">
      <c r="B348" s="38">
        <f>CHOOSE($AU$4,'C_6_%'!B340,'C_5_%'!B340,'C_4_%'!B340,'C_3_%'!B340,'C_2_%'!B340,'C_1_%'!B340,'C_0_%'!B340,)</f>
        <v>7002</v>
      </c>
      <c r="C348" s="38" t="str">
        <f>CHOOSE($AU$4,'C_6_%'!A340,'C_5_%'!A340,'C_4_%'!A340,'C_3_%'!A340,'C_2_%'!A340,'C_1_%'!A340,'C_0_%'!A340,)</f>
        <v>Whiting</v>
      </c>
      <c r="E348" s="40">
        <f>CHOOSE($AU$4,'C_6_%'!E340,'C_5_%'!E340,'C_4_%'!E340,'C_3_%'!E340,'C_2_%'!E340,'C_1_%'!E340,'C_0_%'!E340)</f>
        <v>171.3</v>
      </c>
      <c r="G348" s="40">
        <f>CHOOSE($AU$4,'C_6_%'!F340,'C_5_%'!F340,'C_4_%'!F340,'C_3_%'!F340,'C_2_%'!F340,'C_1_%'!F340,'C_0_%'!F340)</f>
        <v>-24.8</v>
      </c>
      <c r="H348" s="3"/>
      <c r="I348" s="6">
        <f>CHOOSE($AU$4,'C_6_%'!G340,'C_5_%'!G340,'C_4_%'!G340,'C_3_%'!G340,'C_2_%'!G340,'C_1_%'!G340,'C_0_%'!G340,)</f>
        <v>719431</v>
      </c>
      <c r="J348" s="6"/>
      <c r="K348" s="6">
        <f>CHOOSE($AU$4,'C_6_%'!H340,'C_5_%'!H340,'C_4_%'!H340,'C_3_%'!H340,'C_2_%'!H340,'C_1_%'!H340,'C_0_%'!H340)</f>
        <v>168007</v>
      </c>
      <c r="L348" s="6"/>
      <c r="M348" s="6">
        <f>CHOOSE($AU$4,'C_6_%'!I340,'C_5_%'!I340,'C_4_%'!I340,'C_3_%'!I340,'C_2_%'!I340,'C_1_%'!I340,'C_0_%'!I340)</f>
        <v>-74392</v>
      </c>
      <c r="N348" s="6"/>
      <c r="O348" s="6">
        <f>CHOOSE($AU$4,'C_6_%'!J340,'C_5_%'!J340,'C_4_%'!J340,'C_3_%'!J340,'C_2_%'!J340,'C_1_%'!J340,'C_0_%'!J340)</f>
        <v>865185</v>
      </c>
      <c r="P348" s="6"/>
      <c r="Q348" s="6">
        <f>CHOOSE($AU$4,'C_6_%'!K340,'C_5_%'!K340,'C_4_%'!K340,'C_3_%'!K340,'C_2_%'!K340,'C_1_%'!K340,'C_0_%'!K340)</f>
        <v>110295</v>
      </c>
      <c r="R348" s="6"/>
      <c r="S348" s="6">
        <f>CHOOSE($AU$4,'C_6_%'!L340,'C_5_%'!L340,'C_4_%'!L340,'C_3_%'!L340,'C_2_%'!L340,'C_1_%'!L340,'C_0_%'!L340,)</f>
        <v>1757378.3333000001</v>
      </c>
      <c r="T348" s="6"/>
      <c r="U348" s="6">
        <f>CHOOSE($AU$4,'C_6_%'!O340,'C_5_%'!O340,'C_4_%'!O340,'C_3_%'!O340,'C_2_%'!O340,'C_1_%'!O340,'C_0_%'!O340)</f>
        <v>40658.333333000002</v>
      </c>
      <c r="V348" s="6"/>
      <c r="W348" s="6">
        <f>CHOOSE($AU$4,'C_6_%'!Q340,'C_5_%'!Q340,'C_4_%'!Q340,'C_3_%'!Q340,'C_2_%'!Q340,'C_1_%'!Q340,'C_0_%'!Q340)</f>
        <v>0</v>
      </c>
      <c r="X348" s="6"/>
      <c r="Y348" s="6">
        <f>CHOOSE($AU$4,'C_6_%'!P340,'C_5_%'!P340,'C_4_%'!P340,'C_3_%'!P340,'C_2_%'!P340,'C_1_%'!P340,'C_0_%'!P340)</f>
        <v>121835</v>
      </c>
      <c r="Z348" s="6"/>
      <c r="AA348" s="6">
        <f>CHOOSE($AU$4,'C_6_%'!R340,'C_5_%'!R340,'C_4_%'!R340,'C_3_%'!R340,'C_2_%'!R340,'C_1_%'!R340,'C_0_%'!R340)</f>
        <v>38196</v>
      </c>
      <c r="AB348" s="6"/>
      <c r="AC348" s="6">
        <f>CHOOSE($AU$4,'C_6_%'!S340,'C_5_%'!S340,'C_4_%'!S340,'C_3_%'!S340,'C_2_%'!S340,'C_1_%'!S340,'C_0_%'!S340)</f>
        <v>13712</v>
      </c>
      <c r="AW348" s="20"/>
      <c r="AX348" s="20"/>
      <c r="AY348" s="20"/>
    </row>
    <row r="349" spans="2:51" s="43" customFormat="1" x14ac:dyDescent="0.2">
      <c r="B349" s="42">
        <f>CHOOSE($AU$4,'C_6_%'!B341,'C_5_%'!B341,'C_4_%'!B341,'C_3_%'!B341,'C_2_%'!B341,'C_1_%'!B341,'C_0_%'!B341,)</f>
        <v>7029</v>
      </c>
      <c r="C349" s="42" t="str">
        <f>CHOOSE($AU$4,'C_6_%'!A341,'C_5_%'!A341,'C_4_%'!A341,'C_3_%'!A341,'C_2_%'!A341,'C_1_%'!A341,'C_0_%'!A341,)</f>
        <v>Williamsburg</v>
      </c>
      <c r="E349" s="44">
        <f>CHOOSE($AU$4,'C_6_%'!E341,'C_5_%'!E341,'C_4_%'!E341,'C_3_%'!E341,'C_2_%'!E341,'C_1_%'!E341,'C_0_%'!E341)</f>
        <v>1143.5999999999999</v>
      </c>
      <c r="G349" s="44">
        <f>CHOOSE($AU$4,'C_6_%'!F341,'C_5_%'!F341,'C_4_%'!F341,'C_3_%'!F341,'C_2_%'!F341,'C_1_%'!F341,'C_0_%'!F341)</f>
        <v>1.9</v>
      </c>
      <c r="H349" s="45"/>
      <c r="I349" s="46">
        <f>CHOOSE($AU$4,'C_6_%'!G341,'C_5_%'!G341,'C_4_%'!G341,'C_3_%'!G341,'C_2_%'!G341,'C_1_%'!G341,'C_0_%'!G341,)</f>
        <v>5647223</v>
      </c>
      <c r="J349" s="46"/>
      <c r="K349" s="46">
        <f>CHOOSE($AU$4,'C_6_%'!H341,'C_5_%'!H341,'C_4_%'!H341,'C_3_%'!H341,'C_2_%'!H341,'C_1_%'!H341,'C_0_%'!H341)</f>
        <v>792095</v>
      </c>
      <c r="L349" s="46"/>
      <c r="M349" s="46">
        <f>CHOOSE($AU$4,'C_6_%'!I341,'C_5_%'!I341,'C_4_%'!I341,'C_3_%'!I341,'C_2_%'!I341,'C_1_%'!I341,'C_0_%'!I341)</f>
        <v>254370</v>
      </c>
      <c r="N349" s="46"/>
      <c r="O349" s="46">
        <f>CHOOSE($AU$4,'C_6_%'!J341,'C_5_%'!J341,'C_4_%'!J341,'C_3_%'!J341,'C_2_%'!J341,'C_1_%'!J341,'C_0_%'!J341)</f>
        <v>3184767</v>
      </c>
      <c r="P349" s="46"/>
      <c r="Q349" s="46">
        <f>CHOOSE($AU$4,'C_6_%'!K341,'C_5_%'!K341,'C_4_%'!K341,'C_3_%'!K341,'C_2_%'!K341,'C_1_%'!K341,'C_0_%'!K341)</f>
        <v>47082</v>
      </c>
      <c r="R349" s="46"/>
      <c r="S349" s="46">
        <f>CHOOSE($AU$4,'C_6_%'!L341,'C_5_%'!L341,'C_4_%'!L341,'C_3_%'!L341,'C_2_%'!L341,'C_1_%'!L341,'C_0_%'!L341,)</f>
        <v>9645655</v>
      </c>
      <c r="T349" s="46"/>
      <c r="U349" s="46">
        <f>CHOOSE($AU$4,'C_6_%'!O341,'C_5_%'!O341,'C_4_%'!O341,'C_3_%'!O341,'C_2_%'!O341,'C_1_%'!O341,'C_0_%'!O341)</f>
        <v>323022</v>
      </c>
      <c r="V349" s="46"/>
      <c r="W349" s="46">
        <f>CHOOSE($AU$4,'C_6_%'!Q341,'C_5_%'!Q341,'C_4_%'!Q341,'C_3_%'!Q341,'C_2_%'!Q341,'C_1_%'!Q341,'C_0_%'!Q341)</f>
        <v>0</v>
      </c>
      <c r="X349" s="46"/>
      <c r="Y349" s="46">
        <f>CHOOSE($AU$4,'C_6_%'!P341,'C_5_%'!P341,'C_4_%'!P341,'C_3_%'!P341,'C_2_%'!P341,'C_1_%'!P341,'C_0_%'!P341)</f>
        <v>0</v>
      </c>
      <c r="Z349" s="46"/>
      <c r="AA349" s="46">
        <f>CHOOSE($AU$4,'C_6_%'!R341,'C_5_%'!R341,'C_4_%'!R341,'C_3_%'!R341,'C_2_%'!R341,'C_1_%'!R341,'C_0_%'!R341)</f>
        <v>203712</v>
      </c>
      <c r="AB349" s="46"/>
      <c r="AC349" s="46">
        <f>CHOOSE($AU$4,'C_6_%'!S341,'C_5_%'!S341,'C_4_%'!S341,'C_3_%'!S341,'C_2_%'!S341,'C_1_%'!S341,'C_0_%'!S341)</f>
        <v>7840</v>
      </c>
      <c r="AW349" s="48"/>
      <c r="AX349" s="48"/>
      <c r="AY349" s="48"/>
    </row>
    <row r="350" spans="2:51" x14ac:dyDescent="0.2">
      <c r="B350" s="38">
        <f>CHOOSE($AU$4,'C_6_%'!B342,'C_5_%'!B342,'C_4_%'!B342,'C_3_%'!B342,'C_2_%'!B342,'C_1_%'!B342,'C_0_%'!B342,)</f>
        <v>7038</v>
      </c>
      <c r="C350" s="38" t="str">
        <f>CHOOSE($AU$4,'C_6_%'!A342,'C_5_%'!A342,'C_4_%'!A342,'C_3_%'!A342,'C_2_%'!A342,'C_1_%'!A342,'C_0_%'!A342,)</f>
        <v>Wilton</v>
      </c>
      <c r="E350" s="40">
        <f>CHOOSE($AU$4,'C_6_%'!E342,'C_5_%'!E342,'C_4_%'!E342,'C_3_%'!E342,'C_2_%'!E342,'C_1_%'!E342,'C_0_%'!E342)</f>
        <v>762</v>
      </c>
      <c r="G350" s="40">
        <f>CHOOSE($AU$4,'C_6_%'!F342,'C_5_%'!F342,'C_4_%'!F342,'C_3_%'!F342,'C_2_%'!F342,'C_1_%'!F342,'C_0_%'!F342)</f>
        <v>-10.6</v>
      </c>
      <c r="H350" s="3"/>
      <c r="I350" s="6">
        <f>CHOOSE($AU$4,'C_6_%'!G342,'C_5_%'!G342,'C_4_%'!G342,'C_3_%'!G342,'C_2_%'!G342,'C_1_%'!G342,'C_0_%'!G342,)</f>
        <v>3817613</v>
      </c>
      <c r="J350" s="6"/>
      <c r="K350" s="6">
        <f>CHOOSE($AU$4,'C_6_%'!H342,'C_5_%'!H342,'C_4_%'!H342,'C_3_%'!H342,'C_2_%'!H342,'C_1_%'!H342,'C_0_%'!H342)</f>
        <v>550004</v>
      </c>
      <c r="L350" s="6"/>
      <c r="M350" s="6">
        <f>CHOOSE($AU$4,'C_6_%'!I342,'C_5_%'!I342,'C_4_%'!I342,'C_3_%'!I342,'C_2_%'!I342,'C_1_%'!I342,'C_0_%'!I342)</f>
        <v>198764</v>
      </c>
      <c r="N350" s="6"/>
      <c r="O350" s="6">
        <f>CHOOSE($AU$4,'C_6_%'!J342,'C_5_%'!J342,'C_4_%'!J342,'C_3_%'!J342,'C_2_%'!J342,'C_1_%'!J342,'C_0_%'!J342)</f>
        <v>2189745</v>
      </c>
      <c r="P350" s="6"/>
      <c r="Q350" s="6">
        <f>CHOOSE($AU$4,'C_6_%'!K342,'C_5_%'!K342,'C_4_%'!K342,'C_3_%'!K342,'C_2_%'!K342,'C_1_%'!K342,'C_0_%'!K342)</f>
        <v>-36532</v>
      </c>
      <c r="R350" s="6"/>
      <c r="S350" s="6">
        <f>CHOOSE($AU$4,'C_6_%'!L342,'C_5_%'!L342,'C_4_%'!L342,'C_3_%'!L342,'C_2_%'!L342,'C_1_%'!L342,'C_0_%'!L342,)</f>
        <v>6575385.3333000001</v>
      </c>
      <c r="T350" s="6"/>
      <c r="U350" s="6">
        <f>CHOOSE($AU$4,'C_6_%'!O342,'C_5_%'!O342,'C_4_%'!O342,'C_3_%'!O342,'C_2_%'!O342,'C_1_%'!O342,'C_0_%'!O342)</f>
        <v>180255.33332999999</v>
      </c>
      <c r="V350" s="6"/>
      <c r="W350" s="6">
        <f>CHOOSE($AU$4,'C_6_%'!Q342,'C_5_%'!Q342,'C_4_%'!Q342,'C_3_%'!Q342,'C_2_%'!Q342,'C_1_%'!Q342,'C_0_%'!Q342)</f>
        <v>0</v>
      </c>
      <c r="X350" s="6"/>
      <c r="Y350" s="6">
        <f>CHOOSE($AU$4,'C_6_%'!P342,'C_5_%'!P342,'C_4_%'!P342,'C_3_%'!P342,'C_2_%'!P342,'C_1_%'!P342,'C_0_%'!P342)</f>
        <v>0</v>
      </c>
      <c r="Z350" s="6"/>
      <c r="AA350" s="6">
        <f>CHOOSE($AU$4,'C_6_%'!R342,'C_5_%'!R342,'C_4_%'!R342,'C_3_%'!R342,'C_2_%'!R342,'C_1_%'!R342,'C_0_%'!R342)</f>
        <v>149601</v>
      </c>
      <c r="AB350" s="6"/>
      <c r="AC350" s="6">
        <f>CHOOSE($AU$4,'C_6_%'!S342,'C_5_%'!S342,'C_4_%'!S342,'C_3_%'!S342,'C_2_%'!S342,'C_1_%'!S342,'C_0_%'!S342)</f>
        <v>51665</v>
      </c>
      <c r="AW350" s="20"/>
      <c r="AX350" s="20"/>
      <c r="AY350" s="20"/>
    </row>
    <row r="351" spans="2:51" x14ac:dyDescent="0.2">
      <c r="B351" s="38">
        <f>CHOOSE($AU$4,'C_6_%'!B343,'C_5_%'!B343,'C_4_%'!B343,'C_3_%'!B343,'C_2_%'!B343,'C_1_%'!B343,'C_0_%'!B343,)</f>
        <v>7047</v>
      </c>
      <c r="C351" s="38" t="str">
        <f>CHOOSE($AU$4,'C_6_%'!A343,'C_5_%'!A343,'C_4_%'!A343,'C_3_%'!A343,'C_2_%'!A343,'C_1_%'!A343,'C_0_%'!A343,)</f>
        <v>Winfield-Mt Union</v>
      </c>
      <c r="E351" s="40">
        <f>CHOOSE($AU$4,'C_6_%'!E343,'C_5_%'!E343,'C_4_%'!E343,'C_3_%'!E343,'C_2_%'!E343,'C_1_%'!E343,'C_0_%'!E343)</f>
        <v>377.7</v>
      </c>
      <c r="G351" s="40">
        <f>CHOOSE($AU$4,'C_6_%'!F343,'C_5_%'!F343,'C_4_%'!F343,'C_3_%'!F343,'C_2_%'!F343,'C_1_%'!F343,'C_0_%'!F343)</f>
        <v>2.7</v>
      </c>
      <c r="H351" s="3"/>
      <c r="I351" s="6">
        <f>CHOOSE($AU$4,'C_6_%'!G343,'C_5_%'!G343,'C_4_%'!G343,'C_3_%'!G343,'C_2_%'!G343,'C_1_%'!G343,'C_0_%'!G343,)</f>
        <v>1893311</v>
      </c>
      <c r="J351" s="6"/>
      <c r="K351" s="6">
        <f>CHOOSE($AU$4,'C_6_%'!H343,'C_5_%'!H343,'C_4_%'!H343,'C_3_%'!H343,'C_2_%'!H343,'C_1_%'!H343,'C_0_%'!H343)</f>
        <v>281036</v>
      </c>
      <c r="L351" s="6"/>
      <c r="M351" s="6">
        <f>CHOOSE($AU$4,'C_6_%'!I343,'C_5_%'!I343,'C_4_%'!I343,'C_3_%'!I343,'C_2_%'!I343,'C_1_%'!I343,'C_0_%'!I343)</f>
        <v>140316</v>
      </c>
      <c r="N351" s="6"/>
      <c r="O351" s="6">
        <f>CHOOSE($AU$4,'C_6_%'!J343,'C_5_%'!J343,'C_4_%'!J343,'C_3_%'!J343,'C_2_%'!J343,'C_1_%'!J343,'C_0_%'!J343)</f>
        <v>1128121</v>
      </c>
      <c r="P351" s="6"/>
      <c r="Q351" s="6">
        <f>CHOOSE($AU$4,'C_6_%'!K343,'C_5_%'!K343,'C_4_%'!K343,'C_3_%'!K343,'C_2_%'!K343,'C_1_%'!K343,'C_0_%'!K343)</f>
        <v>33239</v>
      </c>
      <c r="R351" s="6"/>
      <c r="S351" s="6">
        <f>CHOOSE($AU$4,'C_6_%'!L343,'C_5_%'!L343,'C_4_%'!L343,'C_3_%'!L343,'C_2_%'!L343,'C_1_%'!L343,'C_0_%'!L343,)</f>
        <v>3306777</v>
      </c>
      <c r="T351" s="6"/>
      <c r="U351" s="6">
        <f>CHOOSE($AU$4,'C_6_%'!O343,'C_5_%'!O343,'C_4_%'!O343,'C_3_%'!O343,'C_2_%'!O343,'C_1_%'!O343,'C_0_%'!O343)</f>
        <v>177864</v>
      </c>
      <c r="V351" s="6"/>
      <c r="W351" s="6">
        <f>CHOOSE($AU$4,'C_6_%'!Q343,'C_5_%'!Q343,'C_4_%'!Q343,'C_3_%'!Q343,'C_2_%'!Q343,'C_1_%'!Q343,'C_0_%'!Q343)</f>
        <v>0</v>
      </c>
      <c r="X351" s="6"/>
      <c r="Y351" s="6">
        <f>CHOOSE($AU$4,'C_6_%'!P343,'C_5_%'!P343,'C_4_%'!P343,'C_3_%'!P343,'C_2_%'!P343,'C_1_%'!P343,'C_0_%'!P343)</f>
        <v>0</v>
      </c>
      <c r="Z351" s="6"/>
      <c r="AA351" s="6">
        <f>CHOOSE($AU$4,'C_6_%'!R343,'C_5_%'!R343,'C_4_%'!R343,'C_3_%'!R343,'C_2_%'!R343,'C_1_%'!R343,'C_0_%'!R343)</f>
        <v>50928</v>
      </c>
      <c r="AB351" s="6"/>
      <c r="AC351" s="6">
        <f>CHOOSE($AU$4,'C_6_%'!S343,'C_5_%'!S343,'C_4_%'!S343,'C_3_%'!S343,'C_2_%'!S343,'C_1_%'!S343,'C_0_%'!S343)</f>
        <v>-19464</v>
      </c>
      <c r="AW351" s="20"/>
      <c r="AX351" s="20"/>
      <c r="AY351" s="20"/>
    </row>
    <row r="352" spans="2:51" x14ac:dyDescent="0.2">
      <c r="B352" s="38">
        <f>CHOOSE($AU$4,'C_6_%'!B344,'C_5_%'!B344,'C_4_%'!B344,'C_3_%'!B344,'C_2_%'!B344,'C_1_%'!B344,'C_0_%'!B344,)</f>
        <v>7056</v>
      </c>
      <c r="C352" s="38" t="str">
        <f>CHOOSE($AU$4,'C_6_%'!A344,'C_5_%'!A344,'C_4_%'!A344,'C_3_%'!A344,'C_2_%'!A344,'C_1_%'!A344,'C_0_%'!A344,)</f>
        <v>Winterset</v>
      </c>
      <c r="E352" s="40">
        <f>CHOOSE($AU$4,'C_6_%'!E344,'C_5_%'!E344,'C_4_%'!E344,'C_3_%'!E344,'C_2_%'!E344,'C_1_%'!E344,'C_0_%'!E344)</f>
        <v>1714.9</v>
      </c>
      <c r="G352" s="40">
        <f>CHOOSE($AU$4,'C_6_%'!F344,'C_5_%'!F344,'C_4_%'!F344,'C_3_%'!F344,'C_2_%'!F344,'C_1_%'!F344,'C_0_%'!F344)</f>
        <v>9.1</v>
      </c>
      <c r="H352" s="3"/>
      <c r="I352" s="6">
        <f>CHOOSE($AU$4,'C_6_%'!G344,'C_5_%'!G344,'C_4_%'!G344,'C_3_%'!G344,'C_2_%'!G344,'C_1_%'!G344,'C_0_%'!G344,)</f>
        <v>9308322</v>
      </c>
      <c r="J352" s="6"/>
      <c r="K352" s="6">
        <f>CHOOSE($AU$4,'C_6_%'!H344,'C_5_%'!H344,'C_4_%'!H344,'C_3_%'!H344,'C_2_%'!H344,'C_1_%'!H344,'C_0_%'!H344)</f>
        <v>1174408</v>
      </c>
      <c r="L352" s="6"/>
      <c r="M352" s="6">
        <f>CHOOSE($AU$4,'C_6_%'!I344,'C_5_%'!I344,'C_4_%'!I344,'C_3_%'!I344,'C_2_%'!I344,'C_1_%'!I344,'C_0_%'!I344)</f>
        <v>583859</v>
      </c>
      <c r="N352" s="6"/>
      <c r="O352" s="6">
        <f>CHOOSE($AU$4,'C_6_%'!J344,'C_5_%'!J344,'C_4_%'!J344,'C_3_%'!J344,'C_2_%'!J344,'C_1_%'!J344,'C_0_%'!J344)</f>
        <v>4237497</v>
      </c>
      <c r="P352" s="6"/>
      <c r="Q352" s="6">
        <f>CHOOSE($AU$4,'C_6_%'!K344,'C_5_%'!K344,'C_4_%'!K344,'C_3_%'!K344,'C_2_%'!K344,'C_1_%'!K344,'C_0_%'!K344)</f>
        <v>101135</v>
      </c>
      <c r="R352" s="6"/>
      <c r="S352" s="6">
        <f>CHOOSE($AU$4,'C_6_%'!L344,'C_5_%'!L344,'C_4_%'!L344,'C_3_%'!L344,'C_2_%'!L344,'C_1_%'!L344,'C_0_%'!L344,)</f>
        <v>14745645</v>
      </c>
      <c r="T352" s="6"/>
      <c r="U352" s="6">
        <f>CHOOSE($AU$4,'C_6_%'!O344,'C_5_%'!O344,'C_4_%'!O344,'C_3_%'!O344,'C_2_%'!O344,'C_1_%'!O344,'C_0_%'!O344)</f>
        <v>710412</v>
      </c>
      <c r="V352" s="6"/>
      <c r="W352" s="6">
        <f>CHOOSE($AU$4,'C_6_%'!Q344,'C_5_%'!Q344,'C_4_%'!Q344,'C_3_%'!Q344,'C_2_%'!Q344,'C_1_%'!Q344,'C_0_%'!Q344)</f>
        <v>99698.335980000003</v>
      </c>
      <c r="X352" s="6"/>
      <c r="Y352" s="6">
        <f>CHOOSE($AU$4,'C_6_%'!P344,'C_5_%'!P344,'C_4_%'!P344,'C_3_%'!P344,'C_2_%'!P344,'C_1_%'!P344,'C_0_%'!P344)</f>
        <v>0</v>
      </c>
      <c r="Z352" s="6"/>
      <c r="AA352" s="6">
        <f>CHOOSE($AU$4,'C_6_%'!R344,'C_5_%'!R344,'C_4_%'!R344,'C_3_%'!R344,'C_2_%'!R344,'C_1_%'!R344,'C_0_%'!R344)</f>
        <v>302385</v>
      </c>
      <c r="AB352" s="6"/>
      <c r="AC352" s="6">
        <f>CHOOSE($AU$4,'C_6_%'!S344,'C_5_%'!S344,'C_4_%'!S344,'C_3_%'!S344,'C_2_%'!S344,'C_1_%'!S344,'C_0_%'!S344)</f>
        <v>63666</v>
      </c>
      <c r="AW352" s="20"/>
      <c r="AX352" s="20"/>
      <c r="AY352" s="20"/>
    </row>
    <row r="353" spans="1:51" x14ac:dyDescent="0.2">
      <c r="B353" s="38">
        <f>CHOOSE($AU$4,'C_6_%'!B345,'C_5_%'!B345,'C_4_%'!B345,'C_3_%'!B345,'C_2_%'!B345,'C_1_%'!B345,'C_0_%'!B345,)</f>
        <v>7092</v>
      </c>
      <c r="C353" s="38" t="str">
        <f>CHOOSE($AU$4,'C_6_%'!A345,'C_5_%'!A345,'C_4_%'!A345,'C_3_%'!A345,'C_2_%'!A345,'C_1_%'!A345,'C_0_%'!A345,)</f>
        <v>Woodbine</v>
      </c>
      <c r="E353" s="40">
        <f>CHOOSE($AU$4,'C_6_%'!E345,'C_5_%'!E345,'C_4_%'!E345,'C_3_%'!E345,'C_2_%'!E345,'C_1_%'!E345,'C_0_%'!E345)</f>
        <v>443.9</v>
      </c>
      <c r="G353" s="40">
        <f>CHOOSE($AU$4,'C_6_%'!F345,'C_5_%'!F345,'C_4_%'!F345,'C_3_%'!F345,'C_2_%'!F345,'C_1_%'!F345,'C_0_%'!F345)</f>
        <v>11.4</v>
      </c>
      <c r="H353" s="3"/>
      <c r="I353" s="6">
        <f>CHOOSE($AU$4,'C_6_%'!G345,'C_5_%'!G345,'C_4_%'!G345,'C_3_%'!G345,'C_2_%'!G345,'C_1_%'!G345,'C_0_%'!G345,)</f>
        <v>2260824</v>
      </c>
      <c r="J353" s="6"/>
      <c r="K353" s="6">
        <f>CHOOSE($AU$4,'C_6_%'!H345,'C_5_%'!H345,'C_4_%'!H345,'C_3_%'!H345,'C_2_%'!H345,'C_1_%'!H345,'C_0_%'!H345)</f>
        <v>343018</v>
      </c>
      <c r="L353" s="6"/>
      <c r="M353" s="6">
        <f>CHOOSE($AU$4,'C_6_%'!I345,'C_5_%'!I345,'C_4_%'!I345,'C_3_%'!I345,'C_2_%'!I345,'C_1_%'!I345,'C_0_%'!I345)</f>
        <v>285109</v>
      </c>
      <c r="N353" s="6"/>
      <c r="O353" s="6">
        <f>CHOOSE($AU$4,'C_6_%'!J345,'C_5_%'!J345,'C_4_%'!J345,'C_3_%'!J345,'C_2_%'!J345,'C_1_%'!J345,'C_0_%'!J345)</f>
        <v>1241820</v>
      </c>
      <c r="P353" s="6"/>
      <c r="Q353" s="6">
        <f>CHOOSE($AU$4,'C_6_%'!K345,'C_5_%'!K345,'C_4_%'!K345,'C_3_%'!K345,'C_2_%'!K345,'C_1_%'!K345,'C_0_%'!K345)</f>
        <v>10204</v>
      </c>
      <c r="R353" s="6"/>
      <c r="S353" s="6">
        <f>CHOOSE($AU$4,'C_6_%'!L345,'C_5_%'!L345,'C_4_%'!L345,'C_3_%'!L345,'C_2_%'!L345,'C_1_%'!L345,'C_0_%'!L345,)</f>
        <v>3851341</v>
      </c>
      <c r="T353" s="6"/>
      <c r="U353" s="6">
        <f>CHOOSE($AU$4,'C_6_%'!O345,'C_5_%'!O345,'C_4_%'!O345,'C_3_%'!O345,'C_2_%'!O345,'C_1_%'!O345,'C_0_%'!O345)</f>
        <v>300992</v>
      </c>
      <c r="V353" s="6"/>
      <c r="W353" s="6">
        <f>CHOOSE($AU$4,'C_6_%'!Q345,'C_5_%'!Q345,'C_4_%'!Q345,'C_3_%'!Q345,'C_2_%'!Q345,'C_1_%'!Q345,'C_0_%'!Q345)</f>
        <v>0</v>
      </c>
      <c r="X353" s="6"/>
      <c r="Y353" s="6">
        <f>CHOOSE($AU$4,'C_6_%'!P345,'C_5_%'!P345,'C_4_%'!P345,'C_3_%'!P345,'C_2_%'!P345,'C_1_%'!P345,'C_0_%'!P345)</f>
        <v>0</v>
      </c>
      <c r="Z353" s="6"/>
      <c r="AA353" s="6">
        <f>CHOOSE($AU$4,'C_6_%'!R345,'C_5_%'!R345,'C_4_%'!R345,'C_3_%'!R345,'C_2_%'!R345,'C_1_%'!R345,'C_0_%'!R345)</f>
        <v>73209</v>
      </c>
      <c r="AB353" s="6"/>
      <c r="AC353" s="6">
        <f>CHOOSE($AU$4,'C_6_%'!S345,'C_5_%'!S345,'C_4_%'!S345,'C_3_%'!S345,'C_2_%'!S345,'C_1_%'!S345,'C_0_%'!S345)</f>
        <v>-9425</v>
      </c>
      <c r="AW353" s="20"/>
      <c r="AX353" s="20"/>
      <c r="AY353" s="20"/>
    </row>
    <row r="354" spans="1:51" s="43" customFormat="1" x14ac:dyDescent="0.2">
      <c r="B354" s="42">
        <f>CHOOSE($AU$4,'C_6_%'!B346,'C_5_%'!B346,'C_4_%'!B346,'C_3_%'!B346,'C_2_%'!B346,'C_1_%'!B346,'C_0_%'!B346,)</f>
        <v>7098</v>
      </c>
      <c r="C354" s="42" t="str">
        <f>CHOOSE($AU$4,'C_6_%'!A346,'C_5_%'!A346,'C_4_%'!A346,'C_3_%'!A346,'C_2_%'!A346,'C_1_%'!A346,'C_0_%'!A346,)</f>
        <v>Woodbury Central</v>
      </c>
      <c r="E354" s="44">
        <f>CHOOSE($AU$4,'C_6_%'!E346,'C_5_%'!E346,'C_4_%'!E346,'C_3_%'!E346,'C_2_%'!E346,'C_1_%'!E346,'C_0_%'!E346)</f>
        <v>565.5</v>
      </c>
      <c r="G354" s="44">
        <f>CHOOSE($AU$4,'C_6_%'!F346,'C_5_%'!F346,'C_4_%'!F346,'C_3_%'!F346,'C_2_%'!F346,'C_1_%'!F346,'C_0_%'!F346)</f>
        <v>-23.6</v>
      </c>
      <c r="H354" s="45"/>
      <c r="I354" s="46">
        <f>CHOOSE($AU$4,'C_6_%'!G346,'C_5_%'!G346,'C_4_%'!G346,'C_3_%'!G346,'C_2_%'!G346,'C_1_%'!G346,'C_0_%'!G346,)</f>
        <v>2974774</v>
      </c>
      <c r="J354" s="46"/>
      <c r="K354" s="46">
        <f>CHOOSE($AU$4,'C_6_%'!H346,'C_5_%'!H346,'C_4_%'!H346,'C_3_%'!H346,'C_2_%'!H346,'C_1_%'!H346,'C_0_%'!H346)</f>
        <v>402484</v>
      </c>
      <c r="L354" s="46"/>
      <c r="M354" s="46">
        <f>CHOOSE($AU$4,'C_6_%'!I346,'C_5_%'!I346,'C_4_%'!I346,'C_3_%'!I346,'C_2_%'!I346,'C_1_%'!I346,'C_0_%'!I346)</f>
        <v>71217</v>
      </c>
      <c r="N354" s="46"/>
      <c r="O354" s="46">
        <f>CHOOSE($AU$4,'C_6_%'!J346,'C_5_%'!J346,'C_4_%'!J346,'C_3_%'!J346,'C_2_%'!J346,'C_1_%'!J346,'C_0_%'!J346)</f>
        <v>1518542</v>
      </c>
      <c r="P354" s="46"/>
      <c r="Q354" s="46">
        <f>CHOOSE($AU$4,'C_6_%'!K346,'C_5_%'!K346,'C_4_%'!K346,'C_3_%'!K346,'C_2_%'!K346,'C_1_%'!K346,'C_0_%'!K346)</f>
        <v>32324</v>
      </c>
      <c r="R354" s="46"/>
      <c r="S354" s="46">
        <f>CHOOSE($AU$4,'C_6_%'!L346,'C_5_%'!L346,'C_4_%'!L346,'C_3_%'!L346,'C_2_%'!L346,'C_1_%'!L346,'C_0_%'!L346,)</f>
        <v>4900563</v>
      </c>
      <c r="T354" s="46"/>
      <c r="U354" s="46">
        <f>CHOOSE($AU$4,'C_6_%'!O346,'C_5_%'!O346,'C_4_%'!O346,'C_3_%'!O346,'C_2_%'!O346,'C_1_%'!O346,'C_0_%'!O346)</f>
        <v>108304</v>
      </c>
      <c r="V354" s="46"/>
      <c r="W354" s="46">
        <f>CHOOSE($AU$4,'C_6_%'!Q346,'C_5_%'!Q346,'C_4_%'!Q346,'C_3_%'!Q346,'C_2_%'!Q346,'C_1_%'!Q346,'C_0_%'!Q346)</f>
        <v>0</v>
      </c>
      <c r="X354" s="46"/>
      <c r="Y354" s="46">
        <f>CHOOSE($AU$4,'C_6_%'!P346,'C_5_%'!P346,'C_4_%'!P346,'C_3_%'!P346,'C_2_%'!P346,'C_1_%'!P346,'C_0_%'!P346)</f>
        <v>41967</v>
      </c>
      <c r="Z354" s="46"/>
      <c r="AA354" s="46">
        <f>CHOOSE($AU$4,'C_6_%'!R346,'C_5_%'!R346,'C_4_%'!R346,'C_3_%'!R346,'C_2_%'!R346,'C_1_%'!R346,'C_0_%'!R346)</f>
        <v>66843</v>
      </c>
      <c r="AB354" s="46"/>
      <c r="AC354" s="46">
        <f>CHOOSE($AU$4,'C_6_%'!S346,'C_5_%'!S346,'C_4_%'!S346,'C_3_%'!S346,'C_2_%'!S346,'C_1_%'!S346,'C_0_%'!S346)</f>
        <v>-18851</v>
      </c>
      <c r="AW354" s="48"/>
      <c r="AX354" s="48"/>
      <c r="AY354" s="48"/>
    </row>
    <row r="355" spans="1:51" x14ac:dyDescent="0.2">
      <c r="B355" s="38">
        <f>CHOOSE($AU$4,'C_6_%'!B347,'C_5_%'!B347,'C_4_%'!B347,'C_3_%'!B347,'C_2_%'!B347,'C_1_%'!B347,'C_0_%'!B347,)</f>
        <v>7110</v>
      </c>
      <c r="C355" s="38" t="str">
        <f>CHOOSE($AU$4,'C_6_%'!A347,'C_5_%'!A347,'C_4_%'!A347,'C_3_%'!A347,'C_2_%'!A347,'C_1_%'!A347,'C_0_%'!A347,)</f>
        <v>Woodward-Granger</v>
      </c>
      <c r="E355" s="79">
        <f>CHOOSE($AU$4,'C_6_%'!E347,'C_5_%'!E347,'C_4_%'!E347,'C_3_%'!E347,'C_2_%'!E347,'C_1_%'!E347,'C_0_%'!E347)</f>
        <v>912.3</v>
      </c>
      <c r="G355" s="79">
        <f>CHOOSE($AU$4,'C_6_%'!F347,'C_5_%'!F347,'C_4_%'!F347,'C_3_%'!F347,'C_2_%'!F347,'C_1_%'!F347,'C_0_%'!F347)</f>
        <v>62.1</v>
      </c>
      <c r="H355" s="3"/>
      <c r="I355" s="80">
        <f>CHOOSE($AU$4,'C_6_%'!G347,'C_5_%'!G347,'C_4_%'!G347,'C_3_%'!G347,'C_2_%'!G347,'C_1_%'!G347,'C_0_%'!G347,)</f>
        <v>4632490</v>
      </c>
      <c r="J355" s="6"/>
      <c r="K355" s="80">
        <f>CHOOSE($AU$4,'C_6_%'!H347,'C_5_%'!H347,'C_4_%'!H347,'C_3_%'!H347,'C_2_%'!H347,'C_1_%'!H347,'C_0_%'!H347)</f>
        <v>628687</v>
      </c>
      <c r="L355" s="6"/>
      <c r="M355" s="80">
        <f>CHOOSE($AU$4,'C_6_%'!I347,'C_5_%'!I347,'C_4_%'!I347,'C_3_%'!I347,'C_2_%'!I347,'C_1_%'!I347,'C_0_%'!I347)</f>
        <v>706580</v>
      </c>
      <c r="N355" s="6"/>
      <c r="O355" s="80">
        <f>CHOOSE($AU$4,'C_6_%'!J347,'C_5_%'!J347,'C_4_%'!J347,'C_3_%'!J347,'C_2_%'!J347,'C_1_%'!J347,'C_0_%'!J347)</f>
        <v>2332386</v>
      </c>
      <c r="P355" s="6"/>
      <c r="Q355" s="80">
        <f>CHOOSE($AU$4,'C_6_%'!K347,'C_5_%'!K347,'C_4_%'!K347,'C_3_%'!K347,'C_2_%'!K347,'C_1_%'!K347,'C_0_%'!K347)</f>
        <v>114935</v>
      </c>
      <c r="R355" s="6"/>
      <c r="S355" s="80">
        <f>CHOOSE($AU$4,'C_6_%'!L347,'C_5_%'!L347,'C_4_%'!L347,'C_3_%'!L347,'C_2_%'!L347,'C_1_%'!L347,'C_0_%'!L347,)</f>
        <v>7604276.6666999999</v>
      </c>
      <c r="T355" s="6"/>
      <c r="U355" s="80">
        <f>CHOOSE($AU$4,'C_6_%'!O347,'C_5_%'!O347,'C_4_%'!O347,'C_3_%'!O347,'C_2_%'!O347,'C_1_%'!O347,'C_0_%'!O347)</f>
        <v>832228.66666999995</v>
      </c>
      <c r="V355" s="6"/>
      <c r="W355" s="80">
        <f>CHOOSE($AU$4,'C_6_%'!Q347,'C_5_%'!Q347,'C_4_%'!Q347,'C_3_%'!Q347,'C_2_%'!Q347,'C_1_%'!Q347,'C_0_%'!Q347)</f>
        <v>0</v>
      </c>
      <c r="X355" s="6"/>
      <c r="Y355" s="80">
        <f>CHOOSE($AU$4,'C_6_%'!P347,'C_5_%'!P347,'C_4_%'!P347,'C_3_%'!P347,'C_2_%'!P347,'C_1_%'!P347,'C_0_%'!P347)</f>
        <v>0</v>
      </c>
      <c r="Z355" s="6"/>
      <c r="AA355" s="80">
        <f>CHOOSE($AU$4,'C_6_%'!R347,'C_5_%'!R347,'C_4_%'!R347,'C_3_%'!R347,'C_2_%'!R347,'C_1_%'!R347,'C_0_%'!R347)</f>
        <v>194163</v>
      </c>
      <c r="AB355" s="6"/>
      <c r="AC355" s="80">
        <f>CHOOSE($AU$4,'C_6_%'!S347,'C_5_%'!S347,'C_4_%'!S347,'C_3_%'!S347,'C_2_%'!S347,'C_1_%'!S347,'C_0_%'!S347)</f>
        <v>28896</v>
      </c>
      <c r="AW355" s="20"/>
      <c r="AX355" s="20"/>
      <c r="AY355" s="20"/>
    </row>
    <row r="356" spans="1:51" ht="8.25" customHeight="1" x14ac:dyDescent="0.2">
      <c r="A356" s="24"/>
      <c r="B356" s="24"/>
      <c r="C356" s="3"/>
      <c r="D356" s="3"/>
      <c r="E356" s="4"/>
      <c r="F356" s="3"/>
      <c r="G356" s="4"/>
      <c r="H356" s="3"/>
      <c r="I356" s="3"/>
      <c r="J356" s="3"/>
      <c r="K356" s="3"/>
      <c r="L356" s="3"/>
      <c r="M356" s="3"/>
      <c r="N356" s="3"/>
      <c r="O356" s="3"/>
      <c r="P356" s="3"/>
      <c r="Q356" s="3"/>
      <c r="R356" s="3"/>
      <c r="S356" s="3"/>
      <c r="T356" s="3"/>
      <c r="U356" s="3"/>
      <c r="V356" s="3"/>
      <c r="W356" s="3"/>
      <c r="X356" s="3"/>
      <c r="Y356" s="3"/>
      <c r="Z356" s="3"/>
    </row>
    <row r="357" spans="1:51" ht="13.5" thickBot="1" x14ac:dyDescent="0.25">
      <c r="A357" s="24" t="s">
        <v>23</v>
      </c>
      <c r="B357" s="24">
        <v>359</v>
      </c>
      <c r="C357" s="64" t="s">
        <v>0</v>
      </c>
      <c r="D357" s="3"/>
      <c r="E357" s="8">
        <f>SUM(E10:E355)</f>
        <v>478931.50000000017</v>
      </c>
      <c r="F357" s="9"/>
      <c r="G357" s="8">
        <f>SUM(G10:G355)</f>
        <v>2686.5</v>
      </c>
      <c r="H357" s="9"/>
      <c r="I357" s="10">
        <f>SUM(I10:I355)</f>
        <v>2483842232</v>
      </c>
      <c r="J357" s="9"/>
      <c r="K357" s="10">
        <f>SUM(K10:K355)</f>
        <v>341796986</v>
      </c>
      <c r="L357" s="9"/>
      <c r="M357" s="10">
        <f>SUM(M10:M355)</f>
        <v>166130411</v>
      </c>
      <c r="N357" s="9"/>
      <c r="O357" s="10">
        <f>SUM(O10:O356)</f>
        <v>1357910086</v>
      </c>
      <c r="P357" s="9"/>
      <c r="Q357" s="10">
        <f>SUM(Q10:Q356)</f>
        <v>19942816</v>
      </c>
      <c r="R357" s="9"/>
      <c r="S357" s="10">
        <f>SUM(S10:S356)</f>
        <v>4200236536.9877677</v>
      </c>
      <c r="T357" s="9"/>
      <c r="U357" s="10">
        <f>SUM(U10:U356)</f>
        <v>202999917.99946991</v>
      </c>
      <c r="V357" s="9"/>
      <c r="W357" s="10">
        <f>SUM(W10:W356)</f>
        <v>32247610.697317678</v>
      </c>
      <c r="X357" s="9"/>
      <c r="Y357" s="10">
        <f>SUM(Y10:Y356)</f>
        <v>3278232</v>
      </c>
      <c r="Z357" s="9"/>
      <c r="AA357" s="10">
        <f>SUM(AA10:AA356)</f>
        <v>69790458</v>
      </c>
      <c r="AC357" s="10">
        <f>SUM(AC10:AC356)</f>
        <v>3690719</v>
      </c>
      <c r="AW357" s="20"/>
      <c r="AX357" s="20"/>
      <c r="AY357" s="20"/>
    </row>
    <row r="358" spans="1:51" ht="13.5" thickTop="1" x14ac:dyDescent="0.2">
      <c r="A358" s="24"/>
      <c r="B358" s="24"/>
      <c r="C358" s="3"/>
      <c r="D358" s="3"/>
      <c r="E358" s="3"/>
      <c r="F358" s="3"/>
      <c r="G358" s="3"/>
      <c r="H358" s="3"/>
      <c r="I358" s="3"/>
      <c r="J358" s="3"/>
      <c r="K358" s="3"/>
      <c r="L358" s="3"/>
      <c r="M358" s="3"/>
      <c r="N358" s="3"/>
      <c r="O358" s="3"/>
      <c r="P358" s="3"/>
      <c r="Q358" s="3"/>
      <c r="R358" s="3"/>
      <c r="S358" s="3"/>
      <c r="U358" s="3"/>
    </row>
    <row r="359" spans="1:51" ht="21" customHeight="1" x14ac:dyDescent="0.2">
      <c r="A359" s="24"/>
      <c r="B359" s="24"/>
      <c r="C359" s="7" t="s">
        <v>3</v>
      </c>
      <c r="D359" s="7"/>
      <c r="E359" s="11">
        <f>MAX(E10:E355)</f>
        <v>32413.200000000001</v>
      </c>
      <c r="F359" s="7"/>
      <c r="G359" s="11">
        <f>MAX(G10:G355)</f>
        <v>567.6</v>
      </c>
      <c r="H359" s="7"/>
      <c r="I359" s="12">
        <f>MAX(I10:I355)</f>
        <v>206710004</v>
      </c>
      <c r="J359" s="7"/>
      <c r="K359" s="12">
        <f>MAX(K10:K355)</f>
        <v>24840023</v>
      </c>
      <c r="L359" s="12"/>
      <c r="M359" s="12">
        <f>MAX(M10:M355)</f>
        <v>12362750</v>
      </c>
      <c r="N359" s="7"/>
      <c r="O359" s="12">
        <f>MAX(O10:O355)</f>
        <v>75626205</v>
      </c>
      <c r="P359" s="7"/>
      <c r="Q359" s="12">
        <f>MAX(Q10:Q355)</f>
        <v>1438763</v>
      </c>
      <c r="R359" s="7"/>
      <c r="S359" s="12">
        <f>MAX(S10:S355)</f>
        <v>308599468.32999998</v>
      </c>
      <c r="U359" s="12">
        <f>MAX(U10:U355)</f>
        <v>15264542.333000001</v>
      </c>
      <c r="W359" s="12">
        <f>MAX(W10:W355)</f>
        <v>7978349.2951999996</v>
      </c>
      <c r="Y359" s="12">
        <f>MAX(Y10:Y355)</f>
        <v>181452</v>
      </c>
      <c r="AA359" s="12">
        <f>MAX(AA10:AA355)</f>
        <v>4303416</v>
      </c>
      <c r="AC359" s="12">
        <f>MAX(AC10:AC355)</f>
        <v>382915</v>
      </c>
    </row>
    <row r="360" spans="1:51" ht="7.5" customHeight="1" x14ac:dyDescent="0.2">
      <c r="A360" s="24"/>
      <c r="B360" s="24"/>
      <c r="C360" s="7"/>
      <c r="D360" s="7"/>
      <c r="E360" s="7"/>
      <c r="F360" s="7"/>
      <c r="G360" s="7"/>
      <c r="H360" s="7"/>
      <c r="I360" s="12"/>
      <c r="J360" s="7"/>
      <c r="K360" s="12"/>
      <c r="L360" s="12"/>
      <c r="M360" s="12"/>
      <c r="N360" s="7"/>
      <c r="O360" s="12"/>
      <c r="P360" s="7"/>
      <c r="Q360" s="12"/>
      <c r="R360" s="7"/>
      <c r="S360" s="12"/>
      <c r="U360" s="12"/>
      <c r="W360" s="12"/>
      <c r="Y360" s="12"/>
      <c r="AA360" s="12"/>
      <c r="AC360" s="12"/>
    </row>
    <row r="361" spans="1:51" x14ac:dyDescent="0.2">
      <c r="A361" s="24"/>
      <c r="B361" s="24"/>
      <c r="C361" s="7" t="s">
        <v>4</v>
      </c>
      <c r="D361" s="7"/>
      <c r="E361" s="11">
        <f>MIN(E10:E355)</f>
        <v>76</v>
      </c>
      <c r="F361" s="7"/>
      <c r="G361" s="11">
        <f>MIN(G10:G355)</f>
        <v>-105.9</v>
      </c>
      <c r="H361" s="7"/>
      <c r="I361" s="12">
        <f>MIN(I10:I355)</f>
        <v>106490</v>
      </c>
      <c r="J361" s="7"/>
      <c r="K361" s="12">
        <f>MIN(K10:K355)</f>
        <v>56420</v>
      </c>
      <c r="L361" s="12"/>
      <c r="M361" s="12">
        <f>MIN(M10:M355)</f>
        <v>-279220</v>
      </c>
      <c r="N361" s="7"/>
      <c r="O361" s="12">
        <f>MIN(O10:O355)</f>
        <v>269769</v>
      </c>
      <c r="P361" s="7"/>
      <c r="Q361" s="12">
        <f>MIN(Q10:Q355)</f>
        <v>-357525</v>
      </c>
      <c r="R361" s="7"/>
      <c r="S361" s="12">
        <f>MIN(S10:S355)</f>
        <v>741985.66666999995</v>
      </c>
      <c r="U361" s="12">
        <f>MIN(U10:U355)</f>
        <v>-299695.6667</v>
      </c>
      <c r="W361" s="12">
        <f>MIN(W10:W355)</f>
        <v>0</v>
      </c>
      <c r="Y361" s="12">
        <f>MIN(Y10:Y355)</f>
        <v>0</v>
      </c>
      <c r="AA361" s="12">
        <f>MIN(AA10:AA355)</f>
        <v>0</v>
      </c>
      <c r="AC361" s="12">
        <f>MIN(AC10:AC355)</f>
        <v>-597343</v>
      </c>
    </row>
    <row r="362" spans="1:51" ht="7.5" customHeight="1" x14ac:dyDescent="0.2">
      <c r="A362" s="24"/>
      <c r="B362" s="24"/>
      <c r="C362" s="7"/>
      <c r="D362" s="7"/>
      <c r="E362" s="7"/>
      <c r="F362" s="7"/>
      <c r="G362" s="7"/>
      <c r="H362" s="7"/>
      <c r="I362" s="12"/>
      <c r="J362" s="7"/>
      <c r="K362" s="12"/>
      <c r="L362" s="12"/>
      <c r="M362" s="12"/>
      <c r="N362" s="7"/>
      <c r="O362" s="12"/>
      <c r="P362" s="7"/>
      <c r="Q362" s="12"/>
      <c r="R362" s="7"/>
      <c r="S362" s="12"/>
      <c r="U362" s="12"/>
      <c r="W362" s="12"/>
      <c r="Y362" s="12"/>
      <c r="AA362" s="12"/>
      <c r="AC362" s="12"/>
    </row>
    <row r="363" spans="1:51" x14ac:dyDescent="0.2">
      <c r="A363" s="24"/>
      <c r="B363" s="24"/>
      <c r="C363" s="7" t="s">
        <v>5</v>
      </c>
      <c r="D363" s="7"/>
      <c r="E363" s="13">
        <f>E359-E361</f>
        <v>32337.200000000001</v>
      </c>
      <c r="F363" s="7"/>
      <c r="G363" s="13">
        <f>G359-G361</f>
        <v>673.5</v>
      </c>
      <c r="H363" s="7"/>
      <c r="I363" s="12">
        <f>I359-I361</f>
        <v>206603514</v>
      </c>
      <c r="J363" s="7"/>
      <c r="K363" s="12">
        <f>K359-K361</f>
        <v>24783603</v>
      </c>
      <c r="L363" s="12"/>
      <c r="M363" s="12">
        <f>M359-M361</f>
        <v>12641970</v>
      </c>
      <c r="N363" s="7"/>
      <c r="O363" s="12">
        <f>O359-O361</f>
        <v>75356436</v>
      </c>
      <c r="P363" s="7"/>
      <c r="Q363" s="12">
        <f>Q359-Q361</f>
        <v>1796288</v>
      </c>
      <c r="R363" s="7"/>
      <c r="S363" s="12">
        <f>S359-S361</f>
        <v>307857482.66332996</v>
      </c>
      <c r="U363" s="12">
        <f>U359-U361</f>
        <v>15564237.999700001</v>
      </c>
      <c r="W363" s="12">
        <f>W359-W361</f>
        <v>7978349.2951999996</v>
      </c>
      <c r="Y363" s="12">
        <f>Y359-Y361</f>
        <v>181452</v>
      </c>
      <c r="AA363" s="12">
        <f>AA359-AA361</f>
        <v>4303416</v>
      </c>
      <c r="AC363" s="12">
        <f>AC359-AC361</f>
        <v>980258</v>
      </c>
    </row>
    <row r="364" spans="1:51" ht="7.5" customHeight="1" x14ac:dyDescent="0.2">
      <c r="A364" s="24"/>
      <c r="B364" s="24"/>
      <c r="C364" s="7"/>
      <c r="D364" s="7"/>
      <c r="E364" s="7"/>
      <c r="F364" s="7"/>
      <c r="G364" s="7"/>
      <c r="H364" s="7"/>
      <c r="I364" s="12"/>
      <c r="J364" s="7"/>
      <c r="K364" s="12"/>
      <c r="L364" s="12"/>
      <c r="M364" s="12"/>
      <c r="N364" s="7"/>
      <c r="O364" s="12"/>
      <c r="P364" s="7"/>
      <c r="Q364" s="12"/>
      <c r="R364" s="7"/>
      <c r="S364" s="12"/>
      <c r="U364" s="12"/>
      <c r="W364" s="12"/>
      <c r="Y364" s="12"/>
      <c r="AA364" s="12"/>
      <c r="AC364" s="12"/>
    </row>
    <row r="365" spans="1:51" x14ac:dyDescent="0.2">
      <c r="A365" s="24"/>
      <c r="B365" s="24"/>
      <c r="C365" s="7" t="s">
        <v>6</v>
      </c>
      <c r="D365" s="7"/>
      <c r="E365" s="11">
        <f>MEDIAN(E10:E355)</f>
        <v>649.20000000000005</v>
      </c>
      <c r="F365" s="7"/>
      <c r="G365" s="11">
        <f>MEDIAN(G10:G355)</f>
        <v>-2.1</v>
      </c>
      <c r="H365" s="7"/>
      <c r="I365" s="12">
        <f>MEDIAN(I10:I355)</f>
        <v>3102894</v>
      </c>
      <c r="J365" s="7"/>
      <c r="K365" s="12">
        <f>MEDIAN(K10:K355)</f>
        <v>478648.5</v>
      </c>
      <c r="L365" s="12"/>
      <c r="M365" s="12">
        <f>MEDIAN(M10:M355)</f>
        <v>210185.5</v>
      </c>
      <c r="N365" s="7"/>
      <c r="O365" s="12">
        <f>MEDIAN(O10:O355)</f>
        <v>2033075.5</v>
      </c>
      <c r="P365" s="7"/>
      <c r="Q365" s="12">
        <f>MEDIAN(Q10:Q355)</f>
        <v>40815.5</v>
      </c>
      <c r="R365" s="7"/>
      <c r="S365" s="12">
        <f>MEDIAN(S10:S355)</f>
        <v>5698153.6666999999</v>
      </c>
      <c r="U365" s="12">
        <f>MEDIAN(U10:U355)</f>
        <v>227659.33332999999</v>
      </c>
      <c r="W365" s="12">
        <f>MEDIAN(W10:W355)</f>
        <v>0</v>
      </c>
      <c r="Y365" s="12">
        <f>MEDIAN(Y10:Y355)</f>
        <v>0</v>
      </c>
      <c r="AA365" s="12">
        <f>MEDIAN(AA10:AA355)</f>
        <v>105039</v>
      </c>
      <c r="AC365" s="12">
        <f>MEDIAN(AC10:AC355)</f>
        <v>3857.5</v>
      </c>
    </row>
    <row r="366" spans="1:51" ht="7.5" customHeight="1" x14ac:dyDescent="0.2">
      <c r="A366" s="24"/>
      <c r="B366" s="24"/>
      <c r="C366" s="7"/>
      <c r="D366" s="7"/>
      <c r="E366" s="7"/>
      <c r="F366" s="7"/>
      <c r="G366" s="7"/>
      <c r="H366" s="7"/>
      <c r="I366" s="12"/>
      <c r="J366" s="7"/>
      <c r="K366" s="12"/>
      <c r="L366" s="12"/>
      <c r="M366" s="12"/>
      <c r="N366" s="7"/>
      <c r="O366" s="12"/>
      <c r="P366" s="7"/>
      <c r="Q366" s="12"/>
      <c r="R366" s="7"/>
      <c r="S366" s="12"/>
      <c r="U366" s="12"/>
      <c r="W366" s="12"/>
      <c r="Y366" s="12"/>
      <c r="AC366" s="12"/>
    </row>
    <row r="367" spans="1:51" x14ac:dyDescent="0.2">
      <c r="A367" s="24"/>
      <c r="B367" s="24"/>
      <c r="C367" s="7" t="s">
        <v>7</v>
      </c>
      <c r="D367" s="7"/>
      <c r="E367" s="11">
        <f>E357/$B$357</f>
        <v>1334.0710306406691</v>
      </c>
      <c r="F367" s="7"/>
      <c r="G367" s="11">
        <f>G357/$B$357</f>
        <v>7.4832869080779947</v>
      </c>
      <c r="H367" s="7"/>
      <c r="I367" s="11">
        <f>I357/$B$357</f>
        <v>6918780.5905292481</v>
      </c>
      <c r="J367" s="7"/>
      <c r="K367" s="11">
        <f>K357/$B$357</f>
        <v>952080.74094707519</v>
      </c>
      <c r="L367" s="12"/>
      <c r="M367" s="11">
        <f>M357/$B$357</f>
        <v>462758.80501392757</v>
      </c>
      <c r="N367" s="7"/>
      <c r="O367" s="11">
        <f>O357/$B$357</f>
        <v>3782479.3481894149</v>
      </c>
      <c r="P367" s="7"/>
      <c r="Q367" s="11">
        <f>Q357/$B$357</f>
        <v>55551.019498607246</v>
      </c>
      <c r="R367" s="7"/>
      <c r="S367" s="11">
        <f>S357/$B$357</f>
        <v>11699823.222807152</v>
      </c>
      <c r="U367" s="11">
        <f>U357/$B$357</f>
        <v>565459.38161412231</v>
      </c>
      <c r="W367" s="11">
        <f>W357/$B$357</f>
        <v>89826.213641553419</v>
      </c>
      <c r="Y367" s="11">
        <f>Y357/$B$357</f>
        <v>9131.5654596100285</v>
      </c>
      <c r="AA367" s="11">
        <f>AA357/$B$357</f>
        <v>194402.38997214485</v>
      </c>
      <c r="AC367" s="11">
        <f>AC357/$B$357</f>
        <v>10280.554317548747</v>
      </c>
    </row>
    <row r="368" spans="1:51" ht="7.5" customHeight="1" x14ac:dyDescent="0.2">
      <c r="A368" s="24"/>
      <c r="B368" s="24"/>
      <c r="C368" s="7"/>
      <c r="D368" s="7"/>
      <c r="E368" s="7"/>
      <c r="F368" s="7"/>
      <c r="G368" s="7"/>
      <c r="H368" s="7"/>
      <c r="I368" s="7"/>
      <c r="J368" s="7"/>
      <c r="K368" s="7"/>
      <c r="L368" s="7"/>
      <c r="M368" s="7"/>
      <c r="N368" s="7"/>
      <c r="O368" s="7"/>
      <c r="P368" s="7"/>
      <c r="Q368" s="7"/>
      <c r="R368" s="7"/>
      <c r="S368" s="7"/>
      <c r="U368" s="7"/>
    </row>
    <row r="369" spans="1:29" x14ac:dyDescent="0.2">
      <c r="A369" s="24"/>
      <c r="B369" s="24"/>
      <c r="C369" s="7" t="s">
        <v>8</v>
      </c>
      <c r="D369" s="7"/>
      <c r="E369" s="7"/>
      <c r="F369" s="7"/>
      <c r="G369" s="7">
        <f>COUNTIF(G10:G355,"&gt;0")</f>
        <v>156</v>
      </c>
      <c r="H369" s="7"/>
      <c r="I369" s="7"/>
      <c r="J369" s="1"/>
      <c r="K369" s="7"/>
      <c r="L369" s="7"/>
      <c r="M369" s="7">
        <f>COUNTIF(M10:M355,"&gt;0")</f>
        <v>311</v>
      </c>
      <c r="N369" s="1"/>
      <c r="O369" s="1"/>
      <c r="P369" s="1"/>
      <c r="Q369" s="1">
        <f>COUNTIF(Q10:Q355,"&gt;0")</f>
        <v>258</v>
      </c>
      <c r="R369" s="1"/>
      <c r="S369" s="1"/>
      <c r="U369" s="1">
        <f>COUNTIF(U10:U355,"&gt;0")</f>
        <v>320</v>
      </c>
      <c r="Y369" s="1"/>
    </row>
    <row r="370" spans="1:29" ht="6" customHeight="1" x14ac:dyDescent="0.2">
      <c r="A370" s="24"/>
      <c r="B370" s="24"/>
      <c r="C370" s="7"/>
      <c r="D370" s="7"/>
      <c r="E370" s="7"/>
      <c r="F370" s="7"/>
      <c r="G370" s="7"/>
      <c r="H370" s="7"/>
      <c r="I370" s="7"/>
      <c r="J370" s="1"/>
      <c r="K370" s="7"/>
      <c r="L370" s="7"/>
      <c r="M370" s="7"/>
      <c r="N370" s="1"/>
      <c r="O370" s="1"/>
      <c r="P370" s="1"/>
      <c r="Q370" s="1"/>
      <c r="R370" s="1"/>
      <c r="S370" s="1"/>
      <c r="U370" s="1"/>
      <c r="Y370" s="1"/>
    </row>
    <row r="371" spans="1:29" x14ac:dyDescent="0.2">
      <c r="A371" s="24"/>
      <c r="B371" s="24"/>
      <c r="C371" s="7" t="s">
        <v>9</v>
      </c>
      <c r="D371" s="7"/>
      <c r="E371" s="7"/>
      <c r="F371" s="7"/>
      <c r="G371" s="7">
        <f>COUNTIF(G10:G355,"&lt;0")</f>
        <v>189</v>
      </c>
      <c r="H371" s="7"/>
      <c r="I371" s="7"/>
      <c r="J371" s="1"/>
      <c r="K371" s="7"/>
      <c r="L371" s="7"/>
      <c r="M371" s="7">
        <f>COUNTIF(M10:M355,"&lt;0")</f>
        <v>35</v>
      </c>
      <c r="N371" s="1"/>
      <c r="O371" s="1"/>
      <c r="P371" s="1"/>
      <c r="Q371" s="1">
        <f>COUNTIF(Q10:Q355,"&lt;0")</f>
        <v>88</v>
      </c>
      <c r="R371" s="1"/>
      <c r="S371" s="1"/>
      <c r="U371" s="1">
        <f>COUNTIF(U10:U355,"&lt;0")</f>
        <v>26</v>
      </c>
      <c r="Y371" s="1"/>
    </row>
    <row r="372" spans="1:29" ht="6.75" customHeight="1" x14ac:dyDescent="0.2">
      <c r="A372" s="24"/>
      <c r="B372" s="24"/>
      <c r="C372" s="3"/>
      <c r="D372" s="3"/>
      <c r="E372" s="3"/>
      <c r="F372" s="3"/>
      <c r="G372" s="3"/>
      <c r="H372" s="3"/>
      <c r="I372" s="3"/>
      <c r="J372" s="3"/>
      <c r="K372" s="3"/>
      <c r="L372" s="3"/>
      <c r="M372" s="3"/>
      <c r="N372" s="3"/>
      <c r="O372" s="3"/>
      <c r="P372" s="3"/>
      <c r="Q372" s="3"/>
      <c r="R372" s="3"/>
      <c r="S372" s="3"/>
    </row>
    <row r="373" spans="1:29" s="28" customFormat="1" x14ac:dyDescent="0.2">
      <c r="A373" s="26"/>
      <c r="B373" s="26"/>
      <c r="C373" s="27"/>
      <c r="D373" s="27"/>
      <c r="E373" s="27"/>
      <c r="F373" s="27"/>
      <c r="G373" s="27"/>
      <c r="H373" s="27"/>
      <c r="I373" s="50"/>
      <c r="J373" s="27"/>
      <c r="Q373" s="41" t="s">
        <v>12</v>
      </c>
      <c r="S373" s="12"/>
      <c r="U373" s="12"/>
      <c r="W373" s="12">
        <f>COUNTIF(W10:W355,"&gt;0")</f>
        <v>77</v>
      </c>
      <c r="Y373" s="12">
        <f>COUNTIF(Y10:Y355,"&gt;0")</f>
        <v>69</v>
      </c>
      <c r="AA373" s="12">
        <f>COUNTIF(AA10:AA355,"&gt;0")</f>
        <v>316</v>
      </c>
    </row>
    <row r="374" spans="1:29" s="28" customFormat="1" ht="6.75" customHeight="1" x14ac:dyDescent="0.2">
      <c r="A374" s="26"/>
      <c r="B374" s="26"/>
      <c r="C374" s="27"/>
      <c r="D374" s="27"/>
      <c r="E374" s="27"/>
      <c r="F374" s="27"/>
      <c r="G374" s="27"/>
      <c r="H374" s="27"/>
      <c r="I374" s="27"/>
      <c r="J374" s="27"/>
      <c r="K374" s="27"/>
      <c r="L374" s="27"/>
      <c r="M374" s="27"/>
      <c r="N374" s="27"/>
      <c r="O374" s="27"/>
      <c r="P374" s="27"/>
      <c r="Q374" s="27"/>
      <c r="R374" s="27"/>
      <c r="S374" s="27"/>
    </row>
    <row r="375" spans="1:29" s="28" customFormat="1" x14ac:dyDescent="0.2">
      <c r="A375" s="26"/>
      <c r="B375" s="26"/>
      <c r="C375" s="27"/>
      <c r="D375" s="27"/>
      <c r="E375" s="27"/>
      <c r="F375" s="27"/>
      <c r="G375" s="27"/>
      <c r="H375" s="27"/>
      <c r="I375" s="27"/>
      <c r="J375" s="27"/>
      <c r="K375" s="27"/>
      <c r="L375" s="27"/>
      <c r="M375" s="27"/>
      <c r="N375" s="27"/>
      <c r="O375" s="27"/>
      <c r="P375" s="27"/>
      <c r="Q375" s="27"/>
      <c r="R375" s="27"/>
      <c r="S375" s="6"/>
    </row>
    <row r="376" spans="1:29" s="28" customFormat="1" ht="6.75" customHeight="1" x14ac:dyDescent="0.2">
      <c r="A376" s="29"/>
      <c r="B376" s="29"/>
    </row>
    <row r="377" spans="1:29" s="28" customFormat="1" x14ac:dyDescent="0.2">
      <c r="A377" s="29"/>
      <c r="B377" s="29"/>
      <c r="W377" s="41" t="s">
        <v>31</v>
      </c>
      <c r="Y377" s="63">
        <f>AA357+K357+I357</f>
        <v>2895429676</v>
      </c>
    </row>
    <row r="378" spans="1:29" s="28" customFormat="1" x14ac:dyDescent="0.2">
      <c r="A378" s="29"/>
      <c r="B378" s="29"/>
      <c r="W378" s="41" t="s">
        <v>34</v>
      </c>
      <c r="Y378" s="63">
        <f>AC357+M357</f>
        <v>169821130</v>
      </c>
      <c r="AC378" s="63"/>
    </row>
    <row r="379" spans="1:29" s="28" customFormat="1" x14ac:dyDescent="0.2">
      <c r="A379" s="29"/>
      <c r="B379" s="29"/>
      <c r="W379" s="41" t="s">
        <v>28</v>
      </c>
      <c r="Y379" s="63">
        <f>I357+K357+AA357-(W357-24000000)</f>
        <v>2887182065.3026824</v>
      </c>
    </row>
    <row r="380" spans="1:29" x14ac:dyDescent="0.2">
      <c r="C380" s="16" t="s">
        <v>10</v>
      </c>
      <c r="D380" s="16"/>
      <c r="E380" s="16"/>
      <c r="F380" s="16"/>
      <c r="G380" s="16"/>
      <c r="H380" s="16"/>
      <c r="I380" s="16"/>
      <c r="J380" s="16"/>
      <c r="K380" s="16"/>
      <c r="L380" s="16"/>
      <c r="S380" s="35"/>
    </row>
    <row r="381" spans="1:29" x14ac:dyDescent="0.2">
      <c r="C381" s="16" t="s">
        <v>30</v>
      </c>
      <c r="D381" s="16"/>
      <c r="E381" s="16"/>
      <c r="F381" s="16"/>
      <c r="G381" s="16"/>
      <c r="H381" s="16"/>
      <c r="I381" s="16"/>
      <c r="J381" s="16"/>
      <c r="K381" s="16"/>
      <c r="L381" s="16"/>
      <c r="S381" s="35"/>
    </row>
    <row r="382" spans="1:29" x14ac:dyDescent="0.2">
      <c r="C382" s="16" t="s">
        <v>421</v>
      </c>
      <c r="D382" s="16"/>
      <c r="E382" s="16"/>
      <c r="F382" s="16"/>
      <c r="G382" s="16"/>
      <c r="H382" s="16"/>
      <c r="I382" s="16"/>
      <c r="J382" s="16"/>
      <c r="K382" s="16"/>
      <c r="L382" s="16"/>
      <c r="S382" s="35"/>
    </row>
    <row r="383" spans="1:29" x14ac:dyDescent="0.2">
      <c r="C383" s="16" t="s">
        <v>40</v>
      </c>
      <c r="D383" s="16"/>
      <c r="E383" s="16"/>
      <c r="F383" s="16"/>
      <c r="G383" s="16"/>
      <c r="H383" s="16"/>
      <c r="I383" s="16"/>
      <c r="J383" s="16"/>
      <c r="K383" s="16"/>
      <c r="L383" s="16"/>
      <c r="S383" s="35"/>
    </row>
    <row r="384" spans="1:29" ht="24.75" customHeight="1" x14ac:dyDescent="0.2">
      <c r="C384" s="74" t="s">
        <v>33</v>
      </c>
      <c r="D384" s="74"/>
      <c r="E384" s="74"/>
      <c r="F384" s="74"/>
      <c r="G384" s="74"/>
      <c r="H384" s="74"/>
      <c r="I384" s="74"/>
      <c r="J384" s="74"/>
      <c r="K384" s="74"/>
      <c r="L384" s="74"/>
      <c r="M384" s="74"/>
      <c r="N384" s="74"/>
      <c r="O384" s="74"/>
      <c r="P384" s="74"/>
      <c r="Q384" s="74"/>
      <c r="R384" s="74"/>
      <c r="S384" s="74"/>
      <c r="T384" s="74"/>
      <c r="U384" s="74"/>
      <c r="V384" s="74"/>
      <c r="W384" s="74"/>
      <c r="X384" s="74"/>
      <c r="Y384" s="74"/>
    </row>
    <row r="385" spans="1:25" ht="12.75" customHeight="1" x14ac:dyDescent="0.2">
      <c r="C385" s="74" t="s">
        <v>35</v>
      </c>
      <c r="D385" s="74"/>
      <c r="E385" s="74"/>
      <c r="F385" s="74"/>
      <c r="G385" s="74"/>
      <c r="H385" s="74"/>
      <c r="I385" s="74"/>
      <c r="J385" s="74"/>
      <c r="K385" s="74"/>
      <c r="L385" s="74"/>
      <c r="M385" s="74"/>
      <c r="N385" s="74"/>
      <c r="O385" s="74"/>
      <c r="P385" s="74"/>
      <c r="Q385" s="74"/>
      <c r="R385" s="74"/>
      <c r="S385" s="74"/>
      <c r="T385" s="74"/>
      <c r="U385" s="74"/>
      <c r="V385" s="74"/>
      <c r="W385" s="74"/>
      <c r="X385" s="74"/>
      <c r="Y385" s="74"/>
    </row>
    <row r="386" spans="1:25" x14ac:dyDescent="0.2">
      <c r="C386" s="18" t="s">
        <v>13</v>
      </c>
      <c r="D386" s="16"/>
      <c r="E386" s="17" t="s">
        <v>37</v>
      </c>
      <c r="F386" s="16"/>
      <c r="G386" s="17"/>
      <c r="H386" s="16"/>
      <c r="I386" s="36"/>
      <c r="J386" s="16"/>
      <c r="K386" s="16"/>
      <c r="L386" s="16"/>
    </row>
    <row r="387" spans="1:25" x14ac:dyDescent="0.2">
      <c r="C387" s="18" t="s">
        <v>14</v>
      </c>
      <c r="D387" s="16"/>
      <c r="E387" s="51">
        <v>0.03</v>
      </c>
      <c r="F387" s="52"/>
      <c r="G387" s="51"/>
      <c r="H387" s="16"/>
      <c r="I387" s="36"/>
      <c r="J387" s="16"/>
      <c r="K387" s="16"/>
      <c r="L387" s="16"/>
    </row>
    <row r="388" spans="1:25" x14ac:dyDescent="0.2">
      <c r="C388" s="18" t="s">
        <v>15</v>
      </c>
      <c r="D388" s="16"/>
      <c r="E388" s="52" t="s">
        <v>32</v>
      </c>
      <c r="F388" s="52"/>
      <c r="G388" s="52"/>
      <c r="H388" s="16"/>
      <c r="I388" s="36"/>
      <c r="J388" s="16"/>
      <c r="K388" s="16"/>
      <c r="L388" s="16"/>
    </row>
    <row r="389" spans="1:25" x14ac:dyDescent="0.2">
      <c r="C389" s="18" t="s">
        <v>16</v>
      </c>
      <c r="D389" s="16"/>
      <c r="E389" s="53" t="s">
        <v>32</v>
      </c>
      <c r="F389" s="52"/>
      <c r="G389" s="53"/>
      <c r="H389" s="16"/>
      <c r="I389" s="36"/>
      <c r="J389" s="16"/>
      <c r="K389" s="16"/>
      <c r="L389" s="16"/>
    </row>
    <row r="390" spans="1:25" x14ac:dyDescent="0.2">
      <c r="C390" s="18" t="s">
        <v>17</v>
      </c>
      <c r="D390" s="16"/>
      <c r="E390" s="53" t="s">
        <v>32</v>
      </c>
      <c r="F390" s="52"/>
      <c r="G390" s="53"/>
      <c r="H390" s="16"/>
      <c r="I390" s="37"/>
      <c r="J390" s="16"/>
      <c r="K390" s="16"/>
      <c r="L390" s="16"/>
    </row>
    <row r="391" spans="1:25" x14ac:dyDescent="0.2">
      <c r="C391" s="18" t="s">
        <v>18</v>
      </c>
      <c r="D391" s="16"/>
      <c r="E391" s="53" t="s">
        <v>32</v>
      </c>
      <c r="F391" s="52"/>
      <c r="G391" s="53"/>
      <c r="H391" s="16"/>
      <c r="I391" s="37"/>
      <c r="J391" s="16"/>
      <c r="K391" s="16"/>
      <c r="L391" s="16"/>
    </row>
    <row r="392" spans="1:25" x14ac:dyDescent="0.2">
      <c r="C392" s="18" t="s">
        <v>19</v>
      </c>
      <c r="D392" s="16"/>
      <c r="E392" s="53" t="s">
        <v>32</v>
      </c>
      <c r="F392" s="52"/>
      <c r="G392" s="53"/>
      <c r="H392" s="16"/>
      <c r="I392" s="37"/>
      <c r="J392" s="16"/>
      <c r="K392" s="16"/>
      <c r="L392" s="16"/>
    </row>
    <row r="393" spans="1:25" x14ac:dyDescent="0.2">
      <c r="C393" s="18" t="s">
        <v>25</v>
      </c>
      <c r="D393" s="16"/>
      <c r="E393" s="53" t="s">
        <v>32</v>
      </c>
      <c r="F393" s="52"/>
      <c r="G393" s="53"/>
      <c r="H393" s="16"/>
      <c r="I393" s="37"/>
      <c r="J393" s="16"/>
      <c r="K393" s="16"/>
      <c r="L393" s="16"/>
    </row>
    <row r="394" spans="1:25" x14ac:dyDescent="0.2">
      <c r="A394" s="23" t="s">
        <v>26</v>
      </c>
      <c r="C394" s="16" t="s">
        <v>20</v>
      </c>
      <c r="D394" s="16"/>
      <c r="E394" s="19"/>
      <c r="F394" s="16"/>
      <c r="G394" s="19"/>
      <c r="H394" s="16"/>
      <c r="I394" s="37"/>
      <c r="J394" s="16"/>
      <c r="K394" s="16"/>
      <c r="L394" s="16"/>
    </row>
    <row r="395" spans="1:25" x14ac:dyDescent="0.2">
      <c r="C395" s="16" t="s">
        <v>11</v>
      </c>
    </row>
    <row r="396" spans="1:25" x14ac:dyDescent="0.2">
      <c r="C396" s="16" t="s">
        <v>38</v>
      </c>
    </row>
    <row r="397" spans="1:25" x14ac:dyDescent="0.2">
      <c r="C397" s="49" t="s">
        <v>39</v>
      </c>
      <c r="Y397" s="31"/>
    </row>
  </sheetData>
  <sheetProtection sheet="1" objects="1" scenarios="1"/>
  <protectedRanges>
    <protectedRange sqref="K3" name="Allowable Growth Rate Selection"/>
  </protectedRanges>
  <mergeCells count="4">
    <mergeCell ref="C384:Y384"/>
    <mergeCell ref="C385:Y385"/>
    <mergeCell ref="I6:U6"/>
    <mergeCell ref="C1:S1"/>
  </mergeCells>
  <phoneticPr fontId="0" type="noConversion"/>
  <dataValidations count="1">
    <dataValidation type="list" allowBlank="1" showInputMessage="1" showErrorMessage="1" sqref="K3">
      <formula1>$AU$13:$AU$19</formula1>
    </dataValidation>
  </dataValidations>
  <pageMargins left="0.19" right="0.24" top="0.56000000000000005" bottom="0.61" header="0.27" footer="0.17"/>
  <pageSetup scale="61" fitToHeight="0" orientation="landscape" r:id="rId1"/>
  <headerFooter alignWithMargins="0">
    <oddHeader>&amp;C&amp;"Arial,Bold"&amp;14Legislative Services Agency:  Estimated FY 2015 School Foundation Aid by District</oddHeader>
    <oddFooter>&amp;LLSA:  &amp;F&amp;C&amp;P</oddFooter>
  </headerFooter>
  <rowBreaks count="1" manualBreakCount="1">
    <brk id="3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0"/>
  <sheetViews>
    <sheetView workbookViewId="0">
      <selection activeCell="A8" sqref="A8"/>
    </sheetView>
  </sheetViews>
  <sheetFormatPr defaultRowHeight="12.75" x14ac:dyDescent="0.2"/>
  <cols>
    <col min="1" max="1" width="27.140625" style="66" customWidth="1"/>
    <col min="2" max="2" width="13.140625" customWidth="1"/>
  </cols>
  <sheetData>
    <row r="1" spans="1:19" ht="15" x14ac:dyDescent="0.25">
      <c r="A1" s="65"/>
      <c r="B1" s="65"/>
      <c r="C1" s="65"/>
      <c r="D1" s="65"/>
      <c r="E1" s="65"/>
      <c r="F1" s="65"/>
      <c r="G1" s="65"/>
      <c r="H1" s="65"/>
      <c r="I1" s="65"/>
      <c r="J1" s="65"/>
      <c r="K1" s="65"/>
      <c r="L1" s="65"/>
      <c r="M1" s="65"/>
      <c r="N1" s="65"/>
      <c r="O1" s="65"/>
      <c r="P1" s="65"/>
      <c r="Q1" s="65"/>
      <c r="R1" s="65"/>
      <c r="S1" s="65"/>
    </row>
    <row r="2" spans="1:19" ht="15" x14ac:dyDescent="0.25">
      <c r="A2" s="65"/>
      <c r="B2" s="65"/>
      <c r="C2" s="65"/>
      <c r="D2" s="65"/>
      <c r="E2" s="65"/>
      <c r="F2" s="65"/>
      <c r="G2" s="65"/>
      <c r="H2" s="65"/>
      <c r="I2" s="65"/>
      <c r="J2" s="65"/>
      <c r="K2" s="65"/>
      <c r="L2" s="65"/>
      <c r="M2" s="65"/>
      <c r="N2" s="65"/>
      <c r="O2" s="65"/>
      <c r="P2" s="65"/>
      <c r="Q2" s="65"/>
      <c r="R2" s="65"/>
      <c r="S2" s="65"/>
    </row>
    <row r="3" spans="1:19" ht="15" x14ac:dyDescent="0.25">
      <c r="A3" s="65"/>
      <c r="B3" s="65"/>
      <c r="C3" s="65"/>
      <c r="D3" s="65"/>
      <c r="E3" s="65"/>
      <c r="F3" s="65"/>
      <c r="G3" s="65"/>
      <c r="H3" s="65"/>
      <c r="I3" s="65"/>
      <c r="J3" s="65"/>
      <c r="K3" s="65"/>
      <c r="L3" s="65"/>
      <c r="M3" s="65"/>
      <c r="N3" s="65"/>
      <c r="O3" s="65"/>
      <c r="P3" s="65"/>
      <c r="Q3" s="65"/>
      <c r="R3" s="65"/>
      <c r="S3" s="65"/>
    </row>
    <row r="4" spans="1:19" ht="15" x14ac:dyDescent="0.25">
      <c r="A4" s="65"/>
      <c r="B4" s="65"/>
      <c r="C4" s="65"/>
      <c r="D4" s="65"/>
      <c r="E4" s="65"/>
      <c r="F4" s="65"/>
      <c r="G4" s="65"/>
      <c r="H4" s="65"/>
      <c r="I4" s="65"/>
      <c r="J4" s="65"/>
      <c r="K4" s="65"/>
      <c r="L4" s="65"/>
      <c r="M4" s="65"/>
      <c r="N4" s="65"/>
      <c r="O4" s="65"/>
      <c r="P4" s="65"/>
      <c r="Q4" s="65"/>
      <c r="R4" s="65"/>
      <c r="S4" s="65"/>
    </row>
    <row r="5" spans="1:19" ht="15" x14ac:dyDescent="0.25">
      <c r="A5" s="65"/>
      <c r="B5" s="65"/>
      <c r="C5" s="65"/>
      <c r="D5" s="65"/>
      <c r="E5" s="65"/>
      <c r="F5" s="65"/>
      <c r="G5" s="65"/>
      <c r="H5" s="65"/>
      <c r="I5" s="65"/>
      <c r="J5" s="65"/>
      <c r="K5" s="65"/>
      <c r="L5" s="65"/>
      <c r="M5" s="65"/>
      <c r="N5" s="65"/>
      <c r="O5" s="65"/>
      <c r="P5" s="65"/>
      <c r="Q5" s="65"/>
      <c r="R5" s="65"/>
      <c r="S5" s="65"/>
    </row>
    <row r="6" spans="1:19" ht="15" x14ac:dyDescent="0.25">
      <c r="A6" s="65"/>
      <c r="B6" s="65"/>
      <c r="C6" s="65"/>
      <c r="D6" s="65"/>
      <c r="E6" s="65"/>
      <c r="F6" s="65"/>
      <c r="G6" s="65"/>
      <c r="H6" s="65"/>
      <c r="I6" s="65"/>
      <c r="J6" s="65"/>
      <c r="K6" s="65"/>
      <c r="L6" s="65"/>
      <c r="M6" s="65"/>
      <c r="N6" s="65"/>
      <c r="O6" s="65"/>
      <c r="P6" s="65"/>
      <c r="Q6" s="65"/>
      <c r="R6" s="65"/>
      <c r="S6" s="65"/>
    </row>
    <row r="7" spans="1:19" ht="15" x14ac:dyDescent="0.25">
      <c r="A7" s="65"/>
      <c r="B7" s="65"/>
      <c r="C7" s="65"/>
      <c r="D7" s="65"/>
      <c r="E7" s="65"/>
      <c r="F7" s="65"/>
      <c r="G7" s="65"/>
      <c r="H7" s="65"/>
      <c r="I7" s="65"/>
      <c r="J7" s="65"/>
      <c r="K7" s="65"/>
      <c r="L7" s="65"/>
      <c r="M7" s="65"/>
      <c r="N7" s="65"/>
      <c r="O7" s="65"/>
      <c r="P7" s="65"/>
      <c r="Q7" s="65"/>
      <c r="R7" s="65"/>
      <c r="S7" s="65"/>
    </row>
    <row r="8" spans="1:19" ht="15" x14ac:dyDescent="0.25">
      <c r="A8" s="65"/>
      <c r="B8" s="65"/>
      <c r="C8" s="65"/>
      <c r="D8" s="65"/>
      <c r="E8" s="65"/>
      <c r="F8" s="65"/>
      <c r="G8" s="65"/>
      <c r="H8" s="65"/>
      <c r="I8" s="65"/>
      <c r="J8" s="65"/>
      <c r="K8" s="65"/>
      <c r="L8" s="65"/>
      <c r="M8" s="65"/>
      <c r="N8" s="65"/>
      <c r="O8" s="65"/>
      <c r="P8" s="65"/>
      <c r="Q8" s="65"/>
      <c r="R8" s="65"/>
      <c r="S8" s="65"/>
    </row>
    <row r="9" spans="1:19" ht="15" x14ac:dyDescent="0.25">
      <c r="A9" s="65"/>
      <c r="B9" s="65"/>
      <c r="C9" s="65"/>
      <c r="D9" s="65"/>
      <c r="E9" s="65"/>
      <c r="F9" s="65"/>
      <c r="G9" s="65"/>
      <c r="H9" s="65"/>
      <c r="I9" s="65"/>
      <c r="J9" s="65"/>
      <c r="K9" s="65"/>
      <c r="L9" s="65"/>
      <c r="M9" s="65"/>
      <c r="N9" s="65"/>
      <c r="O9" s="65"/>
      <c r="P9" s="65"/>
      <c r="Q9" s="65"/>
      <c r="R9" s="65"/>
      <c r="S9" s="65"/>
    </row>
    <row r="10" spans="1:19" ht="15" x14ac:dyDescent="0.25">
      <c r="A10" s="65"/>
      <c r="B10" s="65"/>
      <c r="C10" s="65"/>
      <c r="D10" s="65"/>
      <c r="E10" s="65"/>
      <c r="F10" s="65"/>
      <c r="G10" s="65"/>
      <c r="H10" s="65"/>
      <c r="I10" s="65"/>
      <c r="J10" s="65"/>
      <c r="K10" s="65"/>
      <c r="L10" s="65"/>
      <c r="M10" s="65"/>
      <c r="N10" s="65"/>
      <c r="O10" s="65"/>
      <c r="P10" s="65"/>
      <c r="Q10" s="65"/>
      <c r="R10" s="65"/>
      <c r="S10" s="65"/>
    </row>
    <row r="11" spans="1:19" ht="15" x14ac:dyDescent="0.25">
      <c r="A11" s="65"/>
      <c r="B11" s="65"/>
      <c r="C11" s="65"/>
      <c r="D11" s="65"/>
      <c r="E11" s="65"/>
      <c r="F11" s="65"/>
      <c r="G11" s="65"/>
      <c r="H11" s="65"/>
      <c r="I11" s="65"/>
      <c r="J11" s="65"/>
      <c r="K11" s="65"/>
      <c r="L11" s="65"/>
      <c r="M11" s="65"/>
      <c r="N11" s="65"/>
      <c r="O11" s="65"/>
      <c r="P11" s="65"/>
      <c r="Q11" s="65"/>
      <c r="R11" s="65"/>
      <c r="S11" s="65"/>
    </row>
    <row r="12" spans="1:19" ht="15" x14ac:dyDescent="0.25">
      <c r="A12" s="65"/>
      <c r="B12" s="65"/>
      <c r="C12" s="65"/>
      <c r="D12" s="65"/>
      <c r="E12" s="65"/>
      <c r="F12" s="65"/>
      <c r="G12" s="65"/>
      <c r="H12" s="65"/>
      <c r="I12" s="65"/>
      <c r="J12" s="65"/>
      <c r="K12" s="65"/>
      <c r="L12" s="65"/>
      <c r="M12" s="65"/>
      <c r="N12" s="65"/>
      <c r="O12" s="65"/>
      <c r="P12" s="65"/>
      <c r="Q12" s="65"/>
      <c r="R12" s="65"/>
      <c r="S12" s="65"/>
    </row>
    <row r="13" spans="1:19" ht="15" x14ac:dyDescent="0.25">
      <c r="A13" s="65"/>
      <c r="B13" s="65"/>
      <c r="C13" s="65"/>
      <c r="D13" s="65"/>
      <c r="E13" s="65"/>
      <c r="F13" s="65"/>
      <c r="G13" s="65"/>
      <c r="H13" s="65"/>
      <c r="I13" s="65"/>
      <c r="J13" s="65"/>
      <c r="K13" s="65"/>
      <c r="L13" s="65"/>
      <c r="M13" s="65"/>
      <c r="N13" s="65"/>
      <c r="O13" s="65"/>
      <c r="P13" s="65"/>
      <c r="Q13" s="65"/>
      <c r="R13" s="65"/>
      <c r="S13" s="65"/>
    </row>
    <row r="14" spans="1:19" ht="15" x14ac:dyDescent="0.25">
      <c r="A14" s="65"/>
      <c r="B14" s="65"/>
      <c r="C14" s="65"/>
      <c r="D14" s="65"/>
      <c r="E14" s="65"/>
      <c r="F14" s="65"/>
      <c r="G14" s="65"/>
      <c r="H14" s="65"/>
      <c r="I14" s="65"/>
      <c r="J14" s="65"/>
      <c r="K14" s="65"/>
      <c r="L14" s="65"/>
      <c r="M14" s="65"/>
      <c r="N14" s="65"/>
      <c r="O14" s="65"/>
      <c r="P14" s="65"/>
      <c r="Q14" s="65"/>
      <c r="R14" s="65"/>
      <c r="S14" s="65"/>
    </row>
    <row r="15" spans="1:19" ht="15" x14ac:dyDescent="0.25">
      <c r="A15" s="65"/>
      <c r="B15" s="65"/>
      <c r="C15" s="65"/>
      <c r="D15" s="65"/>
      <c r="E15" s="65"/>
      <c r="F15" s="65"/>
      <c r="G15" s="65"/>
      <c r="H15" s="65"/>
      <c r="I15" s="65"/>
      <c r="J15" s="65"/>
      <c r="K15" s="65"/>
      <c r="L15" s="65"/>
      <c r="M15" s="65"/>
      <c r="N15" s="65"/>
      <c r="O15" s="65"/>
      <c r="P15" s="65"/>
      <c r="Q15" s="65"/>
      <c r="R15" s="65"/>
      <c r="S15" s="65"/>
    </row>
    <row r="16" spans="1:19" ht="15" x14ac:dyDescent="0.25">
      <c r="A16" s="65"/>
      <c r="B16" s="65"/>
      <c r="C16" s="65"/>
      <c r="D16" s="65"/>
      <c r="E16" s="65"/>
      <c r="F16" s="65"/>
      <c r="G16" s="65"/>
      <c r="H16" s="65"/>
      <c r="I16" s="65"/>
      <c r="J16" s="65"/>
      <c r="K16" s="65"/>
      <c r="L16" s="65"/>
      <c r="M16" s="65"/>
      <c r="N16" s="65"/>
      <c r="O16" s="65"/>
      <c r="P16" s="65"/>
      <c r="Q16" s="65"/>
      <c r="R16" s="65"/>
      <c r="S16" s="65"/>
    </row>
    <row r="17" spans="1:19" ht="15" x14ac:dyDescent="0.25">
      <c r="A17" s="65"/>
      <c r="B17" s="65"/>
      <c r="C17" s="65"/>
      <c r="D17" s="65"/>
      <c r="E17" s="65"/>
      <c r="F17" s="65"/>
      <c r="G17" s="65"/>
      <c r="H17" s="65"/>
      <c r="I17" s="65"/>
      <c r="J17" s="65"/>
      <c r="K17" s="65"/>
      <c r="L17" s="65"/>
      <c r="M17" s="65"/>
      <c r="N17" s="65"/>
      <c r="O17" s="65"/>
      <c r="P17" s="65"/>
      <c r="Q17" s="65"/>
      <c r="R17" s="65"/>
      <c r="S17" s="65"/>
    </row>
    <row r="18" spans="1:19" ht="15" x14ac:dyDescent="0.25">
      <c r="A18" s="65"/>
      <c r="B18" s="65"/>
      <c r="C18" s="65"/>
      <c r="D18" s="65"/>
      <c r="E18" s="65"/>
      <c r="F18" s="65"/>
      <c r="G18" s="65"/>
      <c r="H18" s="65"/>
      <c r="I18" s="65"/>
      <c r="J18" s="65"/>
      <c r="K18" s="65"/>
      <c r="L18" s="65"/>
      <c r="M18" s="65"/>
      <c r="N18" s="65"/>
      <c r="O18" s="65"/>
      <c r="P18" s="65"/>
      <c r="Q18" s="65"/>
      <c r="R18" s="65"/>
      <c r="S18" s="65"/>
    </row>
    <row r="19" spans="1:19" ht="15" x14ac:dyDescent="0.25">
      <c r="A19" s="65"/>
      <c r="B19" s="65"/>
      <c r="C19" s="65"/>
      <c r="D19" s="65"/>
      <c r="E19" s="65"/>
      <c r="F19" s="65"/>
      <c r="G19" s="65"/>
      <c r="H19" s="65"/>
      <c r="I19" s="65"/>
      <c r="J19" s="65"/>
      <c r="K19" s="65"/>
      <c r="L19" s="65"/>
      <c r="M19" s="65"/>
      <c r="N19" s="65"/>
      <c r="O19" s="65"/>
      <c r="P19" s="65"/>
      <c r="Q19" s="65"/>
      <c r="R19" s="65"/>
      <c r="S19" s="65"/>
    </row>
    <row r="20" spans="1:19" ht="15" x14ac:dyDescent="0.25">
      <c r="A20" s="65"/>
      <c r="B20" s="65"/>
      <c r="C20" s="65"/>
      <c r="D20" s="65"/>
      <c r="E20" s="65"/>
      <c r="F20" s="65"/>
      <c r="G20" s="65"/>
      <c r="H20" s="65"/>
      <c r="I20" s="65"/>
      <c r="J20" s="65"/>
      <c r="K20" s="65"/>
      <c r="L20" s="65"/>
      <c r="M20" s="65"/>
      <c r="N20" s="65"/>
      <c r="O20" s="65"/>
      <c r="P20" s="65"/>
      <c r="Q20" s="65"/>
      <c r="R20" s="65"/>
      <c r="S20" s="65"/>
    </row>
    <row r="21" spans="1:19" ht="15" x14ac:dyDescent="0.25">
      <c r="A21" s="65"/>
      <c r="B21" s="65"/>
      <c r="C21" s="65"/>
      <c r="D21" s="65"/>
      <c r="E21" s="65"/>
      <c r="F21" s="65"/>
      <c r="G21" s="65"/>
      <c r="H21" s="65"/>
      <c r="I21" s="65"/>
      <c r="J21" s="65"/>
      <c r="K21" s="65"/>
      <c r="L21" s="65"/>
      <c r="M21" s="65"/>
      <c r="N21" s="65"/>
      <c r="O21" s="65"/>
      <c r="P21" s="65"/>
      <c r="Q21" s="65"/>
      <c r="R21" s="65"/>
      <c r="S21" s="65"/>
    </row>
    <row r="22" spans="1:19" ht="15" x14ac:dyDescent="0.25">
      <c r="A22" s="65"/>
      <c r="B22" s="65"/>
      <c r="C22" s="65"/>
      <c r="D22" s="65"/>
      <c r="E22" s="65"/>
      <c r="F22" s="65"/>
      <c r="G22" s="65"/>
      <c r="H22" s="65"/>
      <c r="I22" s="65"/>
      <c r="J22" s="65"/>
      <c r="K22" s="65"/>
      <c r="L22" s="65"/>
      <c r="M22" s="65"/>
      <c r="N22" s="65"/>
      <c r="O22" s="65"/>
      <c r="P22" s="65"/>
      <c r="Q22" s="65"/>
      <c r="R22" s="65"/>
      <c r="S22" s="65"/>
    </row>
    <row r="23" spans="1:19" ht="15" x14ac:dyDescent="0.25">
      <c r="A23" s="65"/>
      <c r="B23" s="65"/>
      <c r="C23" s="65"/>
      <c r="D23" s="65"/>
      <c r="E23" s="65"/>
      <c r="F23" s="65"/>
      <c r="G23" s="65"/>
      <c r="H23" s="65"/>
      <c r="I23" s="65"/>
      <c r="J23" s="65"/>
      <c r="K23" s="65"/>
      <c r="L23" s="65"/>
      <c r="M23" s="65"/>
      <c r="N23" s="65"/>
      <c r="O23" s="65"/>
      <c r="P23" s="65"/>
      <c r="Q23" s="65"/>
      <c r="R23" s="65"/>
      <c r="S23" s="65"/>
    </row>
    <row r="24" spans="1:19" ht="15" x14ac:dyDescent="0.25">
      <c r="A24" s="65"/>
      <c r="B24" s="65"/>
      <c r="C24" s="65"/>
      <c r="D24" s="65"/>
      <c r="E24" s="65"/>
      <c r="F24" s="65"/>
      <c r="G24" s="65"/>
      <c r="H24" s="65"/>
      <c r="I24" s="65"/>
      <c r="J24" s="65"/>
      <c r="K24" s="65"/>
      <c r="L24" s="65"/>
      <c r="M24" s="65"/>
      <c r="N24" s="65"/>
      <c r="O24" s="65"/>
      <c r="P24" s="65"/>
      <c r="Q24" s="65"/>
      <c r="R24" s="65"/>
      <c r="S24" s="65"/>
    </row>
    <row r="25" spans="1:19" ht="15" x14ac:dyDescent="0.25">
      <c r="A25" s="65"/>
      <c r="B25" s="65"/>
      <c r="C25" s="65"/>
      <c r="D25" s="65"/>
      <c r="E25" s="65"/>
      <c r="F25" s="65"/>
      <c r="G25" s="65"/>
      <c r="H25" s="65"/>
      <c r="I25" s="65"/>
      <c r="J25" s="65"/>
      <c r="K25" s="65"/>
      <c r="L25" s="65"/>
      <c r="M25" s="65"/>
      <c r="N25" s="65"/>
      <c r="O25" s="65"/>
      <c r="P25" s="65"/>
      <c r="Q25" s="65"/>
      <c r="R25" s="65"/>
      <c r="S25" s="65"/>
    </row>
    <row r="26" spans="1:19" ht="15" x14ac:dyDescent="0.25">
      <c r="A26" s="65"/>
      <c r="B26" s="65"/>
      <c r="C26" s="65"/>
      <c r="D26" s="65"/>
      <c r="E26" s="65"/>
      <c r="F26" s="65"/>
      <c r="G26" s="65"/>
      <c r="H26" s="65"/>
      <c r="I26" s="65"/>
      <c r="J26" s="65"/>
      <c r="K26" s="65"/>
      <c r="L26" s="65"/>
      <c r="M26" s="65"/>
      <c r="N26" s="65"/>
      <c r="O26" s="65"/>
      <c r="P26" s="65"/>
      <c r="Q26" s="65"/>
      <c r="R26" s="65"/>
      <c r="S26" s="65"/>
    </row>
    <row r="27" spans="1:19" ht="15" x14ac:dyDescent="0.25">
      <c r="A27" s="65"/>
      <c r="B27" s="65"/>
      <c r="C27" s="65"/>
      <c r="D27" s="65"/>
      <c r="E27" s="65"/>
      <c r="F27" s="65"/>
      <c r="G27" s="65"/>
      <c r="H27" s="65"/>
      <c r="I27" s="65"/>
      <c r="J27" s="65"/>
      <c r="K27" s="65"/>
      <c r="L27" s="65"/>
      <c r="M27" s="65"/>
      <c r="N27" s="65"/>
      <c r="O27" s="65"/>
      <c r="P27" s="65"/>
      <c r="Q27" s="65"/>
      <c r="R27" s="65"/>
      <c r="S27" s="65"/>
    </row>
    <row r="28" spans="1:19" ht="15" x14ac:dyDescent="0.25">
      <c r="A28" s="65"/>
      <c r="B28" s="65"/>
      <c r="C28" s="65"/>
      <c r="D28" s="65"/>
      <c r="E28" s="65"/>
      <c r="F28" s="65"/>
      <c r="G28" s="65"/>
      <c r="H28" s="65"/>
      <c r="I28" s="65"/>
      <c r="J28" s="65"/>
      <c r="K28" s="65"/>
      <c r="L28" s="65"/>
      <c r="M28" s="65"/>
      <c r="N28" s="65"/>
      <c r="O28" s="65"/>
      <c r="P28" s="65"/>
      <c r="Q28" s="65"/>
      <c r="R28" s="65"/>
      <c r="S28" s="65"/>
    </row>
    <row r="29" spans="1:19" ht="15" x14ac:dyDescent="0.25">
      <c r="A29" s="65"/>
      <c r="B29" s="65"/>
      <c r="C29" s="65"/>
      <c r="D29" s="65"/>
      <c r="E29" s="65"/>
      <c r="F29" s="65"/>
      <c r="G29" s="65"/>
      <c r="H29" s="65"/>
      <c r="I29" s="65"/>
      <c r="J29" s="65"/>
      <c r="K29" s="65"/>
      <c r="L29" s="65"/>
      <c r="M29" s="65"/>
      <c r="N29" s="65"/>
      <c r="O29" s="65"/>
      <c r="P29" s="65"/>
      <c r="Q29" s="65"/>
      <c r="R29" s="65"/>
      <c r="S29" s="65"/>
    </row>
    <row r="30" spans="1:19" ht="15" x14ac:dyDescent="0.25">
      <c r="A30" s="65"/>
      <c r="B30" s="65"/>
      <c r="C30" s="65"/>
      <c r="D30" s="65"/>
      <c r="E30" s="65"/>
      <c r="F30" s="65"/>
      <c r="G30" s="65"/>
      <c r="H30" s="65"/>
      <c r="I30" s="65"/>
      <c r="J30" s="65"/>
      <c r="K30" s="65"/>
      <c r="L30" s="65"/>
      <c r="M30" s="65"/>
      <c r="N30" s="65"/>
      <c r="O30" s="65"/>
      <c r="P30" s="65"/>
      <c r="Q30" s="65"/>
      <c r="R30" s="65"/>
      <c r="S30" s="65"/>
    </row>
    <row r="31" spans="1:19" ht="15" x14ac:dyDescent="0.25">
      <c r="A31" s="65"/>
      <c r="B31" s="65"/>
      <c r="C31" s="65"/>
      <c r="D31" s="65"/>
      <c r="E31" s="65"/>
      <c r="F31" s="65"/>
      <c r="G31" s="65"/>
      <c r="H31" s="65"/>
      <c r="I31" s="65"/>
      <c r="J31" s="65"/>
      <c r="K31" s="65"/>
      <c r="L31" s="65"/>
      <c r="M31" s="65"/>
      <c r="N31" s="65"/>
      <c r="O31" s="65"/>
      <c r="P31" s="65"/>
      <c r="Q31" s="65"/>
      <c r="R31" s="65"/>
      <c r="S31" s="65"/>
    </row>
    <row r="32" spans="1:19" ht="15" x14ac:dyDescent="0.25">
      <c r="A32" s="65"/>
      <c r="B32" s="65"/>
      <c r="C32" s="65"/>
      <c r="D32" s="65"/>
      <c r="E32" s="65"/>
      <c r="F32" s="65"/>
      <c r="G32" s="65"/>
      <c r="H32" s="65"/>
      <c r="I32" s="65"/>
      <c r="J32" s="65"/>
      <c r="K32" s="65"/>
      <c r="L32" s="65"/>
      <c r="M32" s="65"/>
      <c r="N32" s="65"/>
      <c r="O32" s="65"/>
      <c r="P32" s="65"/>
      <c r="Q32" s="65"/>
      <c r="R32" s="65"/>
      <c r="S32" s="65"/>
    </row>
    <row r="33" spans="1:19" ht="15" x14ac:dyDescent="0.25">
      <c r="A33" s="65"/>
      <c r="B33" s="65"/>
      <c r="C33" s="65"/>
      <c r="D33" s="65"/>
      <c r="E33" s="65"/>
      <c r="F33" s="65"/>
      <c r="G33" s="65"/>
      <c r="H33" s="65"/>
      <c r="I33" s="65"/>
      <c r="J33" s="65"/>
      <c r="K33" s="65"/>
      <c r="L33" s="65"/>
      <c r="M33" s="65"/>
      <c r="N33" s="65"/>
      <c r="O33" s="65"/>
      <c r="P33" s="65"/>
      <c r="Q33" s="65"/>
      <c r="R33" s="65"/>
      <c r="S33" s="65"/>
    </row>
    <row r="34" spans="1:19" ht="15" x14ac:dyDescent="0.25">
      <c r="A34" s="65"/>
      <c r="B34" s="65"/>
      <c r="C34" s="65"/>
      <c r="D34" s="65"/>
      <c r="E34" s="65"/>
      <c r="F34" s="65"/>
      <c r="G34" s="65"/>
      <c r="H34" s="65"/>
      <c r="I34" s="65"/>
      <c r="J34" s="65"/>
      <c r="K34" s="65"/>
      <c r="L34" s="65"/>
      <c r="M34" s="65"/>
      <c r="N34" s="65"/>
      <c r="O34" s="65"/>
      <c r="P34" s="65"/>
      <c r="Q34" s="65"/>
      <c r="R34" s="65"/>
      <c r="S34" s="65"/>
    </row>
    <row r="35" spans="1:19" ht="15" x14ac:dyDescent="0.25">
      <c r="A35" s="65"/>
      <c r="B35" s="65"/>
      <c r="C35" s="65"/>
      <c r="D35" s="65"/>
      <c r="E35" s="65"/>
      <c r="F35" s="65"/>
      <c r="G35" s="65"/>
      <c r="H35" s="65"/>
      <c r="I35" s="65"/>
      <c r="J35" s="65"/>
      <c r="K35" s="65"/>
      <c r="L35" s="65"/>
      <c r="M35" s="65"/>
      <c r="N35" s="65"/>
      <c r="O35" s="65"/>
      <c r="P35" s="65"/>
      <c r="Q35" s="65"/>
      <c r="R35" s="65"/>
      <c r="S35" s="65"/>
    </row>
    <row r="36" spans="1:19" ht="15" x14ac:dyDescent="0.25">
      <c r="A36" s="65"/>
      <c r="B36" s="65"/>
      <c r="C36" s="65"/>
      <c r="D36" s="65"/>
      <c r="E36" s="65"/>
      <c r="F36" s="65"/>
      <c r="G36" s="65"/>
      <c r="H36" s="65"/>
      <c r="I36" s="65"/>
      <c r="J36" s="65"/>
      <c r="K36" s="65"/>
      <c r="L36" s="65"/>
      <c r="M36" s="65"/>
      <c r="N36" s="65"/>
      <c r="O36" s="65"/>
      <c r="P36" s="65"/>
      <c r="Q36" s="65"/>
      <c r="R36" s="65"/>
      <c r="S36" s="65"/>
    </row>
    <row r="37" spans="1:19" ht="15" x14ac:dyDescent="0.25">
      <c r="A37" s="65"/>
      <c r="B37" s="65"/>
      <c r="C37" s="65"/>
      <c r="D37" s="65"/>
      <c r="E37" s="65"/>
      <c r="F37" s="65"/>
      <c r="G37" s="65"/>
      <c r="H37" s="65"/>
      <c r="I37" s="65"/>
      <c r="J37" s="65"/>
      <c r="K37" s="65"/>
      <c r="L37" s="65"/>
      <c r="M37" s="65"/>
      <c r="N37" s="65"/>
      <c r="O37" s="65"/>
      <c r="P37" s="65"/>
      <c r="Q37" s="65"/>
      <c r="R37" s="65"/>
      <c r="S37" s="65"/>
    </row>
    <row r="38" spans="1:19" ht="15" x14ac:dyDescent="0.25">
      <c r="A38" s="65"/>
      <c r="B38" s="65"/>
      <c r="C38" s="65"/>
      <c r="D38" s="65"/>
      <c r="E38" s="65"/>
      <c r="F38" s="65"/>
      <c r="G38" s="65"/>
      <c r="H38" s="65"/>
      <c r="I38" s="65"/>
      <c r="J38" s="65"/>
      <c r="K38" s="65"/>
      <c r="L38" s="65"/>
      <c r="M38" s="65"/>
      <c r="N38" s="65"/>
      <c r="O38" s="65"/>
      <c r="P38" s="65"/>
      <c r="Q38" s="65"/>
      <c r="R38" s="65"/>
      <c r="S38" s="65"/>
    </row>
    <row r="39" spans="1:19" ht="15" x14ac:dyDescent="0.25">
      <c r="A39" s="65"/>
      <c r="B39" s="65"/>
      <c r="C39" s="65"/>
      <c r="D39" s="65"/>
      <c r="E39" s="65"/>
      <c r="F39" s="65"/>
      <c r="G39" s="65"/>
      <c r="H39" s="65"/>
      <c r="I39" s="65"/>
      <c r="J39" s="65"/>
      <c r="K39" s="65"/>
      <c r="L39" s="65"/>
      <c r="M39" s="65"/>
      <c r="N39" s="65"/>
      <c r="O39" s="65"/>
      <c r="P39" s="65"/>
      <c r="Q39" s="65"/>
      <c r="R39" s="65"/>
      <c r="S39" s="65"/>
    </row>
    <row r="40" spans="1:19" ht="15" x14ac:dyDescent="0.25">
      <c r="A40" s="65"/>
      <c r="B40" s="65"/>
      <c r="C40" s="65"/>
      <c r="D40" s="65"/>
      <c r="E40" s="65"/>
      <c r="F40" s="65"/>
      <c r="G40" s="65"/>
      <c r="H40" s="65"/>
      <c r="I40" s="65"/>
      <c r="J40" s="65"/>
      <c r="K40" s="65"/>
      <c r="L40" s="65"/>
      <c r="M40" s="65"/>
      <c r="N40" s="65"/>
      <c r="O40" s="65"/>
      <c r="P40" s="65"/>
      <c r="Q40" s="65"/>
      <c r="R40" s="65"/>
      <c r="S40" s="65"/>
    </row>
    <row r="41" spans="1:19" ht="15" x14ac:dyDescent="0.25">
      <c r="A41" s="65"/>
      <c r="B41" s="65"/>
      <c r="C41" s="65"/>
      <c r="D41" s="65"/>
      <c r="E41" s="65"/>
      <c r="F41" s="65"/>
      <c r="G41" s="65"/>
      <c r="H41" s="65"/>
      <c r="I41" s="65"/>
      <c r="J41" s="65"/>
      <c r="K41" s="65"/>
      <c r="L41" s="65"/>
      <c r="M41" s="65"/>
      <c r="N41" s="65"/>
      <c r="O41" s="65"/>
      <c r="P41" s="65"/>
      <c r="Q41" s="65"/>
      <c r="R41" s="65"/>
      <c r="S41" s="65"/>
    </row>
    <row r="42" spans="1:19" ht="15" x14ac:dyDescent="0.25">
      <c r="A42" s="65"/>
      <c r="B42" s="65"/>
      <c r="C42" s="65"/>
      <c r="D42" s="65"/>
      <c r="E42" s="65"/>
      <c r="F42" s="65"/>
      <c r="G42" s="65"/>
      <c r="H42" s="65"/>
      <c r="I42" s="65"/>
      <c r="J42" s="65"/>
      <c r="K42" s="65"/>
      <c r="L42" s="65"/>
      <c r="M42" s="65"/>
      <c r="N42" s="65"/>
      <c r="O42" s="65"/>
      <c r="P42" s="65"/>
      <c r="Q42" s="65"/>
      <c r="R42" s="65"/>
      <c r="S42" s="65"/>
    </row>
    <row r="43" spans="1:19" ht="15" x14ac:dyDescent="0.25">
      <c r="A43" s="65"/>
      <c r="B43" s="65"/>
      <c r="C43" s="65"/>
      <c r="D43" s="65"/>
      <c r="E43" s="65"/>
      <c r="F43" s="65"/>
      <c r="G43" s="65"/>
      <c r="H43" s="65"/>
      <c r="I43" s="65"/>
      <c r="J43" s="65"/>
      <c r="K43" s="65"/>
      <c r="L43" s="65"/>
      <c r="M43" s="65"/>
      <c r="N43" s="65"/>
      <c r="O43" s="65"/>
      <c r="P43" s="65"/>
      <c r="Q43" s="65"/>
      <c r="R43" s="65"/>
      <c r="S43" s="65"/>
    </row>
    <row r="44" spans="1:19" ht="15" x14ac:dyDescent="0.25">
      <c r="A44" s="65"/>
      <c r="B44" s="65"/>
      <c r="C44" s="65"/>
      <c r="D44" s="65"/>
      <c r="E44" s="65"/>
      <c r="F44" s="65"/>
      <c r="G44" s="65"/>
      <c r="H44" s="65"/>
      <c r="I44" s="65"/>
      <c r="J44" s="65"/>
      <c r="K44" s="65"/>
      <c r="L44" s="65"/>
      <c r="M44" s="65"/>
      <c r="N44" s="65"/>
      <c r="O44" s="65"/>
      <c r="P44" s="65"/>
      <c r="Q44" s="65"/>
      <c r="R44" s="65"/>
      <c r="S44" s="65"/>
    </row>
    <row r="45" spans="1:19" ht="15" x14ac:dyDescent="0.25">
      <c r="A45" s="65"/>
      <c r="B45" s="65"/>
      <c r="C45" s="65"/>
      <c r="D45" s="65"/>
      <c r="E45" s="65"/>
      <c r="F45" s="65"/>
      <c r="G45" s="65"/>
      <c r="H45" s="65"/>
      <c r="I45" s="65"/>
      <c r="J45" s="65"/>
      <c r="K45" s="65"/>
      <c r="L45" s="65"/>
      <c r="M45" s="65"/>
      <c r="N45" s="65"/>
      <c r="O45" s="65"/>
      <c r="P45" s="65"/>
      <c r="Q45" s="65"/>
      <c r="R45" s="65"/>
      <c r="S45" s="65"/>
    </row>
    <row r="46" spans="1:19" ht="15" x14ac:dyDescent="0.25">
      <c r="A46" s="65"/>
      <c r="B46" s="65"/>
      <c r="C46" s="65"/>
      <c r="D46" s="65"/>
      <c r="E46" s="65"/>
      <c r="F46" s="65"/>
      <c r="G46" s="65"/>
      <c r="H46" s="65"/>
      <c r="I46" s="65"/>
      <c r="J46" s="65"/>
      <c r="K46" s="65"/>
      <c r="L46" s="65"/>
      <c r="M46" s="65"/>
      <c r="N46" s="65"/>
      <c r="O46" s="65"/>
      <c r="P46" s="65"/>
      <c r="Q46" s="65"/>
      <c r="R46" s="65"/>
      <c r="S46" s="65"/>
    </row>
    <row r="47" spans="1:19" ht="15" x14ac:dyDescent="0.25">
      <c r="A47" s="65"/>
      <c r="B47" s="65"/>
      <c r="C47" s="65"/>
      <c r="D47" s="65"/>
      <c r="E47" s="65"/>
      <c r="F47" s="65"/>
      <c r="G47" s="65"/>
      <c r="H47" s="65"/>
      <c r="I47" s="65"/>
      <c r="J47" s="65"/>
      <c r="K47" s="65"/>
      <c r="L47" s="65"/>
      <c r="M47" s="65"/>
      <c r="N47" s="65"/>
      <c r="O47" s="65"/>
      <c r="P47" s="65"/>
      <c r="Q47" s="65"/>
      <c r="R47" s="65"/>
      <c r="S47" s="65"/>
    </row>
    <row r="48" spans="1:19" ht="15" x14ac:dyDescent="0.25">
      <c r="A48" s="65"/>
      <c r="B48" s="65"/>
      <c r="C48" s="65"/>
      <c r="D48" s="65"/>
      <c r="E48" s="65"/>
      <c r="F48" s="65"/>
      <c r="G48" s="65"/>
      <c r="H48" s="65"/>
      <c r="I48" s="65"/>
      <c r="J48" s="65"/>
      <c r="K48" s="65"/>
      <c r="L48" s="65"/>
      <c r="M48" s="65"/>
      <c r="N48" s="65"/>
      <c r="O48" s="65"/>
      <c r="P48" s="65"/>
      <c r="Q48" s="65"/>
      <c r="R48" s="65"/>
      <c r="S48" s="65"/>
    </row>
    <row r="49" spans="1:19" ht="15" x14ac:dyDescent="0.25">
      <c r="A49" s="65"/>
      <c r="B49" s="65"/>
      <c r="C49" s="65"/>
      <c r="D49" s="65"/>
      <c r="E49" s="65"/>
      <c r="F49" s="65"/>
      <c r="G49" s="65"/>
      <c r="H49" s="65"/>
      <c r="I49" s="65"/>
      <c r="J49" s="65"/>
      <c r="K49" s="65"/>
      <c r="L49" s="65"/>
      <c r="M49" s="65"/>
      <c r="N49" s="65"/>
      <c r="O49" s="65"/>
      <c r="P49" s="65"/>
      <c r="Q49" s="65"/>
      <c r="R49" s="65"/>
      <c r="S49" s="65"/>
    </row>
    <row r="50" spans="1:19" ht="15" x14ac:dyDescent="0.25">
      <c r="A50" s="65"/>
      <c r="B50" s="65"/>
      <c r="C50" s="65"/>
      <c r="D50" s="65"/>
      <c r="E50" s="65"/>
      <c r="F50" s="65"/>
      <c r="G50" s="65"/>
      <c r="H50" s="65"/>
      <c r="I50" s="65"/>
      <c r="J50" s="65"/>
      <c r="K50" s="65"/>
      <c r="L50" s="65"/>
      <c r="M50" s="65"/>
      <c r="N50" s="65"/>
      <c r="O50" s="65"/>
      <c r="P50" s="65"/>
      <c r="Q50" s="65"/>
      <c r="R50" s="65"/>
      <c r="S50" s="65"/>
    </row>
    <row r="51" spans="1:19" ht="15" x14ac:dyDescent="0.25">
      <c r="A51" s="65"/>
      <c r="B51" s="65"/>
      <c r="C51" s="65"/>
      <c r="D51" s="65"/>
      <c r="E51" s="65"/>
      <c r="F51" s="65"/>
      <c r="G51" s="65"/>
      <c r="H51" s="65"/>
      <c r="I51" s="65"/>
      <c r="J51" s="65"/>
      <c r="K51" s="65"/>
      <c r="L51" s="65"/>
      <c r="M51" s="65"/>
      <c r="N51" s="65"/>
      <c r="O51" s="65"/>
      <c r="P51" s="65"/>
      <c r="Q51" s="65"/>
      <c r="R51" s="65"/>
      <c r="S51" s="65"/>
    </row>
    <row r="52" spans="1:19" ht="15" x14ac:dyDescent="0.25">
      <c r="A52" s="65"/>
      <c r="B52" s="65"/>
      <c r="C52" s="65"/>
      <c r="D52" s="65"/>
      <c r="E52" s="65"/>
      <c r="F52" s="65"/>
      <c r="G52" s="65"/>
      <c r="H52" s="65"/>
      <c r="I52" s="65"/>
      <c r="J52" s="65"/>
      <c r="K52" s="65"/>
      <c r="L52" s="65"/>
      <c r="M52" s="65"/>
      <c r="N52" s="65"/>
      <c r="O52" s="65"/>
      <c r="P52" s="65"/>
      <c r="Q52" s="65"/>
      <c r="R52" s="65"/>
      <c r="S52" s="65"/>
    </row>
    <row r="53" spans="1:19" ht="15" x14ac:dyDescent="0.25">
      <c r="A53" s="65"/>
      <c r="B53" s="65"/>
      <c r="C53" s="65"/>
      <c r="D53" s="65"/>
      <c r="E53" s="65"/>
      <c r="F53" s="65"/>
      <c r="G53" s="65"/>
      <c r="H53" s="65"/>
      <c r="I53" s="65"/>
      <c r="J53" s="65"/>
      <c r="K53" s="65"/>
      <c r="L53" s="65"/>
      <c r="M53" s="65"/>
      <c r="N53" s="65"/>
      <c r="O53" s="65"/>
      <c r="P53" s="65"/>
      <c r="Q53" s="65"/>
      <c r="R53" s="65"/>
      <c r="S53" s="65"/>
    </row>
    <row r="54" spans="1:19" ht="15" x14ac:dyDescent="0.25">
      <c r="A54" s="65"/>
      <c r="B54" s="65"/>
      <c r="C54" s="65"/>
      <c r="D54" s="65"/>
      <c r="E54" s="65"/>
      <c r="F54" s="65"/>
      <c r="G54" s="65"/>
      <c r="H54" s="65"/>
      <c r="I54" s="65"/>
      <c r="J54" s="65"/>
      <c r="K54" s="65"/>
      <c r="L54" s="65"/>
      <c r="M54" s="65"/>
      <c r="N54" s="65"/>
      <c r="O54" s="65"/>
      <c r="P54" s="65"/>
      <c r="Q54" s="65"/>
      <c r="R54" s="65"/>
      <c r="S54" s="65"/>
    </row>
    <row r="55" spans="1:19" ht="15" x14ac:dyDescent="0.25">
      <c r="A55" s="65"/>
      <c r="B55" s="65"/>
      <c r="C55" s="65"/>
      <c r="D55" s="65"/>
      <c r="E55" s="65"/>
      <c r="F55" s="65"/>
      <c r="G55" s="65"/>
      <c r="H55" s="65"/>
      <c r="I55" s="65"/>
      <c r="J55" s="65"/>
      <c r="K55" s="65"/>
      <c r="L55" s="65"/>
      <c r="M55" s="65"/>
      <c r="N55" s="65"/>
      <c r="O55" s="65"/>
      <c r="P55" s="65"/>
      <c r="Q55" s="65"/>
      <c r="R55" s="65"/>
      <c r="S55" s="65"/>
    </row>
    <row r="56" spans="1:19" ht="15" x14ac:dyDescent="0.25">
      <c r="A56" s="65"/>
      <c r="B56" s="65"/>
      <c r="C56" s="65"/>
      <c r="D56" s="65"/>
      <c r="E56" s="65"/>
      <c r="F56" s="65"/>
      <c r="G56" s="65"/>
      <c r="H56" s="65"/>
      <c r="I56" s="65"/>
      <c r="J56" s="65"/>
      <c r="K56" s="65"/>
      <c r="L56" s="65"/>
      <c r="M56" s="65"/>
      <c r="N56" s="65"/>
      <c r="O56" s="65"/>
      <c r="P56" s="65"/>
      <c r="Q56" s="65"/>
      <c r="R56" s="65"/>
      <c r="S56" s="65"/>
    </row>
    <row r="57" spans="1:19" ht="15" x14ac:dyDescent="0.25">
      <c r="A57" s="65"/>
      <c r="B57" s="65"/>
      <c r="C57" s="65"/>
      <c r="D57" s="65"/>
      <c r="E57" s="65"/>
      <c r="F57" s="65"/>
      <c r="G57" s="65"/>
      <c r="H57" s="65"/>
      <c r="I57" s="65"/>
      <c r="J57" s="65"/>
      <c r="K57" s="65"/>
      <c r="L57" s="65"/>
      <c r="M57" s="65"/>
      <c r="N57" s="65"/>
      <c r="O57" s="65"/>
      <c r="P57" s="65"/>
      <c r="Q57" s="65"/>
      <c r="R57" s="65"/>
      <c r="S57" s="65"/>
    </row>
    <row r="58" spans="1:19" ht="15" x14ac:dyDescent="0.25">
      <c r="A58" s="65"/>
      <c r="B58" s="65"/>
      <c r="C58" s="65"/>
      <c r="D58" s="65"/>
      <c r="E58" s="65"/>
      <c r="F58" s="65"/>
      <c r="G58" s="65"/>
      <c r="H58" s="65"/>
      <c r="I58" s="65"/>
      <c r="J58" s="65"/>
      <c r="K58" s="65"/>
      <c r="L58" s="65"/>
      <c r="M58" s="65"/>
      <c r="N58" s="65"/>
      <c r="O58" s="65"/>
      <c r="P58" s="65"/>
      <c r="Q58" s="65"/>
      <c r="R58" s="65"/>
      <c r="S58" s="65"/>
    </row>
    <row r="59" spans="1:19" ht="15" x14ac:dyDescent="0.25">
      <c r="A59" s="65"/>
      <c r="B59" s="65"/>
      <c r="C59" s="65"/>
      <c r="D59" s="65"/>
      <c r="E59" s="65"/>
      <c r="F59" s="65"/>
      <c r="G59" s="65"/>
      <c r="H59" s="65"/>
      <c r="I59" s="65"/>
      <c r="J59" s="65"/>
      <c r="K59" s="65"/>
      <c r="L59" s="65"/>
      <c r="M59" s="65"/>
      <c r="N59" s="65"/>
      <c r="O59" s="65"/>
      <c r="P59" s="65"/>
      <c r="Q59" s="65"/>
      <c r="R59" s="65"/>
      <c r="S59" s="65"/>
    </row>
    <row r="60" spans="1:19" ht="15" x14ac:dyDescent="0.25">
      <c r="A60" s="65"/>
      <c r="B60" s="65"/>
      <c r="C60" s="65"/>
      <c r="D60" s="65"/>
      <c r="E60" s="65"/>
      <c r="F60" s="65"/>
      <c r="G60" s="65"/>
      <c r="H60" s="65"/>
      <c r="I60" s="65"/>
      <c r="J60" s="65"/>
      <c r="K60" s="65"/>
      <c r="L60" s="65"/>
      <c r="M60" s="65"/>
      <c r="N60" s="65"/>
      <c r="O60" s="65"/>
      <c r="P60" s="65"/>
      <c r="Q60" s="65"/>
      <c r="R60" s="65"/>
      <c r="S60" s="65"/>
    </row>
    <row r="61" spans="1:19" ht="15" x14ac:dyDescent="0.25">
      <c r="A61" s="65"/>
      <c r="B61" s="65"/>
      <c r="C61" s="65"/>
      <c r="D61" s="65"/>
      <c r="E61" s="65"/>
      <c r="F61" s="65"/>
      <c r="G61" s="65"/>
      <c r="H61" s="65"/>
      <c r="I61" s="65"/>
      <c r="J61" s="65"/>
      <c r="K61" s="65"/>
      <c r="L61" s="65"/>
      <c r="M61" s="65"/>
      <c r="N61" s="65"/>
      <c r="O61" s="65"/>
      <c r="P61" s="65"/>
      <c r="Q61" s="65"/>
      <c r="R61" s="65"/>
      <c r="S61" s="65"/>
    </row>
    <row r="62" spans="1:19" ht="15" x14ac:dyDescent="0.25">
      <c r="A62" s="65"/>
      <c r="B62" s="65"/>
      <c r="C62" s="65"/>
      <c r="D62" s="65"/>
      <c r="E62" s="65"/>
      <c r="F62" s="65"/>
      <c r="G62" s="65"/>
      <c r="H62" s="65"/>
      <c r="I62" s="65"/>
      <c r="J62" s="65"/>
      <c r="K62" s="65"/>
      <c r="L62" s="65"/>
      <c r="M62" s="65"/>
      <c r="N62" s="65"/>
      <c r="O62" s="65"/>
      <c r="P62" s="65"/>
      <c r="Q62" s="65"/>
      <c r="R62" s="65"/>
      <c r="S62" s="65"/>
    </row>
    <row r="63" spans="1:19" ht="15" x14ac:dyDescent="0.25">
      <c r="A63" s="65"/>
      <c r="B63" s="65"/>
      <c r="C63" s="65"/>
      <c r="D63" s="65"/>
      <c r="E63" s="65"/>
      <c r="F63" s="65"/>
      <c r="G63" s="65"/>
      <c r="H63" s="65"/>
      <c r="I63" s="65"/>
      <c r="J63" s="65"/>
      <c r="K63" s="65"/>
      <c r="L63" s="65"/>
      <c r="M63" s="65"/>
      <c r="N63" s="65"/>
      <c r="O63" s="65"/>
      <c r="P63" s="65"/>
      <c r="Q63" s="65"/>
      <c r="R63" s="65"/>
      <c r="S63" s="65"/>
    </row>
    <row r="64" spans="1:19" ht="15" x14ac:dyDescent="0.25">
      <c r="A64" s="65"/>
      <c r="B64" s="65"/>
      <c r="C64" s="65"/>
      <c r="D64" s="65"/>
      <c r="E64" s="65"/>
      <c r="F64" s="65"/>
      <c r="G64" s="65"/>
      <c r="H64" s="65"/>
      <c r="I64" s="65"/>
      <c r="J64" s="65"/>
      <c r="K64" s="65"/>
      <c r="L64" s="65"/>
      <c r="M64" s="65"/>
      <c r="N64" s="65"/>
      <c r="O64" s="65"/>
      <c r="P64" s="65"/>
      <c r="Q64" s="65"/>
      <c r="R64" s="65"/>
      <c r="S64" s="65"/>
    </row>
    <row r="65" spans="1:19" ht="15" x14ac:dyDescent="0.25">
      <c r="A65" s="65"/>
      <c r="B65" s="65"/>
      <c r="C65" s="65"/>
      <c r="D65" s="65"/>
      <c r="E65" s="65"/>
      <c r="F65" s="65"/>
      <c r="G65" s="65"/>
      <c r="H65" s="65"/>
      <c r="I65" s="65"/>
      <c r="J65" s="65"/>
      <c r="K65" s="65"/>
      <c r="L65" s="65"/>
      <c r="M65" s="65"/>
      <c r="N65" s="65"/>
      <c r="O65" s="65"/>
      <c r="P65" s="65"/>
      <c r="Q65" s="65"/>
      <c r="R65" s="65"/>
      <c r="S65" s="65"/>
    </row>
    <row r="66" spans="1:19" ht="15" x14ac:dyDescent="0.25">
      <c r="A66" s="65"/>
      <c r="B66" s="65"/>
      <c r="C66" s="65"/>
      <c r="D66" s="65"/>
      <c r="E66" s="65"/>
      <c r="F66" s="65"/>
      <c r="G66" s="65"/>
      <c r="H66" s="65"/>
      <c r="I66" s="65"/>
      <c r="J66" s="65"/>
      <c r="K66" s="65"/>
      <c r="L66" s="65"/>
      <c r="M66" s="65"/>
      <c r="N66" s="65"/>
      <c r="O66" s="65"/>
      <c r="P66" s="65"/>
      <c r="Q66" s="65"/>
      <c r="R66" s="65"/>
      <c r="S66" s="65"/>
    </row>
    <row r="67" spans="1:19" ht="15" x14ac:dyDescent="0.25">
      <c r="A67" s="65"/>
      <c r="B67" s="65"/>
      <c r="C67" s="65"/>
      <c r="D67" s="65"/>
      <c r="E67" s="65"/>
      <c r="F67" s="65"/>
      <c r="G67" s="65"/>
      <c r="H67" s="65"/>
      <c r="I67" s="65"/>
      <c r="J67" s="65"/>
      <c r="K67" s="65"/>
      <c r="L67" s="65"/>
      <c r="M67" s="65"/>
      <c r="N67" s="65"/>
      <c r="O67" s="65"/>
      <c r="P67" s="65"/>
      <c r="Q67" s="65"/>
      <c r="R67" s="65"/>
      <c r="S67" s="65"/>
    </row>
    <row r="68" spans="1:19" ht="15" x14ac:dyDescent="0.25">
      <c r="A68" s="65"/>
      <c r="B68" s="65"/>
      <c r="C68" s="65"/>
      <c r="D68" s="65"/>
      <c r="E68" s="65"/>
      <c r="F68" s="65"/>
      <c r="G68" s="65"/>
      <c r="H68" s="65"/>
      <c r="I68" s="65"/>
      <c r="J68" s="65"/>
      <c r="K68" s="65"/>
      <c r="L68" s="65"/>
      <c r="M68" s="65"/>
      <c r="N68" s="65"/>
      <c r="O68" s="65"/>
      <c r="P68" s="65"/>
      <c r="Q68" s="65"/>
      <c r="R68" s="65"/>
      <c r="S68" s="65"/>
    </row>
    <row r="69" spans="1:19" ht="15" x14ac:dyDescent="0.25">
      <c r="A69" s="65"/>
      <c r="B69" s="65"/>
      <c r="C69" s="65"/>
      <c r="D69" s="65"/>
      <c r="E69" s="65"/>
      <c r="F69" s="65"/>
      <c r="G69" s="65"/>
      <c r="H69" s="65"/>
      <c r="I69" s="65"/>
      <c r="J69" s="65"/>
      <c r="K69" s="65"/>
      <c r="L69" s="65"/>
      <c r="M69" s="65"/>
      <c r="N69" s="65"/>
      <c r="O69" s="65"/>
      <c r="P69" s="65"/>
      <c r="Q69" s="65"/>
      <c r="R69" s="65"/>
      <c r="S69" s="65"/>
    </row>
    <row r="70" spans="1:19" ht="15" x14ac:dyDescent="0.25">
      <c r="A70" s="65"/>
      <c r="B70" s="65"/>
      <c r="C70" s="65"/>
      <c r="D70" s="65"/>
      <c r="E70" s="65"/>
      <c r="F70" s="65"/>
      <c r="G70" s="65"/>
      <c r="H70" s="65"/>
      <c r="I70" s="65"/>
      <c r="J70" s="65"/>
      <c r="K70" s="65"/>
      <c r="L70" s="65"/>
      <c r="M70" s="65"/>
      <c r="N70" s="65"/>
      <c r="O70" s="65"/>
      <c r="P70" s="65"/>
      <c r="Q70" s="65"/>
      <c r="R70" s="65"/>
      <c r="S70" s="65"/>
    </row>
    <row r="71" spans="1:19" ht="15" x14ac:dyDescent="0.25">
      <c r="A71" s="65"/>
      <c r="B71" s="65"/>
      <c r="C71" s="65"/>
      <c r="D71" s="65"/>
      <c r="E71" s="65"/>
      <c r="F71" s="65"/>
      <c r="G71" s="65"/>
      <c r="H71" s="65"/>
      <c r="I71" s="65"/>
      <c r="J71" s="65"/>
      <c r="K71" s="65"/>
      <c r="L71" s="65"/>
      <c r="M71" s="65"/>
      <c r="N71" s="65"/>
      <c r="O71" s="65"/>
      <c r="P71" s="65"/>
      <c r="Q71" s="65"/>
      <c r="R71" s="65"/>
      <c r="S71" s="65"/>
    </row>
    <row r="72" spans="1:19" ht="15" x14ac:dyDescent="0.25">
      <c r="A72" s="65"/>
      <c r="B72" s="65"/>
      <c r="C72" s="65"/>
      <c r="D72" s="65"/>
      <c r="E72" s="65"/>
      <c r="F72" s="65"/>
      <c r="G72" s="65"/>
      <c r="H72" s="65"/>
      <c r="I72" s="65"/>
      <c r="J72" s="65"/>
      <c r="K72" s="65"/>
      <c r="L72" s="65"/>
      <c r="M72" s="65"/>
      <c r="N72" s="65"/>
      <c r="O72" s="65"/>
      <c r="P72" s="65"/>
      <c r="Q72" s="65"/>
      <c r="R72" s="65"/>
      <c r="S72" s="65"/>
    </row>
    <row r="73" spans="1:19" ht="15" x14ac:dyDescent="0.25">
      <c r="A73" s="65"/>
      <c r="B73" s="65"/>
      <c r="C73" s="65"/>
      <c r="D73" s="65"/>
      <c r="E73" s="65"/>
      <c r="F73" s="65"/>
      <c r="G73" s="65"/>
      <c r="H73" s="65"/>
      <c r="I73" s="65"/>
      <c r="J73" s="65"/>
      <c r="K73" s="65"/>
      <c r="L73" s="65"/>
      <c r="M73" s="65"/>
      <c r="N73" s="65"/>
      <c r="O73" s="65"/>
      <c r="P73" s="65"/>
      <c r="Q73" s="65"/>
      <c r="R73" s="65"/>
      <c r="S73" s="65"/>
    </row>
    <row r="74" spans="1:19" ht="15" x14ac:dyDescent="0.25">
      <c r="A74" s="65"/>
      <c r="B74" s="65"/>
      <c r="C74" s="65"/>
      <c r="D74" s="65"/>
      <c r="E74" s="65"/>
      <c r="F74" s="65"/>
      <c r="G74" s="65"/>
      <c r="H74" s="65"/>
      <c r="I74" s="65"/>
      <c r="J74" s="65"/>
      <c r="K74" s="65"/>
      <c r="L74" s="65"/>
      <c r="M74" s="65"/>
      <c r="N74" s="65"/>
      <c r="O74" s="65"/>
      <c r="P74" s="65"/>
      <c r="Q74" s="65"/>
      <c r="R74" s="65"/>
      <c r="S74" s="65"/>
    </row>
    <row r="75" spans="1:19" ht="15" x14ac:dyDescent="0.25">
      <c r="A75" s="65"/>
      <c r="B75" s="65"/>
      <c r="C75" s="65"/>
      <c r="D75" s="65"/>
      <c r="E75" s="65"/>
      <c r="F75" s="65"/>
      <c r="G75" s="65"/>
      <c r="H75" s="65"/>
      <c r="I75" s="65"/>
      <c r="J75" s="65"/>
      <c r="K75" s="65"/>
      <c r="L75" s="65"/>
      <c r="M75" s="65"/>
      <c r="N75" s="65"/>
      <c r="O75" s="65"/>
      <c r="P75" s="65"/>
      <c r="Q75" s="65"/>
      <c r="R75" s="65"/>
      <c r="S75" s="65"/>
    </row>
    <row r="76" spans="1:19" ht="15" x14ac:dyDescent="0.25">
      <c r="A76" s="65"/>
      <c r="B76" s="65"/>
      <c r="C76" s="65"/>
      <c r="D76" s="65"/>
      <c r="E76" s="65"/>
      <c r="F76" s="65"/>
      <c r="G76" s="65"/>
      <c r="H76" s="65"/>
      <c r="I76" s="65"/>
      <c r="J76" s="65"/>
      <c r="K76" s="65"/>
      <c r="L76" s="65"/>
      <c r="M76" s="65"/>
      <c r="N76" s="65"/>
      <c r="O76" s="65"/>
      <c r="P76" s="65"/>
      <c r="Q76" s="65"/>
      <c r="R76" s="65"/>
      <c r="S76" s="65"/>
    </row>
    <row r="77" spans="1:19" ht="15" x14ac:dyDescent="0.25">
      <c r="A77" s="65"/>
      <c r="B77" s="65"/>
      <c r="C77" s="65"/>
      <c r="D77" s="65"/>
      <c r="E77" s="65"/>
      <c r="F77" s="65"/>
      <c r="G77" s="65"/>
      <c r="H77" s="65"/>
      <c r="I77" s="65"/>
      <c r="J77" s="65"/>
      <c r="K77" s="65"/>
      <c r="L77" s="65"/>
      <c r="M77" s="65"/>
      <c r="N77" s="65"/>
      <c r="O77" s="65"/>
      <c r="P77" s="65"/>
      <c r="Q77" s="65"/>
      <c r="R77" s="65"/>
      <c r="S77" s="65"/>
    </row>
    <row r="78" spans="1:19" ht="15" x14ac:dyDescent="0.25">
      <c r="A78" s="65"/>
      <c r="B78" s="65"/>
      <c r="C78" s="65"/>
      <c r="D78" s="65"/>
      <c r="E78" s="65"/>
      <c r="F78" s="65"/>
      <c r="G78" s="65"/>
      <c r="H78" s="65"/>
      <c r="I78" s="65"/>
      <c r="J78" s="65"/>
      <c r="K78" s="65"/>
      <c r="L78" s="65"/>
      <c r="M78" s="65"/>
      <c r="N78" s="65"/>
      <c r="O78" s="65"/>
      <c r="P78" s="65"/>
      <c r="Q78" s="65"/>
      <c r="R78" s="65"/>
      <c r="S78" s="65"/>
    </row>
    <row r="79" spans="1:19" ht="15" x14ac:dyDescent="0.25">
      <c r="A79" s="65"/>
      <c r="B79" s="65"/>
      <c r="C79" s="65"/>
      <c r="D79" s="65"/>
      <c r="E79" s="65"/>
      <c r="F79" s="65"/>
      <c r="G79" s="65"/>
      <c r="H79" s="65"/>
      <c r="I79" s="65"/>
      <c r="J79" s="65"/>
      <c r="K79" s="65"/>
      <c r="L79" s="65"/>
      <c r="M79" s="65"/>
      <c r="N79" s="65"/>
      <c r="O79" s="65"/>
      <c r="P79" s="65"/>
      <c r="Q79" s="65"/>
      <c r="R79" s="65"/>
      <c r="S79" s="65"/>
    </row>
    <row r="80" spans="1:19" ht="15" x14ac:dyDescent="0.25">
      <c r="A80" s="65"/>
      <c r="B80" s="65"/>
      <c r="C80" s="65"/>
      <c r="D80" s="65"/>
      <c r="E80" s="65"/>
      <c r="F80" s="65"/>
      <c r="G80" s="65"/>
      <c r="H80" s="65"/>
      <c r="I80" s="65"/>
      <c r="J80" s="65"/>
      <c r="K80" s="65"/>
      <c r="L80" s="65"/>
      <c r="M80" s="65"/>
      <c r="N80" s="65"/>
      <c r="O80" s="65"/>
      <c r="P80" s="65"/>
      <c r="Q80" s="65"/>
      <c r="R80" s="65"/>
      <c r="S80" s="65"/>
    </row>
    <row r="81" spans="1:19" ht="15" x14ac:dyDescent="0.25">
      <c r="A81" s="65"/>
      <c r="B81" s="65"/>
      <c r="C81" s="65"/>
      <c r="D81" s="65"/>
      <c r="E81" s="65"/>
      <c r="F81" s="65"/>
      <c r="G81" s="65"/>
      <c r="H81" s="65"/>
      <c r="I81" s="65"/>
      <c r="J81" s="65"/>
      <c r="K81" s="65"/>
      <c r="L81" s="65"/>
      <c r="M81" s="65"/>
      <c r="N81" s="65"/>
      <c r="O81" s="65"/>
      <c r="P81" s="65"/>
      <c r="Q81" s="65"/>
      <c r="R81" s="65"/>
      <c r="S81" s="65"/>
    </row>
    <row r="82" spans="1:19" ht="15" x14ac:dyDescent="0.25">
      <c r="A82" s="65"/>
      <c r="B82" s="65"/>
      <c r="C82" s="65"/>
      <c r="D82" s="65"/>
      <c r="E82" s="65"/>
      <c r="F82" s="65"/>
      <c r="G82" s="65"/>
      <c r="H82" s="65"/>
      <c r="I82" s="65"/>
      <c r="J82" s="65"/>
      <c r="K82" s="65"/>
      <c r="L82" s="65"/>
      <c r="M82" s="65"/>
      <c r="N82" s="65"/>
      <c r="O82" s="65"/>
      <c r="P82" s="65"/>
      <c r="Q82" s="65"/>
      <c r="R82" s="65"/>
      <c r="S82" s="65"/>
    </row>
    <row r="83" spans="1:19" ht="15" x14ac:dyDescent="0.25">
      <c r="A83" s="65"/>
      <c r="B83" s="65"/>
      <c r="C83" s="65"/>
      <c r="D83" s="65"/>
      <c r="E83" s="65"/>
      <c r="F83" s="65"/>
      <c r="G83" s="65"/>
      <c r="H83" s="65"/>
      <c r="I83" s="65"/>
      <c r="J83" s="65"/>
      <c r="K83" s="65"/>
      <c r="L83" s="65"/>
      <c r="M83" s="65"/>
      <c r="N83" s="65"/>
      <c r="O83" s="65"/>
      <c r="P83" s="65"/>
      <c r="Q83" s="65"/>
      <c r="R83" s="65"/>
      <c r="S83" s="65"/>
    </row>
    <row r="84" spans="1:19" ht="15" x14ac:dyDescent="0.25">
      <c r="A84" s="65"/>
      <c r="B84" s="65"/>
      <c r="C84" s="65"/>
      <c r="D84" s="65"/>
      <c r="E84" s="65"/>
      <c r="F84" s="65"/>
      <c r="G84" s="65"/>
      <c r="H84" s="65"/>
      <c r="I84" s="65"/>
      <c r="J84" s="65"/>
      <c r="K84" s="65"/>
      <c r="L84" s="65"/>
      <c r="M84" s="65"/>
      <c r="N84" s="65"/>
      <c r="O84" s="65"/>
      <c r="P84" s="65"/>
      <c r="Q84" s="65"/>
      <c r="R84" s="65"/>
      <c r="S84" s="65"/>
    </row>
    <row r="85" spans="1:19" ht="15" x14ac:dyDescent="0.25">
      <c r="A85" s="65"/>
      <c r="B85" s="65"/>
      <c r="C85" s="65"/>
      <c r="D85" s="65"/>
      <c r="E85" s="65"/>
      <c r="F85" s="65"/>
      <c r="G85" s="65"/>
      <c r="H85" s="65"/>
      <c r="I85" s="65"/>
      <c r="J85" s="65"/>
      <c r="K85" s="65"/>
      <c r="L85" s="65"/>
      <c r="M85" s="65"/>
      <c r="N85" s="65"/>
      <c r="O85" s="65"/>
      <c r="P85" s="65"/>
      <c r="Q85" s="65"/>
      <c r="R85" s="65"/>
      <c r="S85" s="65"/>
    </row>
    <row r="86" spans="1:19" ht="15" x14ac:dyDescent="0.25">
      <c r="A86" s="65"/>
      <c r="B86" s="65"/>
      <c r="C86" s="65"/>
      <c r="D86" s="65"/>
      <c r="E86" s="65"/>
      <c r="F86" s="65"/>
      <c r="G86" s="65"/>
      <c r="H86" s="65"/>
      <c r="I86" s="65"/>
      <c r="J86" s="65"/>
      <c r="K86" s="65"/>
      <c r="L86" s="65"/>
      <c r="M86" s="65"/>
      <c r="N86" s="65"/>
      <c r="O86" s="65"/>
      <c r="P86" s="65"/>
      <c r="Q86" s="65"/>
      <c r="R86" s="65"/>
      <c r="S86" s="65"/>
    </row>
    <row r="87" spans="1:19" ht="15" x14ac:dyDescent="0.25">
      <c r="A87" s="65"/>
      <c r="B87" s="65"/>
      <c r="C87" s="65"/>
      <c r="D87" s="65"/>
      <c r="E87" s="65"/>
      <c r="F87" s="65"/>
      <c r="G87" s="65"/>
      <c r="H87" s="65"/>
      <c r="I87" s="65"/>
      <c r="J87" s="65"/>
      <c r="K87" s="65"/>
      <c r="L87" s="65"/>
      <c r="M87" s="65"/>
      <c r="N87" s="65"/>
      <c r="O87" s="65"/>
      <c r="P87" s="65"/>
      <c r="Q87" s="65"/>
      <c r="R87" s="65"/>
      <c r="S87" s="65"/>
    </row>
    <row r="88" spans="1:19" ht="15" x14ac:dyDescent="0.25">
      <c r="A88" s="65"/>
      <c r="B88" s="65"/>
      <c r="C88" s="65"/>
      <c r="D88" s="65"/>
      <c r="E88" s="65"/>
      <c r="F88" s="65"/>
      <c r="G88" s="65"/>
      <c r="H88" s="65"/>
      <c r="I88" s="65"/>
      <c r="J88" s="65"/>
      <c r="K88" s="65"/>
      <c r="L88" s="65"/>
      <c r="M88" s="65"/>
      <c r="N88" s="65"/>
      <c r="O88" s="65"/>
      <c r="P88" s="65"/>
      <c r="Q88" s="65"/>
      <c r="R88" s="65"/>
      <c r="S88" s="65"/>
    </row>
    <row r="89" spans="1:19" ht="15" x14ac:dyDescent="0.25">
      <c r="A89" s="65"/>
      <c r="B89" s="65"/>
      <c r="C89" s="65"/>
      <c r="D89" s="65"/>
      <c r="E89" s="65"/>
      <c r="F89" s="65"/>
      <c r="G89" s="65"/>
      <c r="H89" s="65"/>
      <c r="I89" s="65"/>
      <c r="J89" s="65"/>
      <c r="K89" s="65"/>
      <c r="L89" s="65"/>
      <c r="M89" s="65"/>
      <c r="N89" s="65"/>
      <c r="O89" s="65"/>
      <c r="P89" s="65"/>
      <c r="Q89" s="65"/>
      <c r="R89" s="65"/>
      <c r="S89" s="65"/>
    </row>
    <row r="90" spans="1:19" ht="15" x14ac:dyDescent="0.25">
      <c r="A90" s="65"/>
      <c r="B90" s="65"/>
      <c r="C90" s="65"/>
      <c r="D90" s="65"/>
      <c r="E90" s="65"/>
      <c r="F90" s="65"/>
      <c r="G90" s="65"/>
      <c r="H90" s="65"/>
      <c r="I90" s="65"/>
      <c r="J90" s="65"/>
      <c r="K90" s="65"/>
      <c r="L90" s="65"/>
      <c r="M90" s="65"/>
      <c r="N90" s="65"/>
      <c r="O90" s="65"/>
      <c r="P90" s="65"/>
      <c r="Q90" s="65"/>
      <c r="R90" s="65"/>
      <c r="S90" s="65"/>
    </row>
    <row r="91" spans="1:19" ht="15" x14ac:dyDescent="0.25">
      <c r="A91" s="65"/>
      <c r="B91" s="65"/>
      <c r="C91" s="65"/>
      <c r="D91" s="65"/>
      <c r="E91" s="65"/>
      <c r="F91" s="65"/>
      <c r="G91" s="65"/>
      <c r="H91" s="65"/>
      <c r="I91" s="65"/>
      <c r="J91" s="65"/>
      <c r="K91" s="65"/>
      <c r="L91" s="65"/>
      <c r="M91" s="65"/>
      <c r="N91" s="65"/>
      <c r="O91" s="65"/>
      <c r="P91" s="65"/>
      <c r="Q91" s="65"/>
      <c r="R91" s="65"/>
      <c r="S91" s="65"/>
    </row>
    <row r="92" spans="1:19" ht="15" x14ac:dyDescent="0.25">
      <c r="A92" s="65"/>
      <c r="B92" s="65"/>
      <c r="C92" s="65"/>
      <c r="D92" s="65"/>
      <c r="E92" s="65"/>
      <c r="F92" s="65"/>
      <c r="G92" s="65"/>
      <c r="H92" s="65"/>
      <c r="I92" s="65"/>
      <c r="J92" s="65"/>
      <c r="K92" s="65"/>
      <c r="L92" s="65"/>
      <c r="M92" s="65"/>
      <c r="N92" s="65"/>
      <c r="O92" s="65"/>
      <c r="P92" s="65"/>
      <c r="Q92" s="65"/>
      <c r="R92" s="65"/>
      <c r="S92" s="65"/>
    </row>
    <row r="93" spans="1:19" ht="15" x14ac:dyDescent="0.25">
      <c r="A93" s="65"/>
      <c r="B93" s="65"/>
      <c r="C93" s="65"/>
      <c r="D93" s="65"/>
      <c r="E93" s="65"/>
      <c r="F93" s="65"/>
      <c r="G93" s="65"/>
      <c r="H93" s="65"/>
      <c r="I93" s="65"/>
      <c r="J93" s="65"/>
      <c r="K93" s="65"/>
      <c r="L93" s="65"/>
      <c r="M93" s="65"/>
      <c r="N93" s="65"/>
      <c r="O93" s="65"/>
      <c r="P93" s="65"/>
      <c r="Q93" s="65"/>
      <c r="R93" s="65"/>
      <c r="S93" s="65"/>
    </row>
    <row r="94" spans="1:19" ht="15" x14ac:dyDescent="0.25">
      <c r="A94" s="65"/>
      <c r="B94" s="65"/>
      <c r="C94" s="65"/>
      <c r="D94" s="65"/>
      <c r="E94" s="65"/>
      <c r="F94" s="65"/>
      <c r="G94" s="65"/>
      <c r="H94" s="65"/>
      <c r="I94" s="65"/>
      <c r="J94" s="65"/>
      <c r="K94" s="65"/>
      <c r="L94" s="65"/>
      <c r="M94" s="65"/>
      <c r="N94" s="65"/>
      <c r="O94" s="65"/>
      <c r="P94" s="65"/>
      <c r="Q94" s="65"/>
      <c r="R94" s="65"/>
      <c r="S94" s="65"/>
    </row>
    <row r="95" spans="1:19" ht="15" x14ac:dyDescent="0.25">
      <c r="A95" s="65"/>
      <c r="B95" s="65"/>
      <c r="C95" s="65"/>
      <c r="D95" s="65"/>
      <c r="E95" s="65"/>
      <c r="F95" s="65"/>
      <c r="G95" s="65"/>
      <c r="H95" s="65"/>
      <c r="I95" s="65"/>
      <c r="J95" s="65"/>
      <c r="K95" s="65"/>
      <c r="L95" s="65"/>
      <c r="M95" s="65"/>
      <c r="N95" s="65"/>
      <c r="O95" s="65"/>
      <c r="P95" s="65"/>
      <c r="Q95" s="65"/>
      <c r="R95" s="65"/>
      <c r="S95" s="65"/>
    </row>
    <row r="96" spans="1:19" ht="15" x14ac:dyDescent="0.25">
      <c r="A96" s="65"/>
      <c r="B96" s="65"/>
      <c r="C96" s="65"/>
      <c r="D96" s="65"/>
      <c r="E96" s="65"/>
      <c r="F96" s="65"/>
      <c r="G96" s="65"/>
      <c r="H96" s="65"/>
      <c r="I96" s="65"/>
      <c r="J96" s="65"/>
      <c r="K96" s="65"/>
      <c r="L96" s="65"/>
      <c r="M96" s="65"/>
      <c r="N96" s="65"/>
      <c r="O96" s="65"/>
      <c r="P96" s="65"/>
      <c r="Q96" s="65"/>
      <c r="R96" s="65"/>
      <c r="S96" s="65"/>
    </row>
    <row r="97" spans="1:19" ht="15" x14ac:dyDescent="0.25">
      <c r="A97" s="65"/>
      <c r="B97" s="65"/>
      <c r="C97" s="65"/>
      <c r="D97" s="65"/>
      <c r="E97" s="65"/>
      <c r="F97" s="65"/>
      <c r="G97" s="65"/>
      <c r="H97" s="65"/>
      <c r="I97" s="65"/>
      <c r="J97" s="65"/>
      <c r="K97" s="65"/>
      <c r="L97" s="65"/>
      <c r="M97" s="65"/>
      <c r="N97" s="65"/>
      <c r="O97" s="65"/>
      <c r="P97" s="65"/>
      <c r="Q97" s="65"/>
      <c r="R97" s="65"/>
      <c r="S97" s="65"/>
    </row>
    <row r="98" spans="1:19" ht="15" x14ac:dyDescent="0.25">
      <c r="A98" s="65"/>
      <c r="B98" s="65"/>
      <c r="C98" s="65"/>
      <c r="D98" s="65"/>
      <c r="E98" s="65"/>
      <c r="F98" s="65"/>
      <c r="G98" s="65"/>
      <c r="H98" s="65"/>
      <c r="I98" s="65"/>
      <c r="J98" s="65"/>
      <c r="K98" s="65"/>
      <c r="L98" s="65"/>
      <c r="M98" s="65"/>
      <c r="N98" s="65"/>
      <c r="O98" s="65"/>
      <c r="P98" s="65"/>
      <c r="Q98" s="65"/>
      <c r="R98" s="65"/>
      <c r="S98" s="65"/>
    </row>
    <row r="99" spans="1:19" ht="15" x14ac:dyDescent="0.25">
      <c r="A99" s="65"/>
      <c r="B99" s="65"/>
      <c r="C99" s="65"/>
      <c r="D99" s="65"/>
      <c r="E99" s="65"/>
      <c r="F99" s="65"/>
      <c r="G99" s="65"/>
      <c r="H99" s="65"/>
      <c r="I99" s="65"/>
      <c r="J99" s="65"/>
      <c r="K99" s="65"/>
      <c r="L99" s="65"/>
      <c r="M99" s="65"/>
      <c r="N99" s="65"/>
      <c r="O99" s="65"/>
      <c r="P99" s="65"/>
      <c r="Q99" s="65"/>
      <c r="R99" s="65"/>
      <c r="S99" s="65"/>
    </row>
    <row r="100" spans="1:19" ht="15" x14ac:dyDescent="0.25">
      <c r="A100" s="65"/>
      <c r="B100" s="65"/>
      <c r="C100" s="65"/>
      <c r="D100" s="65"/>
      <c r="E100" s="65"/>
      <c r="F100" s="65"/>
      <c r="G100" s="65"/>
      <c r="H100" s="65"/>
      <c r="I100" s="65"/>
      <c r="J100" s="65"/>
      <c r="K100" s="65"/>
      <c r="L100" s="65"/>
      <c r="M100" s="65"/>
      <c r="N100" s="65"/>
      <c r="O100" s="65"/>
      <c r="P100" s="65"/>
      <c r="Q100" s="65"/>
      <c r="R100" s="65"/>
      <c r="S100" s="65"/>
    </row>
    <row r="101" spans="1:19" ht="15" x14ac:dyDescent="0.25">
      <c r="A101" s="65"/>
      <c r="B101" s="65"/>
      <c r="C101" s="65"/>
      <c r="D101" s="65"/>
      <c r="E101" s="65"/>
      <c r="F101" s="65"/>
      <c r="G101" s="65"/>
      <c r="H101" s="65"/>
      <c r="I101" s="65"/>
      <c r="J101" s="65"/>
      <c r="K101" s="65"/>
      <c r="L101" s="65"/>
      <c r="M101" s="65"/>
      <c r="N101" s="65"/>
      <c r="O101" s="65"/>
      <c r="P101" s="65"/>
      <c r="Q101" s="65"/>
      <c r="R101" s="65"/>
      <c r="S101" s="65"/>
    </row>
    <row r="102" spans="1:19" ht="15" x14ac:dyDescent="0.25">
      <c r="A102" s="65"/>
      <c r="B102" s="65"/>
      <c r="C102" s="65"/>
      <c r="D102" s="65"/>
      <c r="E102" s="65"/>
      <c r="F102" s="65"/>
      <c r="G102" s="65"/>
      <c r="H102" s="65"/>
      <c r="I102" s="65"/>
      <c r="J102" s="65"/>
      <c r="K102" s="65"/>
      <c r="L102" s="65"/>
      <c r="M102" s="65"/>
      <c r="N102" s="65"/>
      <c r="O102" s="65"/>
      <c r="P102" s="65"/>
      <c r="Q102" s="65"/>
      <c r="R102" s="65"/>
      <c r="S102" s="65"/>
    </row>
    <row r="103" spans="1:19" ht="15" x14ac:dyDescent="0.25">
      <c r="A103" s="65"/>
      <c r="B103" s="65"/>
      <c r="C103" s="65"/>
      <c r="D103" s="65"/>
      <c r="E103" s="65"/>
      <c r="F103" s="65"/>
      <c r="G103" s="65"/>
      <c r="H103" s="65"/>
      <c r="I103" s="65"/>
      <c r="J103" s="65"/>
      <c r="K103" s="65"/>
      <c r="L103" s="65"/>
      <c r="M103" s="65"/>
      <c r="N103" s="65"/>
      <c r="O103" s="65"/>
      <c r="P103" s="65"/>
      <c r="Q103" s="65"/>
      <c r="R103" s="65"/>
      <c r="S103" s="65"/>
    </row>
    <row r="104" spans="1:19" ht="15" x14ac:dyDescent="0.25">
      <c r="A104" s="65"/>
      <c r="B104" s="65"/>
      <c r="C104" s="65"/>
      <c r="D104" s="65"/>
      <c r="E104" s="65"/>
      <c r="F104" s="65"/>
      <c r="G104" s="65"/>
      <c r="H104" s="65"/>
      <c r="I104" s="65"/>
      <c r="J104" s="65"/>
      <c r="K104" s="65"/>
      <c r="L104" s="65"/>
      <c r="M104" s="65"/>
      <c r="N104" s="65"/>
      <c r="O104" s="65"/>
      <c r="P104" s="65"/>
      <c r="Q104" s="65"/>
      <c r="R104" s="65"/>
      <c r="S104" s="65"/>
    </row>
    <row r="105" spans="1:19" ht="15" x14ac:dyDescent="0.25">
      <c r="A105" s="65"/>
      <c r="B105" s="65"/>
      <c r="C105" s="65"/>
      <c r="D105" s="65"/>
      <c r="E105" s="65"/>
      <c r="F105" s="65"/>
      <c r="G105" s="65"/>
      <c r="H105" s="65"/>
      <c r="I105" s="65"/>
      <c r="J105" s="65"/>
      <c r="K105" s="65"/>
      <c r="L105" s="65"/>
      <c r="M105" s="65"/>
      <c r="N105" s="65"/>
      <c r="O105" s="65"/>
      <c r="P105" s="65"/>
      <c r="Q105" s="65"/>
      <c r="R105" s="65"/>
      <c r="S105" s="65"/>
    </row>
    <row r="106" spans="1:19" ht="15" x14ac:dyDescent="0.25">
      <c r="A106" s="65"/>
      <c r="B106" s="65"/>
      <c r="C106" s="65"/>
      <c r="D106" s="65"/>
      <c r="E106" s="65"/>
      <c r="F106" s="65"/>
      <c r="G106" s="65"/>
      <c r="H106" s="65"/>
      <c r="I106" s="65"/>
      <c r="J106" s="65"/>
      <c r="K106" s="65"/>
      <c r="L106" s="65"/>
      <c r="M106" s="65"/>
      <c r="N106" s="65"/>
      <c r="O106" s="65"/>
      <c r="P106" s="65"/>
      <c r="Q106" s="65"/>
      <c r="R106" s="65"/>
      <c r="S106" s="65"/>
    </row>
    <row r="107" spans="1:19" ht="15" x14ac:dyDescent="0.25">
      <c r="A107" s="65"/>
      <c r="B107" s="65"/>
      <c r="C107" s="65"/>
      <c r="D107" s="65"/>
      <c r="E107" s="65"/>
      <c r="F107" s="65"/>
      <c r="G107" s="65"/>
      <c r="H107" s="65"/>
      <c r="I107" s="65"/>
      <c r="J107" s="65"/>
      <c r="K107" s="65"/>
      <c r="L107" s="65"/>
      <c r="M107" s="65"/>
      <c r="N107" s="65"/>
      <c r="O107" s="65"/>
      <c r="P107" s="65"/>
      <c r="Q107" s="65"/>
      <c r="R107" s="65"/>
      <c r="S107" s="65"/>
    </row>
    <row r="108" spans="1:19" ht="15" x14ac:dyDescent="0.25">
      <c r="A108" s="65"/>
      <c r="B108" s="65"/>
      <c r="C108" s="65"/>
      <c r="D108" s="65"/>
      <c r="E108" s="65"/>
      <c r="F108" s="65"/>
      <c r="G108" s="65"/>
      <c r="H108" s="65"/>
      <c r="I108" s="65"/>
      <c r="J108" s="65"/>
      <c r="K108" s="65"/>
      <c r="L108" s="65"/>
      <c r="M108" s="65"/>
      <c r="N108" s="65"/>
      <c r="O108" s="65"/>
      <c r="P108" s="65"/>
      <c r="Q108" s="65"/>
      <c r="R108" s="65"/>
      <c r="S108" s="65"/>
    </row>
    <row r="109" spans="1:19" ht="15" x14ac:dyDescent="0.25">
      <c r="A109" s="65"/>
      <c r="B109" s="65"/>
      <c r="C109" s="65"/>
      <c r="D109" s="65"/>
      <c r="E109" s="65"/>
      <c r="F109" s="65"/>
      <c r="G109" s="65"/>
      <c r="H109" s="65"/>
      <c r="I109" s="65"/>
      <c r="J109" s="65"/>
      <c r="K109" s="65"/>
      <c r="L109" s="65"/>
      <c r="M109" s="65"/>
      <c r="N109" s="65"/>
      <c r="O109" s="65"/>
      <c r="P109" s="65"/>
      <c r="Q109" s="65"/>
      <c r="R109" s="65"/>
      <c r="S109" s="65"/>
    </row>
    <row r="110" spans="1:19" ht="15" x14ac:dyDescent="0.25">
      <c r="A110" s="65"/>
      <c r="B110" s="65"/>
      <c r="C110" s="65"/>
      <c r="D110" s="65"/>
      <c r="E110" s="65"/>
      <c r="F110" s="65"/>
      <c r="G110" s="65"/>
      <c r="H110" s="65"/>
      <c r="I110" s="65"/>
      <c r="J110" s="65"/>
      <c r="K110" s="65"/>
      <c r="L110" s="65"/>
      <c r="M110" s="65"/>
      <c r="N110" s="65"/>
      <c r="O110" s="65"/>
      <c r="P110" s="65"/>
      <c r="Q110" s="65"/>
      <c r="R110" s="65"/>
      <c r="S110" s="65"/>
    </row>
    <row r="111" spans="1:19" ht="15" x14ac:dyDescent="0.25">
      <c r="A111" s="65"/>
      <c r="B111" s="65"/>
      <c r="C111" s="65"/>
      <c r="D111" s="65"/>
      <c r="E111" s="65"/>
      <c r="F111" s="65"/>
      <c r="G111" s="65"/>
      <c r="H111" s="65"/>
      <c r="I111" s="65"/>
      <c r="J111" s="65"/>
      <c r="K111" s="65"/>
      <c r="L111" s="65"/>
      <c r="M111" s="65"/>
      <c r="N111" s="65"/>
      <c r="O111" s="65"/>
      <c r="P111" s="65"/>
      <c r="Q111" s="65"/>
      <c r="R111" s="65"/>
      <c r="S111" s="65"/>
    </row>
    <row r="112" spans="1:19" ht="15" x14ac:dyDescent="0.25">
      <c r="A112" s="65"/>
      <c r="B112" s="65"/>
      <c r="C112" s="65"/>
      <c r="D112" s="65"/>
      <c r="E112" s="65"/>
      <c r="F112" s="65"/>
      <c r="G112" s="65"/>
      <c r="H112" s="65"/>
      <c r="I112" s="65"/>
      <c r="J112" s="65"/>
      <c r="K112" s="65"/>
      <c r="L112" s="65"/>
      <c r="M112" s="65"/>
      <c r="N112" s="65"/>
      <c r="O112" s="65"/>
      <c r="P112" s="65"/>
      <c r="Q112" s="65"/>
      <c r="R112" s="65"/>
      <c r="S112" s="65"/>
    </row>
    <row r="113" spans="1:19" ht="15" x14ac:dyDescent="0.25">
      <c r="A113" s="65"/>
      <c r="B113" s="65"/>
      <c r="C113" s="65"/>
      <c r="D113" s="65"/>
      <c r="E113" s="65"/>
      <c r="F113" s="65"/>
      <c r="G113" s="65"/>
      <c r="H113" s="65"/>
      <c r="I113" s="65"/>
      <c r="J113" s="65"/>
      <c r="K113" s="65"/>
      <c r="L113" s="65"/>
      <c r="M113" s="65"/>
      <c r="N113" s="65"/>
      <c r="O113" s="65"/>
      <c r="P113" s="65"/>
      <c r="Q113" s="65"/>
      <c r="R113" s="65"/>
      <c r="S113" s="65"/>
    </row>
    <row r="114" spans="1:19" ht="15" x14ac:dyDescent="0.25">
      <c r="A114" s="65"/>
      <c r="B114" s="65"/>
      <c r="C114" s="65"/>
      <c r="D114" s="65"/>
      <c r="E114" s="65"/>
      <c r="F114" s="65"/>
      <c r="G114" s="65"/>
      <c r="H114" s="65"/>
      <c r="I114" s="65"/>
      <c r="J114" s="65"/>
      <c r="K114" s="65"/>
      <c r="L114" s="65"/>
      <c r="M114" s="65"/>
      <c r="N114" s="65"/>
      <c r="O114" s="65"/>
      <c r="P114" s="65"/>
      <c r="Q114" s="65"/>
      <c r="R114" s="65"/>
      <c r="S114" s="65"/>
    </row>
    <row r="115" spans="1:19" ht="15" x14ac:dyDescent="0.25">
      <c r="A115" s="65"/>
      <c r="B115" s="65"/>
      <c r="C115" s="65"/>
      <c r="D115" s="65"/>
      <c r="E115" s="65"/>
      <c r="F115" s="65"/>
      <c r="G115" s="65"/>
      <c r="H115" s="65"/>
      <c r="I115" s="65"/>
      <c r="J115" s="65"/>
      <c r="K115" s="65"/>
      <c r="L115" s="65"/>
      <c r="M115" s="65"/>
      <c r="N115" s="65"/>
      <c r="O115" s="65"/>
      <c r="P115" s="65"/>
      <c r="Q115" s="65"/>
      <c r="R115" s="65"/>
      <c r="S115" s="65"/>
    </row>
    <row r="116" spans="1:19" ht="15" x14ac:dyDescent="0.25">
      <c r="A116" s="65"/>
      <c r="B116" s="65"/>
      <c r="C116" s="65"/>
      <c r="D116" s="65"/>
      <c r="E116" s="65"/>
      <c r="F116" s="65"/>
      <c r="G116" s="65"/>
      <c r="H116" s="65"/>
      <c r="I116" s="65"/>
      <c r="J116" s="65"/>
      <c r="K116" s="65"/>
      <c r="L116" s="65"/>
      <c r="M116" s="65"/>
      <c r="N116" s="65"/>
      <c r="O116" s="65"/>
      <c r="P116" s="65"/>
      <c r="Q116" s="65"/>
      <c r="R116" s="65"/>
      <c r="S116" s="65"/>
    </row>
    <row r="117" spans="1:19" ht="15" x14ac:dyDescent="0.25">
      <c r="A117" s="65"/>
      <c r="B117" s="65"/>
      <c r="C117" s="65"/>
      <c r="D117" s="65"/>
      <c r="E117" s="65"/>
      <c r="F117" s="65"/>
      <c r="G117" s="65"/>
      <c r="H117" s="65"/>
      <c r="I117" s="65"/>
      <c r="J117" s="65"/>
      <c r="K117" s="65"/>
      <c r="L117" s="65"/>
      <c r="M117" s="65"/>
      <c r="N117" s="65"/>
      <c r="O117" s="65"/>
      <c r="P117" s="65"/>
      <c r="Q117" s="65"/>
      <c r="R117" s="65"/>
      <c r="S117" s="65"/>
    </row>
    <row r="118" spans="1:19" ht="15" x14ac:dyDescent="0.25">
      <c r="A118" s="65"/>
      <c r="B118" s="65"/>
      <c r="C118" s="65"/>
      <c r="D118" s="65"/>
      <c r="E118" s="65"/>
      <c r="F118" s="65"/>
      <c r="G118" s="65"/>
      <c r="H118" s="65"/>
      <c r="I118" s="65"/>
      <c r="J118" s="65"/>
      <c r="K118" s="65"/>
      <c r="L118" s="65"/>
      <c r="M118" s="65"/>
      <c r="N118" s="65"/>
      <c r="O118" s="65"/>
      <c r="P118" s="65"/>
      <c r="Q118" s="65"/>
      <c r="R118" s="65"/>
      <c r="S118" s="65"/>
    </row>
    <row r="119" spans="1:19" ht="15" x14ac:dyDescent="0.25">
      <c r="A119" s="65"/>
      <c r="B119" s="65"/>
      <c r="C119" s="65"/>
      <c r="D119" s="65"/>
      <c r="E119" s="65"/>
      <c r="F119" s="65"/>
      <c r="G119" s="65"/>
      <c r="H119" s="65"/>
      <c r="I119" s="65"/>
      <c r="J119" s="65"/>
      <c r="K119" s="65"/>
      <c r="L119" s="65"/>
      <c r="M119" s="65"/>
      <c r="N119" s="65"/>
      <c r="O119" s="65"/>
      <c r="P119" s="65"/>
      <c r="Q119" s="65"/>
      <c r="R119" s="65"/>
      <c r="S119" s="65"/>
    </row>
    <row r="120" spans="1:19" ht="15" x14ac:dyDescent="0.25">
      <c r="A120" s="65"/>
      <c r="B120" s="65"/>
      <c r="C120" s="65"/>
      <c r="D120" s="65"/>
      <c r="E120" s="65"/>
      <c r="F120" s="65"/>
      <c r="G120" s="65"/>
      <c r="H120" s="65"/>
      <c r="I120" s="65"/>
      <c r="J120" s="65"/>
      <c r="K120" s="65"/>
      <c r="L120" s="65"/>
      <c r="M120" s="65"/>
      <c r="N120" s="65"/>
      <c r="O120" s="65"/>
      <c r="P120" s="65"/>
      <c r="Q120" s="65"/>
      <c r="R120" s="65"/>
      <c r="S120" s="65"/>
    </row>
    <row r="121" spans="1:19" ht="15" x14ac:dyDescent="0.25">
      <c r="A121" s="65"/>
      <c r="B121" s="65"/>
      <c r="C121" s="65"/>
      <c r="D121" s="65"/>
      <c r="E121" s="65"/>
      <c r="F121" s="65"/>
      <c r="G121" s="65"/>
      <c r="H121" s="65"/>
      <c r="I121" s="65"/>
      <c r="J121" s="65"/>
      <c r="K121" s="65"/>
      <c r="L121" s="65"/>
      <c r="M121" s="65"/>
      <c r="N121" s="65"/>
      <c r="O121" s="65"/>
      <c r="P121" s="65"/>
      <c r="Q121" s="65"/>
      <c r="R121" s="65"/>
      <c r="S121" s="65"/>
    </row>
    <row r="122" spans="1:19" ht="15" x14ac:dyDescent="0.25">
      <c r="A122" s="65"/>
      <c r="B122" s="65"/>
      <c r="C122" s="65"/>
      <c r="D122" s="65"/>
      <c r="E122" s="65"/>
      <c r="F122" s="65"/>
      <c r="G122" s="65"/>
      <c r="H122" s="65"/>
      <c r="I122" s="65"/>
      <c r="J122" s="65"/>
      <c r="K122" s="65"/>
      <c r="L122" s="65"/>
      <c r="M122" s="65"/>
      <c r="N122" s="65"/>
      <c r="O122" s="65"/>
      <c r="P122" s="65"/>
      <c r="Q122" s="65"/>
      <c r="R122" s="65"/>
      <c r="S122" s="65"/>
    </row>
    <row r="123" spans="1:19" ht="15" x14ac:dyDescent="0.25">
      <c r="A123" s="65"/>
      <c r="B123" s="65"/>
      <c r="C123" s="65"/>
      <c r="D123" s="65"/>
      <c r="E123" s="65"/>
      <c r="F123" s="65"/>
      <c r="G123" s="65"/>
      <c r="H123" s="65"/>
      <c r="I123" s="65"/>
      <c r="J123" s="65"/>
      <c r="K123" s="65"/>
      <c r="L123" s="65"/>
      <c r="M123" s="65"/>
      <c r="N123" s="65"/>
      <c r="O123" s="65"/>
      <c r="P123" s="65"/>
      <c r="Q123" s="65"/>
      <c r="R123" s="65"/>
      <c r="S123" s="65"/>
    </row>
    <row r="124" spans="1:19" ht="15" x14ac:dyDescent="0.25">
      <c r="A124" s="65"/>
      <c r="B124" s="65"/>
      <c r="C124" s="65"/>
      <c r="D124" s="65"/>
      <c r="E124" s="65"/>
      <c r="F124" s="65"/>
      <c r="G124" s="65"/>
      <c r="H124" s="65"/>
      <c r="I124" s="65"/>
      <c r="J124" s="65"/>
      <c r="K124" s="65"/>
      <c r="L124" s="65"/>
      <c r="M124" s="65"/>
      <c r="N124" s="65"/>
      <c r="O124" s="65"/>
      <c r="P124" s="65"/>
      <c r="Q124" s="65"/>
      <c r="R124" s="65"/>
      <c r="S124" s="65"/>
    </row>
    <row r="125" spans="1:19" ht="15" x14ac:dyDescent="0.25">
      <c r="A125" s="65"/>
      <c r="B125" s="65"/>
      <c r="C125" s="65"/>
      <c r="D125" s="65"/>
      <c r="E125" s="65"/>
      <c r="F125" s="65"/>
      <c r="G125" s="65"/>
      <c r="H125" s="65"/>
      <c r="I125" s="65"/>
      <c r="J125" s="65"/>
      <c r="K125" s="65"/>
      <c r="L125" s="65"/>
      <c r="M125" s="65"/>
      <c r="N125" s="65"/>
      <c r="O125" s="65"/>
      <c r="P125" s="65"/>
      <c r="Q125" s="65"/>
      <c r="R125" s="65"/>
      <c r="S125" s="65"/>
    </row>
    <row r="126" spans="1:19" ht="15" x14ac:dyDescent="0.25">
      <c r="A126" s="65"/>
      <c r="B126" s="65"/>
      <c r="C126" s="65"/>
      <c r="D126" s="65"/>
      <c r="E126" s="65"/>
      <c r="F126" s="65"/>
      <c r="G126" s="65"/>
      <c r="H126" s="65"/>
      <c r="I126" s="65"/>
      <c r="J126" s="65"/>
      <c r="K126" s="65"/>
      <c r="L126" s="65"/>
      <c r="M126" s="65"/>
      <c r="N126" s="65"/>
      <c r="O126" s="65"/>
      <c r="P126" s="65"/>
      <c r="Q126" s="65"/>
      <c r="R126" s="65"/>
      <c r="S126" s="65"/>
    </row>
    <row r="127" spans="1:19" ht="15" x14ac:dyDescent="0.25">
      <c r="A127" s="65"/>
      <c r="B127" s="65"/>
      <c r="C127" s="65"/>
      <c r="D127" s="65"/>
      <c r="E127" s="65"/>
      <c r="F127" s="65"/>
      <c r="G127" s="65"/>
      <c r="H127" s="65"/>
      <c r="I127" s="65"/>
      <c r="J127" s="65"/>
      <c r="K127" s="65"/>
      <c r="L127" s="65"/>
      <c r="M127" s="65"/>
      <c r="N127" s="65"/>
      <c r="O127" s="65"/>
      <c r="P127" s="65"/>
      <c r="Q127" s="65"/>
      <c r="R127" s="65"/>
      <c r="S127" s="65"/>
    </row>
    <row r="128" spans="1:19" ht="15" x14ac:dyDescent="0.25">
      <c r="A128" s="65"/>
      <c r="B128" s="65"/>
      <c r="C128" s="65"/>
      <c r="D128" s="65"/>
      <c r="E128" s="65"/>
      <c r="F128" s="65"/>
      <c r="G128" s="65"/>
      <c r="H128" s="65"/>
      <c r="I128" s="65"/>
      <c r="J128" s="65"/>
      <c r="K128" s="65"/>
      <c r="L128" s="65"/>
      <c r="M128" s="65"/>
      <c r="N128" s="65"/>
      <c r="O128" s="65"/>
      <c r="P128" s="65"/>
      <c r="Q128" s="65"/>
      <c r="R128" s="65"/>
      <c r="S128" s="65"/>
    </row>
    <row r="129" spans="1:19" ht="15" x14ac:dyDescent="0.25">
      <c r="A129" s="65"/>
      <c r="B129" s="65"/>
      <c r="C129" s="65"/>
      <c r="D129" s="65"/>
      <c r="E129" s="65"/>
      <c r="F129" s="65"/>
      <c r="G129" s="65"/>
      <c r="H129" s="65"/>
      <c r="I129" s="65"/>
      <c r="J129" s="65"/>
      <c r="K129" s="65"/>
      <c r="L129" s="65"/>
      <c r="M129" s="65"/>
      <c r="N129" s="65"/>
      <c r="O129" s="65"/>
      <c r="P129" s="65"/>
      <c r="Q129" s="65"/>
      <c r="R129" s="65"/>
      <c r="S129" s="65"/>
    </row>
    <row r="130" spans="1:19" ht="15" x14ac:dyDescent="0.25">
      <c r="A130" s="65"/>
      <c r="B130" s="65"/>
      <c r="C130" s="65"/>
      <c r="D130" s="65"/>
      <c r="E130" s="65"/>
      <c r="F130" s="65"/>
      <c r="G130" s="65"/>
      <c r="H130" s="65"/>
      <c r="I130" s="65"/>
      <c r="J130" s="65"/>
      <c r="K130" s="65"/>
      <c r="L130" s="65"/>
      <c r="M130" s="65"/>
      <c r="N130" s="65"/>
      <c r="O130" s="65"/>
      <c r="P130" s="65"/>
      <c r="Q130" s="65"/>
      <c r="R130" s="65"/>
      <c r="S130" s="65"/>
    </row>
    <row r="131" spans="1:19" ht="15" x14ac:dyDescent="0.25">
      <c r="A131" s="65"/>
      <c r="B131" s="65"/>
      <c r="C131" s="65"/>
      <c r="D131" s="65"/>
      <c r="E131" s="65"/>
      <c r="F131" s="65"/>
      <c r="G131" s="65"/>
      <c r="H131" s="65"/>
      <c r="I131" s="65"/>
      <c r="J131" s="65"/>
      <c r="K131" s="65"/>
      <c r="L131" s="65"/>
      <c r="M131" s="65"/>
      <c r="N131" s="65"/>
      <c r="O131" s="65"/>
      <c r="P131" s="65"/>
      <c r="Q131" s="65"/>
      <c r="R131" s="65"/>
      <c r="S131" s="65"/>
    </row>
    <row r="132" spans="1:19" ht="15" x14ac:dyDescent="0.25">
      <c r="A132" s="65"/>
      <c r="B132" s="65"/>
      <c r="C132" s="65"/>
      <c r="D132" s="65"/>
      <c r="E132" s="65"/>
      <c r="F132" s="65"/>
      <c r="G132" s="65"/>
      <c r="H132" s="65"/>
      <c r="I132" s="65"/>
      <c r="J132" s="65"/>
      <c r="K132" s="65"/>
      <c r="L132" s="65"/>
      <c r="M132" s="65"/>
      <c r="N132" s="65"/>
      <c r="O132" s="65"/>
      <c r="P132" s="65"/>
      <c r="Q132" s="65"/>
      <c r="R132" s="65"/>
      <c r="S132" s="65"/>
    </row>
    <row r="133" spans="1:19" ht="15" x14ac:dyDescent="0.25">
      <c r="A133" s="65"/>
      <c r="B133" s="65"/>
      <c r="C133" s="65"/>
      <c r="D133" s="65"/>
      <c r="E133" s="65"/>
      <c r="F133" s="65"/>
      <c r="G133" s="65"/>
      <c r="H133" s="65"/>
      <c r="I133" s="65"/>
      <c r="J133" s="65"/>
      <c r="K133" s="65"/>
      <c r="L133" s="65"/>
      <c r="M133" s="65"/>
      <c r="N133" s="65"/>
      <c r="O133" s="65"/>
      <c r="P133" s="65"/>
      <c r="Q133" s="65"/>
      <c r="R133" s="65"/>
      <c r="S133" s="65"/>
    </row>
    <row r="134" spans="1:19" ht="15" x14ac:dyDescent="0.25">
      <c r="A134" s="65"/>
      <c r="B134" s="65"/>
      <c r="C134" s="65"/>
      <c r="D134" s="65"/>
      <c r="E134" s="65"/>
      <c r="F134" s="65"/>
      <c r="G134" s="65"/>
      <c r="H134" s="65"/>
      <c r="I134" s="65"/>
      <c r="J134" s="65"/>
      <c r="K134" s="65"/>
      <c r="L134" s="65"/>
      <c r="M134" s="65"/>
      <c r="N134" s="65"/>
      <c r="O134" s="65"/>
      <c r="P134" s="65"/>
      <c r="Q134" s="65"/>
      <c r="R134" s="65"/>
      <c r="S134" s="65"/>
    </row>
    <row r="135" spans="1:19" ht="15" x14ac:dyDescent="0.25">
      <c r="A135" s="65"/>
      <c r="B135" s="65"/>
      <c r="C135" s="65"/>
      <c r="D135" s="65"/>
      <c r="E135" s="65"/>
      <c r="F135" s="65"/>
      <c r="G135" s="65"/>
      <c r="H135" s="65"/>
      <c r="I135" s="65"/>
      <c r="J135" s="65"/>
      <c r="K135" s="65"/>
      <c r="L135" s="65"/>
      <c r="M135" s="65"/>
      <c r="N135" s="65"/>
      <c r="O135" s="65"/>
      <c r="P135" s="65"/>
      <c r="Q135" s="65"/>
      <c r="R135" s="65"/>
      <c r="S135" s="65"/>
    </row>
    <row r="136" spans="1:19" ht="15" x14ac:dyDescent="0.25">
      <c r="A136" s="65"/>
      <c r="B136" s="65"/>
      <c r="C136" s="65"/>
      <c r="D136" s="65"/>
      <c r="E136" s="65"/>
      <c r="F136" s="65"/>
      <c r="G136" s="65"/>
      <c r="H136" s="65"/>
      <c r="I136" s="65"/>
      <c r="J136" s="65"/>
      <c r="K136" s="65"/>
      <c r="L136" s="65"/>
      <c r="M136" s="65"/>
      <c r="N136" s="65"/>
      <c r="O136" s="65"/>
      <c r="P136" s="65"/>
      <c r="Q136" s="65"/>
      <c r="R136" s="65"/>
      <c r="S136" s="65"/>
    </row>
    <row r="137" spans="1:19" ht="15" x14ac:dyDescent="0.25">
      <c r="A137" s="65"/>
      <c r="B137" s="65"/>
      <c r="C137" s="65"/>
      <c r="D137" s="65"/>
      <c r="E137" s="65"/>
      <c r="F137" s="65"/>
      <c r="G137" s="65"/>
      <c r="H137" s="65"/>
      <c r="I137" s="65"/>
      <c r="J137" s="65"/>
      <c r="K137" s="65"/>
      <c r="L137" s="65"/>
      <c r="M137" s="65"/>
      <c r="N137" s="65"/>
      <c r="O137" s="65"/>
      <c r="P137" s="65"/>
      <c r="Q137" s="65"/>
      <c r="R137" s="65"/>
      <c r="S137" s="65"/>
    </row>
    <row r="138" spans="1:19" ht="15" x14ac:dyDescent="0.25">
      <c r="A138" s="65"/>
      <c r="B138" s="65"/>
      <c r="C138" s="65"/>
      <c r="D138" s="65"/>
      <c r="E138" s="65"/>
      <c r="F138" s="65"/>
      <c r="G138" s="65"/>
      <c r="H138" s="65"/>
      <c r="I138" s="65"/>
      <c r="J138" s="65"/>
      <c r="K138" s="65"/>
      <c r="L138" s="65"/>
      <c r="M138" s="65"/>
      <c r="N138" s="65"/>
      <c r="O138" s="65"/>
      <c r="P138" s="65"/>
      <c r="Q138" s="65"/>
      <c r="R138" s="65"/>
      <c r="S138" s="65"/>
    </row>
    <row r="139" spans="1:19" ht="15" x14ac:dyDescent="0.25">
      <c r="A139" s="65"/>
      <c r="B139" s="65"/>
      <c r="C139" s="65"/>
      <c r="D139" s="65"/>
      <c r="E139" s="65"/>
      <c r="F139" s="65"/>
      <c r="G139" s="65"/>
      <c r="H139" s="65"/>
      <c r="I139" s="65"/>
      <c r="J139" s="65"/>
      <c r="K139" s="65"/>
      <c r="L139" s="65"/>
      <c r="M139" s="65"/>
      <c r="N139" s="65"/>
      <c r="O139" s="65"/>
      <c r="P139" s="65"/>
      <c r="Q139" s="65"/>
      <c r="R139" s="65"/>
      <c r="S139" s="65"/>
    </row>
    <row r="140" spans="1:19" ht="15" x14ac:dyDescent="0.25">
      <c r="A140" s="65"/>
      <c r="B140" s="65"/>
      <c r="C140" s="65"/>
      <c r="D140" s="65"/>
      <c r="E140" s="65"/>
      <c r="F140" s="65"/>
      <c r="G140" s="65"/>
      <c r="H140" s="65"/>
      <c r="I140" s="65"/>
      <c r="J140" s="65"/>
      <c r="K140" s="65"/>
      <c r="L140" s="65"/>
      <c r="M140" s="65"/>
      <c r="N140" s="65"/>
      <c r="O140" s="65"/>
      <c r="P140" s="65"/>
      <c r="Q140" s="65"/>
      <c r="R140" s="65"/>
      <c r="S140" s="65"/>
    </row>
    <row r="141" spans="1:19" ht="15" x14ac:dyDescent="0.25">
      <c r="A141" s="65"/>
      <c r="B141" s="65"/>
      <c r="C141" s="65"/>
      <c r="D141" s="65"/>
      <c r="E141" s="65"/>
      <c r="F141" s="65"/>
      <c r="G141" s="65"/>
      <c r="H141" s="65"/>
      <c r="I141" s="65"/>
      <c r="J141" s="65"/>
      <c r="K141" s="65"/>
      <c r="L141" s="65"/>
      <c r="M141" s="65"/>
      <c r="N141" s="65"/>
      <c r="O141" s="65"/>
      <c r="P141" s="65"/>
      <c r="Q141" s="65"/>
      <c r="R141" s="65"/>
      <c r="S141" s="65"/>
    </row>
    <row r="142" spans="1:19" ht="15" x14ac:dyDescent="0.25">
      <c r="A142" s="65"/>
      <c r="B142" s="65"/>
      <c r="C142" s="65"/>
      <c r="D142" s="65"/>
      <c r="E142" s="65"/>
      <c r="F142" s="65"/>
      <c r="G142" s="65"/>
      <c r="H142" s="65"/>
      <c r="I142" s="65"/>
      <c r="J142" s="65"/>
      <c r="K142" s="65"/>
      <c r="L142" s="65"/>
      <c r="M142" s="65"/>
      <c r="N142" s="65"/>
      <c r="O142" s="65"/>
      <c r="P142" s="65"/>
      <c r="Q142" s="65"/>
      <c r="R142" s="65"/>
      <c r="S142" s="65"/>
    </row>
    <row r="143" spans="1:19" ht="15" x14ac:dyDescent="0.25">
      <c r="A143" s="65"/>
      <c r="B143" s="65"/>
      <c r="C143" s="65"/>
      <c r="D143" s="65"/>
      <c r="E143" s="65"/>
      <c r="F143" s="65"/>
      <c r="G143" s="65"/>
      <c r="H143" s="65"/>
      <c r="I143" s="65"/>
      <c r="J143" s="65"/>
      <c r="K143" s="65"/>
      <c r="L143" s="65"/>
      <c r="M143" s="65"/>
      <c r="N143" s="65"/>
      <c r="O143" s="65"/>
      <c r="P143" s="65"/>
      <c r="Q143" s="65"/>
      <c r="R143" s="65"/>
      <c r="S143" s="65"/>
    </row>
    <row r="144" spans="1:19" ht="15" x14ac:dyDescent="0.25">
      <c r="A144" s="65"/>
      <c r="B144" s="65"/>
      <c r="C144" s="65"/>
      <c r="D144" s="65"/>
      <c r="E144" s="65"/>
      <c r="F144" s="65"/>
      <c r="G144" s="65"/>
      <c r="H144" s="65"/>
      <c r="I144" s="65"/>
      <c r="J144" s="65"/>
      <c r="K144" s="65"/>
      <c r="L144" s="65"/>
      <c r="M144" s="65"/>
      <c r="N144" s="65"/>
      <c r="O144" s="65"/>
      <c r="P144" s="65"/>
      <c r="Q144" s="65"/>
      <c r="R144" s="65"/>
      <c r="S144" s="65"/>
    </row>
    <row r="145" spans="1:19" ht="15" x14ac:dyDescent="0.25">
      <c r="A145" s="65"/>
      <c r="B145" s="65"/>
      <c r="C145" s="65"/>
      <c r="D145" s="65"/>
      <c r="E145" s="65"/>
      <c r="F145" s="65"/>
      <c r="G145" s="65"/>
      <c r="H145" s="65"/>
      <c r="I145" s="65"/>
      <c r="J145" s="65"/>
      <c r="K145" s="65"/>
      <c r="L145" s="65"/>
      <c r="M145" s="65"/>
      <c r="N145" s="65"/>
      <c r="O145" s="65"/>
      <c r="P145" s="65"/>
      <c r="Q145" s="65"/>
      <c r="R145" s="65"/>
      <c r="S145" s="65"/>
    </row>
    <row r="146" spans="1:19" ht="15" x14ac:dyDescent="0.25">
      <c r="A146" s="65"/>
      <c r="B146" s="65"/>
      <c r="C146" s="65"/>
      <c r="D146" s="65"/>
      <c r="E146" s="65"/>
      <c r="F146" s="65"/>
      <c r="G146" s="65"/>
      <c r="H146" s="65"/>
      <c r="I146" s="65"/>
      <c r="J146" s="65"/>
      <c r="K146" s="65"/>
      <c r="L146" s="65"/>
      <c r="M146" s="65"/>
      <c r="N146" s="65"/>
      <c r="O146" s="65"/>
      <c r="P146" s="65"/>
      <c r="Q146" s="65"/>
      <c r="R146" s="65"/>
      <c r="S146" s="65"/>
    </row>
    <row r="147" spans="1:19" ht="15" x14ac:dyDescent="0.25">
      <c r="A147" s="65"/>
      <c r="B147" s="65"/>
      <c r="C147" s="65"/>
      <c r="D147" s="65"/>
      <c r="E147" s="65"/>
      <c r="F147" s="65"/>
      <c r="G147" s="65"/>
      <c r="H147" s="65"/>
      <c r="I147" s="65"/>
      <c r="J147" s="65"/>
      <c r="K147" s="65"/>
      <c r="L147" s="65"/>
      <c r="M147" s="65"/>
      <c r="N147" s="65"/>
      <c r="O147" s="65"/>
      <c r="P147" s="65"/>
      <c r="Q147" s="65"/>
      <c r="R147" s="65"/>
      <c r="S147" s="65"/>
    </row>
    <row r="148" spans="1:19" ht="15" x14ac:dyDescent="0.25">
      <c r="A148" s="65"/>
      <c r="B148" s="65"/>
      <c r="C148" s="65"/>
      <c r="D148" s="65"/>
      <c r="E148" s="65"/>
      <c r="F148" s="65"/>
      <c r="G148" s="65"/>
      <c r="H148" s="65"/>
      <c r="I148" s="65"/>
      <c r="J148" s="65"/>
      <c r="K148" s="65"/>
      <c r="L148" s="65"/>
      <c r="M148" s="65"/>
      <c r="N148" s="65"/>
      <c r="O148" s="65"/>
      <c r="P148" s="65"/>
      <c r="Q148" s="65"/>
      <c r="R148" s="65"/>
      <c r="S148" s="65"/>
    </row>
    <row r="149" spans="1:19" ht="15" x14ac:dyDescent="0.25">
      <c r="A149" s="65"/>
      <c r="B149" s="65"/>
      <c r="C149" s="65"/>
      <c r="D149" s="65"/>
      <c r="E149" s="65"/>
      <c r="F149" s="65"/>
      <c r="G149" s="65"/>
      <c r="H149" s="65"/>
      <c r="I149" s="65"/>
      <c r="J149" s="65"/>
      <c r="K149" s="65"/>
      <c r="L149" s="65"/>
      <c r="M149" s="65"/>
      <c r="N149" s="65"/>
      <c r="O149" s="65"/>
      <c r="P149" s="65"/>
      <c r="Q149" s="65"/>
      <c r="R149" s="65"/>
      <c r="S149" s="65"/>
    </row>
    <row r="150" spans="1:19" ht="15" x14ac:dyDescent="0.25">
      <c r="A150" s="65"/>
      <c r="B150" s="65"/>
      <c r="C150" s="65"/>
      <c r="D150" s="65"/>
      <c r="E150" s="65"/>
      <c r="F150" s="65"/>
      <c r="G150" s="65"/>
      <c r="H150" s="65"/>
      <c r="I150" s="65"/>
      <c r="J150" s="65"/>
      <c r="K150" s="65"/>
      <c r="L150" s="65"/>
      <c r="M150" s="65"/>
      <c r="N150" s="65"/>
      <c r="O150" s="65"/>
      <c r="P150" s="65"/>
      <c r="Q150" s="65"/>
      <c r="R150" s="65"/>
      <c r="S150" s="65"/>
    </row>
    <row r="151" spans="1:19" ht="15" x14ac:dyDescent="0.25">
      <c r="A151" s="65"/>
      <c r="B151" s="65"/>
      <c r="C151" s="65"/>
      <c r="D151" s="65"/>
      <c r="E151" s="65"/>
      <c r="F151" s="65"/>
      <c r="G151" s="65"/>
      <c r="H151" s="65"/>
      <c r="I151" s="65"/>
      <c r="J151" s="65"/>
      <c r="K151" s="65"/>
      <c r="L151" s="65"/>
      <c r="M151" s="65"/>
      <c r="N151" s="65"/>
      <c r="O151" s="65"/>
      <c r="P151" s="65"/>
      <c r="Q151" s="65"/>
      <c r="R151" s="65"/>
      <c r="S151" s="65"/>
    </row>
    <row r="152" spans="1:19" ht="15" x14ac:dyDescent="0.25">
      <c r="A152" s="65"/>
      <c r="B152" s="65"/>
      <c r="C152" s="65"/>
      <c r="D152" s="65"/>
      <c r="E152" s="65"/>
      <c r="F152" s="65"/>
      <c r="G152" s="65"/>
      <c r="H152" s="65"/>
      <c r="I152" s="65"/>
      <c r="J152" s="65"/>
      <c r="K152" s="65"/>
      <c r="L152" s="65"/>
      <c r="M152" s="65"/>
      <c r="N152" s="65"/>
      <c r="O152" s="65"/>
      <c r="P152" s="65"/>
      <c r="Q152" s="65"/>
      <c r="R152" s="65"/>
      <c r="S152" s="65"/>
    </row>
    <row r="153" spans="1:19" ht="15" x14ac:dyDescent="0.25">
      <c r="A153" s="65"/>
      <c r="B153" s="65"/>
      <c r="C153" s="65"/>
      <c r="D153" s="65"/>
      <c r="E153" s="65"/>
      <c r="F153" s="65"/>
      <c r="G153" s="65"/>
      <c r="H153" s="65"/>
      <c r="I153" s="65"/>
      <c r="J153" s="65"/>
      <c r="K153" s="65"/>
      <c r="L153" s="65"/>
      <c r="M153" s="65"/>
      <c r="N153" s="65"/>
      <c r="O153" s="65"/>
      <c r="P153" s="65"/>
      <c r="Q153" s="65"/>
      <c r="R153" s="65"/>
      <c r="S153" s="65"/>
    </row>
    <row r="154" spans="1:19" ht="15" x14ac:dyDescent="0.25">
      <c r="A154" s="65"/>
      <c r="B154" s="65"/>
      <c r="C154" s="65"/>
      <c r="D154" s="65"/>
      <c r="E154" s="65"/>
      <c r="F154" s="65"/>
      <c r="G154" s="65"/>
      <c r="H154" s="65"/>
      <c r="I154" s="65"/>
      <c r="J154" s="65"/>
      <c r="K154" s="65"/>
      <c r="L154" s="65"/>
      <c r="M154" s="65"/>
      <c r="N154" s="65"/>
      <c r="O154" s="65"/>
      <c r="P154" s="65"/>
      <c r="Q154" s="65"/>
      <c r="R154" s="65"/>
      <c r="S154" s="65"/>
    </row>
    <row r="155" spans="1:19" ht="15" x14ac:dyDescent="0.25">
      <c r="A155" s="65"/>
      <c r="B155" s="65"/>
      <c r="C155" s="65"/>
      <c r="D155" s="65"/>
      <c r="E155" s="65"/>
      <c r="F155" s="65"/>
      <c r="G155" s="65"/>
      <c r="H155" s="65"/>
      <c r="I155" s="65"/>
      <c r="J155" s="65"/>
      <c r="K155" s="65"/>
      <c r="L155" s="65"/>
      <c r="M155" s="65"/>
      <c r="N155" s="65"/>
      <c r="O155" s="65"/>
      <c r="P155" s="65"/>
      <c r="Q155" s="65"/>
      <c r="R155" s="65"/>
      <c r="S155" s="65"/>
    </row>
    <row r="156" spans="1:19" ht="15" x14ac:dyDescent="0.25">
      <c r="A156" s="65"/>
      <c r="B156" s="65"/>
      <c r="C156" s="65"/>
      <c r="D156" s="65"/>
      <c r="E156" s="65"/>
      <c r="F156" s="65"/>
      <c r="G156" s="65"/>
      <c r="H156" s="65"/>
      <c r="I156" s="65"/>
      <c r="J156" s="65"/>
      <c r="K156" s="65"/>
      <c r="L156" s="65"/>
      <c r="M156" s="65"/>
      <c r="N156" s="65"/>
      <c r="O156" s="65"/>
      <c r="P156" s="65"/>
      <c r="Q156" s="65"/>
      <c r="R156" s="65"/>
      <c r="S156" s="65"/>
    </row>
    <row r="157" spans="1:19" ht="15" x14ac:dyDescent="0.25">
      <c r="A157" s="65"/>
      <c r="B157" s="65"/>
      <c r="C157" s="65"/>
      <c r="D157" s="65"/>
      <c r="E157" s="65"/>
      <c r="F157" s="65"/>
      <c r="G157" s="65"/>
      <c r="H157" s="65"/>
      <c r="I157" s="65"/>
      <c r="J157" s="65"/>
      <c r="K157" s="65"/>
      <c r="L157" s="65"/>
      <c r="M157" s="65"/>
      <c r="N157" s="65"/>
      <c r="O157" s="65"/>
      <c r="P157" s="65"/>
      <c r="Q157" s="65"/>
      <c r="R157" s="65"/>
      <c r="S157" s="65"/>
    </row>
    <row r="158" spans="1:19" ht="15" x14ac:dyDescent="0.25">
      <c r="A158" s="65"/>
      <c r="B158" s="65"/>
      <c r="C158" s="65"/>
      <c r="D158" s="65"/>
      <c r="E158" s="65"/>
      <c r="F158" s="65"/>
      <c r="G158" s="65"/>
      <c r="H158" s="65"/>
      <c r="I158" s="65"/>
      <c r="J158" s="65"/>
      <c r="K158" s="65"/>
      <c r="L158" s="65"/>
      <c r="M158" s="65"/>
      <c r="N158" s="65"/>
      <c r="O158" s="65"/>
      <c r="P158" s="65"/>
      <c r="Q158" s="65"/>
      <c r="R158" s="65"/>
      <c r="S158" s="65"/>
    </row>
    <row r="159" spans="1:19" ht="15" x14ac:dyDescent="0.25">
      <c r="A159" s="65"/>
      <c r="B159" s="65"/>
      <c r="C159" s="65"/>
      <c r="D159" s="65"/>
      <c r="E159" s="65"/>
      <c r="F159" s="65"/>
      <c r="G159" s="65"/>
      <c r="H159" s="65"/>
      <c r="I159" s="65"/>
      <c r="J159" s="65"/>
      <c r="K159" s="65"/>
      <c r="L159" s="65"/>
      <c r="M159" s="65"/>
      <c r="N159" s="65"/>
      <c r="O159" s="65"/>
      <c r="P159" s="65"/>
      <c r="Q159" s="65"/>
      <c r="R159" s="65"/>
      <c r="S159" s="65"/>
    </row>
    <row r="160" spans="1:19" ht="15" x14ac:dyDescent="0.25">
      <c r="A160" s="65"/>
      <c r="B160" s="65"/>
      <c r="C160" s="65"/>
      <c r="D160" s="65"/>
      <c r="E160" s="65"/>
      <c r="F160" s="65"/>
      <c r="G160" s="65"/>
      <c r="H160" s="65"/>
      <c r="I160" s="65"/>
      <c r="J160" s="65"/>
      <c r="K160" s="65"/>
      <c r="L160" s="65"/>
      <c r="M160" s="65"/>
      <c r="N160" s="65"/>
      <c r="O160" s="65"/>
      <c r="P160" s="65"/>
      <c r="Q160" s="65"/>
      <c r="R160" s="65"/>
      <c r="S160" s="65"/>
    </row>
    <row r="161" spans="1:19" ht="15" x14ac:dyDescent="0.25">
      <c r="A161" s="65"/>
      <c r="B161" s="65"/>
      <c r="C161" s="65"/>
      <c r="D161" s="65"/>
      <c r="E161" s="65"/>
      <c r="F161" s="65"/>
      <c r="G161" s="65"/>
      <c r="H161" s="65"/>
      <c r="I161" s="65"/>
      <c r="J161" s="65"/>
      <c r="K161" s="65"/>
      <c r="L161" s="65"/>
      <c r="M161" s="65"/>
      <c r="N161" s="65"/>
      <c r="O161" s="65"/>
      <c r="P161" s="65"/>
      <c r="Q161" s="65"/>
      <c r="R161" s="65"/>
      <c r="S161" s="65"/>
    </row>
    <row r="162" spans="1:19" ht="15" x14ac:dyDescent="0.25">
      <c r="A162" s="65"/>
      <c r="B162" s="65"/>
      <c r="C162" s="65"/>
      <c r="D162" s="65"/>
      <c r="E162" s="65"/>
      <c r="F162" s="65"/>
      <c r="G162" s="65"/>
      <c r="H162" s="65"/>
      <c r="I162" s="65"/>
      <c r="J162" s="65"/>
      <c r="K162" s="65"/>
      <c r="L162" s="65"/>
      <c r="M162" s="65"/>
      <c r="N162" s="65"/>
      <c r="O162" s="65"/>
      <c r="P162" s="65"/>
      <c r="Q162" s="65"/>
      <c r="R162" s="65"/>
      <c r="S162" s="65"/>
    </row>
    <row r="163" spans="1:19" ht="15" x14ac:dyDescent="0.25">
      <c r="A163" s="65"/>
      <c r="B163" s="65"/>
      <c r="C163" s="65"/>
      <c r="D163" s="65"/>
      <c r="E163" s="65"/>
      <c r="F163" s="65"/>
      <c r="G163" s="65"/>
      <c r="H163" s="65"/>
      <c r="I163" s="65"/>
      <c r="J163" s="65"/>
      <c r="K163" s="65"/>
      <c r="L163" s="65"/>
      <c r="M163" s="65"/>
      <c r="N163" s="65"/>
      <c r="O163" s="65"/>
      <c r="P163" s="65"/>
      <c r="Q163" s="65"/>
      <c r="R163" s="65"/>
      <c r="S163" s="65"/>
    </row>
    <row r="164" spans="1:19" ht="15" x14ac:dyDescent="0.25">
      <c r="A164" s="65"/>
      <c r="B164" s="65"/>
      <c r="C164" s="65"/>
      <c r="D164" s="65"/>
      <c r="E164" s="65"/>
      <c r="F164" s="65"/>
      <c r="G164" s="65"/>
      <c r="H164" s="65"/>
      <c r="I164" s="65"/>
      <c r="J164" s="65"/>
      <c r="K164" s="65"/>
      <c r="L164" s="65"/>
      <c r="M164" s="65"/>
      <c r="N164" s="65"/>
      <c r="O164" s="65"/>
      <c r="P164" s="65"/>
      <c r="Q164" s="65"/>
      <c r="R164" s="65"/>
      <c r="S164" s="65"/>
    </row>
    <row r="165" spans="1:19" ht="15" x14ac:dyDescent="0.25">
      <c r="A165" s="65"/>
      <c r="B165" s="65"/>
      <c r="C165" s="65"/>
      <c r="D165" s="65"/>
      <c r="E165" s="65"/>
      <c r="F165" s="65"/>
      <c r="G165" s="65"/>
      <c r="H165" s="65"/>
      <c r="I165" s="65"/>
      <c r="J165" s="65"/>
      <c r="K165" s="65"/>
      <c r="L165" s="65"/>
      <c r="M165" s="65"/>
      <c r="N165" s="65"/>
      <c r="O165" s="65"/>
      <c r="P165" s="65"/>
      <c r="Q165" s="65"/>
      <c r="R165" s="65"/>
      <c r="S165" s="65"/>
    </row>
    <row r="166" spans="1:19" ht="15" x14ac:dyDescent="0.25">
      <c r="A166" s="65"/>
      <c r="B166" s="65"/>
      <c r="C166" s="65"/>
      <c r="D166" s="65"/>
      <c r="E166" s="65"/>
      <c r="F166" s="65"/>
      <c r="G166" s="65"/>
      <c r="H166" s="65"/>
      <c r="I166" s="65"/>
      <c r="J166" s="65"/>
      <c r="K166" s="65"/>
      <c r="L166" s="65"/>
      <c r="M166" s="65"/>
      <c r="N166" s="65"/>
      <c r="O166" s="65"/>
      <c r="P166" s="65"/>
      <c r="Q166" s="65"/>
      <c r="R166" s="65"/>
      <c r="S166" s="65"/>
    </row>
    <row r="167" spans="1:19" ht="15" x14ac:dyDescent="0.25">
      <c r="A167" s="65"/>
      <c r="B167" s="65"/>
      <c r="C167" s="65"/>
      <c r="D167" s="65"/>
      <c r="E167" s="65"/>
      <c r="F167" s="65"/>
      <c r="G167" s="65"/>
      <c r="H167" s="65"/>
      <c r="I167" s="65"/>
      <c r="J167" s="65"/>
      <c r="K167" s="65"/>
      <c r="L167" s="65"/>
      <c r="M167" s="65"/>
      <c r="N167" s="65"/>
      <c r="O167" s="65"/>
      <c r="P167" s="65"/>
      <c r="Q167" s="65"/>
      <c r="R167" s="65"/>
      <c r="S167" s="65"/>
    </row>
    <row r="168" spans="1:19" ht="15" x14ac:dyDescent="0.25">
      <c r="A168" s="65"/>
      <c r="B168" s="65"/>
      <c r="C168" s="65"/>
      <c r="D168" s="65"/>
      <c r="E168" s="65"/>
      <c r="F168" s="65"/>
      <c r="G168" s="65"/>
      <c r="H168" s="65"/>
      <c r="I168" s="65"/>
      <c r="J168" s="65"/>
      <c r="K168" s="65"/>
      <c r="L168" s="65"/>
      <c r="M168" s="65"/>
      <c r="N168" s="65"/>
      <c r="O168" s="65"/>
      <c r="P168" s="65"/>
      <c r="Q168" s="65"/>
      <c r="R168" s="65"/>
      <c r="S168" s="65"/>
    </row>
    <row r="169" spans="1:19" ht="15" x14ac:dyDescent="0.25">
      <c r="A169" s="65"/>
      <c r="B169" s="65"/>
      <c r="C169" s="65"/>
      <c r="D169" s="65"/>
      <c r="E169" s="65"/>
      <c r="F169" s="65"/>
      <c r="G169" s="65"/>
      <c r="H169" s="65"/>
      <c r="I169" s="65"/>
      <c r="J169" s="65"/>
      <c r="K169" s="65"/>
      <c r="L169" s="65"/>
      <c r="M169" s="65"/>
      <c r="N169" s="65"/>
      <c r="O169" s="65"/>
      <c r="P169" s="65"/>
      <c r="Q169" s="65"/>
      <c r="R169" s="65"/>
      <c r="S169" s="65"/>
    </row>
    <row r="170" spans="1:19" ht="15" x14ac:dyDescent="0.25">
      <c r="A170" s="65"/>
      <c r="B170" s="65"/>
      <c r="C170" s="65"/>
      <c r="D170" s="65"/>
      <c r="E170" s="65"/>
      <c r="F170" s="65"/>
      <c r="G170" s="65"/>
      <c r="H170" s="65"/>
      <c r="I170" s="65"/>
      <c r="J170" s="65"/>
      <c r="K170" s="65"/>
      <c r="L170" s="65"/>
      <c r="M170" s="65"/>
      <c r="N170" s="65"/>
      <c r="O170" s="65"/>
      <c r="P170" s="65"/>
      <c r="Q170" s="65"/>
      <c r="R170" s="65"/>
      <c r="S170" s="65"/>
    </row>
    <row r="171" spans="1:19" ht="15" x14ac:dyDescent="0.25">
      <c r="A171" s="65"/>
      <c r="B171" s="65"/>
      <c r="C171" s="65"/>
      <c r="D171" s="65"/>
      <c r="E171" s="65"/>
      <c r="F171" s="65"/>
      <c r="G171" s="65"/>
      <c r="H171" s="65"/>
      <c r="I171" s="65"/>
      <c r="J171" s="65"/>
      <c r="K171" s="65"/>
      <c r="L171" s="65"/>
      <c r="M171" s="65"/>
      <c r="N171" s="65"/>
      <c r="O171" s="65"/>
      <c r="P171" s="65"/>
      <c r="Q171" s="65"/>
      <c r="R171" s="65"/>
      <c r="S171" s="65"/>
    </row>
    <row r="172" spans="1:19" ht="15" x14ac:dyDescent="0.25">
      <c r="A172" s="65"/>
      <c r="B172" s="65"/>
      <c r="C172" s="65"/>
      <c r="D172" s="65"/>
      <c r="E172" s="65"/>
      <c r="F172" s="65"/>
      <c r="G172" s="65"/>
      <c r="H172" s="65"/>
      <c r="I172" s="65"/>
      <c r="J172" s="65"/>
      <c r="K172" s="65"/>
      <c r="L172" s="65"/>
      <c r="M172" s="65"/>
      <c r="N172" s="65"/>
      <c r="O172" s="65"/>
      <c r="P172" s="65"/>
      <c r="Q172" s="65"/>
      <c r="R172" s="65"/>
      <c r="S172" s="65"/>
    </row>
    <row r="173" spans="1:19" ht="15" x14ac:dyDescent="0.25">
      <c r="A173" s="65"/>
      <c r="B173" s="65"/>
      <c r="C173" s="65"/>
      <c r="D173" s="65"/>
      <c r="E173" s="65"/>
      <c r="F173" s="65"/>
      <c r="G173" s="65"/>
      <c r="H173" s="65"/>
      <c r="I173" s="65"/>
      <c r="J173" s="65"/>
      <c r="K173" s="65"/>
      <c r="L173" s="65"/>
      <c r="M173" s="65"/>
      <c r="N173" s="65"/>
      <c r="O173" s="65"/>
      <c r="P173" s="65"/>
      <c r="Q173" s="65"/>
      <c r="R173" s="65"/>
      <c r="S173" s="65"/>
    </row>
    <row r="174" spans="1:19" ht="15" x14ac:dyDescent="0.25">
      <c r="A174" s="65"/>
      <c r="B174" s="65"/>
      <c r="C174" s="65"/>
      <c r="D174" s="65"/>
      <c r="E174" s="65"/>
      <c r="F174" s="65"/>
      <c r="G174" s="65"/>
      <c r="H174" s="65"/>
      <c r="I174" s="65"/>
      <c r="J174" s="65"/>
      <c r="K174" s="65"/>
      <c r="L174" s="65"/>
      <c r="M174" s="65"/>
      <c r="N174" s="65"/>
      <c r="O174" s="65"/>
      <c r="P174" s="65"/>
      <c r="Q174" s="65"/>
      <c r="R174" s="65"/>
      <c r="S174" s="65"/>
    </row>
    <row r="175" spans="1:19" ht="15" x14ac:dyDescent="0.25">
      <c r="A175" s="65"/>
      <c r="B175" s="65"/>
      <c r="C175" s="65"/>
      <c r="D175" s="65"/>
      <c r="E175" s="65"/>
      <c r="F175" s="65"/>
      <c r="G175" s="65"/>
      <c r="H175" s="65"/>
      <c r="I175" s="65"/>
      <c r="J175" s="65"/>
      <c r="K175" s="65"/>
      <c r="L175" s="65"/>
      <c r="M175" s="65"/>
      <c r="N175" s="65"/>
      <c r="O175" s="65"/>
      <c r="P175" s="65"/>
      <c r="Q175" s="65"/>
      <c r="R175" s="65"/>
      <c r="S175" s="65"/>
    </row>
    <row r="176" spans="1:19" ht="15" x14ac:dyDescent="0.25">
      <c r="A176" s="65"/>
      <c r="B176" s="65"/>
      <c r="C176" s="65"/>
      <c r="D176" s="65"/>
      <c r="E176" s="65"/>
      <c r="F176" s="65"/>
      <c r="G176" s="65"/>
      <c r="H176" s="65"/>
      <c r="I176" s="65"/>
      <c r="J176" s="65"/>
      <c r="K176" s="65"/>
      <c r="L176" s="65"/>
      <c r="M176" s="65"/>
      <c r="N176" s="65"/>
      <c r="O176" s="65"/>
      <c r="P176" s="65"/>
      <c r="Q176" s="65"/>
      <c r="R176" s="65"/>
      <c r="S176" s="65"/>
    </row>
    <row r="177" spans="1:19" ht="15" x14ac:dyDescent="0.25">
      <c r="A177" s="65"/>
      <c r="B177" s="65"/>
      <c r="C177" s="65"/>
      <c r="D177" s="65"/>
      <c r="E177" s="65"/>
      <c r="F177" s="65"/>
      <c r="G177" s="65"/>
      <c r="H177" s="65"/>
      <c r="I177" s="65"/>
      <c r="J177" s="65"/>
      <c r="K177" s="65"/>
      <c r="L177" s="65"/>
      <c r="M177" s="65"/>
      <c r="N177" s="65"/>
      <c r="O177" s="65"/>
      <c r="P177" s="65"/>
      <c r="Q177" s="65"/>
      <c r="R177" s="65"/>
      <c r="S177" s="65"/>
    </row>
    <row r="178" spans="1:19" ht="15" x14ac:dyDescent="0.25">
      <c r="A178" s="65"/>
      <c r="B178" s="65"/>
      <c r="C178" s="65"/>
      <c r="D178" s="65"/>
      <c r="E178" s="65"/>
      <c r="F178" s="65"/>
      <c r="G178" s="65"/>
      <c r="H178" s="65"/>
      <c r="I178" s="65"/>
      <c r="J178" s="65"/>
      <c r="K178" s="65"/>
      <c r="L178" s="65"/>
      <c r="M178" s="65"/>
      <c r="N178" s="65"/>
      <c r="O178" s="65"/>
      <c r="P178" s="65"/>
      <c r="Q178" s="65"/>
      <c r="R178" s="65"/>
      <c r="S178" s="65"/>
    </row>
    <row r="179" spans="1:19" ht="15" x14ac:dyDescent="0.25">
      <c r="A179" s="65"/>
      <c r="B179" s="65"/>
      <c r="C179" s="65"/>
      <c r="D179" s="65"/>
      <c r="E179" s="65"/>
      <c r="F179" s="65"/>
      <c r="G179" s="65"/>
      <c r="H179" s="65"/>
      <c r="I179" s="65"/>
      <c r="J179" s="65"/>
      <c r="K179" s="65"/>
      <c r="L179" s="65"/>
      <c r="M179" s="65"/>
      <c r="N179" s="65"/>
      <c r="O179" s="65"/>
      <c r="P179" s="65"/>
      <c r="Q179" s="65"/>
      <c r="R179" s="65"/>
      <c r="S179" s="65"/>
    </row>
    <row r="180" spans="1:19" ht="15" x14ac:dyDescent="0.25">
      <c r="A180" s="65"/>
      <c r="B180" s="65"/>
      <c r="C180" s="65"/>
      <c r="D180" s="65"/>
      <c r="E180" s="65"/>
      <c r="F180" s="65"/>
      <c r="G180" s="65"/>
      <c r="H180" s="65"/>
      <c r="I180" s="65"/>
      <c r="J180" s="65"/>
      <c r="K180" s="65"/>
      <c r="L180" s="65"/>
      <c r="M180" s="65"/>
      <c r="N180" s="65"/>
      <c r="O180" s="65"/>
      <c r="P180" s="65"/>
      <c r="Q180" s="65"/>
      <c r="R180" s="65"/>
      <c r="S180" s="65"/>
    </row>
    <row r="181" spans="1:19" ht="15" x14ac:dyDescent="0.25">
      <c r="A181" s="65"/>
      <c r="B181" s="65"/>
      <c r="C181" s="65"/>
      <c r="D181" s="65"/>
      <c r="E181" s="65"/>
      <c r="F181" s="65"/>
      <c r="G181" s="65"/>
      <c r="H181" s="65"/>
      <c r="I181" s="65"/>
      <c r="J181" s="65"/>
      <c r="K181" s="65"/>
      <c r="L181" s="65"/>
      <c r="M181" s="65"/>
      <c r="N181" s="65"/>
      <c r="O181" s="65"/>
      <c r="P181" s="65"/>
      <c r="Q181" s="65"/>
      <c r="R181" s="65"/>
      <c r="S181" s="65"/>
    </row>
    <row r="182" spans="1:19" ht="15" x14ac:dyDescent="0.25">
      <c r="A182" s="65"/>
      <c r="B182" s="65"/>
      <c r="C182" s="65"/>
      <c r="D182" s="65"/>
      <c r="E182" s="65"/>
      <c r="F182" s="65"/>
      <c r="G182" s="65"/>
      <c r="H182" s="65"/>
      <c r="I182" s="65"/>
      <c r="J182" s="65"/>
      <c r="K182" s="65"/>
      <c r="L182" s="65"/>
      <c r="M182" s="65"/>
      <c r="N182" s="65"/>
      <c r="O182" s="65"/>
      <c r="P182" s="65"/>
      <c r="Q182" s="65"/>
      <c r="R182" s="65"/>
      <c r="S182" s="65"/>
    </row>
    <row r="183" spans="1:19" ht="15" x14ac:dyDescent="0.25">
      <c r="A183" s="65"/>
      <c r="B183" s="65"/>
      <c r="C183" s="65"/>
      <c r="D183" s="65"/>
      <c r="E183" s="65"/>
      <c r="F183" s="65"/>
      <c r="G183" s="65"/>
      <c r="H183" s="65"/>
      <c r="I183" s="65"/>
      <c r="J183" s="65"/>
      <c r="K183" s="65"/>
      <c r="L183" s="65"/>
      <c r="M183" s="65"/>
      <c r="N183" s="65"/>
      <c r="O183" s="65"/>
      <c r="P183" s="65"/>
      <c r="Q183" s="65"/>
      <c r="R183" s="65"/>
      <c r="S183" s="65"/>
    </row>
    <row r="184" spans="1:19" ht="15" x14ac:dyDescent="0.25">
      <c r="A184" s="65"/>
      <c r="B184" s="65"/>
      <c r="C184" s="65"/>
      <c r="D184" s="65"/>
      <c r="E184" s="65"/>
      <c r="F184" s="65"/>
      <c r="G184" s="65"/>
      <c r="H184" s="65"/>
      <c r="I184" s="65"/>
      <c r="J184" s="65"/>
      <c r="K184" s="65"/>
      <c r="L184" s="65"/>
      <c r="M184" s="65"/>
      <c r="N184" s="65"/>
      <c r="O184" s="65"/>
      <c r="P184" s="65"/>
      <c r="Q184" s="65"/>
      <c r="R184" s="65"/>
      <c r="S184" s="65"/>
    </row>
    <row r="185" spans="1:19" ht="15" x14ac:dyDescent="0.25">
      <c r="A185" s="65"/>
      <c r="B185" s="65"/>
      <c r="C185" s="65"/>
      <c r="D185" s="65"/>
      <c r="E185" s="65"/>
      <c r="F185" s="65"/>
      <c r="G185" s="65"/>
      <c r="H185" s="65"/>
      <c r="I185" s="65"/>
      <c r="J185" s="65"/>
      <c r="K185" s="65"/>
      <c r="L185" s="65"/>
      <c r="M185" s="65"/>
      <c r="N185" s="65"/>
      <c r="O185" s="65"/>
      <c r="P185" s="65"/>
      <c r="Q185" s="65"/>
      <c r="R185" s="65"/>
      <c r="S185" s="65"/>
    </row>
    <row r="186" spans="1:19" ht="15" x14ac:dyDescent="0.25">
      <c r="A186" s="65"/>
      <c r="B186" s="65"/>
      <c r="C186" s="65"/>
      <c r="D186" s="65"/>
      <c r="E186" s="65"/>
      <c r="F186" s="65"/>
      <c r="G186" s="65"/>
      <c r="H186" s="65"/>
      <c r="I186" s="65"/>
      <c r="J186" s="65"/>
      <c r="K186" s="65"/>
      <c r="L186" s="65"/>
      <c r="M186" s="65"/>
      <c r="N186" s="65"/>
      <c r="O186" s="65"/>
      <c r="P186" s="65"/>
      <c r="Q186" s="65"/>
      <c r="R186" s="65"/>
      <c r="S186" s="65"/>
    </row>
    <row r="187" spans="1:19" ht="15" x14ac:dyDescent="0.25">
      <c r="A187" s="65"/>
      <c r="B187" s="65"/>
      <c r="C187" s="65"/>
      <c r="D187" s="65"/>
      <c r="E187" s="65"/>
      <c r="F187" s="65"/>
      <c r="G187" s="65"/>
      <c r="H187" s="65"/>
      <c r="I187" s="65"/>
      <c r="J187" s="65"/>
      <c r="K187" s="65"/>
      <c r="L187" s="65"/>
      <c r="M187" s="65"/>
      <c r="N187" s="65"/>
      <c r="O187" s="65"/>
      <c r="P187" s="65"/>
      <c r="Q187" s="65"/>
      <c r="R187" s="65"/>
      <c r="S187" s="65"/>
    </row>
    <row r="188" spans="1:19" ht="15" x14ac:dyDescent="0.25">
      <c r="A188" s="65"/>
      <c r="B188" s="65"/>
      <c r="C188" s="65"/>
      <c r="D188" s="65"/>
      <c r="E188" s="65"/>
      <c r="F188" s="65"/>
      <c r="G188" s="65"/>
      <c r="H188" s="65"/>
      <c r="I188" s="65"/>
      <c r="J188" s="65"/>
      <c r="K188" s="65"/>
      <c r="L188" s="65"/>
      <c r="M188" s="65"/>
      <c r="N188" s="65"/>
      <c r="O188" s="65"/>
      <c r="P188" s="65"/>
      <c r="Q188" s="65"/>
      <c r="R188" s="65"/>
      <c r="S188" s="65"/>
    </row>
    <row r="189" spans="1:19" ht="15" x14ac:dyDescent="0.25">
      <c r="A189" s="65"/>
      <c r="B189" s="65"/>
      <c r="C189" s="65"/>
      <c r="D189" s="65"/>
      <c r="E189" s="65"/>
      <c r="F189" s="65"/>
      <c r="G189" s="65"/>
      <c r="H189" s="65"/>
      <c r="I189" s="65"/>
      <c r="J189" s="65"/>
      <c r="K189" s="65"/>
      <c r="L189" s="65"/>
      <c r="M189" s="65"/>
      <c r="N189" s="65"/>
      <c r="O189" s="65"/>
      <c r="P189" s="65"/>
      <c r="Q189" s="65"/>
      <c r="R189" s="65"/>
      <c r="S189" s="65"/>
    </row>
    <row r="190" spans="1:19" ht="15" x14ac:dyDescent="0.25">
      <c r="A190" s="65"/>
      <c r="B190" s="65"/>
      <c r="C190" s="65"/>
      <c r="D190" s="65"/>
      <c r="E190" s="65"/>
      <c r="F190" s="65"/>
      <c r="G190" s="65"/>
      <c r="H190" s="65"/>
      <c r="I190" s="65"/>
      <c r="J190" s="65"/>
      <c r="K190" s="65"/>
      <c r="L190" s="65"/>
      <c r="M190" s="65"/>
      <c r="N190" s="65"/>
      <c r="O190" s="65"/>
      <c r="P190" s="65"/>
      <c r="Q190" s="65"/>
      <c r="R190" s="65"/>
      <c r="S190" s="65"/>
    </row>
    <row r="191" spans="1:19" ht="15" x14ac:dyDescent="0.25">
      <c r="A191" s="65"/>
      <c r="B191" s="65"/>
      <c r="C191" s="65"/>
      <c r="D191" s="65"/>
      <c r="E191" s="65"/>
      <c r="F191" s="65"/>
      <c r="G191" s="65"/>
      <c r="H191" s="65"/>
      <c r="I191" s="65"/>
      <c r="J191" s="65"/>
      <c r="K191" s="65"/>
      <c r="L191" s="65"/>
      <c r="M191" s="65"/>
      <c r="N191" s="65"/>
      <c r="O191" s="65"/>
      <c r="P191" s="65"/>
      <c r="Q191" s="65"/>
      <c r="R191" s="65"/>
      <c r="S191" s="65"/>
    </row>
    <row r="192" spans="1:19" ht="15" x14ac:dyDescent="0.25">
      <c r="A192" s="65"/>
      <c r="B192" s="65"/>
      <c r="C192" s="65"/>
      <c r="D192" s="65"/>
      <c r="E192" s="65"/>
      <c r="F192" s="65"/>
      <c r="G192" s="65"/>
      <c r="H192" s="65"/>
      <c r="I192" s="65"/>
      <c r="J192" s="65"/>
      <c r="K192" s="65"/>
      <c r="L192" s="65"/>
      <c r="M192" s="65"/>
      <c r="N192" s="65"/>
      <c r="O192" s="65"/>
      <c r="P192" s="65"/>
      <c r="Q192" s="65"/>
      <c r="R192" s="65"/>
      <c r="S192" s="65"/>
    </row>
    <row r="193" spans="1:19" ht="15" x14ac:dyDescent="0.25">
      <c r="A193" s="65"/>
      <c r="B193" s="65"/>
      <c r="C193" s="65"/>
      <c r="D193" s="65"/>
      <c r="E193" s="65"/>
      <c r="F193" s="65"/>
      <c r="G193" s="65"/>
      <c r="H193" s="65"/>
      <c r="I193" s="65"/>
      <c r="J193" s="65"/>
      <c r="K193" s="65"/>
      <c r="L193" s="65"/>
      <c r="M193" s="65"/>
      <c r="N193" s="65"/>
      <c r="O193" s="65"/>
      <c r="P193" s="65"/>
      <c r="Q193" s="65"/>
      <c r="R193" s="65"/>
      <c r="S193" s="65"/>
    </row>
    <row r="194" spans="1:19" ht="15" x14ac:dyDescent="0.25">
      <c r="A194" s="65"/>
      <c r="B194" s="65"/>
      <c r="C194" s="65"/>
      <c r="D194" s="65"/>
      <c r="E194" s="65"/>
      <c r="F194" s="65"/>
      <c r="G194" s="65"/>
      <c r="H194" s="65"/>
      <c r="I194" s="65"/>
      <c r="J194" s="65"/>
      <c r="K194" s="65"/>
      <c r="L194" s="65"/>
      <c r="M194" s="65"/>
      <c r="N194" s="65"/>
      <c r="O194" s="65"/>
      <c r="P194" s="65"/>
      <c r="Q194" s="65"/>
      <c r="R194" s="65"/>
      <c r="S194" s="65"/>
    </row>
    <row r="195" spans="1:19" ht="15" x14ac:dyDescent="0.25">
      <c r="A195" s="65"/>
      <c r="B195" s="65"/>
      <c r="C195" s="65"/>
      <c r="D195" s="65"/>
      <c r="E195" s="65"/>
      <c r="F195" s="65"/>
      <c r="G195" s="65"/>
      <c r="H195" s="65"/>
      <c r="I195" s="65"/>
      <c r="J195" s="65"/>
      <c r="K195" s="65"/>
      <c r="L195" s="65"/>
      <c r="M195" s="65"/>
      <c r="N195" s="65"/>
      <c r="O195" s="65"/>
      <c r="P195" s="65"/>
      <c r="Q195" s="65"/>
      <c r="R195" s="65"/>
      <c r="S195" s="65"/>
    </row>
    <row r="196" spans="1:19" ht="15" x14ac:dyDescent="0.25">
      <c r="A196" s="65"/>
      <c r="B196" s="65"/>
      <c r="C196" s="65"/>
      <c r="D196" s="65"/>
      <c r="E196" s="65"/>
      <c r="F196" s="65"/>
      <c r="G196" s="65"/>
      <c r="H196" s="65"/>
      <c r="I196" s="65"/>
      <c r="J196" s="65"/>
      <c r="K196" s="65"/>
      <c r="L196" s="65"/>
      <c r="M196" s="65"/>
      <c r="N196" s="65"/>
      <c r="O196" s="65"/>
      <c r="P196" s="65"/>
      <c r="Q196" s="65"/>
      <c r="R196" s="65"/>
      <c r="S196" s="65"/>
    </row>
    <row r="197" spans="1:19" ht="15" x14ac:dyDescent="0.25">
      <c r="A197" s="65"/>
      <c r="B197" s="65"/>
      <c r="C197" s="65"/>
      <c r="D197" s="65"/>
      <c r="E197" s="65"/>
      <c r="F197" s="65"/>
      <c r="G197" s="65"/>
      <c r="H197" s="65"/>
      <c r="I197" s="65"/>
      <c r="J197" s="65"/>
      <c r="K197" s="65"/>
      <c r="L197" s="65"/>
      <c r="M197" s="65"/>
      <c r="N197" s="65"/>
      <c r="O197" s="65"/>
      <c r="P197" s="65"/>
      <c r="Q197" s="65"/>
      <c r="R197" s="65"/>
      <c r="S197" s="65"/>
    </row>
    <row r="198" spans="1:19" ht="15" x14ac:dyDescent="0.25">
      <c r="A198" s="65"/>
      <c r="B198" s="65"/>
      <c r="C198" s="65"/>
      <c r="D198" s="65"/>
      <c r="E198" s="65"/>
      <c r="F198" s="65"/>
      <c r="G198" s="65"/>
      <c r="H198" s="65"/>
      <c r="I198" s="65"/>
      <c r="J198" s="65"/>
      <c r="K198" s="65"/>
      <c r="L198" s="65"/>
      <c r="M198" s="65"/>
      <c r="N198" s="65"/>
      <c r="O198" s="65"/>
      <c r="P198" s="65"/>
      <c r="Q198" s="65"/>
      <c r="R198" s="65"/>
      <c r="S198" s="65"/>
    </row>
    <row r="199" spans="1:19" ht="15" x14ac:dyDescent="0.25">
      <c r="A199" s="65"/>
      <c r="B199" s="65"/>
      <c r="C199" s="65"/>
      <c r="D199" s="65"/>
      <c r="E199" s="65"/>
      <c r="F199" s="65"/>
      <c r="G199" s="65"/>
      <c r="H199" s="65"/>
      <c r="I199" s="65"/>
      <c r="J199" s="65"/>
      <c r="K199" s="65"/>
      <c r="L199" s="65"/>
      <c r="M199" s="65"/>
      <c r="N199" s="65"/>
      <c r="O199" s="65"/>
      <c r="P199" s="65"/>
      <c r="Q199" s="65"/>
      <c r="R199" s="65"/>
      <c r="S199" s="65"/>
    </row>
    <row r="200" spans="1:19" ht="15" x14ac:dyDescent="0.25">
      <c r="A200" s="65"/>
      <c r="B200" s="65"/>
      <c r="C200" s="65"/>
      <c r="D200" s="65"/>
      <c r="E200" s="65"/>
      <c r="F200" s="65"/>
      <c r="G200" s="65"/>
      <c r="H200" s="65"/>
      <c r="I200" s="65"/>
      <c r="J200" s="65"/>
      <c r="K200" s="65"/>
      <c r="L200" s="65"/>
      <c r="M200" s="65"/>
      <c r="N200" s="65"/>
      <c r="O200" s="65"/>
      <c r="P200" s="65"/>
      <c r="Q200" s="65"/>
      <c r="R200" s="65"/>
      <c r="S200" s="65"/>
    </row>
    <row r="201" spans="1:19" ht="15" x14ac:dyDescent="0.25">
      <c r="A201" s="65"/>
      <c r="B201" s="65"/>
      <c r="C201" s="65"/>
      <c r="D201" s="65"/>
      <c r="E201" s="65"/>
      <c r="F201" s="65"/>
      <c r="G201" s="65"/>
      <c r="H201" s="65"/>
      <c r="I201" s="65"/>
      <c r="J201" s="65"/>
      <c r="K201" s="65"/>
      <c r="L201" s="65"/>
      <c r="M201" s="65"/>
      <c r="N201" s="65"/>
      <c r="O201" s="65"/>
      <c r="P201" s="65"/>
      <c r="Q201" s="65"/>
      <c r="R201" s="65"/>
      <c r="S201" s="65"/>
    </row>
    <row r="202" spans="1:19" ht="15" x14ac:dyDescent="0.25">
      <c r="A202" s="65"/>
      <c r="B202" s="65"/>
      <c r="C202" s="65"/>
      <c r="D202" s="65"/>
      <c r="E202" s="65"/>
      <c r="F202" s="65"/>
      <c r="G202" s="65"/>
      <c r="H202" s="65"/>
      <c r="I202" s="65"/>
      <c r="J202" s="65"/>
      <c r="K202" s="65"/>
      <c r="L202" s="65"/>
      <c r="M202" s="65"/>
      <c r="N202" s="65"/>
      <c r="O202" s="65"/>
      <c r="P202" s="65"/>
      <c r="Q202" s="65"/>
      <c r="R202" s="65"/>
      <c r="S202" s="65"/>
    </row>
    <row r="203" spans="1:19" ht="15" x14ac:dyDescent="0.25">
      <c r="A203" s="65"/>
      <c r="B203" s="65"/>
      <c r="C203" s="65"/>
      <c r="D203" s="65"/>
      <c r="E203" s="65"/>
      <c r="F203" s="65"/>
      <c r="G203" s="65"/>
      <c r="H203" s="65"/>
      <c r="I203" s="65"/>
      <c r="J203" s="65"/>
      <c r="K203" s="65"/>
      <c r="L203" s="65"/>
      <c r="M203" s="65"/>
      <c r="N203" s="65"/>
      <c r="O203" s="65"/>
      <c r="P203" s="65"/>
      <c r="Q203" s="65"/>
      <c r="R203" s="65"/>
      <c r="S203" s="65"/>
    </row>
    <row r="204" spans="1:19" ht="15" x14ac:dyDescent="0.25">
      <c r="A204" s="65"/>
      <c r="B204" s="65"/>
      <c r="C204" s="65"/>
      <c r="D204" s="65"/>
      <c r="E204" s="65"/>
      <c r="F204" s="65"/>
      <c r="G204" s="65"/>
      <c r="H204" s="65"/>
      <c r="I204" s="65"/>
      <c r="J204" s="65"/>
      <c r="K204" s="65"/>
      <c r="L204" s="65"/>
      <c r="M204" s="65"/>
      <c r="N204" s="65"/>
      <c r="O204" s="65"/>
      <c r="P204" s="65"/>
      <c r="Q204" s="65"/>
      <c r="R204" s="65"/>
      <c r="S204" s="65"/>
    </row>
    <row r="205" spans="1:19" ht="15" x14ac:dyDescent="0.25">
      <c r="A205" s="65"/>
      <c r="B205" s="65"/>
      <c r="C205" s="65"/>
      <c r="D205" s="65"/>
      <c r="E205" s="65"/>
      <c r="F205" s="65"/>
      <c r="G205" s="65"/>
      <c r="H205" s="65"/>
      <c r="I205" s="65"/>
      <c r="J205" s="65"/>
      <c r="K205" s="65"/>
      <c r="L205" s="65"/>
      <c r="M205" s="65"/>
      <c r="N205" s="65"/>
      <c r="O205" s="65"/>
      <c r="P205" s="65"/>
      <c r="Q205" s="65"/>
      <c r="R205" s="65"/>
      <c r="S205" s="65"/>
    </row>
    <row r="206" spans="1:19" ht="15" x14ac:dyDescent="0.25">
      <c r="A206" s="65"/>
      <c r="B206" s="65"/>
      <c r="C206" s="65"/>
      <c r="D206" s="65"/>
      <c r="E206" s="65"/>
      <c r="F206" s="65"/>
      <c r="G206" s="65"/>
      <c r="H206" s="65"/>
      <c r="I206" s="65"/>
      <c r="J206" s="65"/>
      <c r="K206" s="65"/>
      <c r="L206" s="65"/>
      <c r="M206" s="65"/>
      <c r="N206" s="65"/>
      <c r="O206" s="65"/>
      <c r="P206" s="65"/>
      <c r="Q206" s="65"/>
      <c r="R206" s="65"/>
      <c r="S206" s="65"/>
    </row>
    <row r="207" spans="1:19" ht="15" x14ac:dyDescent="0.25">
      <c r="A207" s="65"/>
      <c r="B207" s="65"/>
      <c r="C207" s="65"/>
      <c r="D207" s="65"/>
      <c r="E207" s="65"/>
      <c r="F207" s="65"/>
      <c r="G207" s="65"/>
      <c r="H207" s="65"/>
      <c r="I207" s="65"/>
      <c r="J207" s="65"/>
      <c r="K207" s="65"/>
      <c r="L207" s="65"/>
      <c r="M207" s="65"/>
      <c r="N207" s="65"/>
      <c r="O207" s="65"/>
      <c r="P207" s="65"/>
      <c r="Q207" s="65"/>
      <c r="R207" s="65"/>
      <c r="S207" s="65"/>
    </row>
    <row r="208" spans="1:19" ht="15" x14ac:dyDescent="0.25">
      <c r="A208" s="65"/>
      <c r="B208" s="65"/>
      <c r="C208" s="65"/>
      <c r="D208" s="65"/>
      <c r="E208" s="65"/>
      <c r="F208" s="65"/>
      <c r="G208" s="65"/>
      <c r="H208" s="65"/>
      <c r="I208" s="65"/>
      <c r="J208" s="65"/>
      <c r="K208" s="65"/>
      <c r="L208" s="65"/>
      <c r="M208" s="65"/>
      <c r="N208" s="65"/>
      <c r="O208" s="65"/>
      <c r="P208" s="65"/>
      <c r="Q208" s="65"/>
      <c r="R208" s="65"/>
      <c r="S208" s="65"/>
    </row>
    <row r="209" spans="1:19" ht="15" x14ac:dyDescent="0.25">
      <c r="A209" s="65"/>
      <c r="B209" s="65"/>
      <c r="C209" s="65"/>
      <c r="D209" s="65"/>
      <c r="E209" s="65"/>
      <c r="F209" s="65"/>
      <c r="G209" s="65"/>
      <c r="H209" s="65"/>
      <c r="I209" s="65"/>
      <c r="J209" s="65"/>
      <c r="K209" s="65"/>
      <c r="L209" s="65"/>
      <c r="M209" s="65"/>
      <c r="N209" s="65"/>
      <c r="O209" s="65"/>
      <c r="P209" s="65"/>
      <c r="Q209" s="65"/>
      <c r="R209" s="65"/>
      <c r="S209" s="65"/>
    </row>
    <row r="210" spans="1:19" ht="15" x14ac:dyDescent="0.25">
      <c r="A210" s="65"/>
      <c r="B210" s="65"/>
      <c r="C210" s="65"/>
      <c r="D210" s="65"/>
      <c r="E210" s="65"/>
      <c r="F210" s="65"/>
      <c r="G210" s="65"/>
      <c r="H210" s="65"/>
      <c r="I210" s="65"/>
      <c r="J210" s="65"/>
      <c r="K210" s="65"/>
      <c r="L210" s="65"/>
      <c r="M210" s="65"/>
      <c r="N210" s="65"/>
      <c r="O210" s="65"/>
      <c r="P210" s="65"/>
      <c r="Q210" s="65"/>
      <c r="R210" s="65"/>
      <c r="S210" s="65"/>
    </row>
    <row r="211" spans="1:19" ht="15" x14ac:dyDescent="0.25">
      <c r="A211" s="65"/>
      <c r="B211" s="65"/>
      <c r="C211" s="65"/>
      <c r="D211" s="65"/>
      <c r="E211" s="65"/>
      <c r="F211" s="65"/>
      <c r="G211" s="65"/>
      <c r="H211" s="65"/>
      <c r="I211" s="65"/>
      <c r="J211" s="65"/>
      <c r="K211" s="65"/>
      <c r="L211" s="65"/>
      <c r="M211" s="65"/>
      <c r="N211" s="65"/>
      <c r="O211" s="65"/>
      <c r="P211" s="65"/>
      <c r="Q211" s="65"/>
      <c r="R211" s="65"/>
      <c r="S211" s="65"/>
    </row>
    <row r="212" spans="1:19" ht="15" x14ac:dyDescent="0.25">
      <c r="A212" s="65"/>
      <c r="B212" s="65"/>
      <c r="C212" s="65"/>
      <c r="D212" s="65"/>
      <c r="E212" s="65"/>
      <c r="F212" s="65"/>
      <c r="G212" s="65"/>
      <c r="H212" s="65"/>
      <c r="I212" s="65"/>
      <c r="J212" s="65"/>
      <c r="K212" s="65"/>
      <c r="L212" s="65"/>
      <c r="M212" s="65"/>
      <c r="N212" s="65"/>
      <c r="O212" s="65"/>
      <c r="P212" s="65"/>
      <c r="Q212" s="65"/>
      <c r="R212" s="65"/>
      <c r="S212" s="65"/>
    </row>
    <row r="213" spans="1:19" ht="15" x14ac:dyDescent="0.25">
      <c r="A213" s="65"/>
      <c r="B213" s="65"/>
      <c r="C213" s="65"/>
      <c r="D213" s="65"/>
      <c r="E213" s="65"/>
      <c r="F213" s="65"/>
      <c r="G213" s="65"/>
      <c r="H213" s="65"/>
      <c r="I213" s="65"/>
      <c r="J213" s="65"/>
      <c r="K213" s="65"/>
      <c r="L213" s="65"/>
      <c r="M213" s="65"/>
      <c r="N213" s="65"/>
      <c r="O213" s="65"/>
      <c r="P213" s="65"/>
      <c r="Q213" s="65"/>
      <c r="R213" s="65"/>
      <c r="S213" s="65"/>
    </row>
    <row r="214" spans="1:19" ht="15" x14ac:dyDescent="0.25">
      <c r="A214" s="65"/>
      <c r="B214" s="65"/>
      <c r="C214" s="65"/>
      <c r="D214" s="65"/>
      <c r="E214" s="65"/>
      <c r="F214" s="65"/>
      <c r="G214" s="65"/>
      <c r="H214" s="65"/>
      <c r="I214" s="65"/>
      <c r="J214" s="65"/>
      <c r="K214" s="65"/>
      <c r="L214" s="65"/>
      <c r="M214" s="65"/>
      <c r="N214" s="65"/>
      <c r="O214" s="65"/>
      <c r="P214" s="65"/>
      <c r="Q214" s="65"/>
      <c r="R214" s="65"/>
      <c r="S214" s="65"/>
    </row>
    <row r="215" spans="1:19" ht="15" x14ac:dyDescent="0.25">
      <c r="A215" s="65"/>
      <c r="B215" s="65"/>
      <c r="C215" s="65"/>
      <c r="D215" s="65"/>
      <c r="E215" s="65"/>
      <c r="F215" s="65"/>
      <c r="G215" s="65"/>
      <c r="H215" s="65"/>
      <c r="I215" s="65"/>
      <c r="J215" s="65"/>
      <c r="K215" s="65"/>
      <c r="L215" s="65"/>
      <c r="M215" s="65"/>
      <c r="N215" s="65"/>
      <c r="O215" s="65"/>
      <c r="P215" s="65"/>
      <c r="Q215" s="65"/>
      <c r="R215" s="65"/>
      <c r="S215" s="65"/>
    </row>
    <row r="216" spans="1:19" ht="15" x14ac:dyDescent="0.25">
      <c r="A216" s="65"/>
      <c r="B216" s="65"/>
      <c r="C216" s="65"/>
      <c r="D216" s="65"/>
      <c r="E216" s="65"/>
      <c r="F216" s="65"/>
      <c r="G216" s="65"/>
      <c r="H216" s="65"/>
      <c r="I216" s="65"/>
      <c r="J216" s="65"/>
      <c r="K216" s="65"/>
      <c r="L216" s="65"/>
      <c r="M216" s="65"/>
      <c r="N216" s="65"/>
      <c r="O216" s="65"/>
      <c r="P216" s="65"/>
      <c r="Q216" s="65"/>
      <c r="R216" s="65"/>
      <c r="S216" s="65"/>
    </row>
    <row r="217" spans="1:19" ht="15" x14ac:dyDescent="0.25">
      <c r="A217" s="65"/>
      <c r="B217" s="65"/>
      <c r="C217" s="65"/>
      <c r="D217" s="65"/>
      <c r="E217" s="65"/>
      <c r="F217" s="65"/>
      <c r="G217" s="65"/>
      <c r="H217" s="65"/>
      <c r="I217" s="65"/>
      <c r="J217" s="65"/>
      <c r="K217" s="65"/>
      <c r="L217" s="65"/>
      <c r="M217" s="65"/>
      <c r="N217" s="65"/>
      <c r="O217" s="65"/>
      <c r="P217" s="65"/>
      <c r="Q217" s="65"/>
      <c r="R217" s="65"/>
      <c r="S217" s="65"/>
    </row>
    <row r="218" spans="1:19" ht="15" x14ac:dyDescent="0.25">
      <c r="A218" s="65"/>
      <c r="B218" s="65"/>
      <c r="C218" s="65"/>
      <c r="D218" s="65"/>
      <c r="E218" s="65"/>
      <c r="F218" s="65"/>
      <c r="G218" s="65"/>
      <c r="H218" s="65"/>
      <c r="I218" s="65"/>
      <c r="J218" s="65"/>
      <c r="K218" s="65"/>
      <c r="L218" s="65"/>
      <c r="M218" s="65"/>
      <c r="N218" s="65"/>
      <c r="O218" s="65"/>
      <c r="P218" s="65"/>
      <c r="Q218" s="65"/>
      <c r="R218" s="65"/>
      <c r="S218" s="65"/>
    </row>
    <row r="219" spans="1:19" ht="15" x14ac:dyDescent="0.25">
      <c r="A219" s="65"/>
      <c r="B219" s="65"/>
      <c r="C219" s="65"/>
      <c r="D219" s="65"/>
      <c r="E219" s="65"/>
      <c r="F219" s="65"/>
      <c r="G219" s="65"/>
      <c r="H219" s="65"/>
      <c r="I219" s="65"/>
      <c r="J219" s="65"/>
      <c r="K219" s="65"/>
      <c r="L219" s="65"/>
      <c r="M219" s="65"/>
      <c r="N219" s="65"/>
      <c r="O219" s="65"/>
      <c r="P219" s="65"/>
      <c r="Q219" s="65"/>
      <c r="R219" s="65"/>
      <c r="S219" s="65"/>
    </row>
    <row r="220" spans="1:19" ht="15" x14ac:dyDescent="0.25">
      <c r="A220" s="65"/>
      <c r="B220" s="65"/>
      <c r="C220" s="65"/>
      <c r="D220" s="65"/>
      <c r="E220" s="65"/>
      <c r="F220" s="65"/>
      <c r="G220" s="65"/>
      <c r="H220" s="65"/>
      <c r="I220" s="65"/>
      <c r="J220" s="65"/>
      <c r="K220" s="65"/>
      <c r="L220" s="65"/>
      <c r="M220" s="65"/>
      <c r="N220" s="65"/>
      <c r="O220" s="65"/>
      <c r="P220" s="65"/>
      <c r="Q220" s="65"/>
      <c r="R220" s="65"/>
      <c r="S220" s="65"/>
    </row>
    <row r="221" spans="1:19" ht="15" x14ac:dyDescent="0.25">
      <c r="A221" s="65"/>
      <c r="B221" s="65"/>
      <c r="C221" s="65"/>
      <c r="D221" s="65"/>
      <c r="E221" s="65"/>
      <c r="F221" s="65"/>
      <c r="G221" s="65"/>
      <c r="H221" s="65"/>
      <c r="I221" s="65"/>
      <c r="J221" s="65"/>
      <c r="K221" s="65"/>
      <c r="L221" s="65"/>
      <c r="M221" s="65"/>
      <c r="N221" s="65"/>
      <c r="O221" s="65"/>
      <c r="P221" s="65"/>
      <c r="Q221" s="65"/>
      <c r="R221" s="65"/>
      <c r="S221" s="65"/>
    </row>
    <row r="222" spans="1:19" ht="15" x14ac:dyDescent="0.25">
      <c r="A222" s="65"/>
      <c r="B222" s="65"/>
      <c r="C222" s="65"/>
      <c r="D222" s="65"/>
      <c r="E222" s="65"/>
      <c r="F222" s="65"/>
      <c r="G222" s="65"/>
      <c r="H222" s="65"/>
      <c r="I222" s="65"/>
      <c r="J222" s="65"/>
      <c r="K222" s="65"/>
      <c r="L222" s="65"/>
      <c r="M222" s="65"/>
      <c r="N222" s="65"/>
      <c r="O222" s="65"/>
      <c r="P222" s="65"/>
      <c r="Q222" s="65"/>
      <c r="R222" s="65"/>
      <c r="S222" s="65"/>
    </row>
    <row r="223" spans="1:19" ht="15" x14ac:dyDescent="0.25">
      <c r="A223" s="65"/>
      <c r="B223" s="65"/>
      <c r="C223" s="65"/>
      <c r="D223" s="65"/>
      <c r="E223" s="65"/>
      <c r="F223" s="65"/>
      <c r="G223" s="65"/>
      <c r="H223" s="65"/>
      <c r="I223" s="65"/>
      <c r="J223" s="65"/>
      <c r="K223" s="65"/>
      <c r="L223" s="65"/>
      <c r="M223" s="65"/>
      <c r="N223" s="65"/>
      <c r="O223" s="65"/>
      <c r="P223" s="65"/>
      <c r="Q223" s="65"/>
      <c r="R223" s="65"/>
      <c r="S223" s="65"/>
    </row>
    <row r="224" spans="1:19" ht="15" x14ac:dyDescent="0.25">
      <c r="A224" s="65"/>
      <c r="B224" s="65"/>
      <c r="C224" s="65"/>
      <c r="D224" s="65"/>
      <c r="E224" s="65"/>
      <c r="F224" s="65"/>
      <c r="G224" s="65"/>
      <c r="H224" s="65"/>
      <c r="I224" s="65"/>
      <c r="J224" s="65"/>
      <c r="K224" s="65"/>
      <c r="L224" s="65"/>
      <c r="M224" s="65"/>
      <c r="N224" s="65"/>
      <c r="O224" s="65"/>
      <c r="P224" s="65"/>
      <c r="Q224" s="65"/>
      <c r="R224" s="65"/>
      <c r="S224" s="65"/>
    </row>
    <row r="225" spans="1:19" ht="15" x14ac:dyDescent="0.25">
      <c r="A225" s="65"/>
      <c r="B225" s="65"/>
      <c r="C225" s="65"/>
      <c r="D225" s="65"/>
      <c r="E225" s="65"/>
      <c r="F225" s="65"/>
      <c r="G225" s="65"/>
      <c r="H225" s="65"/>
      <c r="I225" s="65"/>
      <c r="J225" s="65"/>
      <c r="K225" s="65"/>
      <c r="L225" s="65"/>
      <c r="M225" s="65"/>
      <c r="N225" s="65"/>
      <c r="O225" s="65"/>
      <c r="P225" s="65"/>
      <c r="Q225" s="65"/>
      <c r="R225" s="65"/>
      <c r="S225" s="65"/>
    </row>
    <row r="226" spans="1:19" ht="15" x14ac:dyDescent="0.25">
      <c r="A226" s="65"/>
      <c r="B226" s="65"/>
      <c r="C226" s="65"/>
      <c r="D226" s="65"/>
      <c r="E226" s="65"/>
      <c r="F226" s="65"/>
      <c r="G226" s="65"/>
      <c r="H226" s="65"/>
      <c r="I226" s="65"/>
      <c r="J226" s="65"/>
      <c r="K226" s="65"/>
      <c r="L226" s="65"/>
      <c r="M226" s="65"/>
      <c r="N226" s="65"/>
      <c r="O226" s="65"/>
      <c r="P226" s="65"/>
      <c r="Q226" s="65"/>
      <c r="R226" s="65"/>
      <c r="S226" s="65"/>
    </row>
    <row r="227" spans="1:19" ht="15" x14ac:dyDescent="0.25">
      <c r="A227" s="65"/>
      <c r="B227" s="65"/>
      <c r="C227" s="65"/>
      <c r="D227" s="65"/>
      <c r="E227" s="65"/>
      <c r="F227" s="65"/>
      <c r="G227" s="65"/>
      <c r="H227" s="65"/>
      <c r="I227" s="65"/>
      <c r="J227" s="65"/>
      <c r="K227" s="65"/>
      <c r="L227" s="65"/>
      <c r="M227" s="65"/>
      <c r="N227" s="65"/>
      <c r="O227" s="65"/>
      <c r="P227" s="65"/>
      <c r="Q227" s="65"/>
      <c r="R227" s="65"/>
      <c r="S227" s="65"/>
    </row>
    <row r="228" spans="1:19" ht="15" x14ac:dyDescent="0.25">
      <c r="A228" s="65"/>
      <c r="B228" s="65"/>
      <c r="C228" s="65"/>
      <c r="D228" s="65"/>
      <c r="E228" s="65"/>
      <c r="F228" s="65"/>
      <c r="G228" s="65"/>
      <c r="H228" s="65"/>
      <c r="I228" s="65"/>
      <c r="J228" s="65"/>
      <c r="K228" s="65"/>
      <c r="L228" s="65"/>
      <c r="M228" s="65"/>
      <c r="N228" s="65"/>
      <c r="O228" s="65"/>
      <c r="P228" s="65"/>
      <c r="Q228" s="65"/>
      <c r="R228" s="65"/>
      <c r="S228" s="65"/>
    </row>
    <row r="229" spans="1:19" ht="15" x14ac:dyDescent="0.25">
      <c r="A229" s="65"/>
      <c r="B229" s="65"/>
      <c r="C229" s="65"/>
      <c r="D229" s="65"/>
      <c r="E229" s="65"/>
      <c r="F229" s="65"/>
      <c r="G229" s="65"/>
      <c r="H229" s="65"/>
      <c r="I229" s="65"/>
      <c r="J229" s="65"/>
      <c r="K229" s="65"/>
      <c r="L229" s="65"/>
      <c r="M229" s="65"/>
      <c r="N229" s="65"/>
      <c r="O229" s="65"/>
      <c r="P229" s="65"/>
      <c r="Q229" s="65"/>
      <c r="R229" s="65"/>
      <c r="S229" s="65"/>
    </row>
    <row r="230" spans="1:19" ht="15" x14ac:dyDescent="0.25">
      <c r="A230" s="65"/>
      <c r="B230" s="65"/>
      <c r="C230" s="65"/>
      <c r="D230" s="65"/>
      <c r="E230" s="65"/>
      <c r="F230" s="65"/>
      <c r="G230" s="65"/>
      <c r="H230" s="65"/>
      <c r="I230" s="65"/>
      <c r="J230" s="65"/>
      <c r="K230" s="65"/>
      <c r="L230" s="65"/>
      <c r="M230" s="65"/>
      <c r="N230" s="65"/>
      <c r="O230" s="65"/>
      <c r="P230" s="65"/>
      <c r="Q230" s="65"/>
      <c r="R230" s="65"/>
      <c r="S230" s="65"/>
    </row>
    <row r="231" spans="1:19" ht="15" x14ac:dyDescent="0.25">
      <c r="A231" s="65"/>
      <c r="B231" s="65"/>
      <c r="C231" s="65"/>
      <c r="D231" s="65"/>
      <c r="E231" s="65"/>
      <c r="F231" s="65"/>
      <c r="G231" s="65"/>
      <c r="H231" s="65"/>
      <c r="I231" s="65"/>
      <c r="J231" s="65"/>
      <c r="K231" s="65"/>
      <c r="L231" s="65"/>
      <c r="M231" s="65"/>
      <c r="N231" s="65"/>
      <c r="O231" s="65"/>
      <c r="P231" s="65"/>
      <c r="Q231" s="65"/>
      <c r="R231" s="65"/>
      <c r="S231" s="65"/>
    </row>
    <row r="232" spans="1:19" ht="15" x14ac:dyDescent="0.25">
      <c r="A232" s="65"/>
      <c r="B232" s="65"/>
      <c r="C232" s="65"/>
      <c r="D232" s="65"/>
      <c r="E232" s="65"/>
      <c r="F232" s="65"/>
      <c r="G232" s="65"/>
      <c r="H232" s="65"/>
      <c r="I232" s="65"/>
      <c r="J232" s="65"/>
      <c r="K232" s="65"/>
      <c r="L232" s="65"/>
      <c r="M232" s="65"/>
      <c r="N232" s="65"/>
      <c r="O232" s="65"/>
      <c r="P232" s="65"/>
      <c r="Q232" s="65"/>
      <c r="R232" s="65"/>
      <c r="S232" s="65"/>
    </row>
    <row r="233" spans="1:19" ht="15" x14ac:dyDescent="0.25">
      <c r="A233" s="65"/>
      <c r="B233" s="65"/>
      <c r="C233" s="65"/>
      <c r="D233" s="65"/>
      <c r="E233" s="65"/>
      <c r="F233" s="65"/>
      <c r="G233" s="65"/>
      <c r="H233" s="65"/>
      <c r="I233" s="65"/>
      <c r="J233" s="65"/>
      <c r="K233" s="65"/>
      <c r="L233" s="65"/>
      <c r="M233" s="65"/>
      <c r="N233" s="65"/>
      <c r="O233" s="65"/>
      <c r="P233" s="65"/>
      <c r="Q233" s="65"/>
      <c r="R233" s="65"/>
      <c r="S233" s="65"/>
    </row>
    <row r="234" spans="1:19" ht="15" x14ac:dyDescent="0.25">
      <c r="A234" s="65"/>
      <c r="B234" s="65"/>
      <c r="C234" s="65"/>
      <c r="D234" s="65"/>
      <c r="E234" s="65"/>
      <c r="F234" s="65"/>
      <c r="G234" s="65"/>
      <c r="H234" s="65"/>
      <c r="I234" s="65"/>
      <c r="J234" s="65"/>
      <c r="K234" s="65"/>
      <c r="L234" s="65"/>
      <c r="M234" s="65"/>
      <c r="N234" s="65"/>
      <c r="O234" s="65"/>
      <c r="P234" s="65"/>
      <c r="Q234" s="65"/>
      <c r="R234" s="65"/>
      <c r="S234" s="65"/>
    </row>
    <row r="235" spans="1:19" ht="15" x14ac:dyDescent="0.25">
      <c r="A235" s="65"/>
      <c r="B235" s="65"/>
      <c r="C235" s="65"/>
      <c r="D235" s="65"/>
      <c r="E235" s="65"/>
      <c r="F235" s="65"/>
      <c r="G235" s="65"/>
      <c r="H235" s="65"/>
      <c r="I235" s="65"/>
      <c r="J235" s="65"/>
      <c r="K235" s="65"/>
      <c r="L235" s="65"/>
      <c r="M235" s="65"/>
      <c r="N235" s="65"/>
      <c r="O235" s="65"/>
      <c r="P235" s="65"/>
      <c r="Q235" s="65"/>
      <c r="R235" s="65"/>
      <c r="S235" s="65"/>
    </row>
    <row r="236" spans="1:19" ht="15" x14ac:dyDescent="0.25">
      <c r="A236" s="65"/>
      <c r="B236" s="65"/>
      <c r="C236" s="65"/>
      <c r="D236" s="65"/>
      <c r="E236" s="65"/>
      <c r="F236" s="65"/>
      <c r="G236" s="65"/>
      <c r="H236" s="65"/>
      <c r="I236" s="65"/>
      <c r="J236" s="65"/>
      <c r="K236" s="65"/>
      <c r="L236" s="65"/>
      <c r="M236" s="65"/>
      <c r="N236" s="65"/>
      <c r="O236" s="65"/>
      <c r="P236" s="65"/>
      <c r="Q236" s="65"/>
      <c r="R236" s="65"/>
      <c r="S236" s="65"/>
    </row>
    <row r="237" spans="1:19" ht="15" x14ac:dyDescent="0.25">
      <c r="A237" s="65"/>
      <c r="B237" s="65"/>
      <c r="C237" s="65"/>
      <c r="D237" s="65"/>
      <c r="E237" s="65"/>
      <c r="F237" s="65"/>
      <c r="G237" s="65"/>
      <c r="H237" s="65"/>
      <c r="I237" s="65"/>
      <c r="J237" s="65"/>
      <c r="K237" s="65"/>
      <c r="L237" s="65"/>
      <c r="M237" s="65"/>
      <c r="N237" s="65"/>
      <c r="O237" s="65"/>
      <c r="P237" s="65"/>
      <c r="Q237" s="65"/>
      <c r="R237" s="65"/>
      <c r="S237" s="65"/>
    </row>
    <row r="238" spans="1:19" ht="15" x14ac:dyDescent="0.25">
      <c r="A238" s="65"/>
      <c r="B238" s="65"/>
      <c r="C238" s="65"/>
      <c r="D238" s="65"/>
      <c r="E238" s="65"/>
      <c r="F238" s="65"/>
      <c r="G238" s="65"/>
      <c r="H238" s="65"/>
      <c r="I238" s="65"/>
      <c r="J238" s="65"/>
      <c r="K238" s="65"/>
      <c r="L238" s="65"/>
      <c r="M238" s="65"/>
      <c r="N238" s="65"/>
      <c r="O238" s="65"/>
      <c r="P238" s="65"/>
      <c r="Q238" s="65"/>
      <c r="R238" s="65"/>
      <c r="S238" s="65"/>
    </row>
    <row r="239" spans="1:19" ht="15" x14ac:dyDescent="0.25">
      <c r="A239" s="65"/>
      <c r="B239" s="65"/>
      <c r="C239" s="65"/>
      <c r="D239" s="65"/>
      <c r="E239" s="65"/>
      <c r="F239" s="65"/>
      <c r="G239" s="65"/>
      <c r="H239" s="65"/>
      <c r="I239" s="65"/>
      <c r="J239" s="65"/>
      <c r="K239" s="65"/>
      <c r="L239" s="65"/>
      <c r="M239" s="65"/>
      <c r="N239" s="65"/>
      <c r="O239" s="65"/>
      <c r="P239" s="65"/>
      <c r="Q239" s="65"/>
      <c r="R239" s="65"/>
      <c r="S239" s="65"/>
    </row>
    <row r="240" spans="1:19" ht="15" x14ac:dyDescent="0.25">
      <c r="A240" s="65"/>
      <c r="B240" s="65"/>
      <c r="C240" s="65"/>
      <c r="D240" s="65"/>
      <c r="E240" s="65"/>
      <c r="F240" s="65"/>
      <c r="G240" s="65"/>
      <c r="H240" s="65"/>
      <c r="I240" s="65"/>
      <c r="J240" s="65"/>
      <c r="K240" s="65"/>
      <c r="L240" s="65"/>
      <c r="M240" s="65"/>
      <c r="N240" s="65"/>
      <c r="O240" s="65"/>
      <c r="P240" s="65"/>
      <c r="Q240" s="65"/>
      <c r="R240" s="65"/>
      <c r="S240" s="65"/>
    </row>
    <row r="241" spans="1:19" ht="15" x14ac:dyDescent="0.25">
      <c r="A241" s="65"/>
      <c r="B241" s="65"/>
      <c r="C241" s="65"/>
      <c r="D241" s="65"/>
      <c r="E241" s="65"/>
      <c r="F241" s="65"/>
      <c r="G241" s="65"/>
      <c r="H241" s="65"/>
      <c r="I241" s="65"/>
      <c r="J241" s="65"/>
      <c r="K241" s="65"/>
      <c r="L241" s="65"/>
      <c r="M241" s="65"/>
      <c r="N241" s="65"/>
      <c r="O241" s="65"/>
      <c r="P241" s="65"/>
      <c r="Q241" s="65"/>
      <c r="R241" s="65"/>
      <c r="S241" s="65"/>
    </row>
    <row r="242" spans="1:19" ht="15" x14ac:dyDescent="0.25">
      <c r="A242" s="65"/>
      <c r="B242" s="65"/>
      <c r="C242" s="65"/>
      <c r="D242" s="65"/>
      <c r="E242" s="65"/>
      <c r="F242" s="65"/>
      <c r="G242" s="65"/>
      <c r="H242" s="65"/>
      <c r="I242" s="65"/>
      <c r="J242" s="65"/>
      <c r="K242" s="65"/>
      <c r="L242" s="65"/>
      <c r="M242" s="65"/>
      <c r="N242" s="65"/>
      <c r="O242" s="65"/>
      <c r="P242" s="65"/>
      <c r="Q242" s="65"/>
      <c r="R242" s="65"/>
      <c r="S242" s="65"/>
    </row>
    <row r="243" spans="1:19" ht="15" x14ac:dyDescent="0.25">
      <c r="A243" s="65"/>
      <c r="B243" s="65"/>
      <c r="C243" s="65"/>
      <c r="D243" s="65"/>
      <c r="E243" s="65"/>
      <c r="F243" s="65"/>
      <c r="G243" s="65"/>
      <c r="H243" s="65"/>
      <c r="I243" s="65"/>
      <c r="J243" s="65"/>
      <c r="K243" s="65"/>
      <c r="L243" s="65"/>
      <c r="M243" s="65"/>
      <c r="N243" s="65"/>
      <c r="O243" s="65"/>
      <c r="P243" s="65"/>
      <c r="Q243" s="65"/>
      <c r="R243" s="65"/>
      <c r="S243" s="65"/>
    </row>
    <row r="244" spans="1:19" ht="15" x14ac:dyDescent="0.25">
      <c r="A244" s="65"/>
      <c r="B244" s="65"/>
      <c r="C244" s="65"/>
      <c r="D244" s="65"/>
      <c r="E244" s="65"/>
      <c r="F244" s="65"/>
      <c r="G244" s="65"/>
      <c r="H244" s="65"/>
      <c r="I244" s="65"/>
      <c r="J244" s="65"/>
      <c r="K244" s="65"/>
      <c r="L244" s="65"/>
      <c r="M244" s="65"/>
      <c r="N244" s="65"/>
      <c r="O244" s="65"/>
      <c r="P244" s="65"/>
      <c r="Q244" s="65"/>
      <c r="R244" s="65"/>
      <c r="S244" s="65"/>
    </row>
    <row r="245" spans="1:19" ht="15" x14ac:dyDescent="0.25">
      <c r="A245" s="65"/>
      <c r="B245" s="65"/>
      <c r="C245" s="65"/>
      <c r="D245" s="65"/>
      <c r="E245" s="65"/>
      <c r="F245" s="65"/>
      <c r="G245" s="65"/>
      <c r="H245" s="65"/>
      <c r="I245" s="65"/>
      <c r="J245" s="65"/>
      <c r="K245" s="65"/>
      <c r="L245" s="65"/>
      <c r="M245" s="65"/>
      <c r="N245" s="65"/>
      <c r="O245" s="65"/>
      <c r="P245" s="65"/>
      <c r="Q245" s="65"/>
      <c r="R245" s="65"/>
      <c r="S245" s="65"/>
    </row>
    <row r="246" spans="1:19" ht="15" x14ac:dyDescent="0.25">
      <c r="A246" s="65"/>
      <c r="B246" s="65"/>
      <c r="C246" s="65"/>
      <c r="D246" s="65"/>
      <c r="E246" s="65"/>
      <c r="F246" s="65"/>
      <c r="G246" s="65"/>
      <c r="H246" s="65"/>
      <c r="I246" s="65"/>
      <c r="J246" s="65"/>
      <c r="K246" s="65"/>
      <c r="L246" s="65"/>
      <c r="M246" s="65"/>
      <c r="N246" s="65"/>
      <c r="O246" s="65"/>
      <c r="P246" s="65"/>
      <c r="Q246" s="65"/>
      <c r="R246" s="65"/>
      <c r="S246" s="65"/>
    </row>
    <row r="247" spans="1:19" ht="15" x14ac:dyDescent="0.25">
      <c r="A247" s="65"/>
      <c r="B247" s="65"/>
      <c r="C247" s="65"/>
      <c r="D247" s="65"/>
      <c r="E247" s="65"/>
      <c r="F247" s="65"/>
      <c r="G247" s="65"/>
      <c r="H247" s="65"/>
      <c r="I247" s="65"/>
      <c r="J247" s="65"/>
      <c r="K247" s="65"/>
      <c r="L247" s="65"/>
      <c r="M247" s="65"/>
      <c r="N247" s="65"/>
      <c r="O247" s="65"/>
      <c r="P247" s="65"/>
      <c r="Q247" s="65"/>
      <c r="R247" s="65"/>
      <c r="S247" s="65"/>
    </row>
    <row r="248" spans="1:19" ht="15" x14ac:dyDescent="0.25">
      <c r="A248" s="65"/>
      <c r="B248" s="65"/>
      <c r="C248" s="65"/>
      <c r="D248" s="65"/>
      <c r="E248" s="65"/>
      <c r="F248" s="65"/>
      <c r="G248" s="65"/>
      <c r="H248" s="65"/>
      <c r="I248" s="65"/>
      <c r="J248" s="65"/>
      <c r="K248" s="65"/>
      <c r="L248" s="65"/>
      <c r="M248" s="65"/>
      <c r="N248" s="65"/>
      <c r="O248" s="65"/>
      <c r="P248" s="65"/>
      <c r="Q248" s="65"/>
      <c r="R248" s="65"/>
      <c r="S248" s="65"/>
    </row>
    <row r="249" spans="1:19" ht="15" x14ac:dyDescent="0.25">
      <c r="A249" s="65"/>
      <c r="B249" s="65"/>
      <c r="C249" s="65"/>
      <c r="D249" s="65"/>
      <c r="E249" s="65"/>
      <c r="F249" s="65"/>
      <c r="G249" s="65"/>
      <c r="H249" s="65"/>
      <c r="I249" s="65"/>
      <c r="J249" s="65"/>
      <c r="K249" s="65"/>
      <c r="L249" s="65"/>
      <c r="M249" s="65"/>
      <c r="N249" s="65"/>
      <c r="O249" s="65"/>
      <c r="P249" s="65"/>
      <c r="Q249" s="65"/>
      <c r="R249" s="65"/>
      <c r="S249" s="65"/>
    </row>
    <row r="250" spans="1:19" ht="15" x14ac:dyDescent="0.25">
      <c r="A250" s="65"/>
      <c r="B250" s="65"/>
      <c r="C250" s="65"/>
      <c r="D250" s="65"/>
      <c r="E250" s="65"/>
      <c r="F250" s="65"/>
      <c r="G250" s="65"/>
      <c r="H250" s="65"/>
      <c r="I250" s="65"/>
      <c r="J250" s="65"/>
      <c r="K250" s="65"/>
      <c r="L250" s="65"/>
      <c r="M250" s="65"/>
      <c r="N250" s="65"/>
      <c r="O250" s="65"/>
      <c r="P250" s="65"/>
      <c r="Q250" s="65"/>
      <c r="R250" s="65"/>
      <c r="S250" s="65"/>
    </row>
    <row r="251" spans="1:19" ht="15" x14ac:dyDescent="0.25">
      <c r="A251" s="65"/>
      <c r="B251" s="65"/>
      <c r="C251" s="65"/>
      <c r="D251" s="65"/>
      <c r="E251" s="65"/>
      <c r="F251" s="65"/>
      <c r="G251" s="65"/>
      <c r="H251" s="65"/>
      <c r="I251" s="65"/>
      <c r="J251" s="65"/>
      <c r="K251" s="65"/>
      <c r="L251" s="65"/>
      <c r="M251" s="65"/>
      <c r="N251" s="65"/>
      <c r="O251" s="65"/>
      <c r="P251" s="65"/>
      <c r="Q251" s="65"/>
      <c r="R251" s="65"/>
      <c r="S251" s="65"/>
    </row>
    <row r="252" spans="1:19" ht="15" x14ac:dyDescent="0.25">
      <c r="A252" s="65"/>
      <c r="B252" s="65"/>
      <c r="C252" s="65"/>
      <c r="D252" s="65"/>
      <c r="E252" s="65"/>
      <c r="F252" s="65"/>
      <c r="G252" s="65"/>
      <c r="H252" s="65"/>
      <c r="I252" s="65"/>
      <c r="J252" s="65"/>
      <c r="K252" s="65"/>
      <c r="L252" s="65"/>
      <c r="M252" s="65"/>
      <c r="N252" s="65"/>
      <c r="O252" s="65"/>
      <c r="P252" s="65"/>
      <c r="Q252" s="65"/>
      <c r="R252" s="65"/>
      <c r="S252" s="65"/>
    </row>
    <row r="253" spans="1:19" ht="15" x14ac:dyDescent="0.25">
      <c r="A253" s="65"/>
      <c r="B253" s="65"/>
      <c r="C253" s="65"/>
      <c r="D253" s="65"/>
      <c r="E253" s="65"/>
      <c r="F253" s="65"/>
      <c r="G253" s="65"/>
      <c r="H253" s="65"/>
      <c r="I253" s="65"/>
      <c r="J253" s="65"/>
      <c r="K253" s="65"/>
      <c r="L253" s="65"/>
      <c r="M253" s="65"/>
      <c r="N253" s="65"/>
      <c r="O253" s="65"/>
      <c r="P253" s="65"/>
      <c r="Q253" s="65"/>
      <c r="R253" s="65"/>
      <c r="S253" s="65"/>
    </row>
    <row r="254" spans="1:19" ht="15" x14ac:dyDescent="0.25">
      <c r="A254" s="65"/>
      <c r="B254" s="65"/>
      <c r="C254" s="65"/>
      <c r="D254" s="65"/>
      <c r="E254" s="65"/>
      <c r="F254" s="65"/>
      <c r="G254" s="65"/>
      <c r="H254" s="65"/>
      <c r="I254" s="65"/>
      <c r="J254" s="65"/>
      <c r="K254" s="65"/>
      <c r="L254" s="65"/>
      <c r="M254" s="65"/>
      <c r="N254" s="65"/>
      <c r="O254" s="65"/>
      <c r="P254" s="65"/>
      <c r="Q254" s="65"/>
      <c r="R254" s="65"/>
      <c r="S254" s="65"/>
    </row>
    <row r="255" spans="1:19" ht="15" x14ac:dyDescent="0.25">
      <c r="A255" s="65"/>
      <c r="B255" s="65"/>
      <c r="C255" s="65"/>
      <c r="D255" s="65"/>
      <c r="E255" s="65"/>
      <c r="F255" s="65"/>
      <c r="G255" s="65"/>
      <c r="H255" s="65"/>
      <c r="I255" s="65"/>
      <c r="J255" s="65"/>
      <c r="K255" s="65"/>
      <c r="L255" s="65"/>
      <c r="M255" s="65"/>
      <c r="N255" s="65"/>
      <c r="O255" s="65"/>
      <c r="P255" s="65"/>
      <c r="Q255" s="65"/>
      <c r="R255" s="65"/>
      <c r="S255" s="65"/>
    </row>
    <row r="256" spans="1:19" ht="15" x14ac:dyDescent="0.25">
      <c r="A256" s="65"/>
      <c r="B256" s="65"/>
      <c r="C256" s="65"/>
      <c r="D256" s="65"/>
      <c r="E256" s="65"/>
      <c r="F256" s="65"/>
      <c r="G256" s="65"/>
      <c r="H256" s="65"/>
      <c r="I256" s="65"/>
      <c r="J256" s="65"/>
      <c r="K256" s="65"/>
      <c r="L256" s="65"/>
      <c r="M256" s="65"/>
      <c r="N256" s="65"/>
      <c r="O256" s="65"/>
      <c r="P256" s="65"/>
      <c r="Q256" s="65"/>
      <c r="R256" s="65"/>
      <c r="S256" s="65"/>
    </row>
    <row r="257" spans="1:19" ht="15" x14ac:dyDescent="0.25">
      <c r="A257" s="65"/>
      <c r="B257" s="65"/>
      <c r="C257" s="65"/>
      <c r="D257" s="65"/>
      <c r="E257" s="65"/>
      <c r="F257" s="65"/>
      <c r="G257" s="65"/>
      <c r="H257" s="65"/>
      <c r="I257" s="65"/>
      <c r="J257" s="65"/>
      <c r="K257" s="65"/>
      <c r="L257" s="65"/>
      <c r="M257" s="65"/>
      <c r="N257" s="65"/>
      <c r="O257" s="65"/>
      <c r="P257" s="65"/>
      <c r="Q257" s="65"/>
      <c r="R257" s="65"/>
      <c r="S257" s="65"/>
    </row>
    <row r="258" spans="1:19" ht="15" x14ac:dyDescent="0.25">
      <c r="A258" s="65"/>
      <c r="B258" s="65"/>
      <c r="C258" s="65"/>
      <c r="D258" s="65"/>
      <c r="E258" s="65"/>
      <c r="F258" s="65"/>
      <c r="G258" s="65"/>
      <c r="H258" s="65"/>
      <c r="I258" s="65"/>
      <c r="J258" s="65"/>
      <c r="K258" s="65"/>
      <c r="L258" s="65"/>
      <c r="M258" s="65"/>
      <c r="N258" s="65"/>
      <c r="O258" s="65"/>
      <c r="P258" s="65"/>
      <c r="Q258" s="65"/>
      <c r="R258" s="65"/>
      <c r="S258" s="65"/>
    </row>
    <row r="259" spans="1:19" ht="15" x14ac:dyDescent="0.25">
      <c r="A259" s="65"/>
      <c r="B259" s="65"/>
      <c r="C259" s="65"/>
      <c r="D259" s="65"/>
      <c r="E259" s="65"/>
      <c r="F259" s="65"/>
      <c r="G259" s="65"/>
      <c r="H259" s="65"/>
      <c r="I259" s="65"/>
      <c r="J259" s="65"/>
      <c r="K259" s="65"/>
      <c r="L259" s="65"/>
      <c r="M259" s="65"/>
      <c r="N259" s="65"/>
      <c r="O259" s="65"/>
      <c r="P259" s="65"/>
      <c r="Q259" s="65"/>
      <c r="R259" s="65"/>
      <c r="S259" s="65"/>
    </row>
    <row r="260" spans="1:19" ht="15" x14ac:dyDescent="0.25">
      <c r="A260" s="65"/>
      <c r="B260" s="65"/>
      <c r="C260" s="65"/>
      <c r="D260" s="65"/>
      <c r="E260" s="65"/>
      <c r="F260" s="65"/>
      <c r="G260" s="65"/>
      <c r="H260" s="65"/>
      <c r="I260" s="65"/>
      <c r="J260" s="65"/>
      <c r="K260" s="65"/>
      <c r="L260" s="65"/>
      <c r="M260" s="65"/>
      <c r="N260" s="65"/>
      <c r="O260" s="65"/>
      <c r="P260" s="65"/>
      <c r="Q260" s="65"/>
      <c r="R260" s="65"/>
      <c r="S260" s="65"/>
    </row>
    <row r="261" spans="1:19" ht="15" x14ac:dyDescent="0.25">
      <c r="A261" s="65"/>
      <c r="B261" s="65"/>
      <c r="C261" s="65"/>
      <c r="D261" s="65"/>
      <c r="E261" s="65"/>
      <c r="F261" s="65"/>
      <c r="G261" s="65"/>
      <c r="H261" s="65"/>
      <c r="I261" s="65"/>
      <c r="J261" s="65"/>
      <c r="K261" s="65"/>
      <c r="L261" s="65"/>
      <c r="M261" s="65"/>
      <c r="N261" s="65"/>
      <c r="O261" s="65"/>
      <c r="P261" s="65"/>
      <c r="Q261" s="65"/>
      <c r="R261" s="65"/>
      <c r="S261" s="65"/>
    </row>
    <row r="262" spans="1:19" ht="15" x14ac:dyDescent="0.25">
      <c r="A262" s="65"/>
      <c r="B262" s="65"/>
      <c r="C262" s="65"/>
      <c r="D262" s="65"/>
      <c r="E262" s="65"/>
      <c r="F262" s="65"/>
      <c r="G262" s="65"/>
      <c r="H262" s="65"/>
      <c r="I262" s="65"/>
      <c r="J262" s="65"/>
      <c r="K262" s="65"/>
      <c r="L262" s="65"/>
      <c r="M262" s="65"/>
      <c r="N262" s="65"/>
      <c r="O262" s="65"/>
      <c r="P262" s="65"/>
      <c r="Q262" s="65"/>
      <c r="R262" s="65"/>
      <c r="S262" s="65"/>
    </row>
    <row r="263" spans="1:19" ht="15" x14ac:dyDescent="0.25">
      <c r="A263" s="65"/>
      <c r="B263" s="65"/>
      <c r="C263" s="65"/>
      <c r="D263" s="65"/>
      <c r="E263" s="65"/>
      <c r="F263" s="65"/>
      <c r="G263" s="65"/>
      <c r="H263" s="65"/>
      <c r="I263" s="65"/>
      <c r="J263" s="65"/>
      <c r="K263" s="65"/>
      <c r="L263" s="65"/>
      <c r="M263" s="65"/>
      <c r="N263" s="65"/>
      <c r="O263" s="65"/>
      <c r="P263" s="65"/>
      <c r="Q263" s="65"/>
      <c r="R263" s="65"/>
      <c r="S263" s="65"/>
    </row>
    <row r="264" spans="1:19" ht="15" x14ac:dyDescent="0.25">
      <c r="A264" s="65"/>
      <c r="B264" s="65"/>
      <c r="C264" s="65"/>
      <c r="D264" s="65"/>
      <c r="E264" s="65"/>
      <c r="F264" s="65"/>
      <c r="G264" s="65"/>
      <c r="H264" s="65"/>
      <c r="I264" s="65"/>
      <c r="J264" s="65"/>
      <c r="K264" s="65"/>
      <c r="L264" s="65"/>
      <c r="M264" s="65"/>
      <c r="N264" s="65"/>
      <c r="O264" s="65"/>
      <c r="P264" s="65"/>
      <c r="Q264" s="65"/>
      <c r="R264" s="65"/>
      <c r="S264" s="65"/>
    </row>
    <row r="265" spans="1:19" ht="15" x14ac:dyDescent="0.25">
      <c r="A265" s="65"/>
      <c r="B265" s="65"/>
      <c r="C265" s="65"/>
      <c r="D265" s="65"/>
      <c r="E265" s="65"/>
      <c r="F265" s="65"/>
      <c r="G265" s="65"/>
      <c r="H265" s="65"/>
      <c r="I265" s="65"/>
      <c r="J265" s="65"/>
      <c r="K265" s="65"/>
      <c r="L265" s="65"/>
      <c r="M265" s="65"/>
      <c r="N265" s="65"/>
      <c r="O265" s="65"/>
      <c r="P265" s="65"/>
      <c r="Q265" s="65"/>
      <c r="R265" s="65"/>
      <c r="S265" s="65"/>
    </row>
    <row r="266" spans="1:19" ht="15" x14ac:dyDescent="0.25">
      <c r="A266" s="65"/>
      <c r="B266" s="65"/>
      <c r="C266" s="65"/>
      <c r="D266" s="65"/>
      <c r="E266" s="65"/>
      <c r="F266" s="65"/>
      <c r="G266" s="65"/>
      <c r="H266" s="65"/>
      <c r="I266" s="65"/>
      <c r="J266" s="65"/>
      <c r="K266" s="65"/>
      <c r="L266" s="65"/>
      <c r="M266" s="65"/>
      <c r="N266" s="65"/>
      <c r="O266" s="65"/>
      <c r="P266" s="65"/>
      <c r="Q266" s="65"/>
      <c r="R266" s="65"/>
      <c r="S266" s="65"/>
    </row>
    <row r="267" spans="1:19" ht="15" x14ac:dyDescent="0.25">
      <c r="A267" s="65"/>
      <c r="B267" s="65"/>
      <c r="C267" s="65"/>
      <c r="D267" s="65"/>
      <c r="E267" s="65"/>
      <c r="F267" s="65"/>
      <c r="G267" s="65"/>
      <c r="H267" s="65"/>
      <c r="I267" s="65"/>
      <c r="J267" s="65"/>
      <c r="K267" s="65"/>
      <c r="L267" s="65"/>
      <c r="M267" s="65"/>
      <c r="N267" s="65"/>
      <c r="O267" s="65"/>
      <c r="P267" s="65"/>
      <c r="Q267" s="65"/>
      <c r="R267" s="65"/>
      <c r="S267" s="65"/>
    </row>
    <row r="268" spans="1:19" ht="15" x14ac:dyDescent="0.25">
      <c r="A268" s="65"/>
      <c r="B268" s="65"/>
      <c r="C268" s="65"/>
      <c r="D268" s="65"/>
      <c r="E268" s="65"/>
      <c r="F268" s="65"/>
      <c r="G268" s="65"/>
      <c r="H268" s="65"/>
      <c r="I268" s="65"/>
      <c r="J268" s="65"/>
      <c r="K268" s="65"/>
      <c r="L268" s="65"/>
      <c r="M268" s="65"/>
      <c r="N268" s="65"/>
      <c r="O268" s="65"/>
      <c r="P268" s="65"/>
      <c r="Q268" s="65"/>
      <c r="R268" s="65"/>
      <c r="S268" s="65"/>
    </row>
    <row r="269" spans="1:19" ht="15" x14ac:dyDescent="0.25">
      <c r="A269" s="65"/>
      <c r="B269" s="65"/>
      <c r="C269" s="65"/>
      <c r="D269" s="65"/>
      <c r="E269" s="65"/>
      <c r="F269" s="65"/>
      <c r="G269" s="65"/>
      <c r="H269" s="65"/>
      <c r="I269" s="65"/>
      <c r="J269" s="65"/>
      <c r="K269" s="65"/>
      <c r="L269" s="65"/>
      <c r="M269" s="65"/>
      <c r="N269" s="65"/>
      <c r="O269" s="65"/>
      <c r="P269" s="65"/>
      <c r="Q269" s="65"/>
      <c r="R269" s="65"/>
      <c r="S269" s="65"/>
    </row>
    <row r="270" spans="1:19" ht="15" x14ac:dyDescent="0.25">
      <c r="A270" s="65"/>
      <c r="B270" s="65"/>
      <c r="C270" s="65"/>
      <c r="D270" s="65"/>
      <c r="E270" s="65"/>
      <c r="F270" s="65"/>
      <c r="G270" s="65"/>
      <c r="H270" s="65"/>
      <c r="I270" s="65"/>
      <c r="J270" s="65"/>
      <c r="K270" s="65"/>
      <c r="L270" s="65"/>
      <c r="M270" s="65"/>
      <c r="N270" s="65"/>
      <c r="O270" s="65"/>
      <c r="P270" s="65"/>
      <c r="Q270" s="65"/>
      <c r="R270" s="65"/>
      <c r="S270" s="65"/>
    </row>
    <row r="271" spans="1:19" ht="15" x14ac:dyDescent="0.25">
      <c r="A271" s="65"/>
      <c r="B271" s="65"/>
      <c r="C271" s="65"/>
      <c r="D271" s="65"/>
      <c r="E271" s="65"/>
      <c r="F271" s="65"/>
      <c r="G271" s="65"/>
      <c r="H271" s="65"/>
      <c r="I271" s="65"/>
      <c r="J271" s="65"/>
      <c r="K271" s="65"/>
      <c r="L271" s="65"/>
      <c r="M271" s="65"/>
      <c r="N271" s="65"/>
      <c r="O271" s="65"/>
      <c r="P271" s="65"/>
      <c r="Q271" s="65"/>
      <c r="R271" s="65"/>
      <c r="S271" s="65"/>
    </row>
    <row r="272" spans="1:19" ht="15" x14ac:dyDescent="0.25">
      <c r="A272" s="65"/>
      <c r="B272" s="65"/>
      <c r="C272" s="65"/>
      <c r="D272" s="65"/>
      <c r="E272" s="65"/>
      <c r="F272" s="65"/>
      <c r="G272" s="65"/>
      <c r="H272" s="65"/>
      <c r="I272" s="65"/>
      <c r="J272" s="65"/>
      <c r="K272" s="65"/>
      <c r="L272" s="65"/>
      <c r="M272" s="65"/>
      <c r="N272" s="65"/>
      <c r="O272" s="65"/>
      <c r="P272" s="65"/>
      <c r="Q272" s="65"/>
      <c r="R272" s="65"/>
      <c r="S272" s="65"/>
    </row>
    <row r="273" spans="1:19" ht="15" x14ac:dyDescent="0.25">
      <c r="A273" s="65"/>
      <c r="B273" s="65"/>
      <c r="C273" s="65"/>
      <c r="D273" s="65"/>
      <c r="E273" s="65"/>
      <c r="F273" s="65"/>
      <c r="G273" s="65"/>
      <c r="H273" s="65"/>
      <c r="I273" s="65"/>
      <c r="J273" s="65"/>
      <c r="K273" s="65"/>
      <c r="L273" s="65"/>
      <c r="M273" s="65"/>
      <c r="N273" s="65"/>
      <c r="O273" s="65"/>
      <c r="P273" s="65"/>
      <c r="Q273" s="65"/>
      <c r="R273" s="65"/>
      <c r="S273" s="65"/>
    </row>
    <row r="274" spans="1:19" ht="15" x14ac:dyDescent="0.25">
      <c r="A274" s="65"/>
      <c r="B274" s="65"/>
      <c r="C274" s="65"/>
      <c r="D274" s="65"/>
      <c r="E274" s="65"/>
      <c r="F274" s="65"/>
      <c r="G274" s="65"/>
      <c r="H274" s="65"/>
      <c r="I274" s="65"/>
      <c r="J274" s="65"/>
      <c r="K274" s="65"/>
      <c r="L274" s="65"/>
      <c r="M274" s="65"/>
      <c r="N274" s="65"/>
      <c r="O274" s="65"/>
      <c r="P274" s="65"/>
      <c r="Q274" s="65"/>
      <c r="R274" s="65"/>
      <c r="S274" s="65"/>
    </row>
    <row r="275" spans="1:19" ht="15" x14ac:dyDescent="0.25">
      <c r="A275" s="65"/>
      <c r="B275" s="65"/>
      <c r="C275" s="65"/>
      <c r="D275" s="65"/>
      <c r="E275" s="65"/>
      <c r="F275" s="65"/>
      <c r="G275" s="65"/>
      <c r="H275" s="65"/>
      <c r="I275" s="65"/>
      <c r="J275" s="65"/>
      <c r="K275" s="65"/>
      <c r="L275" s="65"/>
      <c r="M275" s="65"/>
      <c r="N275" s="65"/>
      <c r="O275" s="65"/>
      <c r="P275" s="65"/>
      <c r="Q275" s="65"/>
      <c r="R275" s="65"/>
      <c r="S275" s="65"/>
    </row>
    <row r="276" spans="1:19" ht="15" x14ac:dyDescent="0.25">
      <c r="A276" s="65"/>
      <c r="B276" s="65"/>
      <c r="C276" s="65"/>
      <c r="D276" s="65"/>
      <c r="E276" s="65"/>
      <c r="F276" s="65"/>
      <c r="G276" s="65"/>
      <c r="H276" s="65"/>
      <c r="I276" s="65"/>
      <c r="J276" s="65"/>
      <c r="K276" s="65"/>
      <c r="L276" s="65"/>
      <c r="M276" s="65"/>
      <c r="N276" s="65"/>
      <c r="O276" s="65"/>
      <c r="P276" s="65"/>
      <c r="Q276" s="65"/>
      <c r="R276" s="65"/>
      <c r="S276" s="65"/>
    </row>
    <row r="277" spans="1:19" ht="15" x14ac:dyDescent="0.25">
      <c r="A277" s="65"/>
      <c r="B277" s="65"/>
      <c r="C277" s="65"/>
      <c r="D277" s="65"/>
      <c r="E277" s="65"/>
      <c r="F277" s="65"/>
      <c r="G277" s="65"/>
      <c r="H277" s="65"/>
      <c r="I277" s="65"/>
      <c r="J277" s="65"/>
      <c r="K277" s="65"/>
      <c r="L277" s="65"/>
      <c r="M277" s="65"/>
      <c r="N277" s="65"/>
      <c r="O277" s="65"/>
      <c r="P277" s="65"/>
      <c r="Q277" s="65"/>
      <c r="R277" s="65"/>
      <c r="S277" s="65"/>
    </row>
    <row r="278" spans="1:19" ht="15" x14ac:dyDescent="0.25">
      <c r="A278" s="65"/>
      <c r="B278" s="65"/>
      <c r="C278" s="65"/>
      <c r="D278" s="65"/>
      <c r="E278" s="65"/>
      <c r="F278" s="65"/>
      <c r="G278" s="65"/>
      <c r="H278" s="65"/>
      <c r="I278" s="65"/>
      <c r="J278" s="65"/>
      <c r="K278" s="65"/>
      <c r="L278" s="65"/>
      <c r="M278" s="65"/>
      <c r="N278" s="65"/>
      <c r="O278" s="65"/>
      <c r="P278" s="65"/>
      <c r="Q278" s="65"/>
      <c r="R278" s="65"/>
      <c r="S278" s="65"/>
    </row>
    <row r="279" spans="1:19" ht="15" x14ac:dyDescent="0.25">
      <c r="A279" s="65"/>
      <c r="B279" s="65"/>
      <c r="C279" s="65"/>
      <c r="D279" s="65"/>
      <c r="E279" s="65"/>
      <c r="F279" s="65"/>
      <c r="G279" s="65"/>
      <c r="H279" s="65"/>
      <c r="I279" s="65"/>
      <c r="J279" s="65"/>
      <c r="K279" s="65"/>
      <c r="L279" s="65"/>
      <c r="M279" s="65"/>
      <c r="N279" s="65"/>
      <c r="O279" s="65"/>
      <c r="P279" s="65"/>
      <c r="Q279" s="65"/>
      <c r="R279" s="65"/>
      <c r="S279" s="65"/>
    </row>
    <row r="280" spans="1:19" ht="15" x14ac:dyDescent="0.25">
      <c r="A280" s="65"/>
      <c r="B280" s="65"/>
      <c r="C280" s="65"/>
      <c r="D280" s="65"/>
      <c r="E280" s="65"/>
      <c r="F280" s="65"/>
      <c r="G280" s="65"/>
      <c r="H280" s="65"/>
      <c r="I280" s="65"/>
      <c r="J280" s="65"/>
      <c r="K280" s="65"/>
      <c r="L280" s="65"/>
      <c r="M280" s="65"/>
      <c r="N280" s="65"/>
      <c r="O280" s="65"/>
      <c r="P280" s="65"/>
      <c r="Q280" s="65"/>
      <c r="R280" s="65"/>
      <c r="S280" s="65"/>
    </row>
    <row r="281" spans="1:19" ht="15" x14ac:dyDescent="0.25">
      <c r="A281" s="65"/>
      <c r="B281" s="65"/>
      <c r="C281" s="65"/>
      <c r="D281" s="65"/>
      <c r="E281" s="65"/>
      <c r="F281" s="65"/>
      <c r="G281" s="65"/>
      <c r="H281" s="65"/>
      <c r="I281" s="65"/>
      <c r="J281" s="65"/>
      <c r="K281" s="65"/>
      <c r="L281" s="65"/>
      <c r="M281" s="65"/>
      <c r="N281" s="65"/>
      <c r="O281" s="65"/>
      <c r="P281" s="65"/>
      <c r="Q281" s="65"/>
      <c r="R281" s="65"/>
      <c r="S281" s="65"/>
    </row>
    <row r="282" spans="1:19" ht="15" x14ac:dyDescent="0.25">
      <c r="A282" s="65"/>
      <c r="B282" s="65"/>
      <c r="C282" s="65"/>
      <c r="D282" s="65"/>
      <c r="E282" s="65"/>
      <c r="F282" s="65"/>
      <c r="G282" s="65"/>
      <c r="H282" s="65"/>
      <c r="I282" s="65"/>
      <c r="J282" s="65"/>
      <c r="K282" s="65"/>
      <c r="L282" s="65"/>
      <c r="M282" s="65"/>
      <c r="N282" s="65"/>
      <c r="O282" s="65"/>
      <c r="P282" s="65"/>
      <c r="Q282" s="65"/>
      <c r="R282" s="65"/>
      <c r="S282" s="65"/>
    </row>
    <row r="283" spans="1:19" ht="15" x14ac:dyDescent="0.25">
      <c r="A283" s="65"/>
      <c r="B283" s="65"/>
      <c r="C283" s="65"/>
      <c r="D283" s="65"/>
      <c r="E283" s="65"/>
      <c r="F283" s="65"/>
      <c r="G283" s="65"/>
      <c r="H283" s="65"/>
      <c r="I283" s="65"/>
      <c r="J283" s="65"/>
      <c r="K283" s="65"/>
      <c r="L283" s="65"/>
      <c r="M283" s="65"/>
      <c r="N283" s="65"/>
      <c r="O283" s="65"/>
      <c r="P283" s="65"/>
      <c r="Q283" s="65"/>
      <c r="R283" s="65"/>
      <c r="S283" s="65"/>
    </row>
    <row r="284" spans="1:19" ht="15" x14ac:dyDescent="0.25">
      <c r="A284" s="65"/>
      <c r="B284" s="65"/>
      <c r="C284" s="65"/>
      <c r="D284" s="65"/>
      <c r="E284" s="65"/>
      <c r="F284" s="65"/>
      <c r="G284" s="65"/>
      <c r="H284" s="65"/>
      <c r="I284" s="65"/>
      <c r="J284" s="65"/>
      <c r="K284" s="65"/>
      <c r="L284" s="65"/>
      <c r="M284" s="65"/>
      <c r="N284" s="65"/>
      <c r="O284" s="65"/>
      <c r="P284" s="65"/>
      <c r="Q284" s="65"/>
      <c r="R284" s="65"/>
      <c r="S284" s="65"/>
    </row>
    <row r="285" spans="1:19" ht="15" x14ac:dyDescent="0.25">
      <c r="A285" s="65"/>
      <c r="B285" s="65"/>
      <c r="C285" s="65"/>
      <c r="D285" s="65"/>
      <c r="E285" s="65"/>
      <c r="F285" s="65"/>
      <c r="G285" s="65"/>
      <c r="H285" s="65"/>
      <c r="I285" s="65"/>
      <c r="J285" s="65"/>
      <c r="K285" s="65"/>
      <c r="L285" s="65"/>
      <c r="M285" s="65"/>
      <c r="N285" s="65"/>
      <c r="O285" s="65"/>
      <c r="P285" s="65"/>
      <c r="Q285" s="65"/>
      <c r="R285" s="65"/>
      <c r="S285" s="65"/>
    </row>
    <row r="286" spans="1:19" ht="15" x14ac:dyDescent="0.25">
      <c r="A286" s="65"/>
      <c r="B286" s="65"/>
      <c r="C286" s="65"/>
      <c r="D286" s="65"/>
      <c r="E286" s="65"/>
      <c r="F286" s="65"/>
      <c r="G286" s="65"/>
      <c r="H286" s="65"/>
      <c r="I286" s="65"/>
      <c r="J286" s="65"/>
      <c r="K286" s="65"/>
      <c r="L286" s="65"/>
      <c r="M286" s="65"/>
      <c r="N286" s="65"/>
      <c r="O286" s="65"/>
      <c r="P286" s="65"/>
      <c r="Q286" s="65"/>
      <c r="R286" s="65"/>
      <c r="S286" s="65"/>
    </row>
    <row r="287" spans="1:19" ht="15" x14ac:dyDescent="0.25">
      <c r="A287" s="65"/>
      <c r="B287" s="65"/>
      <c r="C287" s="65"/>
      <c r="D287" s="65"/>
      <c r="E287" s="65"/>
      <c r="F287" s="65"/>
      <c r="G287" s="65"/>
      <c r="H287" s="65"/>
      <c r="I287" s="65"/>
      <c r="J287" s="65"/>
      <c r="K287" s="65"/>
      <c r="L287" s="65"/>
      <c r="M287" s="65"/>
      <c r="N287" s="65"/>
      <c r="O287" s="65"/>
      <c r="P287" s="65"/>
      <c r="Q287" s="65"/>
      <c r="R287" s="65"/>
      <c r="S287" s="65"/>
    </row>
    <row r="288" spans="1:19" ht="15" x14ac:dyDescent="0.25">
      <c r="A288" s="65"/>
      <c r="B288" s="65"/>
      <c r="C288" s="65"/>
      <c r="D288" s="65"/>
      <c r="E288" s="65"/>
      <c r="F288" s="65"/>
      <c r="G288" s="65"/>
      <c r="H288" s="65"/>
      <c r="I288" s="65"/>
      <c r="J288" s="65"/>
      <c r="K288" s="65"/>
      <c r="L288" s="65"/>
      <c r="M288" s="65"/>
      <c r="N288" s="65"/>
      <c r="O288" s="65"/>
      <c r="P288" s="65"/>
      <c r="Q288" s="65"/>
      <c r="R288" s="65"/>
      <c r="S288" s="65"/>
    </row>
    <row r="289" spans="1:19" ht="15" x14ac:dyDescent="0.25">
      <c r="A289" s="65"/>
      <c r="B289" s="65"/>
      <c r="C289" s="65"/>
      <c r="D289" s="65"/>
      <c r="E289" s="65"/>
      <c r="F289" s="65"/>
      <c r="G289" s="65"/>
      <c r="H289" s="65"/>
      <c r="I289" s="65"/>
      <c r="J289" s="65"/>
      <c r="K289" s="65"/>
      <c r="L289" s="65"/>
      <c r="M289" s="65"/>
      <c r="N289" s="65"/>
      <c r="O289" s="65"/>
      <c r="P289" s="65"/>
      <c r="Q289" s="65"/>
      <c r="R289" s="65"/>
      <c r="S289" s="65"/>
    </row>
    <row r="290" spans="1:19" ht="15" x14ac:dyDescent="0.25">
      <c r="A290" s="65"/>
      <c r="B290" s="65"/>
      <c r="C290" s="65"/>
      <c r="D290" s="65"/>
      <c r="E290" s="65"/>
      <c r="F290" s="65"/>
      <c r="G290" s="65"/>
      <c r="H290" s="65"/>
      <c r="I290" s="65"/>
      <c r="J290" s="65"/>
      <c r="K290" s="65"/>
      <c r="L290" s="65"/>
      <c r="M290" s="65"/>
      <c r="N290" s="65"/>
      <c r="O290" s="65"/>
      <c r="P290" s="65"/>
      <c r="Q290" s="65"/>
      <c r="R290" s="65"/>
      <c r="S290" s="65"/>
    </row>
    <row r="291" spans="1:19" ht="15" x14ac:dyDescent="0.25">
      <c r="A291" s="65"/>
      <c r="B291" s="65"/>
      <c r="C291" s="65"/>
      <c r="D291" s="65"/>
      <c r="E291" s="65"/>
      <c r="F291" s="65"/>
      <c r="G291" s="65"/>
      <c r="H291" s="65"/>
      <c r="I291" s="65"/>
      <c r="J291" s="65"/>
      <c r="K291" s="65"/>
      <c r="L291" s="65"/>
      <c r="M291" s="65"/>
      <c r="N291" s="65"/>
      <c r="O291" s="65"/>
      <c r="P291" s="65"/>
      <c r="Q291" s="65"/>
      <c r="R291" s="65"/>
      <c r="S291" s="65"/>
    </row>
    <row r="292" spans="1:19" ht="15" x14ac:dyDescent="0.25">
      <c r="A292" s="65"/>
      <c r="B292" s="65"/>
      <c r="C292" s="65"/>
      <c r="D292" s="65"/>
      <c r="E292" s="65"/>
      <c r="F292" s="65"/>
      <c r="G292" s="65"/>
      <c r="H292" s="65"/>
      <c r="I292" s="65"/>
      <c r="J292" s="65"/>
      <c r="K292" s="65"/>
      <c r="L292" s="65"/>
      <c r="M292" s="65"/>
      <c r="N292" s="65"/>
      <c r="O292" s="65"/>
      <c r="P292" s="65"/>
      <c r="Q292" s="65"/>
      <c r="R292" s="65"/>
      <c r="S292" s="65"/>
    </row>
    <row r="293" spans="1:19" ht="15" x14ac:dyDescent="0.25">
      <c r="A293" s="65"/>
      <c r="B293" s="65"/>
      <c r="C293" s="65"/>
      <c r="D293" s="65"/>
      <c r="E293" s="65"/>
      <c r="F293" s="65"/>
      <c r="G293" s="65"/>
      <c r="H293" s="65"/>
      <c r="I293" s="65"/>
      <c r="J293" s="65"/>
      <c r="K293" s="65"/>
      <c r="L293" s="65"/>
      <c r="M293" s="65"/>
      <c r="N293" s="65"/>
      <c r="O293" s="65"/>
      <c r="P293" s="65"/>
      <c r="Q293" s="65"/>
      <c r="R293" s="65"/>
      <c r="S293" s="65"/>
    </row>
    <row r="294" spans="1:19" ht="15" x14ac:dyDescent="0.25">
      <c r="A294" s="65"/>
      <c r="B294" s="65"/>
      <c r="C294" s="65"/>
      <c r="D294" s="65"/>
      <c r="E294" s="65"/>
      <c r="F294" s="65"/>
      <c r="G294" s="65"/>
      <c r="H294" s="65"/>
      <c r="I294" s="65"/>
      <c r="J294" s="65"/>
      <c r="K294" s="65"/>
      <c r="L294" s="65"/>
      <c r="M294" s="65"/>
      <c r="N294" s="65"/>
      <c r="O294" s="65"/>
      <c r="P294" s="65"/>
      <c r="Q294" s="65"/>
      <c r="R294" s="65"/>
      <c r="S294" s="65"/>
    </row>
    <row r="295" spans="1:19" ht="15" x14ac:dyDescent="0.25">
      <c r="A295" s="65"/>
      <c r="B295" s="65"/>
      <c r="C295" s="65"/>
      <c r="D295" s="65"/>
      <c r="E295" s="65"/>
      <c r="F295" s="65"/>
      <c r="G295" s="65"/>
      <c r="H295" s="65"/>
      <c r="I295" s="65"/>
      <c r="J295" s="65"/>
      <c r="K295" s="65"/>
      <c r="L295" s="65"/>
      <c r="M295" s="65"/>
      <c r="N295" s="65"/>
      <c r="O295" s="65"/>
      <c r="P295" s="65"/>
      <c r="Q295" s="65"/>
      <c r="R295" s="65"/>
      <c r="S295" s="65"/>
    </row>
    <row r="296" spans="1:19" ht="15" x14ac:dyDescent="0.25">
      <c r="A296" s="65"/>
      <c r="B296" s="65"/>
      <c r="C296" s="65"/>
      <c r="D296" s="65"/>
      <c r="E296" s="65"/>
      <c r="F296" s="65"/>
      <c r="G296" s="65"/>
      <c r="H296" s="65"/>
      <c r="I296" s="65"/>
      <c r="J296" s="65"/>
      <c r="K296" s="65"/>
      <c r="L296" s="65"/>
      <c r="M296" s="65"/>
      <c r="N296" s="65"/>
      <c r="O296" s="65"/>
      <c r="P296" s="65"/>
      <c r="Q296" s="65"/>
      <c r="R296" s="65"/>
      <c r="S296" s="65"/>
    </row>
    <row r="297" spans="1:19" ht="15" x14ac:dyDescent="0.25">
      <c r="A297" s="65"/>
      <c r="B297" s="65"/>
      <c r="C297" s="65"/>
      <c r="D297" s="65"/>
      <c r="E297" s="65"/>
      <c r="F297" s="65"/>
      <c r="G297" s="65"/>
      <c r="H297" s="65"/>
      <c r="I297" s="65"/>
      <c r="J297" s="65"/>
      <c r="K297" s="65"/>
      <c r="L297" s="65"/>
      <c r="M297" s="65"/>
      <c r="N297" s="65"/>
      <c r="O297" s="65"/>
      <c r="P297" s="65"/>
      <c r="Q297" s="65"/>
      <c r="R297" s="65"/>
      <c r="S297" s="65"/>
    </row>
    <row r="298" spans="1:19" ht="15" x14ac:dyDescent="0.25">
      <c r="A298" s="65"/>
      <c r="B298" s="65"/>
      <c r="C298" s="65"/>
      <c r="D298" s="65"/>
      <c r="E298" s="65"/>
      <c r="F298" s="65"/>
      <c r="G298" s="65"/>
      <c r="H298" s="65"/>
      <c r="I298" s="65"/>
      <c r="J298" s="65"/>
      <c r="K298" s="65"/>
      <c r="L298" s="65"/>
      <c r="M298" s="65"/>
      <c r="N298" s="65"/>
      <c r="O298" s="65"/>
      <c r="P298" s="65"/>
      <c r="Q298" s="65"/>
      <c r="R298" s="65"/>
      <c r="S298" s="65"/>
    </row>
    <row r="299" spans="1:19" ht="15" x14ac:dyDescent="0.25">
      <c r="A299" s="65"/>
      <c r="B299" s="65"/>
      <c r="C299" s="65"/>
      <c r="D299" s="65"/>
      <c r="E299" s="65"/>
      <c r="F299" s="65"/>
      <c r="G299" s="65"/>
      <c r="H299" s="65"/>
      <c r="I299" s="65"/>
      <c r="J299" s="65"/>
      <c r="K299" s="65"/>
      <c r="L299" s="65"/>
      <c r="M299" s="65"/>
      <c r="N299" s="65"/>
      <c r="O299" s="65"/>
      <c r="P299" s="65"/>
      <c r="Q299" s="65"/>
      <c r="R299" s="65"/>
      <c r="S299" s="65"/>
    </row>
    <row r="300" spans="1:19" ht="15" x14ac:dyDescent="0.25">
      <c r="A300" s="65"/>
      <c r="B300" s="65"/>
      <c r="C300" s="65"/>
      <c r="D300" s="65"/>
      <c r="E300" s="65"/>
      <c r="F300" s="65"/>
      <c r="G300" s="65"/>
      <c r="H300" s="65"/>
      <c r="I300" s="65"/>
      <c r="J300" s="65"/>
      <c r="K300" s="65"/>
      <c r="L300" s="65"/>
      <c r="M300" s="65"/>
      <c r="N300" s="65"/>
      <c r="O300" s="65"/>
      <c r="P300" s="65"/>
      <c r="Q300" s="65"/>
      <c r="R300" s="65"/>
      <c r="S300" s="65"/>
    </row>
    <row r="301" spans="1:19" ht="15" x14ac:dyDescent="0.25">
      <c r="A301" s="65"/>
      <c r="B301" s="65"/>
      <c r="C301" s="65"/>
      <c r="D301" s="65"/>
      <c r="E301" s="65"/>
      <c r="F301" s="65"/>
      <c r="G301" s="65"/>
      <c r="H301" s="65"/>
      <c r="I301" s="65"/>
      <c r="J301" s="65"/>
      <c r="K301" s="65"/>
      <c r="L301" s="65"/>
      <c r="M301" s="65"/>
      <c r="N301" s="65"/>
      <c r="O301" s="65"/>
      <c r="P301" s="65"/>
      <c r="Q301" s="65"/>
      <c r="R301" s="65"/>
      <c r="S301" s="65"/>
    </row>
    <row r="302" spans="1:19" ht="15" x14ac:dyDescent="0.25">
      <c r="A302" s="65"/>
      <c r="B302" s="65"/>
      <c r="C302" s="65"/>
      <c r="D302" s="65"/>
      <c r="E302" s="65"/>
      <c r="F302" s="65"/>
      <c r="G302" s="65"/>
      <c r="H302" s="65"/>
      <c r="I302" s="65"/>
      <c r="J302" s="65"/>
      <c r="K302" s="65"/>
      <c r="L302" s="65"/>
      <c r="M302" s="65"/>
      <c r="N302" s="65"/>
      <c r="O302" s="65"/>
      <c r="P302" s="65"/>
      <c r="Q302" s="65"/>
      <c r="R302" s="65"/>
      <c r="S302" s="65"/>
    </row>
    <row r="303" spans="1:19" ht="15" x14ac:dyDescent="0.25">
      <c r="A303" s="65"/>
      <c r="B303" s="65"/>
      <c r="C303" s="65"/>
      <c r="D303" s="65"/>
      <c r="E303" s="65"/>
      <c r="F303" s="65"/>
      <c r="G303" s="65"/>
      <c r="H303" s="65"/>
      <c r="I303" s="65"/>
      <c r="J303" s="65"/>
      <c r="K303" s="65"/>
      <c r="L303" s="65"/>
      <c r="M303" s="65"/>
      <c r="N303" s="65"/>
      <c r="O303" s="65"/>
      <c r="P303" s="65"/>
      <c r="Q303" s="65"/>
      <c r="R303" s="65"/>
      <c r="S303" s="65"/>
    </row>
    <row r="304" spans="1:19" ht="15" x14ac:dyDescent="0.25">
      <c r="A304" s="65"/>
      <c r="B304" s="65"/>
      <c r="C304" s="65"/>
      <c r="D304" s="65"/>
      <c r="E304" s="65"/>
      <c r="F304" s="65"/>
      <c r="G304" s="65"/>
      <c r="H304" s="65"/>
      <c r="I304" s="65"/>
      <c r="J304" s="65"/>
      <c r="K304" s="65"/>
      <c r="L304" s="65"/>
      <c r="M304" s="65"/>
      <c r="N304" s="65"/>
      <c r="O304" s="65"/>
      <c r="P304" s="65"/>
      <c r="Q304" s="65"/>
      <c r="R304" s="65"/>
      <c r="S304" s="65"/>
    </row>
    <row r="305" spans="1:19" ht="15" x14ac:dyDescent="0.25">
      <c r="A305" s="65"/>
      <c r="B305" s="65"/>
      <c r="C305" s="65"/>
      <c r="D305" s="65"/>
      <c r="E305" s="65"/>
      <c r="F305" s="65"/>
      <c r="G305" s="65"/>
      <c r="H305" s="65"/>
      <c r="I305" s="65"/>
      <c r="J305" s="65"/>
      <c r="K305" s="65"/>
      <c r="L305" s="65"/>
      <c r="M305" s="65"/>
      <c r="N305" s="65"/>
      <c r="O305" s="65"/>
      <c r="P305" s="65"/>
      <c r="Q305" s="65"/>
      <c r="R305" s="65"/>
      <c r="S305" s="65"/>
    </row>
    <row r="306" spans="1:19" ht="15" x14ac:dyDescent="0.25">
      <c r="A306" s="65"/>
      <c r="B306" s="65"/>
      <c r="C306" s="65"/>
      <c r="D306" s="65"/>
      <c r="E306" s="65"/>
      <c r="F306" s="65"/>
      <c r="G306" s="65"/>
      <c r="H306" s="65"/>
      <c r="I306" s="65"/>
      <c r="J306" s="65"/>
      <c r="K306" s="65"/>
      <c r="L306" s="65"/>
      <c r="M306" s="65"/>
      <c r="N306" s="65"/>
      <c r="O306" s="65"/>
      <c r="P306" s="65"/>
      <c r="Q306" s="65"/>
      <c r="R306" s="65"/>
      <c r="S306" s="65"/>
    </row>
    <row r="307" spans="1:19" ht="15" x14ac:dyDescent="0.25">
      <c r="A307" s="65"/>
      <c r="B307" s="65"/>
      <c r="C307" s="65"/>
      <c r="D307" s="65"/>
      <c r="E307" s="65"/>
      <c r="F307" s="65"/>
      <c r="G307" s="65"/>
      <c r="H307" s="65"/>
      <c r="I307" s="65"/>
      <c r="J307" s="65"/>
      <c r="K307" s="65"/>
      <c r="L307" s="65"/>
      <c r="M307" s="65"/>
      <c r="N307" s="65"/>
      <c r="O307" s="65"/>
      <c r="P307" s="65"/>
      <c r="Q307" s="65"/>
      <c r="R307" s="65"/>
      <c r="S307" s="65"/>
    </row>
    <row r="308" spans="1:19" ht="15" x14ac:dyDescent="0.25">
      <c r="A308" s="65"/>
      <c r="B308" s="65"/>
      <c r="C308" s="65"/>
      <c r="D308" s="65"/>
      <c r="E308" s="65"/>
      <c r="F308" s="65"/>
      <c r="G308" s="65"/>
      <c r="H308" s="65"/>
      <c r="I308" s="65"/>
      <c r="J308" s="65"/>
      <c r="K308" s="65"/>
      <c r="L308" s="65"/>
      <c r="M308" s="65"/>
      <c r="N308" s="65"/>
      <c r="O308" s="65"/>
      <c r="P308" s="65"/>
      <c r="Q308" s="65"/>
      <c r="R308" s="65"/>
      <c r="S308" s="65"/>
    </row>
    <row r="309" spans="1:19" ht="15" x14ac:dyDescent="0.25">
      <c r="A309" s="65"/>
      <c r="B309" s="65"/>
      <c r="C309" s="65"/>
      <c r="D309" s="65"/>
      <c r="E309" s="65"/>
      <c r="F309" s="65"/>
      <c r="G309" s="65"/>
      <c r="H309" s="65"/>
      <c r="I309" s="65"/>
      <c r="J309" s="65"/>
      <c r="K309" s="65"/>
      <c r="L309" s="65"/>
      <c r="M309" s="65"/>
      <c r="N309" s="65"/>
      <c r="O309" s="65"/>
      <c r="P309" s="65"/>
      <c r="Q309" s="65"/>
      <c r="R309" s="65"/>
      <c r="S309" s="65"/>
    </row>
    <row r="310" spans="1:19" ht="15" x14ac:dyDescent="0.25">
      <c r="A310" s="65"/>
      <c r="B310" s="65"/>
      <c r="C310" s="65"/>
      <c r="D310" s="65"/>
      <c r="E310" s="65"/>
      <c r="F310" s="65"/>
      <c r="G310" s="65"/>
      <c r="H310" s="65"/>
      <c r="I310" s="65"/>
      <c r="J310" s="65"/>
      <c r="K310" s="65"/>
      <c r="L310" s="65"/>
      <c r="M310" s="65"/>
      <c r="N310" s="65"/>
      <c r="O310" s="65"/>
      <c r="P310" s="65"/>
      <c r="Q310" s="65"/>
      <c r="R310" s="65"/>
      <c r="S310" s="65"/>
    </row>
    <row r="311" spans="1:19" ht="15" x14ac:dyDescent="0.25">
      <c r="A311" s="65"/>
      <c r="B311" s="65"/>
      <c r="C311" s="65"/>
      <c r="D311" s="65"/>
      <c r="E311" s="65"/>
      <c r="F311" s="65"/>
      <c r="G311" s="65"/>
      <c r="H311" s="65"/>
      <c r="I311" s="65"/>
      <c r="J311" s="65"/>
      <c r="K311" s="65"/>
      <c r="L311" s="65"/>
      <c r="M311" s="65"/>
      <c r="N311" s="65"/>
      <c r="O311" s="65"/>
      <c r="P311" s="65"/>
      <c r="Q311" s="65"/>
      <c r="R311" s="65"/>
      <c r="S311" s="65"/>
    </row>
    <row r="312" spans="1:19" ht="15" x14ac:dyDescent="0.25">
      <c r="A312" s="65"/>
      <c r="B312" s="65"/>
      <c r="C312" s="65"/>
      <c r="D312" s="65"/>
      <c r="E312" s="65"/>
      <c r="F312" s="65"/>
      <c r="G312" s="65"/>
      <c r="H312" s="65"/>
      <c r="I312" s="65"/>
      <c r="J312" s="65"/>
      <c r="K312" s="65"/>
      <c r="L312" s="65"/>
      <c r="M312" s="65"/>
      <c r="N312" s="65"/>
      <c r="O312" s="65"/>
      <c r="P312" s="65"/>
      <c r="Q312" s="65"/>
      <c r="R312" s="65"/>
      <c r="S312" s="65"/>
    </row>
    <row r="313" spans="1:19" ht="15" x14ac:dyDescent="0.25">
      <c r="A313" s="65"/>
      <c r="B313" s="65"/>
      <c r="C313" s="65"/>
      <c r="D313" s="65"/>
      <c r="E313" s="65"/>
      <c r="F313" s="65"/>
      <c r="G313" s="65"/>
      <c r="H313" s="65"/>
      <c r="I313" s="65"/>
      <c r="J313" s="65"/>
      <c r="K313" s="65"/>
      <c r="L313" s="65"/>
      <c r="M313" s="65"/>
      <c r="N313" s="65"/>
      <c r="O313" s="65"/>
      <c r="P313" s="65"/>
      <c r="Q313" s="65"/>
      <c r="R313" s="65"/>
      <c r="S313" s="65"/>
    </row>
    <row r="314" spans="1:19" ht="15" x14ac:dyDescent="0.25">
      <c r="A314" s="65"/>
      <c r="B314" s="65"/>
      <c r="C314" s="65"/>
      <c r="D314" s="65"/>
      <c r="E314" s="65"/>
      <c r="F314" s="65"/>
      <c r="G314" s="65"/>
      <c r="H314" s="65"/>
      <c r="I314" s="65"/>
      <c r="J314" s="65"/>
      <c r="K314" s="65"/>
      <c r="L314" s="65"/>
      <c r="M314" s="65"/>
      <c r="N314" s="65"/>
      <c r="O314" s="65"/>
      <c r="P314" s="65"/>
      <c r="Q314" s="65"/>
      <c r="R314" s="65"/>
      <c r="S314" s="65"/>
    </row>
    <row r="315" spans="1:19" ht="15" x14ac:dyDescent="0.25">
      <c r="A315" s="65"/>
      <c r="B315" s="65"/>
      <c r="C315" s="65"/>
      <c r="D315" s="65"/>
      <c r="E315" s="65"/>
      <c r="F315" s="65"/>
      <c r="G315" s="65"/>
      <c r="H315" s="65"/>
      <c r="I315" s="65"/>
      <c r="J315" s="65"/>
      <c r="K315" s="65"/>
      <c r="L315" s="65"/>
      <c r="M315" s="65"/>
      <c r="N315" s="65"/>
      <c r="O315" s="65"/>
      <c r="P315" s="65"/>
      <c r="Q315" s="65"/>
      <c r="R315" s="65"/>
      <c r="S315" s="65"/>
    </row>
    <row r="316" spans="1:19" ht="15" x14ac:dyDescent="0.25">
      <c r="A316" s="65"/>
      <c r="B316" s="65"/>
      <c r="C316" s="65"/>
      <c r="D316" s="65"/>
      <c r="E316" s="65"/>
      <c r="F316" s="65"/>
      <c r="G316" s="65"/>
      <c r="H316" s="65"/>
      <c r="I316" s="65"/>
      <c r="J316" s="65"/>
      <c r="K316" s="65"/>
      <c r="L316" s="65"/>
      <c r="M316" s="65"/>
      <c r="N316" s="65"/>
      <c r="O316" s="65"/>
      <c r="P316" s="65"/>
      <c r="Q316" s="65"/>
      <c r="R316" s="65"/>
      <c r="S316" s="65"/>
    </row>
    <row r="317" spans="1:19" ht="15" x14ac:dyDescent="0.25">
      <c r="A317" s="65"/>
      <c r="B317" s="65"/>
      <c r="C317" s="65"/>
      <c r="D317" s="65"/>
      <c r="E317" s="65"/>
      <c r="F317" s="65"/>
      <c r="G317" s="65"/>
      <c r="H317" s="65"/>
      <c r="I317" s="65"/>
      <c r="J317" s="65"/>
      <c r="K317" s="65"/>
      <c r="L317" s="65"/>
      <c r="M317" s="65"/>
      <c r="N317" s="65"/>
      <c r="O317" s="65"/>
      <c r="P317" s="65"/>
      <c r="Q317" s="65"/>
      <c r="R317" s="65"/>
      <c r="S317" s="65"/>
    </row>
    <row r="318" spans="1:19" ht="15" x14ac:dyDescent="0.25">
      <c r="A318" s="65"/>
      <c r="B318" s="65"/>
      <c r="C318" s="65"/>
      <c r="D318" s="65"/>
      <c r="E318" s="65"/>
      <c r="F318" s="65"/>
      <c r="G318" s="65"/>
      <c r="H318" s="65"/>
      <c r="I318" s="65"/>
      <c r="J318" s="65"/>
      <c r="K318" s="65"/>
      <c r="L318" s="65"/>
      <c r="M318" s="65"/>
      <c r="N318" s="65"/>
      <c r="O318" s="65"/>
      <c r="P318" s="65"/>
      <c r="Q318" s="65"/>
      <c r="R318" s="65"/>
      <c r="S318" s="65"/>
    </row>
    <row r="319" spans="1:19" ht="15" x14ac:dyDescent="0.25">
      <c r="A319" s="65"/>
      <c r="B319" s="65"/>
      <c r="C319" s="65"/>
      <c r="D319" s="65"/>
      <c r="E319" s="65"/>
      <c r="F319" s="65"/>
      <c r="G319" s="65"/>
      <c r="H319" s="65"/>
      <c r="I319" s="65"/>
      <c r="J319" s="65"/>
      <c r="K319" s="65"/>
      <c r="L319" s="65"/>
      <c r="M319" s="65"/>
      <c r="N319" s="65"/>
      <c r="O319" s="65"/>
      <c r="P319" s="65"/>
      <c r="Q319" s="65"/>
      <c r="R319" s="65"/>
      <c r="S319" s="65"/>
    </row>
    <row r="320" spans="1:19" ht="15" x14ac:dyDescent="0.25">
      <c r="A320" s="65"/>
      <c r="B320" s="65"/>
      <c r="C320" s="65"/>
      <c r="D320" s="65"/>
      <c r="E320" s="65"/>
      <c r="F320" s="65"/>
      <c r="G320" s="65"/>
      <c r="H320" s="65"/>
      <c r="I320" s="65"/>
      <c r="J320" s="65"/>
      <c r="K320" s="65"/>
      <c r="L320" s="65"/>
      <c r="M320" s="65"/>
      <c r="N320" s="65"/>
      <c r="O320" s="65"/>
      <c r="P320" s="65"/>
      <c r="Q320" s="65"/>
      <c r="R320" s="65"/>
      <c r="S320" s="65"/>
    </row>
    <row r="321" spans="1:19" ht="15" x14ac:dyDescent="0.25">
      <c r="A321" s="65"/>
      <c r="B321" s="65"/>
      <c r="C321" s="65"/>
      <c r="D321" s="65"/>
      <c r="E321" s="65"/>
      <c r="F321" s="65"/>
      <c r="G321" s="65"/>
      <c r="H321" s="65"/>
      <c r="I321" s="65"/>
      <c r="J321" s="65"/>
      <c r="K321" s="65"/>
      <c r="L321" s="65"/>
      <c r="M321" s="65"/>
      <c r="N321" s="65"/>
      <c r="O321" s="65"/>
      <c r="P321" s="65"/>
      <c r="Q321" s="65"/>
      <c r="R321" s="65"/>
      <c r="S321" s="65"/>
    </row>
    <row r="322" spans="1:19" ht="15" x14ac:dyDescent="0.25">
      <c r="A322" s="65"/>
      <c r="B322" s="65"/>
      <c r="C322" s="65"/>
      <c r="D322" s="65"/>
      <c r="E322" s="65"/>
      <c r="F322" s="65"/>
      <c r="G322" s="65"/>
      <c r="H322" s="65"/>
      <c r="I322" s="65"/>
      <c r="J322" s="65"/>
      <c r="K322" s="65"/>
      <c r="L322" s="65"/>
      <c r="M322" s="65"/>
      <c r="N322" s="65"/>
      <c r="O322" s="65"/>
      <c r="P322" s="65"/>
      <c r="Q322" s="65"/>
      <c r="R322" s="65"/>
      <c r="S322" s="65"/>
    </row>
    <row r="323" spans="1:19" ht="15" x14ac:dyDescent="0.25">
      <c r="A323" s="65"/>
      <c r="B323" s="65"/>
      <c r="C323" s="65"/>
      <c r="D323" s="65"/>
      <c r="E323" s="65"/>
      <c r="F323" s="65"/>
      <c r="G323" s="65"/>
      <c r="H323" s="65"/>
      <c r="I323" s="65"/>
      <c r="J323" s="65"/>
      <c r="K323" s="65"/>
      <c r="L323" s="65"/>
      <c r="M323" s="65"/>
      <c r="N323" s="65"/>
      <c r="O323" s="65"/>
      <c r="P323" s="65"/>
      <c r="Q323" s="65"/>
      <c r="R323" s="65"/>
      <c r="S323" s="65"/>
    </row>
    <row r="324" spans="1:19" ht="15" x14ac:dyDescent="0.25">
      <c r="A324" s="65"/>
      <c r="B324" s="65"/>
      <c r="C324" s="65"/>
      <c r="D324" s="65"/>
      <c r="E324" s="65"/>
      <c r="F324" s="65"/>
      <c r="G324" s="65"/>
      <c r="H324" s="65"/>
      <c r="I324" s="65"/>
      <c r="J324" s="65"/>
      <c r="K324" s="65"/>
      <c r="L324" s="65"/>
      <c r="M324" s="65"/>
      <c r="N324" s="65"/>
      <c r="O324" s="65"/>
      <c r="P324" s="65"/>
      <c r="Q324" s="65"/>
      <c r="R324" s="65"/>
      <c r="S324" s="65"/>
    </row>
    <row r="325" spans="1:19" ht="15" x14ac:dyDescent="0.25">
      <c r="A325" s="65"/>
      <c r="B325" s="65"/>
      <c r="C325" s="65"/>
      <c r="D325" s="65"/>
      <c r="E325" s="65"/>
      <c r="F325" s="65"/>
      <c r="G325" s="65"/>
      <c r="H325" s="65"/>
      <c r="I325" s="65"/>
      <c r="J325" s="65"/>
      <c r="K325" s="65"/>
      <c r="L325" s="65"/>
      <c r="M325" s="65"/>
      <c r="N325" s="65"/>
      <c r="O325" s="65"/>
      <c r="P325" s="65"/>
      <c r="Q325" s="65"/>
      <c r="R325" s="65"/>
      <c r="S325" s="65"/>
    </row>
    <row r="326" spans="1:19" ht="15" x14ac:dyDescent="0.25">
      <c r="A326" s="65"/>
      <c r="B326" s="65"/>
      <c r="C326" s="65"/>
      <c r="D326" s="65"/>
      <c r="E326" s="65"/>
      <c r="F326" s="65"/>
      <c r="G326" s="65"/>
      <c r="H326" s="65"/>
      <c r="I326" s="65"/>
      <c r="J326" s="65"/>
      <c r="K326" s="65"/>
      <c r="L326" s="65"/>
      <c r="M326" s="65"/>
      <c r="N326" s="65"/>
      <c r="O326" s="65"/>
      <c r="P326" s="65"/>
      <c r="Q326" s="65"/>
      <c r="R326" s="65"/>
      <c r="S326" s="65"/>
    </row>
    <row r="327" spans="1:19" ht="15" x14ac:dyDescent="0.25">
      <c r="A327" s="65"/>
      <c r="B327" s="65"/>
      <c r="C327" s="65"/>
      <c r="D327" s="65"/>
      <c r="E327" s="65"/>
      <c r="F327" s="65"/>
      <c r="G327" s="65"/>
      <c r="H327" s="65"/>
      <c r="I327" s="65"/>
      <c r="J327" s="65"/>
      <c r="K327" s="65"/>
      <c r="L327" s="65"/>
      <c r="M327" s="65"/>
      <c r="N327" s="65"/>
      <c r="O327" s="65"/>
      <c r="P327" s="65"/>
      <c r="Q327" s="65"/>
      <c r="R327" s="65"/>
      <c r="S327" s="65"/>
    </row>
    <row r="328" spans="1:19" ht="15" x14ac:dyDescent="0.25">
      <c r="A328" s="65"/>
      <c r="B328" s="65"/>
      <c r="C328" s="65"/>
      <c r="D328" s="65"/>
      <c r="E328" s="65"/>
      <c r="F328" s="65"/>
      <c r="G328" s="65"/>
      <c r="H328" s="65"/>
      <c r="I328" s="65"/>
      <c r="J328" s="65"/>
      <c r="K328" s="65"/>
      <c r="L328" s="65"/>
      <c r="M328" s="65"/>
      <c r="N328" s="65"/>
      <c r="O328" s="65"/>
      <c r="P328" s="65"/>
      <c r="Q328" s="65"/>
      <c r="R328" s="65"/>
      <c r="S328" s="65"/>
    </row>
    <row r="329" spans="1:19" ht="15" x14ac:dyDescent="0.25">
      <c r="A329" s="65"/>
      <c r="B329" s="65"/>
      <c r="C329" s="65"/>
      <c r="D329" s="65"/>
      <c r="E329" s="65"/>
      <c r="F329" s="65"/>
      <c r="G329" s="65"/>
      <c r="H329" s="65"/>
      <c r="I329" s="65"/>
      <c r="J329" s="65"/>
      <c r="K329" s="65"/>
      <c r="L329" s="65"/>
      <c r="M329" s="65"/>
      <c r="N329" s="65"/>
      <c r="O329" s="65"/>
      <c r="P329" s="65"/>
      <c r="Q329" s="65"/>
      <c r="R329" s="65"/>
      <c r="S329" s="65"/>
    </row>
    <row r="330" spans="1:19" ht="15" x14ac:dyDescent="0.25">
      <c r="A330" s="65"/>
      <c r="B330" s="65"/>
      <c r="C330" s="65"/>
      <c r="D330" s="65"/>
      <c r="E330" s="65"/>
      <c r="F330" s="65"/>
      <c r="G330" s="65"/>
      <c r="H330" s="65"/>
      <c r="I330" s="65"/>
      <c r="J330" s="65"/>
      <c r="K330" s="65"/>
      <c r="L330" s="65"/>
      <c r="M330" s="65"/>
      <c r="N330" s="65"/>
      <c r="O330" s="65"/>
      <c r="P330" s="65"/>
      <c r="Q330" s="65"/>
      <c r="R330" s="65"/>
      <c r="S330" s="65"/>
    </row>
    <row r="331" spans="1:19" ht="15" x14ac:dyDescent="0.25">
      <c r="A331" s="65"/>
      <c r="B331" s="65"/>
      <c r="C331" s="65"/>
      <c r="D331" s="65"/>
      <c r="E331" s="65"/>
      <c r="F331" s="65"/>
      <c r="G331" s="65"/>
      <c r="H331" s="65"/>
      <c r="I331" s="65"/>
      <c r="J331" s="65"/>
      <c r="K331" s="65"/>
      <c r="L331" s="65"/>
      <c r="M331" s="65"/>
      <c r="N331" s="65"/>
      <c r="O331" s="65"/>
      <c r="P331" s="65"/>
      <c r="Q331" s="65"/>
      <c r="R331" s="65"/>
      <c r="S331" s="65"/>
    </row>
    <row r="332" spans="1:19" ht="15" x14ac:dyDescent="0.25">
      <c r="A332" s="65"/>
      <c r="B332" s="65"/>
      <c r="C332" s="65"/>
      <c r="D332" s="65"/>
      <c r="E332" s="65"/>
      <c r="F332" s="65"/>
      <c r="G332" s="65"/>
      <c r="H332" s="65"/>
      <c r="I332" s="65"/>
      <c r="J332" s="65"/>
      <c r="K332" s="65"/>
      <c r="L332" s="65"/>
      <c r="M332" s="65"/>
      <c r="N332" s="65"/>
      <c r="O332" s="65"/>
      <c r="P332" s="65"/>
      <c r="Q332" s="65"/>
      <c r="R332" s="65"/>
      <c r="S332" s="65"/>
    </row>
    <row r="333" spans="1:19" ht="15" x14ac:dyDescent="0.25">
      <c r="A333" s="65"/>
      <c r="B333" s="65"/>
      <c r="C333" s="65"/>
      <c r="D333" s="65"/>
      <c r="E333" s="65"/>
      <c r="F333" s="65"/>
      <c r="G333" s="65"/>
      <c r="H333" s="65"/>
      <c r="I333" s="65"/>
      <c r="J333" s="65"/>
      <c r="K333" s="65"/>
      <c r="L333" s="65"/>
      <c r="M333" s="65"/>
      <c r="N333" s="65"/>
      <c r="O333" s="65"/>
      <c r="P333" s="65"/>
      <c r="Q333" s="65"/>
      <c r="R333" s="65"/>
      <c r="S333" s="65"/>
    </row>
    <row r="334" spans="1:19" ht="15" x14ac:dyDescent="0.25">
      <c r="A334" s="65"/>
      <c r="B334" s="65"/>
      <c r="C334" s="65"/>
      <c r="D334" s="65"/>
      <c r="E334" s="65"/>
      <c r="F334" s="65"/>
      <c r="G334" s="65"/>
      <c r="H334" s="65"/>
      <c r="I334" s="65"/>
      <c r="J334" s="65"/>
      <c r="K334" s="65"/>
      <c r="L334" s="65"/>
      <c r="M334" s="65"/>
      <c r="N334" s="65"/>
      <c r="O334" s="65"/>
      <c r="P334" s="65"/>
      <c r="Q334" s="65"/>
      <c r="R334" s="65"/>
      <c r="S334" s="65"/>
    </row>
    <row r="335" spans="1:19" ht="15" x14ac:dyDescent="0.25">
      <c r="A335" s="65"/>
      <c r="B335" s="65"/>
      <c r="C335" s="65"/>
      <c r="D335" s="65"/>
      <c r="E335" s="65"/>
      <c r="F335" s="65"/>
      <c r="G335" s="65"/>
      <c r="H335" s="65"/>
      <c r="I335" s="65"/>
      <c r="J335" s="65"/>
      <c r="K335" s="65"/>
      <c r="L335" s="65"/>
      <c r="M335" s="65"/>
      <c r="N335" s="65"/>
      <c r="O335" s="65"/>
      <c r="P335" s="65"/>
      <c r="Q335" s="65"/>
      <c r="R335" s="65"/>
      <c r="S335" s="65"/>
    </row>
    <row r="336" spans="1:19" ht="15" x14ac:dyDescent="0.25">
      <c r="A336" s="65"/>
      <c r="B336" s="65"/>
      <c r="C336" s="65"/>
      <c r="D336" s="65"/>
      <c r="E336" s="65"/>
      <c r="F336" s="65"/>
      <c r="G336" s="65"/>
      <c r="H336" s="65"/>
      <c r="I336" s="65"/>
      <c r="J336" s="65"/>
      <c r="K336" s="65"/>
      <c r="L336" s="65"/>
      <c r="M336" s="65"/>
      <c r="N336" s="65"/>
      <c r="O336" s="65"/>
      <c r="P336" s="65"/>
      <c r="Q336" s="65"/>
      <c r="R336" s="65"/>
      <c r="S336" s="65"/>
    </row>
    <row r="337" spans="1:19" ht="15" x14ac:dyDescent="0.25">
      <c r="A337" s="65"/>
      <c r="B337" s="65"/>
      <c r="C337" s="65"/>
      <c r="D337" s="65"/>
      <c r="E337" s="65"/>
      <c r="F337" s="65"/>
      <c r="G337" s="65"/>
      <c r="H337" s="65"/>
      <c r="I337" s="65"/>
      <c r="J337" s="65"/>
      <c r="K337" s="65"/>
      <c r="L337" s="65"/>
      <c r="M337" s="65"/>
      <c r="N337" s="65"/>
      <c r="O337" s="65"/>
      <c r="P337" s="65"/>
      <c r="Q337" s="65"/>
      <c r="R337" s="65"/>
      <c r="S337" s="65"/>
    </row>
    <row r="338" spans="1:19" ht="15" x14ac:dyDescent="0.25">
      <c r="A338" s="65"/>
      <c r="B338" s="65"/>
      <c r="C338" s="65"/>
      <c r="D338" s="65"/>
      <c r="E338" s="65"/>
      <c r="F338" s="65"/>
      <c r="G338" s="65"/>
      <c r="H338" s="65"/>
      <c r="I338" s="65"/>
      <c r="J338" s="65"/>
      <c r="K338" s="65"/>
      <c r="L338" s="65"/>
      <c r="M338" s="65"/>
      <c r="N338" s="65"/>
      <c r="O338" s="65"/>
      <c r="P338" s="65"/>
      <c r="Q338" s="65"/>
      <c r="R338" s="65"/>
      <c r="S338" s="65"/>
    </row>
    <row r="339" spans="1:19" ht="15" x14ac:dyDescent="0.25">
      <c r="A339" s="65"/>
      <c r="B339" s="65"/>
      <c r="C339" s="65"/>
      <c r="D339" s="65"/>
      <c r="E339" s="65"/>
      <c r="F339" s="65"/>
      <c r="G339" s="65"/>
      <c r="H339" s="65"/>
      <c r="I339" s="65"/>
      <c r="J339" s="65"/>
      <c r="K339" s="65"/>
      <c r="L339" s="65"/>
      <c r="M339" s="65"/>
      <c r="N339" s="65"/>
      <c r="O339" s="65"/>
      <c r="P339" s="65"/>
      <c r="Q339" s="65"/>
      <c r="R339" s="65"/>
      <c r="S339" s="65"/>
    </row>
    <row r="340" spans="1:19" ht="15" x14ac:dyDescent="0.25">
      <c r="A340" s="65"/>
      <c r="B340" s="65"/>
      <c r="C340" s="65"/>
      <c r="D340" s="65"/>
      <c r="E340" s="65"/>
      <c r="F340" s="65"/>
      <c r="G340" s="65"/>
      <c r="H340" s="65"/>
      <c r="I340" s="65"/>
      <c r="J340" s="65"/>
      <c r="K340" s="65"/>
      <c r="L340" s="65"/>
      <c r="M340" s="65"/>
      <c r="N340" s="65"/>
      <c r="O340" s="65"/>
      <c r="P340" s="65"/>
      <c r="Q340" s="65"/>
      <c r="R340" s="65"/>
      <c r="S340" s="65"/>
    </row>
    <row r="341" spans="1:19" ht="15" x14ac:dyDescent="0.25">
      <c r="A341" s="65"/>
      <c r="B341" s="65"/>
      <c r="C341" s="65"/>
      <c r="D341" s="65"/>
      <c r="E341" s="65"/>
      <c r="F341" s="65"/>
      <c r="G341" s="65"/>
      <c r="H341" s="65"/>
      <c r="I341" s="65"/>
      <c r="J341" s="65"/>
      <c r="K341" s="65"/>
      <c r="L341" s="65"/>
      <c r="M341" s="65"/>
      <c r="N341" s="65"/>
      <c r="O341" s="65"/>
      <c r="P341" s="65"/>
      <c r="Q341" s="65"/>
      <c r="R341" s="65"/>
      <c r="S341" s="65"/>
    </row>
    <row r="342" spans="1:19" ht="15" x14ac:dyDescent="0.25">
      <c r="A342" s="65"/>
      <c r="B342" s="65"/>
      <c r="C342" s="65"/>
      <c r="D342" s="65"/>
      <c r="E342" s="65"/>
      <c r="F342" s="65"/>
      <c r="G342" s="65"/>
      <c r="H342" s="65"/>
      <c r="I342" s="65"/>
      <c r="J342" s="65"/>
      <c r="K342" s="65"/>
      <c r="L342" s="65"/>
      <c r="M342" s="65"/>
      <c r="N342" s="65"/>
      <c r="O342" s="65"/>
      <c r="P342" s="65"/>
      <c r="Q342" s="65"/>
      <c r="R342" s="65"/>
      <c r="S342" s="65"/>
    </row>
    <row r="343" spans="1:19" ht="15" x14ac:dyDescent="0.25">
      <c r="A343" s="65"/>
      <c r="B343" s="65"/>
      <c r="C343" s="65"/>
      <c r="D343" s="65"/>
      <c r="E343" s="65"/>
      <c r="F343" s="65"/>
      <c r="G343" s="65"/>
      <c r="H343" s="65"/>
      <c r="I343" s="65"/>
      <c r="J343" s="65"/>
      <c r="K343" s="65"/>
      <c r="L343" s="65"/>
      <c r="M343" s="65"/>
      <c r="N343" s="65"/>
      <c r="O343" s="65"/>
      <c r="P343" s="65"/>
      <c r="Q343" s="65"/>
      <c r="R343" s="65"/>
      <c r="S343" s="65"/>
    </row>
    <row r="344" spans="1:19" ht="15" x14ac:dyDescent="0.25">
      <c r="A344" s="65"/>
      <c r="B344" s="65"/>
      <c r="C344" s="65"/>
      <c r="D344" s="65"/>
      <c r="E344" s="65"/>
      <c r="F344" s="65"/>
      <c r="G344" s="65"/>
      <c r="H344" s="65"/>
      <c r="I344" s="65"/>
      <c r="J344" s="65"/>
      <c r="K344" s="65"/>
      <c r="L344" s="65"/>
      <c r="M344" s="65"/>
      <c r="N344" s="65"/>
      <c r="O344" s="65"/>
      <c r="P344" s="65"/>
      <c r="Q344" s="65"/>
      <c r="R344" s="65"/>
      <c r="S344" s="65"/>
    </row>
    <row r="345" spans="1:19" ht="15" x14ac:dyDescent="0.25">
      <c r="A345" s="65"/>
      <c r="B345" s="65"/>
      <c r="C345" s="65"/>
      <c r="D345" s="65"/>
      <c r="E345" s="65"/>
      <c r="F345" s="65"/>
      <c r="G345" s="65"/>
      <c r="H345" s="65"/>
      <c r="I345" s="65"/>
      <c r="J345" s="65"/>
      <c r="K345" s="65"/>
      <c r="L345" s="65"/>
      <c r="M345" s="65"/>
      <c r="N345" s="65"/>
      <c r="O345" s="65"/>
      <c r="P345" s="65"/>
      <c r="Q345" s="65"/>
      <c r="R345" s="65"/>
      <c r="S345" s="65"/>
    </row>
    <row r="346" spans="1:19" ht="15" x14ac:dyDescent="0.25">
      <c r="A346" s="65"/>
      <c r="B346" s="65"/>
      <c r="C346" s="65"/>
      <c r="D346" s="65"/>
      <c r="E346" s="65"/>
      <c r="F346" s="65"/>
      <c r="G346" s="65"/>
      <c r="H346" s="65"/>
      <c r="I346" s="65"/>
      <c r="J346" s="65"/>
      <c r="K346" s="65"/>
      <c r="L346" s="65"/>
      <c r="M346" s="65"/>
      <c r="N346" s="65"/>
      <c r="O346" s="65"/>
      <c r="P346" s="65"/>
      <c r="Q346" s="65"/>
      <c r="R346" s="65"/>
      <c r="S346" s="65"/>
    </row>
    <row r="347" spans="1:19" ht="15" x14ac:dyDescent="0.25">
      <c r="A347" s="65"/>
      <c r="B347" s="65"/>
      <c r="C347" s="65"/>
      <c r="D347" s="65"/>
      <c r="E347" s="65"/>
      <c r="F347" s="65"/>
      <c r="G347" s="65"/>
      <c r="H347" s="65"/>
      <c r="I347" s="65"/>
      <c r="J347" s="65"/>
      <c r="K347" s="65"/>
      <c r="L347" s="65"/>
      <c r="M347" s="65"/>
      <c r="N347" s="65"/>
      <c r="O347" s="65"/>
      <c r="P347" s="65"/>
      <c r="Q347" s="65"/>
      <c r="R347" s="65"/>
      <c r="S347" s="65"/>
    </row>
    <row r="348" spans="1:19" ht="15" x14ac:dyDescent="0.25">
      <c r="A348" s="65"/>
      <c r="B348" s="65"/>
      <c r="C348" s="65"/>
      <c r="D348" s="65"/>
      <c r="E348" s="65"/>
      <c r="F348" s="65"/>
      <c r="G348" s="65"/>
      <c r="H348" s="65"/>
      <c r="I348" s="65"/>
      <c r="J348" s="65"/>
      <c r="K348" s="65"/>
      <c r="L348" s="65"/>
      <c r="M348" s="65"/>
      <c r="N348" s="65"/>
      <c r="O348" s="65"/>
      <c r="P348" s="65"/>
      <c r="Q348" s="65"/>
      <c r="R348" s="65"/>
      <c r="S348" s="65"/>
    </row>
    <row r="349" spans="1:19" ht="15" x14ac:dyDescent="0.25">
      <c r="A349" s="65"/>
      <c r="B349" s="65"/>
      <c r="C349" s="65"/>
      <c r="D349" s="65"/>
      <c r="E349" s="65"/>
      <c r="F349" s="65"/>
      <c r="G349" s="65"/>
      <c r="H349" s="65"/>
      <c r="I349" s="65"/>
      <c r="J349" s="65"/>
      <c r="K349" s="65"/>
      <c r="L349" s="65"/>
      <c r="M349" s="65"/>
      <c r="N349" s="65"/>
      <c r="O349" s="65"/>
      <c r="P349" s="65"/>
      <c r="Q349" s="65"/>
      <c r="R349" s="65"/>
      <c r="S349" s="65"/>
    </row>
    <row r="350" spans="1:19" ht="15" x14ac:dyDescent="0.25">
      <c r="A350" s="65"/>
      <c r="B350" s="65"/>
      <c r="C350" s="65"/>
      <c r="D350" s="65"/>
      <c r="E350" s="65"/>
      <c r="F350" s="65"/>
      <c r="G350" s="65"/>
      <c r="H350" s="65"/>
      <c r="I350" s="65"/>
      <c r="J350" s="65"/>
      <c r="K350" s="65"/>
      <c r="L350" s="65"/>
      <c r="M350" s="65"/>
      <c r="N350" s="65"/>
      <c r="O350" s="65"/>
      <c r="P350" s="65"/>
      <c r="Q350" s="65"/>
      <c r="R350" s="65"/>
      <c r="S350" s="65"/>
    </row>
    <row r="351" spans="1:19" ht="15" x14ac:dyDescent="0.25">
      <c r="A351" s="65"/>
      <c r="B351" s="65"/>
      <c r="C351" s="65"/>
      <c r="D351" s="65"/>
      <c r="E351" s="65"/>
      <c r="F351" s="65"/>
      <c r="G351" s="65"/>
      <c r="H351" s="65"/>
      <c r="I351" s="65"/>
      <c r="J351" s="65"/>
      <c r="K351" s="65"/>
      <c r="L351" s="65"/>
      <c r="M351" s="65"/>
      <c r="N351" s="65"/>
      <c r="O351" s="65"/>
      <c r="P351" s="65"/>
      <c r="Q351" s="65"/>
      <c r="R351" s="65"/>
      <c r="S351" s="65"/>
    </row>
    <row r="352" spans="1:19" ht="15" x14ac:dyDescent="0.25">
      <c r="A352" s="65"/>
      <c r="B352" s="65"/>
      <c r="C352" s="65"/>
      <c r="D352" s="65"/>
      <c r="E352" s="65"/>
      <c r="F352" s="65"/>
      <c r="G352" s="65"/>
      <c r="H352" s="65"/>
      <c r="I352" s="65"/>
      <c r="J352" s="65"/>
      <c r="K352" s="65"/>
      <c r="L352" s="65"/>
      <c r="M352" s="65"/>
      <c r="N352" s="65"/>
      <c r="O352" s="65"/>
      <c r="P352" s="65"/>
      <c r="Q352" s="65"/>
      <c r="R352" s="65"/>
      <c r="S352" s="65"/>
    </row>
    <row r="353" spans="1:19" ht="15" x14ac:dyDescent="0.25">
      <c r="A353" s="65"/>
      <c r="B353" s="65"/>
      <c r="C353" s="65"/>
      <c r="D353" s="65"/>
      <c r="E353" s="65"/>
      <c r="F353" s="65"/>
      <c r="G353" s="65"/>
      <c r="H353" s="65"/>
      <c r="I353" s="65"/>
      <c r="J353" s="65"/>
      <c r="K353" s="65"/>
      <c r="L353" s="65"/>
      <c r="M353" s="65"/>
      <c r="N353" s="65"/>
      <c r="O353" s="65"/>
      <c r="P353" s="65"/>
      <c r="Q353" s="65"/>
      <c r="R353" s="65"/>
      <c r="S353" s="65"/>
    </row>
    <row r="354" spans="1:19" ht="15" x14ac:dyDescent="0.25">
      <c r="A354" s="65"/>
      <c r="B354" s="65"/>
      <c r="C354" s="65"/>
      <c r="D354" s="65"/>
      <c r="E354" s="65"/>
      <c r="F354" s="65"/>
      <c r="G354" s="65"/>
      <c r="H354" s="65"/>
      <c r="I354" s="65"/>
      <c r="J354" s="65"/>
      <c r="K354" s="65"/>
      <c r="L354" s="65"/>
      <c r="M354" s="65"/>
      <c r="N354" s="65"/>
      <c r="O354" s="65"/>
      <c r="P354" s="65"/>
      <c r="Q354" s="65"/>
      <c r="R354" s="65"/>
      <c r="S354" s="65"/>
    </row>
    <row r="355" spans="1:19" ht="15" x14ac:dyDescent="0.25">
      <c r="A355" s="65"/>
      <c r="B355" s="65"/>
      <c r="C355" s="65"/>
      <c r="D355" s="65"/>
      <c r="E355" s="65"/>
      <c r="F355" s="65"/>
      <c r="G355" s="65"/>
      <c r="H355" s="65"/>
      <c r="I355" s="65"/>
      <c r="J355" s="65"/>
      <c r="K355" s="65"/>
      <c r="L355" s="65"/>
      <c r="M355" s="65"/>
      <c r="N355" s="65"/>
      <c r="O355" s="65"/>
      <c r="P355" s="65"/>
      <c r="Q355" s="65"/>
      <c r="R355" s="65"/>
      <c r="S355" s="65"/>
    </row>
    <row r="356" spans="1:19" ht="15" x14ac:dyDescent="0.25">
      <c r="A356" s="65"/>
      <c r="B356" s="65"/>
      <c r="C356" s="65"/>
      <c r="D356" s="65"/>
      <c r="E356" s="65"/>
      <c r="F356" s="65"/>
      <c r="G356" s="65"/>
      <c r="H356" s="65"/>
      <c r="I356" s="65"/>
      <c r="J356" s="65"/>
      <c r="K356" s="65"/>
      <c r="L356" s="65"/>
      <c r="M356" s="65"/>
      <c r="N356" s="65"/>
      <c r="O356" s="65"/>
      <c r="P356" s="65"/>
      <c r="Q356" s="65"/>
      <c r="R356" s="65"/>
      <c r="S356" s="65"/>
    </row>
    <row r="357" spans="1:19" ht="15" x14ac:dyDescent="0.25">
      <c r="A357" s="65"/>
      <c r="B357" s="65"/>
      <c r="C357" s="65"/>
      <c r="D357" s="65"/>
      <c r="E357" s="65"/>
      <c r="F357" s="65"/>
      <c r="G357" s="65"/>
      <c r="H357" s="65"/>
      <c r="I357" s="65"/>
      <c r="J357" s="65"/>
      <c r="K357" s="65"/>
      <c r="L357" s="65"/>
      <c r="M357" s="65"/>
      <c r="N357" s="65"/>
      <c r="O357" s="65"/>
      <c r="P357" s="65"/>
      <c r="Q357" s="65"/>
      <c r="R357" s="65"/>
      <c r="S357" s="65"/>
    </row>
    <row r="358" spans="1:19" ht="15" x14ac:dyDescent="0.25">
      <c r="A358" s="65"/>
      <c r="B358" s="65"/>
      <c r="C358" s="65"/>
      <c r="D358" s="65"/>
      <c r="E358" s="65"/>
      <c r="F358" s="65"/>
      <c r="G358" s="65"/>
      <c r="H358" s="65"/>
      <c r="I358" s="65"/>
      <c r="J358" s="65"/>
      <c r="K358" s="65"/>
      <c r="L358" s="65"/>
      <c r="M358" s="65"/>
      <c r="N358" s="65"/>
      <c r="O358" s="65"/>
      <c r="P358" s="65"/>
      <c r="Q358" s="65"/>
      <c r="R358" s="65"/>
      <c r="S358" s="65"/>
    </row>
    <row r="359" spans="1:19" ht="15" x14ac:dyDescent="0.25">
      <c r="A359" s="65"/>
      <c r="B359" s="65"/>
      <c r="C359" s="65"/>
      <c r="D359" s="65"/>
      <c r="E359" s="65"/>
      <c r="F359" s="65"/>
      <c r="G359" s="65"/>
      <c r="H359" s="65"/>
      <c r="I359" s="65"/>
      <c r="J359" s="65"/>
      <c r="K359" s="65"/>
      <c r="L359" s="65"/>
      <c r="M359" s="65"/>
      <c r="N359" s="65"/>
      <c r="O359" s="65"/>
      <c r="P359" s="65"/>
      <c r="Q359" s="65"/>
      <c r="R359" s="65"/>
      <c r="S359" s="65"/>
    </row>
    <row r="360" spans="1:19" ht="15" x14ac:dyDescent="0.25">
      <c r="A360" s="65"/>
      <c r="B360" s="65"/>
      <c r="C360" s="65"/>
      <c r="D360" s="65"/>
      <c r="E360" s="65"/>
      <c r="F360" s="65"/>
      <c r="G360" s="65"/>
      <c r="H360" s="65"/>
      <c r="I360" s="65"/>
      <c r="J360" s="65"/>
      <c r="K360" s="65"/>
      <c r="L360" s="65"/>
      <c r="M360" s="65"/>
      <c r="N360" s="65"/>
      <c r="O360" s="65"/>
      <c r="P360" s="65"/>
      <c r="Q360" s="65"/>
      <c r="R360" s="65"/>
      <c r="S360" s="65"/>
    </row>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0"/>
  <sheetViews>
    <sheetView workbookViewId="0">
      <selection activeCell="A8" sqref="A8"/>
    </sheetView>
  </sheetViews>
  <sheetFormatPr defaultRowHeight="12.75" x14ac:dyDescent="0.2"/>
  <cols>
    <col min="2" max="2" width="13.140625" customWidth="1"/>
  </cols>
  <sheetData>
    <row r="1" spans="1:19" ht="15" x14ac:dyDescent="0.25">
      <c r="A1" s="57"/>
      <c r="B1" s="62"/>
      <c r="C1" s="62"/>
      <c r="D1" s="62"/>
      <c r="E1" s="62"/>
      <c r="F1" s="62"/>
      <c r="G1" s="62"/>
      <c r="H1" s="62"/>
      <c r="I1" s="62"/>
      <c r="J1" s="62"/>
      <c r="K1" s="62"/>
      <c r="L1" s="62"/>
      <c r="M1" s="62"/>
      <c r="N1" s="62"/>
      <c r="O1" s="62"/>
      <c r="P1" s="62"/>
      <c r="Q1" s="62"/>
      <c r="R1" s="62"/>
      <c r="S1" s="62"/>
    </row>
    <row r="2" spans="1:19" ht="15" x14ac:dyDescent="0.25">
      <c r="A2" s="62"/>
      <c r="B2" s="62"/>
      <c r="C2" s="62"/>
      <c r="D2" s="62"/>
      <c r="E2" s="62"/>
      <c r="F2" s="62"/>
      <c r="G2" s="62"/>
      <c r="H2" s="62"/>
      <c r="I2" s="62"/>
      <c r="J2" s="62"/>
      <c r="K2" s="62"/>
      <c r="L2" s="62"/>
      <c r="M2" s="62"/>
      <c r="N2" s="62"/>
      <c r="O2" s="62"/>
      <c r="P2" s="62"/>
      <c r="Q2" s="62"/>
      <c r="R2" s="62"/>
      <c r="S2" s="62"/>
    </row>
    <row r="3" spans="1:19" ht="15" x14ac:dyDescent="0.25">
      <c r="A3" s="62"/>
      <c r="B3" s="62"/>
      <c r="C3" s="62"/>
      <c r="D3" s="62"/>
      <c r="E3" s="62"/>
      <c r="F3" s="62"/>
      <c r="G3" s="62"/>
      <c r="H3" s="62"/>
      <c r="I3" s="62"/>
      <c r="J3" s="62"/>
      <c r="K3" s="62"/>
      <c r="L3" s="62"/>
      <c r="M3" s="62"/>
      <c r="N3" s="62"/>
      <c r="O3" s="62"/>
      <c r="P3" s="62"/>
      <c r="Q3" s="62"/>
      <c r="R3" s="62"/>
      <c r="S3" s="62"/>
    </row>
    <row r="4" spans="1:19" ht="15" x14ac:dyDescent="0.25">
      <c r="A4" s="62"/>
      <c r="B4" s="62"/>
      <c r="C4" s="62"/>
      <c r="D4" s="62"/>
      <c r="E4" s="62"/>
      <c r="F4" s="62"/>
      <c r="G4" s="62"/>
      <c r="H4" s="62"/>
      <c r="I4" s="62"/>
      <c r="J4" s="62"/>
      <c r="K4" s="62"/>
      <c r="L4" s="62"/>
      <c r="M4" s="62"/>
      <c r="N4" s="62"/>
      <c r="O4" s="62"/>
      <c r="P4" s="62"/>
      <c r="Q4" s="62"/>
      <c r="R4" s="62"/>
      <c r="S4" s="62"/>
    </row>
    <row r="5" spans="1:19" ht="15" x14ac:dyDescent="0.25">
      <c r="A5" s="62"/>
      <c r="B5" s="62"/>
      <c r="C5" s="62"/>
      <c r="D5" s="62"/>
      <c r="E5" s="62"/>
      <c r="F5" s="62"/>
      <c r="G5" s="62"/>
      <c r="H5" s="62"/>
      <c r="I5" s="62"/>
      <c r="J5" s="62"/>
      <c r="K5" s="62"/>
      <c r="L5" s="62"/>
      <c r="M5" s="62"/>
      <c r="N5" s="62"/>
      <c r="O5" s="62"/>
      <c r="P5" s="62"/>
      <c r="Q5" s="62"/>
      <c r="R5" s="62"/>
      <c r="S5" s="62"/>
    </row>
    <row r="6" spans="1:19" ht="15" x14ac:dyDescent="0.25">
      <c r="A6" s="62"/>
      <c r="B6" s="62"/>
      <c r="C6" s="62"/>
      <c r="D6" s="62"/>
      <c r="E6" s="62"/>
      <c r="F6" s="62"/>
      <c r="G6" s="62"/>
      <c r="H6" s="62"/>
      <c r="I6" s="62"/>
      <c r="J6" s="62"/>
      <c r="K6" s="62"/>
      <c r="L6" s="62"/>
      <c r="M6" s="62"/>
      <c r="N6" s="62"/>
      <c r="O6" s="62"/>
      <c r="P6" s="62"/>
      <c r="Q6" s="62"/>
      <c r="R6" s="62"/>
      <c r="S6" s="62"/>
    </row>
    <row r="7" spans="1:19" ht="15" x14ac:dyDescent="0.25">
      <c r="A7" s="62"/>
      <c r="B7" s="62"/>
      <c r="C7" s="62"/>
      <c r="D7" s="62"/>
      <c r="E7" s="62"/>
      <c r="F7" s="62"/>
      <c r="G7" s="62"/>
      <c r="H7" s="62"/>
      <c r="I7" s="62"/>
      <c r="J7" s="62"/>
      <c r="K7" s="62"/>
      <c r="L7" s="62"/>
      <c r="M7" s="62"/>
      <c r="N7" s="62"/>
      <c r="O7" s="62"/>
      <c r="P7" s="62"/>
      <c r="Q7" s="62"/>
      <c r="R7" s="62"/>
      <c r="S7" s="62"/>
    </row>
    <row r="8" spans="1:19" ht="15" x14ac:dyDescent="0.25">
      <c r="A8" s="62"/>
      <c r="B8" s="62"/>
      <c r="C8" s="62"/>
      <c r="D8" s="62"/>
      <c r="E8" s="62"/>
      <c r="F8" s="62"/>
      <c r="G8" s="62"/>
      <c r="H8" s="62"/>
      <c r="I8" s="62"/>
      <c r="J8" s="62"/>
      <c r="K8" s="62"/>
      <c r="L8" s="62"/>
      <c r="M8" s="62"/>
      <c r="N8" s="62"/>
      <c r="O8" s="62"/>
      <c r="P8" s="62"/>
      <c r="Q8" s="62"/>
      <c r="R8" s="62"/>
      <c r="S8" s="62"/>
    </row>
    <row r="9" spans="1:19" ht="15" x14ac:dyDescent="0.25">
      <c r="A9" s="62"/>
      <c r="B9" s="62"/>
      <c r="C9" s="62"/>
      <c r="D9" s="62"/>
      <c r="E9" s="62"/>
      <c r="F9" s="62"/>
      <c r="G9" s="62"/>
      <c r="H9" s="62"/>
      <c r="I9" s="62"/>
      <c r="J9" s="62"/>
      <c r="K9" s="62"/>
      <c r="L9" s="62"/>
      <c r="M9" s="62"/>
      <c r="N9" s="62"/>
      <c r="O9" s="62"/>
      <c r="P9" s="62"/>
      <c r="Q9" s="62"/>
      <c r="R9" s="62"/>
      <c r="S9" s="62"/>
    </row>
    <row r="10" spans="1:19" ht="15" x14ac:dyDescent="0.25">
      <c r="A10" s="62"/>
      <c r="B10" s="62"/>
      <c r="C10" s="62"/>
      <c r="D10" s="62"/>
      <c r="E10" s="62"/>
      <c r="F10" s="62"/>
      <c r="G10" s="62"/>
      <c r="H10" s="62"/>
      <c r="I10" s="62"/>
      <c r="J10" s="62"/>
      <c r="K10" s="62"/>
      <c r="L10" s="62"/>
      <c r="M10" s="62"/>
      <c r="N10" s="62"/>
      <c r="O10" s="62"/>
      <c r="P10" s="62"/>
      <c r="Q10" s="62"/>
      <c r="R10" s="62"/>
      <c r="S10" s="62"/>
    </row>
    <row r="11" spans="1:19" ht="15" x14ac:dyDescent="0.25">
      <c r="A11" s="62"/>
      <c r="B11" s="62"/>
      <c r="C11" s="62"/>
      <c r="D11" s="62"/>
      <c r="E11" s="62"/>
      <c r="F11" s="62"/>
      <c r="G11" s="62"/>
      <c r="H11" s="62"/>
      <c r="I11" s="62"/>
      <c r="J11" s="62"/>
      <c r="K11" s="62"/>
      <c r="L11" s="62"/>
      <c r="M11" s="62"/>
      <c r="N11" s="62"/>
      <c r="O11" s="62"/>
      <c r="P11" s="62"/>
      <c r="Q11" s="62"/>
      <c r="R11" s="62"/>
      <c r="S11" s="62"/>
    </row>
    <row r="12" spans="1:19" ht="15" x14ac:dyDescent="0.25">
      <c r="A12" s="62"/>
      <c r="B12" s="62"/>
      <c r="C12" s="62"/>
      <c r="D12" s="62"/>
      <c r="E12" s="62"/>
      <c r="F12" s="62"/>
      <c r="G12" s="62"/>
      <c r="H12" s="62"/>
      <c r="I12" s="62"/>
      <c r="J12" s="62"/>
      <c r="K12" s="62"/>
      <c r="L12" s="62"/>
      <c r="M12" s="62"/>
      <c r="N12" s="62"/>
      <c r="O12" s="62"/>
      <c r="P12" s="62"/>
      <c r="Q12" s="62"/>
      <c r="R12" s="62"/>
      <c r="S12" s="62"/>
    </row>
    <row r="13" spans="1:19" ht="15" x14ac:dyDescent="0.25">
      <c r="A13" s="62"/>
      <c r="B13" s="62"/>
      <c r="C13" s="62"/>
      <c r="D13" s="62"/>
      <c r="E13" s="62"/>
      <c r="F13" s="62"/>
      <c r="G13" s="62"/>
      <c r="H13" s="62"/>
      <c r="I13" s="62"/>
      <c r="J13" s="62"/>
      <c r="K13" s="62"/>
      <c r="L13" s="62"/>
      <c r="M13" s="62"/>
      <c r="N13" s="62"/>
      <c r="O13" s="62"/>
      <c r="P13" s="62"/>
      <c r="Q13" s="62"/>
      <c r="R13" s="62"/>
      <c r="S13" s="62"/>
    </row>
    <row r="14" spans="1:19" ht="15" x14ac:dyDescent="0.25">
      <c r="A14" s="62"/>
      <c r="B14" s="62"/>
      <c r="C14" s="62"/>
      <c r="D14" s="62"/>
      <c r="E14" s="62"/>
      <c r="F14" s="62"/>
      <c r="G14" s="62"/>
      <c r="H14" s="62"/>
      <c r="I14" s="62"/>
      <c r="J14" s="62"/>
      <c r="K14" s="62"/>
      <c r="L14" s="62"/>
      <c r="M14" s="62"/>
      <c r="N14" s="62"/>
      <c r="O14" s="62"/>
      <c r="P14" s="62"/>
      <c r="Q14" s="62"/>
      <c r="R14" s="62"/>
      <c r="S14" s="62"/>
    </row>
    <row r="15" spans="1:19" ht="15" x14ac:dyDescent="0.25">
      <c r="A15" s="62"/>
      <c r="B15" s="62"/>
      <c r="C15" s="62"/>
      <c r="D15" s="62"/>
      <c r="E15" s="62"/>
      <c r="F15" s="62"/>
      <c r="G15" s="62"/>
      <c r="H15" s="62"/>
      <c r="I15" s="62"/>
      <c r="J15" s="62"/>
      <c r="K15" s="62"/>
      <c r="L15" s="62"/>
      <c r="M15" s="62"/>
      <c r="N15" s="62"/>
      <c r="O15" s="62"/>
      <c r="P15" s="62"/>
      <c r="Q15" s="62"/>
      <c r="R15" s="62"/>
      <c r="S15" s="62"/>
    </row>
    <row r="16" spans="1:19" ht="15" x14ac:dyDescent="0.25">
      <c r="A16" s="62"/>
      <c r="B16" s="62"/>
      <c r="C16" s="62"/>
      <c r="D16" s="62"/>
      <c r="E16" s="62"/>
      <c r="F16" s="62"/>
      <c r="G16" s="62"/>
      <c r="H16" s="62"/>
      <c r="I16" s="62"/>
      <c r="J16" s="62"/>
      <c r="K16" s="62"/>
      <c r="L16" s="62"/>
      <c r="M16" s="62"/>
      <c r="N16" s="62"/>
      <c r="O16" s="62"/>
      <c r="P16" s="62"/>
      <c r="Q16" s="62"/>
      <c r="R16" s="62"/>
      <c r="S16" s="62"/>
    </row>
    <row r="17" spans="1:19" ht="15" x14ac:dyDescent="0.25">
      <c r="A17" s="62"/>
      <c r="B17" s="62"/>
      <c r="C17" s="62"/>
      <c r="D17" s="62"/>
      <c r="E17" s="62"/>
      <c r="F17" s="62"/>
      <c r="G17" s="62"/>
      <c r="H17" s="62"/>
      <c r="I17" s="62"/>
      <c r="J17" s="62"/>
      <c r="K17" s="62"/>
      <c r="L17" s="62"/>
      <c r="M17" s="62"/>
      <c r="N17" s="62"/>
      <c r="O17" s="62"/>
      <c r="P17" s="62"/>
      <c r="Q17" s="62"/>
      <c r="R17" s="62"/>
      <c r="S17" s="62"/>
    </row>
    <row r="18" spans="1:19" ht="15" x14ac:dyDescent="0.25">
      <c r="A18" s="62"/>
      <c r="B18" s="62"/>
      <c r="C18" s="62"/>
      <c r="D18" s="62"/>
      <c r="E18" s="62"/>
      <c r="F18" s="62"/>
      <c r="G18" s="62"/>
      <c r="H18" s="62"/>
      <c r="I18" s="62"/>
      <c r="J18" s="62"/>
      <c r="K18" s="62"/>
      <c r="L18" s="62"/>
      <c r="M18" s="62"/>
      <c r="N18" s="62"/>
      <c r="O18" s="62"/>
      <c r="P18" s="62"/>
      <c r="Q18" s="62"/>
      <c r="R18" s="62"/>
      <c r="S18" s="62"/>
    </row>
    <row r="19" spans="1:19" ht="15" x14ac:dyDescent="0.25">
      <c r="A19" s="62"/>
      <c r="B19" s="62"/>
      <c r="C19" s="62"/>
      <c r="D19" s="62"/>
      <c r="E19" s="62"/>
      <c r="F19" s="62"/>
      <c r="G19" s="62"/>
      <c r="H19" s="62"/>
      <c r="I19" s="62"/>
      <c r="J19" s="62"/>
      <c r="K19" s="62"/>
      <c r="L19" s="62"/>
      <c r="M19" s="62"/>
      <c r="N19" s="62"/>
      <c r="O19" s="62"/>
      <c r="P19" s="62"/>
      <c r="Q19" s="62"/>
      <c r="R19" s="62"/>
      <c r="S19" s="62"/>
    </row>
    <row r="20" spans="1:19" ht="15" x14ac:dyDescent="0.25">
      <c r="A20" s="62"/>
      <c r="B20" s="62"/>
      <c r="C20" s="62"/>
      <c r="D20" s="62"/>
      <c r="E20" s="62"/>
      <c r="F20" s="62"/>
      <c r="G20" s="62"/>
      <c r="H20" s="62"/>
      <c r="I20" s="62"/>
      <c r="J20" s="62"/>
      <c r="K20" s="62"/>
      <c r="L20" s="62"/>
      <c r="M20" s="62"/>
      <c r="N20" s="62"/>
      <c r="O20" s="62"/>
      <c r="P20" s="62"/>
      <c r="Q20" s="62"/>
      <c r="R20" s="62"/>
      <c r="S20" s="62"/>
    </row>
    <row r="21" spans="1:19" ht="15" x14ac:dyDescent="0.25">
      <c r="A21" s="62"/>
      <c r="B21" s="62"/>
      <c r="C21" s="62"/>
      <c r="D21" s="62"/>
      <c r="E21" s="62"/>
      <c r="F21" s="62"/>
      <c r="G21" s="62"/>
      <c r="H21" s="62"/>
      <c r="I21" s="62"/>
      <c r="J21" s="62"/>
      <c r="K21" s="62"/>
      <c r="L21" s="62"/>
      <c r="M21" s="62"/>
      <c r="N21" s="62"/>
      <c r="O21" s="62"/>
      <c r="P21" s="62"/>
      <c r="Q21" s="62"/>
      <c r="R21" s="62"/>
      <c r="S21" s="62"/>
    </row>
    <row r="22" spans="1:19" ht="15" x14ac:dyDescent="0.25">
      <c r="A22" s="62"/>
      <c r="B22" s="62"/>
      <c r="C22" s="62"/>
      <c r="D22" s="62"/>
      <c r="E22" s="62"/>
      <c r="F22" s="62"/>
      <c r="G22" s="62"/>
      <c r="H22" s="62"/>
      <c r="I22" s="62"/>
      <c r="J22" s="62"/>
      <c r="K22" s="62"/>
      <c r="L22" s="62"/>
      <c r="M22" s="62"/>
      <c r="N22" s="62"/>
      <c r="O22" s="62"/>
      <c r="P22" s="62"/>
      <c r="Q22" s="62"/>
      <c r="R22" s="62"/>
      <c r="S22" s="62"/>
    </row>
    <row r="23" spans="1:19" ht="15" x14ac:dyDescent="0.25">
      <c r="A23" s="62"/>
      <c r="B23" s="62"/>
      <c r="C23" s="62"/>
      <c r="D23" s="62"/>
      <c r="E23" s="62"/>
      <c r="F23" s="62"/>
      <c r="G23" s="62"/>
      <c r="H23" s="62"/>
      <c r="I23" s="62"/>
      <c r="J23" s="62"/>
      <c r="K23" s="62"/>
      <c r="L23" s="62"/>
      <c r="M23" s="62"/>
      <c r="N23" s="62"/>
      <c r="O23" s="62"/>
      <c r="P23" s="62"/>
      <c r="Q23" s="62"/>
      <c r="R23" s="62"/>
      <c r="S23" s="62"/>
    </row>
    <row r="24" spans="1:19" ht="15" x14ac:dyDescent="0.25">
      <c r="A24" s="62"/>
      <c r="B24" s="62"/>
      <c r="C24" s="62"/>
      <c r="D24" s="62"/>
      <c r="E24" s="62"/>
      <c r="F24" s="62"/>
      <c r="G24" s="62"/>
      <c r="H24" s="62"/>
      <c r="I24" s="62"/>
      <c r="J24" s="62"/>
      <c r="K24" s="62"/>
      <c r="L24" s="62"/>
      <c r="M24" s="62"/>
      <c r="N24" s="62"/>
      <c r="O24" s="62"/>
      <c r="P24" s="62"/>
      <c r="Q24" s="62"/>
      <c r="R24" s="62"/>
      <c r="S24" s="62"/>
    </row>
    <row r="25" spans="1:19" ht="15" x14ac:dyDescent="0.25">
      <c r="A25" s="62"/>
      <c r="B25" s="62"/>
      <c r="C25" s="62"/>
      <c r="D25" s="62"/>
      <c r="E25" s="62"/>
      <c r="F25" s="62"/>
      <c r="G25" s="62"/>
      <c r="H25" s="62"/>
      <c r="I25" s="62"/>
      <c r="J25" s="62"/>
      <c r="K25" s="62"/>
      <c r="L25" s="62"/>
      <c r="M25" s="62"/>
      <c r="N25" s="62"/>
      <c r="O25" s="62"/>
      <c r="P25" s="62"/>
      <c r="Q25" s="62"/>
      <c r="R25" s="62"/>
      <c r="S25" s="62"/>
    </row>
    <row r="26" spans="1:19" ht="15" x14ac:dyDescent="0.25">
      <c r="A26" s="62"/>
      <c r="B26" s="62"/>
      <c r="C26" s="62"/>
      <c r="D26" s="62"/>
      <c r="E26" s="62"/>
      <c r="F26" s="62"/>
      <c r="G26" s="62"/>
      <c r="H26" s="62"/>
      <c r="I26" s="62"/>
      <c r="J26" s="62"/>
      <c r="K26" s="62"/>
      <c r="L26" s="62"/>
      <c r="M26" s="62"/>
      <c r="N26" s="62"/>
      <c r="O26" s="62"/>
      <c r="P26" s="62"/>
      <c r="Q26" s="62"/>
      <c r="R26" s="62"/>
      <c r="S26" s="62"/>
    </row>
    <row r="27" spans="1:19" ht="15" x14ac:dyDescent="0.25">
      <c r="A27" s="62"/>
      <c r="B27" s="62"/>
      <c r="C27" s="62"/>
      <c r="D27" s="62"/>
      <c r="E27" s="62"/>
      <c r="F27" s="62"/>
      <c r="G27" s="62"/>
      <c r="H27" s="62"/>
      <c r="I27" s="62"/>
      <c r="J27" s="62"/>
      <c r="K27" s="62"/>
      <c r="L27" s="62"/>
      <c r="M27" s="62"/>
      <c r="N27" s="62"/>
      <c r="O27" s="62"/>
      <c r="P27" s="62"/>
      <c r="Q27" s="62"/>
      <c r="R27" s="62"/>
      <c r="S27" s="62"/>
    </row>
    <row r="28" spans="1:19" ht="15" x14ac:dyDescent="0.25">
      <c r="A28" s="62"/>
      <c r="B28" s="62"/>
      <c r="C28" s="62"/>
      <c r="D28" s="62"/>
      <c r="E28" s="62"/>
      <c r="F28" s="62"/>
      <c r="G28" s="62"/>
      <c r="H28" s="62"/>
      <c r="I28" s="62"/>
      <c r="J28" s="62"/>
      <c r="K28" s="62"/>
      <c r="L28" s="62"/>
      <c r="M28" s="62"/>
      <c r="N28" s="62"/>
      <c r="O28" s="62"/>
      <c r="P28" s="62"/>
      <c r="Q28" s="62"/>
      <c r="R28" s="62"/>
      <c r="S28" s="62"/>
    </row>
    <row r="29" spans="1:19" ht="15" x14ac:dyDescent="0.25">
      <c r="A29" s="62"/>
      <c r="B29" s="62"/>
      <c r="C29" s="62"/>
      <c r="D29" s="62"/>
      <c r="E29" s="62"/>
      <c r="F29" s="62"/>
      <c r="G29" s="62"/>
      <c r="H29" s="62"/>
      <c r="I29" s="62"/>
      <c r="J29" s="62"/>
      <c r="K29" s="62"/>
      <c r="L29" s="62"/>
      <c r="M29" s="62"/>
      <c r="N29" s="62"/>
      <c r="O29" s="62"/>
      <c r="P29" s="62"/>
      <c r="Q29" s="62"/>
      <c r="R29" s="62"/>
      <c r="S29" s="62"/>
    </row>
    <row r="30" spans="1:19" ht="15" x14ac:dyDescent="0.25">
      <c r="A30" s="62"/>
      <c r="B30" s="62"/>
      <c r="C30" s="62"/>
      <c r="D30" s="62"/>
      <c r="E30" s="62"/>
      <c r="F30" s="62"/>
      <c r="G30" s="62"/>
      <c r="H30" s="62"/>
      <c r="I30" s="62"/>
      <c r="J30" s="62"/>
      <c r="K30" s="62"/>
      <c r="L30" s="62"/>
      <c r="M30" s="62"/>
      <c r="N30" s="62"/>
      <c r="O30" s="62"/>
      <c r="P30" s="62"/>
      <c r="Q30" s="62"/>
      <c r="R30" s="62"/>
      <c r="S30" s="62"/>
    </row>
    <row r="31" spans="1:19" ht="15" x14ac:dyDescent="0.25">
      <c r="A31" s="62"/>
      <c r="B31" s="62"/>
      <c r="C31" s="62"/>
      <c r="D31" s="62"/>
      <c r="E31" s="62"/>
      <c r="F31" s="62"/>
      <c r="G31" s="62"/>
      <c r="H31" s="62"/>
      <c r="I31" s="62"/>
      <c r="J31" s="62"/>
      <c r="K31" s="62"/>
      <c r="L31" s="62"/>
      <c r="M31" s="62"/>
      <c r="N31" s="62"/>
      <c r="O31" s="62"/>
      <c r="P31" s="62"/>
      <c r="Q31" s="62"/>
      <c r="R31" s="62"/>
      <c r="S31" s="62"/>
    </row>
    <row r="32" spans="1:19" ht="15" x14ac:dyDescent="0.25">
      <c r="A32" s="62"/>
      <c r="B32" s="62"/>
      <c r="C32" s="62"/>
      <c r="D32" s="62"/>
      <c r="E32" s="62"/>
      <c r="F32" s="62"/>
      <c r="G32" s="62"/>
      <c r="H32" s="62"/>
      <c r="I32" s="62"/>
      <c r="J32" s="62"/>
      <c r="K32" s="62"/>
      <c r="L32" s="62"/>
      <c r="M32" s="62"/>
      <c r="N32" s="62"/>
      <c r="O32" s="62"/>
      <c r="P32" s="62"/>
      <c r="Q32" s="62"/>
      <c r="R32" s="62"/>
      <c r="S32" s="62"/>
    </row>
    <row r="33" spans="1:19" ht="15" x14ac:dyDescent="0.25">
      <c r="A33" s="62"/>
      <c r="B33" s="62"/>
      <c r="C33" s="62"/>
      <c r="D33" s="62"/>
      <c r="E33" s="62"/>
      <c r="F33" s="62"/>
      <c r="G33" s="62"/>
      <c r="H33" s="62"/>
      <c r="I33" s="62"/>
      <c r="J33" s="62"/>
      <c r="K33" s="62"/>
      <c r="L33" s="62"/>
      <c r="M33" s="62"/>
      <c r="N33" s="62"/>
      <c r="O33" s="62"/>
      <c r="P33" s="62"/>
      <c r="Q33" s="62"/>
      <c r="R33" s="62"/>
      <c r="S33" s="62"/>
    </row>
    <row r="34" spans="1:19" ht="15" x14ac:dyDescent="0.25">
      <c r="A34" s="62"/>
      <c r="B34" s="62"/>
      <c r="C34" s="62"/>
      <c r="D34" s="62"/>
      <c r="E34" s="62"/>
      <c r="F34" s="62"/>
      <c r="G34" s="62"/>
      <c r="H34" s="62"/>
      <c r="I34" s="62"/>
      <c r="J34" s="62"/>
      <c r="K34" s="62"/>
      <c r="L34" s="62"/>
      <c r="M34" s="62"/>
      <c r="N34" s="62"/>
      <c r="O34" s="62"/>
      <c r="P34" s="62"/>
      <c r="Q34" s="62"/>
      <c r="R34" s="62"/>
      <c r="S34" s="62"/>
    </row>
    <row r="35" spans="1:19" ht="15" x14ac:dyDescent="0.25">
      <c r="A35" s="62"/>
      <c r="B35" s="62"/>
      <c r="C35" s="62"/>
      <c r="D35" s="62"/>
      <c r="E35" s="62"/>
      <c r="F35" s="62"/>
      <c r="G35" s="62"/>
      <c r="H35" s="62"/>
      <c r="I35" s="62"/>
      <c r="J35" s="62"/>
      <c r="K35" s="62"/>
      <c r="L35" s="62"/>
      <c r="M35" s="62"/>
      <c r="N35" s="62"/>
      <c r="O35" s="62"/>
      <c r="P35" s="62"/>
      <c r="Q35" s="62"/>
      <c r="R35" s="62"/>
      <c r="S35" s="62"/>
    </row>
    <row r="36" spans="1:19" ht="15" x14ac:dyDescent="0.25">
      <c r="A36" s="62"/>
      <c r="B36" s="62"/>
      <c r="C36" s="62"/>
      <c r="D36" s="62"/>
      <c r="E36" s="62"/>
      <c r="F36" s="62"/>
      <c r="G36" s="62"/>
      <c r="H36" s="62"/>
      <c r="I36" s="62"/>
      <c r="J36" s="62"/>
      <c r="K36" s="62"/>
      <c r="L36" s="62"/>
      <c r="M36" s="62"/>
      <c r="N36" s="62"/>
      <c r="O36" s="62"/>
      <c r="P36" s="62"/>
      <c r="Q36" s="62"/>
      <c r="R36" s="62"/>
      <c r="S36" s="62"/>
    </row>
    <row r="37" spans="1:19" ht="15" x14ac:dyDescent="0.25">
      <c r="A37" s="62"/>
      <c r="B37" s="62"/>
      <c r="C37" s="62"/>
      <c r="D37" s="62"/>
      <c r="E37" s="62"/>
      <c r="F37" s="62"/>
      <c r="G37" s="62"/>
      <c r="H37" s="62"/>
      <c r="I37" s="62"/>
      <c r="J37" s="62"/>
      <c r="K37" s="62"/>
      <c r="L37" s="62"/>
      <c r="M37" s="62"/>
      <c r="N37" s="62"/>
      <c r="O37" s="62"/>
      <c r="P37" s="62"/>
      <c r="Q37" s="62"/>
      <c r="R37" s="62"/>
      <c r="S37" s="62"/>
    </row>
    <row r="38" spans="1:19" ht="15" x14ac:dyDescent="0.25">
      <c r="A38" s="62"/>
      <c r="B38" s="62"/>
      <c r="C38" s="62"/>
      <c r="D38" s="62"/>
      <c r="E38" s="62"/>
      <c r="F38" s="62"/>
      <c r="G38" s="62"/>
      <c r="H38" s="62"/>
      <c r="I38" s="62"/>
      <c r="J38" s="62"/>
      <c r="K38" s="62"/>
      <c r="L38" s="62"/>
      <c r="M38" s="62"/>
      <c r="N38" s="62"/>
      <c r="O38" s="62"/>
      <c r="P38" s="62"/>
      <c r="Q38" s="62"/>
      <c r="R38" s="62"/>
      <c r="S38" s="62"/>
    </row>
    <row r="39" spans="1:19" ht="15" x14ac:dyDescent="0.25">
      <c r="A39" s="62"/>
      <c r="B39" s="62"/>
      <c r="C39" s="62"/>
      <c r="D39" s="62"/>
      <c r="E39" s="62"/>
      <c r="F39" s="62"/>
      <c r="G39" s="62"/>
      <c r="H39" s="62"/>
      <c r="I39" s="62"/>
      <c r="J39" s="62"/>
      <c r="K39" s="62"/>
      <c r="L39" s="62"/>
      <c r="M39" s="62"/>
      <c r="N39" s="62"/>
      <c r="O39" s="62"/>
      <c r="P39" s="62"/>
      <c r="Q39" s="62"/>
      <c r="R39" s="62"/>
      <c r="S39" s="62"/>
    </row>
    <row r="40" spans="1:19" ht="15" x14ac:dyDescent="0.25">
      <c r="A40" s="62"/>
      <c r="B40" s="62"/>
      <c r="C40" s="62"/>
      <c r="D40" s="62"/>
      <c r="E40" s="62"/>
      <c r="F40" s="62"/>
      <c r="G40" s="62"/>
      <c r="H40" s="62"/>
      <c r="I40" s="62"/>
      <c r="J40" s="62"/>
      <c r="K40" s="62"/>
      <c r="L40" s="62"/>
      <c r="M40" s="62"/>
      <c r="N40" s="62"/>
      <c r="O40" s="62"/>
      <c r="P40" s="62"/>
      <c r="Q40" s="62"/>
      <c r="R40" s="62"/>
      <c r="S40" s="62"/>
    </row>
    <row r="41" spans="1:19" ht="15" x14ac:dyDescent="0.25">
      <c r="A41" s="62"/>
      <c r="B41" s="62"/>
      <c r="C41" s="62"/>
      <c r="D41" s="62"/>
      <c r="E41" s="62"/>
      <c r="F41" s="62"/>
      <c r="G41" s="62"/>
      <c r="H41" s="62"/>
      <c r="I41" s="62"/>
      <c r="J41" s="62"/>
      <c r="K41" s="62"/>
      <c r="L41" s="62"/>
      <c r="M41" s="62"/>
      <c r="N41" s="62"/>
      <c r="O41" s="62"/>
      <c r="P41" s="62"/>
      <c r="Q41" s="62"/>
      <c r="R41" s="62"/>
      <c r="S41" s="62"/>
    </row>
    <row r="42" spans="1:19" ht="15" x14ac:dyDescent="0.25">
      <c r="A42" s="62"/>
      <c r="B42" s="62"/>
      <c r="C42" s="62"/>
      <c r="D42" s="62"/>
      <c r="E42" s="62"/>
      <c r="F42" s="62"/>
      <c r="G42" s="62"/>
      <c r="H42" s="62"/>
      <c r="I42" s="62"/>
      <c r="J42" s="62"/>
      <c r="K42" s="62"/>
      <c r="L42" s="62"/>
      <c r="M42" s="62"/>
      <c r="N42" s="62"/>
      <c r="O42" s="62"/>
      <c r="P42" s="62"/>
      <c r="Q42" s="62"/>
      <c r="R42" s="62"/>
      <c r="S42" s="62"/>
    </row>
    <row r="43" spans="1:19" ht="15" x14ac:dyDescent="0.25">
      <c r="A43" s="62"/>
      <c r="B43" s="62"/>
      <c r="C43" s="62"/>
      <c r="D43" s="62"/>
      <c r="E43" s="62"/>
      <c r="F43" s="62"/>
      <c r="G43" s="62"/>
      <c r="H43" s="62"/>
      <c r="I43" s="62"/>
      <c r="J43" s="62"/>
      <c r="K43" s="62"/>
      <c r="L43" s="62"/>
      <c r="M43" s="62"/>
      <c r="N43" s="62"/>
      <c r="O43" s="62"/>
      <c r="P43" s="62"/>
      <c r="Q43" s="62"/>
      <c r="R43" s="62"/>
      <c r="S43" s="62"/>
    </row>
    <row r="44" spans="1:19" ht="15" x14ac:dyDescent="0.25">
      <c r="A44" s="62"/>
      <c r="B44" s="62"/>
      <c r="C44" s="62"/>
      <c r="D44" s="62"/>
      <c r="E44" s="62"/>
      <c r="F44" s="62"/>
      <c r="G44" s="62"/>
      <c r="H44" s="62"/>
      <c r="I44" s="62"/>
      <c r="J44" s="62"/>
      <c r="K44" s="62"/>
      <c r="L44" s="62"/>
      <c r="M44" s="62"/>
      <c r="N44" s="62"/>
      <c r="O44" s="62"/>
      <c r="P44" s="62"/>
      <c r="Q44" s="62"/>
      <c r="R44" s="62"/>
      <c r="S44" s="62"/>
    </row>
    <row r="45" spans="1:19" ht="15" x14ac:dyDescent="0.25">
      <c r="A45" s="62"/>
      <c r="B45" s="62"/>
      <c r="C45" s="62"/>
      <c r="D45" s="62"/>
      <c r="E45" s="62"/>
      <c r="F45" s="62"/>
      <c r="G45" s="62"/>
      <c r="H45" s="62"/>
      <c r="I45" s="62"/>
      <c r="J45" s="62"/>
      <c r="K45" s="62"/>
      <c r="L45" s="62"/>
      <c r="M45" s="62"/>
      <c r="N45" s="62"/>
      <c r="O45" s="62"/>
      <c r="P45" s="62"/>
      <c r="Q45" s="62"/>
      <c r="R45" s="62"/>
      <c r="S45" s="62"/>
    </row>
    <row r="46" spans="1:19" ht="15" x14ac:dyDescent="0.25">
      <c r="A46" s="62"/>
      <c r="B46" s="62"/>
      <c r="C46" s="62"/>
      <c r="D46" s="62"/>
      <c r="E46" s="62"/>
      <c r="F46" s="62"/>
      <c r="G46" s="62"/>
      <c r="H46" s="62"/>
      <c r="I46" s="62"/>
      <c r="J46" s="62"/>
      <c r="K46" s="62"/>
      <c r="L46" s="62"/>
      <c r="M46" s="62"/>
      <c r="N46" s="62"/>
      <c r="O46" s="62"/>
      <c r="P46" s="62"/>
      <c r="Q46" s="62"/>
      <c r="R46" s="62"/>
      <c r="S46" s="62"/>
    </row>
    <row r="47" spans="1:19" ht="15" x14ac:dyDescent="0.25">
      <c r="A47" s="62"/>
      <c r="B47" s="62"/>
      <c r="C47" s="62"/>
      <c r="D47" s="62"/>
      <c r="E47" s="62"/>
      <c r="F47" s="62"/>
      <c r="G47" s="62"/>
      <c r="H47" s="62"/>
      <c r="I47" s="62"/>
      <c r="J47" s="62"/>
      <c r="K47" s="62"/>
      <c r="L47" s="62"/>
      <c r="M47" s="62"/>
      <c r="N47" s="62"/>
      <c r="O47" s="62"/>
      <c r="P47" s="62"/>
      <c r="Q47" s="62"/>
      <c r="R47" s="62"/>
      <c r="S47" s="62"/>
    </row>
    <row r="48" spans="1:19" ht="15" x14ac:dyDescent="0.25">
      <c r="A48" s="62"/>
      <c r="B48" s="62"/>
      <c r="C48" s="62"/>
      <c r="D48" s="62"/>
      <c r="E48" s="62"/>
      <c r="F48" s="62"/>
      <c r="G48" s="62"/>
      <c r="H48" s="62"/>
      <c r="I48" s="62"/>
      <c r="J48" s="62"/>
      <c r="K48" s="62"/>
      <c r="L48" s="62"/>
      <c r="M48" s="62"/>
      <c r="N48" s="62"/>
      <c r="O48" s="62"/>
      <c r="P48" s="62"/>
      <c r="Q48" s="62"/>
      <c r="R48" s="62"/>
      <c r="S48" s="62"/>
    </row>
    <row r="49" spans="1:19" ht="15" x14ac:dyDescent="0.25">
      <c r="A49" s="62"/>
      <c r="B49" s="62"/>
      <c r="C49" s="62"/>
      <c r="D49" s="62"/>
      <c r="E49" s="62"/>
      <c r="F49" s="62"/>
      <c r="G49" s="62"/>
      <c r="H49" s="62"/>
      <c r="I49" s="62"/>
      <c r="J49" s="62"/>
      <c r="K49" s="62"/>
      <c r="L49" s="62"/>
      <c r="M49" s="62"/>
      <c r="N49" s="62"/>
      <c r="O49" s="62"/>
      <c r="P49" s="62"/>
      <c r="Q49" s="62"/>
      <c r="R49" s="62"/>
      <c r="S49" s="62"/>
    </row>
    <row r="50" spans="1:19" ht="15" x14ac:dyDescent="0.25">
      <c r="A50" s="62"/>
      <c r="B50" s="62"/>
      <c r="C50" s="62"/>
      <c r="D50" s="62"/>
      <c r="E50" s="62"/>
      <c r="F50" s="62"/>
      <c r="G50" s="62"/>
      <c r="H50" s="62"/>
      <c r="I50" s="62"/>
      <c r="J50" s="62"/>
      <c r="K50" s="62"/>
      <c r="L50" s="62"/>
      <c r="M50" s="62"/>
      <c r="N50" s="62"/>
      <c r="O50" s="62"/>
      <c r="P50" s="62"/>
      <c r="Q50" s="62"/>
      <c r="R50" s="62"/>
      <c r="S50" s="62"/>
    </row>
    <row r="51" spans="1:19" ht="15" x14ac:dyDescent="0.25">
      <c r="A51" s="62"/>
      <c r="B51" s="62"/>
      <c r="C51" s="62"/>
      <c r="D51" s="62"/>
      <c r="E51" s="62"/>
      <c r="F51" s="62"/>
      <c r="G51" s="62"/>
      <c r="H51" s="62"/>
      <c r="I51" s="62"/>
      <c r="J51" s="62"/>
      <c r="K51" s="62"/>
      <c r="L51" s="62"/>
      <c r="M51" s="62"/>
      <c r="N51" s="62"/>
      <c r="O51" s="62"/>
      <c r="P51" s="62"/>
      <c r="Q51" s="62"/>
      <c r="R51" s="62"/>
      <c r="S51" s="62"/>
    </row>
    <row r="52" spans="1:19" ht="15" x14ac:dyDescent="0.25">
      <c r="A52" s="62"/>
      <c r="B52" s="62"/>
      <c r="C52" s="62"/>
      <c r="D52" s="62"/>
      <c r="E52" s="62"/>
      <c r="F52" s="62"/>
      <c r="G52" s="62"/>
      <c r="H52" s="62"/>
      <c r="I52" s="62"/>
      <c r="J52" s="62"/>
      <c r="K52" s="62"/>
      <c r="L52" s="62"/>
      <c r="M52" s="62"/>
      <c r="N52" s="62"/>
      <c r="O52" s="62"/>
      <c r="P52" s="62"/>
      <c r="Q52" s="62"/>
      <c r="R52" s="62"/>
      <c r="S52" s="62"/>
    </row>
    <row r="53" spans="1:19" ht="15" x14ac:dyDescent="0.25">
      <c r="A53" s="62"/>
      <c r="B53" s="62"/>
      <c r="C53" s="62"/>
      <c r="D53" s="62"/>
      <c r="E53" s="62"/>
      <c r="F53" s="62"/>
      <c r="G53" s="62"/>
      <c r="H53" s="62"/>
      <c r="I53" s="62"/>
      <c r="J53" s="62"/>
      <c r="K53" s="62"/>
      <c r="L53" s="62"/>
      <c r="M53" s="62"/>
      <c r="N53" s="62"/>
      <c r="O53" s="62"/>
      <c r="P53" s="62"/>
      <c r="Q53" s="62"/>
      <c r="R53" s="62"/>
      <c r="S53" s="62"/>
    </row>
    <row r="54" spans="1:19" ht="15" x14ac:dyDescent="0.25">
      <c r="A54" s="62"/>
      <c r="B54" s="62"/>
      <c r="C54" s="62"/>
      <c r="D54" s="62"/>
      <c r="E54" s="62"/>
      <c r="F54" s="62"/>
      <c r="G54" s="62"/>
      <c r="H54" s="62"/>
      <c r="I54" s="62"/>
      <c r="J54" s="62"/>
      <c r="K54" s="62"/>
      <c r="L54" s="62"/>
      <c r="M54" s="62"/>
      <c r="N54" s="62"/>
      <c r="O54" s="62"/>
      <c r="P54" s="62"/>
      <c r="Q54" s="62"/>
      <c r="R54" s="62"/>
      <c r="S54" s="62"/>
    </row>
    <row r="55" spans="1:19" ht="15" x14ac:dyDescent="0.25">
      <c r="A55" s="62"/>
      <c r="B55" s="62"/>
      <c r="C55" s="62"/>
      <c r="D55" s="62"/>
      <c r="E55" s="62"/>
      <c r="F55" s="62"/>
      <c r="G55" s="62"/>
      <c r="H55" s="62"/>
      <c r="I55" s="62"/>
      <c r="J55" s="62"/>
      <c r="K55" s="62"/>
      <c r="L55" s="62"/>
      <c r="M55" s="62"/>
      <c r="N55" s="62"/>
      <c r="O55" s="62"/>
      <c r="P55" s="62"/>
      <c r="Q55" s="62"/>
      <c r="R55" s="62"/>
      <c r="S55" s="62"/>
    </row>
    <row r="56" spans="1:19" ht="15" x14ac:dyDescent="0.25">
      <c r="A56" s="62"/>
      <c r="B56" s="62"/>
      <c r="C56" s="62"/>
      <c r="D56" s="62"/>
      <c r="E56" s="62"/>
      <c r="F56" s="62"/>
      <c r="G56" s="62"/>
      <c r="H56" s="62"/>
      <c r="I56" s="62"/>
      <c r="J56" s="62"/>
      <c r="K56" s="62"/>
      <c r="L56" s="62"/>
      <c r="M56" s="62"/>
      <c r="N56" s="62"/>
      <c r="O56" s="62"/>
      <c r="P56" s="62"/>
      <c r="Q56" s="62"/>
      <c r="R56" s="62"/>
      <c r="S56" s="62"/>
    </row>
    <row r="57" spans="1:19" ht="15" x14ac:dyDescent="0.25">
      <c r="A57" s="62"/>
      <c r="B57" s="62"/>
      <c r="C57" s="62"/>
      <c r="D57" s="62"/>
      <c r="E57" s="62"/>
      <c r="F57" s="62"/>
      <c r="G57" s="62"/>
      <c r="H57" s="62"/>
      <c r="I57" s="62"/>
      <c r="J57" s="62"/>
      <c r="K57" s="62"/>
      <c r="L57" s="62"/>
      <c r="M57" s="62"/>
      <c r="N57" s="62"/>
      <c r="O57" s="62"/>
      <c r="P57" s="62"/>
      <c r="Q57" s="62"/>
      <c r="R57" s="62"/>
      <c r="S57" s="62"/>
    </row>
    <row r="58" spans="1:19" ht="15" x14ac:dyDescent="0.25">
      <c r="A58" s="62"/>
      <c r="B58" s="62"/>
      <c r="C58" s="62"/>
      <c r="D58" s="62"/>
      <c r="E58" s="62"/>
      <c r="F58" s="62"/>
      <c r="G58" s="62"/>
      <c r="H58" s="62"/>
      <c r="I58" s="62"/>
      <c r="J58" s="62"/>
      <c r="K58" s="62"/>
      <c r="L58" s="62"/>
      <c r="M58" s="62"/>
      <c r="N58" s="62"/>
      <c r="O58" s="62"/>
      <c r="P58" s="62"/>
      <c r="Q58" s="62"/>
      <c r="R58" s="62"/>
      <c r="S58" s="62"/>
    </row>
    <row r="59" spans="1:19" ht="15" x14ac:dyDescent="0.25">
      <c r="A59" s="62"/>
      <c r="B59" s="62"/>
      <c r="C59" s="62"/>
      <c r="D59" s="62"/>
      <c r="E59" s="62"/>
      <c r="F59" s="62"/>
      <c r="G59" s="62"/>
      <c r="H59" s="62"/>
      <c r="I59" s="62"/>
      <c r="J59" s="62"/>
      <c r="K59" s="62"/>
      <c r="L59" s="62"/>
      <c r="M59" s="62"/>
      <c r="N59" s="62"/>
      <c r="O59" s="62"/>
      <c r="P59" s="62"/>
      <c r="Q59" s="62"/>
      <c r="R59" s="62"/>
      <c r="S59" s="62"/>
    </row>
    <row r="60" spans="1:19" ht="15" x14ac:dyDescent="0.25">
      <c r="A60" s="62"/>
      <c r="B60" s="62"/>
      <c r="C60" s="62"/>
      <c r="D60" s="62"/>
      <c r="E60" s="62"/>
      <c r="F60" s="62"/>
      <c r="G60" s="62"/>
      <c r="H60" s="62"/>
      <c r="I60" s="62"/>
      <c r="J60" s="62"/>
      <c r="K60" s="62"/>
      <c r="L60" s="62"/>
      <c r="M60" s="62"/>
      <c r="N60" s="62"/>
      <c r="O60" s="62"/>
      <c r="P60" s="62"/>
      <c r="Q60" s="62"/>
      <c r="R60" s="62"/>
      <c r="S60" s="62"/>
    </row>
    <row r="61" spans="1:19" ht="15" x14ac:dyDescent="0.25">
      <c r="A61" s="62"/>
      <c r="B61" s="62"/>
      <c r="C61" s="62"/>
      <c r="D61" s="62"/>
      <c r="E61" s="62"/>
      <c r="F61" s="62"/>
      <c r="G61" s="62"/>
      <c r="H61" s="62"/>
      <c r="I61" s="62"/>
      <c r="J61" s="62"/>
      <c r="K61" s="62"/>
      <c r="L61" s="62"/>
      <c r="M61" s="62"/>
      <c r="N61" s="62"/>
      <c r="O61" s="62"/>
      <c r="P61" s="62"/>
      <c r="Q61" s="62"/>
      <c r="R61" s="62"/>
      <c r="S61" s="62"/>
    </row>
    <row r="62" spans="1:19" ht="15" x14ac:dyDescent="0.25">
      <c r="A62" s="62"/>
      <c r="B62" s="62"/>
      <c r="C62" s="62"/>
      <c r="D62" s="62"/>
      <c r="E62" s="62"/>
      <c r="F62" s="62"/>
      <c r="G62" s="62"/>
      <c r="H62" s="62"/>
      <c r="I62" s="62"/>
      <c r="J62" s="62"/>
      <c r="K62" s="62"/>
      <c r="L62" s="62"/>
      <c r="M62" s="62"/>
      <c r="N62" s="62"/>
      <c r="O62" s="62"/>
      <c r="P62" s="62"/>
      <c r="Q62" s="62"/>
      <c r="R62" s="62"/>
      <c r="S62" s="62"/>
    </row>
    <row r="63" spans="1:19" ht="15" x14ac:dyDescent="0.25">
      <c r="A63" s="62"/>
      <c r="B63" s="62"/>
      <c r="C63" s="62"/>
      <c r="D63" s="62"/>
      <c r="E63" s="62"/>
      <c r="F63" s="62"/>
      <c r="G63" s="62"/>
      <c r="H63" s="62"/>
      <c r="I63" s="62"/>
      <c r="J63" s="62"/>
      <c r="K63" s="62"/>
      <c r="L63" s="62"/>
      <c r="M63" s="62"/>
      <c r="N63" s="62"/>
      <c r="O63" s="62"/>
      <c r="P63" s="62"/>
      <c r="Q63" s="62"/>
      <c r="R63" s="62"/>
      <c r="S63" s="62"/>
    </row>
    <row r="64" spans="1:19" ht="15" x14ac:dyDescent="0.25">
      <c r="A64" s="62"/>
      <c r="B64" s="62"/>
      <c r="C64" s="62"/>
      <c r="D64" s="62"/>
      <c r="E64" s="62"/>
      <c r="F64" s="62"/>
      <c r="G64" s="62"/>
      <c r="H64" s="62"/>
      <c r="I64" s="62"/>
      <c r="J64" s="62"/>
      <c r="K64" s="62"/>
      <c r="L64" s="62"/>
      <c r="M64" s="62"/>
      <c r="N64" s="62"/>
      <c r="O64" s="62"/>
      <c r="P64" s="62"/>
      <c r="Q64" s="62"/>
      <c r="R64" s="62"/>
      <c r="S64" s="62"/>
    </row>
    <row r="65" spans="1:19" ht="15" x14ac:dyDescent="0.25">
      <c r="A65" s="62"/>
      <c r="B65" s="62"/>
      <c r="C65" s="62"/>
      <c r="D65" s="62"/>
      <c r="E65" s="62"/>
      <c r="F65" s="62"/>
      <c r="G65" s="62"/>
      <c r="H65" s="62"/>
      <c r="I65" s="62"/>
      <c r="J65" s="62"/>
      <c r="K65" s="62"/>
      <c r="L65" s="62"/>
      <c r="M65" s="62"/>
      <c r="N65" s="62"/>
      <c r="O65" s="62"/>
      <c r="P65" s="62"/>
      <c r="Q65" s="62"/>
      <c r="R65" s="62"/>
      <c r="S65" s="62"/>
    </row>
    <row r="66" spans="1:19" ht="15" x14ac:dyDescent="0.25">
      <c r="A66" s="62"/>
      <c r="B66" s="62"/>
      <c r="C66" s="62"/>
      <c r="D66" s="62"/>
      <c r="E66" s="62"/>
      <c r="F66" s="62"/>
      <c r="G66" s="62"/>
      <c r="H66" s="62"/>
      <c r="I66" s="62"/>
      <c r="J66" s="62"/>
      <c r="K66" s="62"/>
      <c r="L66" s="62"/>
      <c r="M66" s="62"/>
      <c r="N66" s="62"/>
      <c r="O66" s="62"/>
      <c r="P66" s="62"/>
      <c r="Q66" s="62"/>
      <c r="R66" s="62"/>
      <c r="S66" s="62"/>
    </row>
    <row r="67" spans="1:19" ht="15" x14ac:dyDescent="0.25">
      <c r="A67" s="62"/>
      <c r="B67" s="62"/>
      <c r="C67" s="62"/>
      <c r="D67" s="62"/>
      <c r="E67" s="62"/>
      <c r="F67" s="62"/>
      <c r="G67" s="62"/>
      <c r="H67" s="62"/>
      <c r="I67" s="62"/>
      <c r="J67" s="62"/>
      <c r="K67" s="62"/>
      <c r="L67" s="62"/>
      <c r="M67" s="62"/>
      <c r="N67" s="62"/>
      <c r="O67" s="62"/>
      <c r="P67" s="62"/>
      <c r="Q67" s="62"/>
      <c r="R67" s="62"/>
      <c r="S67" s="62"/>
    </row>
    <row r="68" spans="1:19" ht="15" x14ac:dyDescent="0.25">
      <c r="A68" s="62"/>
      <c r="B68" s="62"/>
      <c r="C68" s="62"/>
      <c r="D68" s="62"/>
      <c r="E68" s="62"/>
      <c r="F68" s="62"/>
      <c r="G68" s="62"/>
      <c r="H68" s="62"/>
      <c r="I68" s="62"/>
      <c r="J68" s="62"/>
      <c r="K68" s="62"/>
      <c r="L68" s="62"/>
      <c r="M68" s="62"/>
      <c r="N68" s="62"/>
      <c r="O68" s="62"/>
      <c r="P68" s="62"/>
      <c r="Q68" s="62"/>
      <c r="R68" s="62"/>
      <c r="S68" s="62"/>
    </row>
    <row r="69" spans="1:19" ht="15" x14ac:dyDescent="0.25">
      <c r="A69" s="62"/>
      <c r="B69" s="62"/>
      <c r="C69" s="62"/>
      <c r="D69" s="62"/>
      <c r="E69" s="62"/>
      <c r="F69" s="62"/>
      <c r="G69" s="62"/>
      <c r="H69" s="62"/>
      <c r="I69" s="62"/>
      <c r="J69" s="62"/>
      <c r="K69" s="62"/>
      <c r="L69" s="62"/>
      <c r="M69" s="62"/>
      <c r="N69" s="62"/>
      <c r="O69" s="62"/>
      <c r="P69" s="62"/>
      <c r="Q69" s="62"/>
      <c r="R69" s="62"/>
      <c r="S69" s="62"/>
    </row>
    <row r="70" spans="1:19" ht="15" x14ac:dyDescent="0.25">
      <c r="A70" s="62"/>
      <c r="B70" s="62"/>
      <c r="C70" s="62"/>
      <c r="D70" s="62"/>
      <c r="E70" s="62"/>
      <c r="F70" s="62"/>
      <c r="G70" s="62"/>
      <c r="H70" s="62"/>
      <c r="I70" s="62"/>
      <c r="J70" s="62"/>
      <c r="K70" s="62"/>
      <c r="L70" s="62"/>
      <c r="M70" s="62"/>
      <c r="N70" s="62"/>
      <c r="O70" s="62"/>
      <c r="P70" s="62"/>
      <c r="Q70" s="62"/>
      <c r="R70" s="62"/>
      <c r="S70" s="62"/>
    </row>
    <row r="71" spans="1:19" ht="15" x14ac:dyDescent="0.25">
      <c r="A71" s="62"/>
      <c r="B71" s="62"/>
      <c r="C71" s="62"/>
      <c r="D71" s="62"/>
      <c r="E71" s="62"/>
      <c r="F71" s="62"/>
      <c r="G71" s="62"/>
      <c r="H71" s="62"/>
      <c r="I71" s="62"/>
      <c r="J71" s="62"/>
      <c r="K71" s="62"/>
      <c r="L71" s="62"/>
      <c r="M71" s="62"/>
      <c r="N71" s="62"/>
      <c r="O71" s="62"/>
      <c r="P71" s="62"/>
      <c r="Q71" s="62"/>
      <c r="R71" s="62"/>
      <c r="S71" s="62"/>
    </row>
    <row r="72" spans="1:19" ht="15" x14ac:dyDescent="0.25">
      <c r="A72" s="62"/>
      <c r="B72" s="62"/>
      <c r="C72" s="62"/>
      <c r="D72" s="62"/>
      <c r="E72" s="62"/>
      <c r="F72" s="62"/>
      <c r="G72" s="62"/>
      <c r="H72" s="62"/>
      <c r="I72" s="62"/>
      <c r="J72" s="62"/>
      <c r="K72" s="62"/>
      <c r="L72" s="62"/>
      <c r="M72" s="62"/>
      <c r="N72" s="62"/>
      <c r="O72" s="62"/>
      <c r="P72" s="62"/>
      <c r="Q72" s="62"/>
      <c r="R72" s="62"/>
      <c r="S72" s="62"/>
    </row>
    <row r="73" spans="1:19" ht="15" x14ac:dyDescent="0.25">
      <c r="A73" s="62"/>
      <c r="B73" s="62"/>
      <c r="C73" s="62"/>
      <c r="D73" s="62"/>
      <c r="E73" s="62"/>
      <c r="F73" s="62"/>
      <c r="G73" s="62"/>
      <c r="H73" s="62"/>
      <c r="I73" s="62"/>
      <c r="J73" s="62"/>
      <c r="K73" s="62"/>
      <c r="L73" s="62"/>
      <c r="M73" s="62"/>
      <c r="N73" s="62"/>
      <c r="O73" s="62"/>
      <c r="P73" s="62"/>
      <c r="Q73" s="62"/>
      <c r="R73" s="62"/>
      <c r="S73" s="62"/>
    </row>
    <row r="74" spans="1:19" ht="15" x14ac:dyDescent="0.25">
      <c r="A74" s="62"/>
      <c r="B74" s="62"/>
      <c r="C74" s="62"/>
      <c r="D74" s="62"/>
      <c r="E74" s="62"/>
      <c r="F74" s="62"/>
      <c r="G74" s="62"/>
      <c r="H74" s="62"/>
      <c r="I74" s="62"/>
      <c r="J74" s="62"/>
      <c r="K74" s="62"/>
      <c r="L74" s="62"/>
      <c r="M74" s="62"/>
      <c r="N74" s="62"/>
      <c r="O74" s="62"/>
      <c r="P74" s="62"/>
      <c r="Q74" s="62"/>
      <c r="R74" s="62"/>
      <c r="S74" s="62"/>
    </row>
    <row r="75" spans="1:19" ht="15" x14ac:dyDescent="0.25">
      <c r="A75" s="62"/>
      <c r="B75" s="62"/>
      <c r="C75" s="62"/>
      <c r="D75" s="62"/>
      <c r="E75" s="62"/>
      <c r="F75" s="62"/>
      <c r="G75" s="62"/>
      <c r="H75" s="62"/>
      <c r="I75" s="62"/>
      <c r="J75" s="62"/>
      <c r="K75" s="62"/>
      <c r="L75" s="62"/>
      <c r="M75" s="62"/>
      <c r="N75" s="62"/>
      <c r="O75" s="62"/>
      <c r="P75" s="62"/>
      <c r="Q75" s="62"/>
      <c r="R75" s="62"/>
      <c r="S75" s="62"/>
    </row>
    <row r="76" spans="1:19" ht="15" x14ac:dyDescent="0.25">
      <c r="A76" s="62"/>
      <c r="B76" s="62"/>
      <c r="C76" s="62"/>
      <c r="D76" s="62"/>
      <c r="E76" s="62"/>
      <c r="F76" s="62"/>
      <c r="G76" s="62"/>
      <c r="H76" s="62"/>
      <c r="I76" s="62"/>
      <c r="J76" s="62"/>
      <c r="K76" s="62"/>
      <c r="L76" s="62"/>
      <c r="M76" s="62"/>
      <c r="N76" s="62"/>
      <c r="O76" s="62"/>
      <c r="P76" s="62"/>
      <c r="Q76" s="62"/>
      <c r="R76" s="62"/>
      <c r="S76" s="62"/>
    </row>
    <row r="77" spans="1:19" ht="15" x14ac:dyDescent="0.25">
      <c r="A77" s="62"/>
      <c r="B77" s="62"/>
      <c r="C77" s="62"/>
      <c r="D77" s="62"/>
      <c r="E77" s="62"/>
      <c r="F77" s="62"/>
      <c r="G77" s="62"/>
      <c r="H77" s="62"/>
      <c r="I77" s="62"/>
      <c r="J77" s="62"/>
      <c r="K77" s="62"/>
      <c r="L77" s="62"/>
      <c r="M77" s="62"/>
      <c r="N77" s="62"/>
      <c r="O77" s="62"/>
      <c r="P77" s="62"/>
      <c r="Q77" s="62"/>
      <c r="R77" s="62"/>
      <c r="S77" s="62"/>
    </row>
    <row r="78" spans="1:19" ht="15" x14ac:dyDescent="0.25">
      <c r="A78" s="62"/>
      <c r="B78" s="62"/>
      <c r="C78" s="62"/>
      <c r="D78" s="62"/>
      <c r="E78" s="62"/>
      <c r="F78" s="62"/>
      <c r="G78" s="62"/>
      <c r="H78" s="62"/>
      <c r="I78" s="62"/>
      <c r="J78" s="62"/>
      <c r="K78" s="62"/>
      <c r="L78" s="62"/>
      <c r="M78" s="62"/>
      <c r="N78" s="62"/>
      <c r="O78" s="62"/>
      <c r="P78" s="62"/>
      <c r="Q78" s="62"/>
      <c r="R78" s="62"/>
      <c r="S78" s="62"/>
    </row>
    <row r="79" spans="1:19" ht="15" x14ac:dyDescent="0.25">
      <c r="A79" s="62"/>
      <c r="B79" s="62"/>
      <c r="C79" s="62"/>
      <c r="D79" s="62"/>
      <c r="E79" s="62"/>
      <c r="F79" s="62"/>
      <c r="G79" s="62"/>
      <c r="H79" s="62"/>
      <c r="I79" s="62"/>
      <c r="J79" s="62"/>
      <c r="K79" s="62"/>
      <c r="L79" s="62"/>
      <c r="M79" s="62"/>
      <c r="N79" s="62"/>
      <c r="O79" s="62"/>
      <c r="P79" s="62"/>
      <c r="Q79" s="62"/>
      <c r="R79" s="62"/>
      <c r="S79" s="62"/>
    </row>
    <row r="80" spans="1:19" ht="15" x14ac:dyDescent="0.25">
      <c r="A80" s="62"/>
      <c r="B80" s="62"/>
      <c r="C80" s="62"/>
      <c r="D80" s="62"/>
      <c r="E80" s="62"/>
      <c r="F80" s="62"/>
      <c r="G80" s="62"/>
      <c r="H80" s="62"/>
      <c r="I80" s="62"/>
      <c r="J80" s="62"/>
      <c r="K80" s="62"/>
      <c r="L80" s="62"/>
      <c r="M80" s="62"/>
      <c r="N80" s="62"/>
      <c r="O80" s="62"/>
      <c r="P80" s="62"/>
      <c r="Q80" s="62"/>
      <c r="R80" s="62"/>
      <c r="S80" s="62"/>
    </row>
    <row r="81" spans="1:19" ht="15" x14ac:dyDescent="0.25">
      <c r="A81" s="62"/>
      <c r="B81" s="62"/>
      <c r="C81" s="62"/>
      <c r="D81" s="62"/>
      <c r="E81" s="62"/>
      <c r="F81" s="62"/>
      <c r="G81" s="62"/>
      <c r="H81" s="62"/>
      <c r="I81" s="62"/>
      <c r="J81" s="62"/>
      <c r="K81" s="62"/>
      <c r="L81" s="62"/>
      <c r="M81" s="62"/>
      <c r="N81" s="62"/>
      <c r="O81" s="62"/>
      <c r="P81" s="62"/>
      <c r="Q81" s="62"/>
      <c r="R81" s="62"/>
      <c r="S81" s="62"/>
    </row>
    <row r="82" spans="1:19" ht="15" x14ac:dyDescent="0.25">
      <c r="A82" s="62"/>
      <c r="B82" s="62"/>
      <c r="C82" s="62"/>
      <c r="D82" s="62"/>
      <c r="E82" s="62"/>
      <c r="F82" s="62"/>
      <c r="G82" s="62"/>
      <c r="H82" s="62"/>
      <c r="I82" s="62"/>
      <c r="J82" s="62"/>
      <c r="K82" s="62"/>
      <c r="L82" s="62"/>
      <c r="M82" s="62"/>
      <c r="N82" s="62"/>
      <c r="O82" s="62"/>
      <c r="P82" s="62"/>
      <c r="Q82" s="62"/>
      <c r="R82" s="62"/>
      <c r="S82" s="62"/>
    </row>
    <row r="83" spans="1:19" ht="15" x14ac:dyDescent="0.25">
      <c r="A83" s="62"/>
      <c r="B83" s="62"/>
      <c r="C83" s="62"/>
      <c r="D83" s="62"/>
      <c r="E83" s="62"/>
      <c r="F83" s="62"/>
      <c r="G83" s="62"/>
      <c r="H83" s="62"/>
      <c r="I83" s="62"/>
      <c r="J83" s="62"/>
      <c r="K83" s="62"/>
      <c r="L83" s="62"/>
      <c r="M83" s="62"/>
      <c r="N83" s="62"/>
      <c r="O83" s="62"/>
      <c r="P83" s="62"/>
      <c r="Q83" s="62"/>
      <c r="R83" s="62"/>
      <c r="S83" s="62"/>
    </row>
    <row r="84" spans="1:19" ht="15" x14ac:dyDescent="0.25">
      <c r="A84" s="62"/>
      <c r="B84" s="62"/>
      <c r="C84" s="62"/>
      <c r="D84" s="62"/>
      <c r="E84" s="62"/>
      <c r="F84" s="62"/>
      <c r="G84" s="62"/>
      <c r="H84" s="62"/>
      <c r="I84" s="62"/>
      <c r="J84" s="62"/>
      <c r="K84" s="62"/>
      <c r="L84" s="62"/>
      <c r="M84" s="62"/>
      <c r="N84" s="62"/>
      <c r="O84" s="62"/>
      <c r="P84" s="62"/>
      <c r="Q84" s="62"/>
      <c r="R84" s="62"/>
      <c r="S84" s="62"/>
    </row>
    <row r="85" spans="1:19" ht="15" x14ac:dyDescent="0.25">
      <c r="A85" s="62"/>
      <c r="B85" s="62"/>
      <c r="C85" s="62"/>
      <c r="D85" s="62"/>
      <c r="E85" s="62"/>
      <c r="F85" s="62"/>
      <c r="G85" s="62"/>
      <c r="H85" s="62"/>
      <c r="I85" s="62"/>
      <c r="J85" s="62"/>
      <c r="K85" s="62"/>
      <c r="L85" s="62"/>
      <c r="M85" s="62"/>
      <c r="N85" s="62"/>
      <c r="O85" s="62"/>
      <c r="P85" s="62"/>
      <c r="Q85" s="62"/>
      <c r="R85" s="62"/>
      <c r="S85" s="62"/>
    </row>
    <row r="86" spans="1:19" ht="15" x14ac:dyDescent="0.25">
      <c r="A86" s="62"/>
      <c r="B86" s="62"/>
      <c r="C86" s="62"/>
      <c r="D86" s="62"/>
      <c r="E86" s="62"/>
      <c r="F86" s="62"/>
      <c r="G86" s="62"/>
      <c r="H86" s="62"/>
      <c r="I86" s="62"/>
      <c r="J86" s="62"/>
      <c r="K86" s="62"/>
      <c r="L86" s="62"/>
      <c r="M86" s="62"/>
      <c r="N86" s="62"/>
      <c r="O86" s="62"/>
      <c r="P86" s="62"/>
      <c r="Q86" s="62"/>
      <c r="R86" s="62"/>
      <c r="S86" s="62"/>
    </row>
    <row r="87" spans="1:19" ht="15" x14ac:dyDescent="0.25">
      <c r="A87" s="62"/>
      <c r="B87" s="62"/>
      <c r="C87" s="62"/>
      <c r="D87" s="62"/>
      <c r="E87" s="62"/>
      <c r="F87" s="62"/>
      <c r="G87" s="62"/>
      <c r="H87" s="62"/>
      <c r="I87" s="62"/>
      <c r="J87" s="62"/>
      <c r="K87" s="62"/>
      <c r="L87" s="62"/>
      <c r="M87" s="62"/>
      <c r="N87" s="62"/>
      <c r="O87" s="62"/>
      <c r="P87" s="62"/>
      <c r="Q87" s="62"/>
      <c r="R87" s="62"/>
      <c r="S87" s="62"/>
    </row>
    <row r="88" spans="1:19" ht="15" x14ac:dyDescent="0.25">
      <c r="A88" s="62"/>
      <c r="B88" s="62"/>
      <c r="C88" s="62"/>
      <c r="D88" s="62"/>
      <c r="E88" s="62"/>
      <c r="F88" s="62"/>
      <c r="G88" s="62"/>
      <c r="H88" s="62"/>
      <c r="I88" s="62"/>
      <c r="J88" s="62"/>
      <c r="K88" s="62"/>
      <c r="L88" s="62"/>
      <c r="M88" s="62"/>
      <c r="N88" s="62"/>
      <c r="O88" s="62"/>
      <c r="P88" s="62"/>
      <c r="Q88" s="62"/>
      <c r="R88" s="62"/>
      <c r="S88" s="62"/>
    </row>
    <row r="89" spans="1:19" ht="15" x14ac:dyDescent="0.25">
      <c r="A89" s="62"/>
      <c r="B89" s="62"/>
      <c r="C89" s="62"/>
      <c r="D89" s="62"/>
      <c r="E89" s="62"/>
      <c r="F89" s="62"/>
      <c r="G89" s="62"/>
      <c r="H89" s="62"/>
      <c r="I89" s="62"/>
      <c r="J89" s="62"/>
      <c r="K89" s="62"/>
      <c r="L89" s="62"/>
      <c r="M89" s="62"/>
      <c r="N89" s="62"/>
      <c r="O89" s="62"/>
      <c r="P89" s="62"/>
      <c r="Q89" s="62"/>
      <c r="R89" s="62"/>
      <c r="S89" s="62"/>
    </row>
    <row r="90" spans="1:19" ht="15" x14ac:dyDescent="0.25">
      <c r="A90" s="62"/>
      <c r="B90" s="62"/>
      <c r="C90" s="62"/>
      <c r="D90" s="62"/>
      <c r="E90" s="62"/>
      <c r="F90" s="62"/>
      <c r="G90" s="62"/>
      <c r="H90" s="62"/>
      <c r="I90" s="62"/>
      <c r="J90" s="62"/>
      <c r="K90" s="62"/>
      <c r="L90" s="62"/>
      <c r="M90" s="62"/>
      <c r="N90" s="62"/>
      <c r="O90" s="62"/>
      <c r="P90" s="62"/>
      <c r="Q90" s="62"/>
      <c r="R90" s="62"/>
      <c r="S90" s="62"/>
    </row>
    <row r="91" spans="1:19" ht="15" x14ac:dyDescent="0.25">
      <c r="A91" s="62"/>
      <c r="B91" s="62"/>
      <c r="C91" s="62"/>
      <c r="D91" s="62"/>
      <c r="E91" s="62"/>
      <c r="F91" s="62"/>
      <c r="G91" s="62"/>
      <c r="H91" s="62"/>
      <c r="I91" s="62"/>
      <c r="J91" s="62"/>
      <c r="K91" s="62"/>
      <c r="L91" s="62"/>
      <c r="M91" s="62"/>
      <c r="N91" s="62"/>
      <c r="O91" s="62"/>
      <c r="P91" s="62"/>
      <c r="Q91" s="62"/>
      <c r="R91" s="62"/>
      <c r="S91" s="62"/>
    </row>
    <row r="92" spans="1:19" ht="15" x14ac:dyDescent="0.25">
      <c r="A92" s="62"/>
      <c r="B92" s="62"/>
      <c r="C92" s="62"/>
      <c r="D92" s="62"/>
      <c r="E92" s="62"/>
      <c r="F92" s="62"/>
      <c r="G92" s="62"/>
      <c r="H92" s="62"/>
      <c r="I92" s="62"/>
      <c r="J92" s="62"/>
      <c r="K92" s="62"/>
      <c r="L92" s="62"/>
      <c r="M92" s="62"/>
      <c r="N92" s="62"/>
      <c r="O92" s="62"/>
      <c r="P92" s="62"/>
      <c r="Q92" s="62"/>
      <c r="R92" s="62"/>
      <c r="S92" s="62"/>
    </row>
    <row r="93" spans="1:19" ht="15" x14ac:dyDescent="0.25">
      <c r="A93" s="62"/>
      <c r="B93" s="62"/>
      <c r="C93" s="62"/>
      <c r="D93" s="62"/>
      <c r="E93" s="62"/>
      <c r="F93" s="62"/>
      <c r="G93" s="62"/>
      <c r="H93" s="62"/>
      <c r="I93" s="62"/>
      <c r="J93" s="62"/>
      <c r="K93" s="62"/>
      <c r="L93" s="62"/>
      <c r="M93" s="62"/>
      <c r="N93" s="62"/>
      <c r="O93" s="62"/>
      <c r="P93" s="62"/>
      <c r="Q93" s="62"/>
      <c r="R93" s="62"/>
      <c r="S93" s="62"/>
    </row>
    <row r="94" spans="1:19" ht="15" x14ac:dyDescent="0.25">
      <c r="A94" s="62"/>
      <c r="B94" s="62"/>
      <c r="C94" s="62"/>
      <c r="D94" s="62"/>
      <c r="E94" s="62"/>
      <c r="F94" s="62"/>
      <c r="G94" s="62"/>
      <c r="H94" s="62"/>
      <c r="I94" s="62"/>
      <c r="J94" s="62"/>
      <c r="K94" s="62"/>
      <c r="L94" s="62"/>
      <c r="M94" s="62"/>
      <c r="N94" s="62"/>
      <c r="O94" s="62"/>
      <c r="P94" s="62"/>
      <c r="Q94" s="62"/>
      <c r="R94" s="62"/>
      <c r="S94" s="62"/>
    </row>
    <row r="95" spans="1:19" ht="15" x14ac:dyDescent="0.25">
      <c r="A95" s="62"/>
      <c r="B95" s="62"/>
      <c r="C95" s="62"/>
      <c r="D95" s="62"/>
      <c r="E95" s="62"/>
      <c r="F95" s="62"/>
      <c r="G95" s="62"/>
      <c r="H95" s="62"/>
      <c r="I95" s="62"/>
      <c r="J95" s="62"/>
      <c r="K95" s="62"/>
      <c r="L95" s="62"/>
      <c r="M95" s="62"/>
      <c r="N95" s="62"/>
      <c r="O95" s="62"/>
      <c r="P95" s="62"/>
      <c r="Q95" s="62"/>
      <c r="R95" s="62"/>
      <c r="S95" s="62"/>
    </row>
    <row r="96" spans="1:19" ht="15" x14ac:dyDescent="0.25">
      <c r="A96" s="62"/>
      <c r="B96" s="62"/>
      <c r="C96" s="62"/>
      <c r="D96" s="62"/>
      <c r="E96" s="62"/>
      <c r="F96" s="62"/>
      <c r="G96" s="62"/>
      <c r="H96" s="62"/>
      <c r="I96" s="62"/>
      <c r="J96" s="62"/>
      <c r="K96" s="62"/>
      <c r="L96" s="62"/>
      <c r="M96" s="62"/>
      <c r="N96" s="62"/>
      <c r="O96" s="62"/>
      <c r="P96" s="62"/>
      <c r="Q96" s="62"/>
      <c r="R96" s="62"/>
      <c r="S96" s="62"/>
    </row>
    <row r="97" spans="1:19" ht="15" x14ac:dyDescent="0.25">
      <c r="A97" s="62"/>
      <c r="B97" s="62"/>
      <c r="C97" s="62"/>
      <c r="D97" s="62"/>
      <c r="E97" s="62"/>
      <c r="F97" s="62"/>
      <c r="G97" s="62"/>
      <c r="H97" s="62"/>
      <c r="I97" s="62"/>
      <c r="J97" s="62"/>
      <c r="K97" s="62"/>
      <c r="L97" s="62"/>
      <c r="M97" s="62"/>
      <c r="N97" s="62"/>
      <c r="O97" s="62"/>
      <c r="P97" s="62"/>
      <c r="Q97" s="62"/>
      <c r="R97" s="62"/>
      <c r="S97" s="62"/>
    </row>
    <row r="98" spans="1:19" ht="15" x14ac:dyDescent="0.25">
      <c r="A98" s="62"/>
      <c r="B98" s="62"/>
      <c r="C98" s="62"/>
      <c r="D98" s="62"/>
      <c r="E98" s="62"/>
      <c r="F98" s="62"/>
      <c r="G98" s="62"/>
      <c r="H98" s="62"/>
      <c r="I98" s="62"/>
      <c r="J98" s="62"/>
      <c r="K98" s="62"/>
      <c r="L98" s="62"/>
      <c r="M98" s="62"/>
      <c r="N98" s="62"/>
      <c r="O98" s="62"/>
      <c r="P98" s="62"/>
      <c r="Q98" s="62"/>
      <c r="R98" s="62"/>
      <c r="S98" s="62"/>
    </row>
    <row r="99" spans="1:19" ht="15" x14ac:dyDescent="0.25">
      <c r="A99" s="62"/>
      <c r="B99" s="62"/>
      <c r="C99" s="62"/>
      <c r="D99" s="62"/>
      <c r="E99" s="62"/>
      <c r="F99" s="62"/>
      <c r="G99" s="62"/>
      <c r="H99" s="62"/>
      <c r="I99" s="62"/>
      <c r="J99" s="62"/>
      <c r="K99" s="62"/>
      <c r="L99" s="62"/>
      <c r="M99" s="62"/>
      <c r="N99" s="62"/>
      <c r="O99" s="62"/>
      <c r="P99" s="62"/>
      <c r="Q99" s="62"/>
      <c r="R99" s="62"/>
      <c r="S99" s="62"/>
    </row>
    <row r="100" spans="1:19" ht="15" x14ac:dyDescent="0.25">
      <c r="A100" s="62"/>
      <c r="B100" s="62"/>
      <c r="C100" s="62"/>
      <c r="D100" s="62"/>
      <c r="E100" s="62"/>
      <c r="F100" s="62"/>
      <c r="G100" s="62"/>
      <c r="H100" s="62"/>
      <c r="I100" s="62"/>
      <c r="J100" s="62"/>
      <c r="K100" s="62"/>
      <c r="L100" s="62"/>
      <c r="M100" s="62"/>
      <c r="N100" s="62"/>
      <c r="O100" s="62"/>
      <c r="P100" s="62"/>
      <c r="Q100" s="62"/>
      <c r="R100" s="62"/>
      <c r="S100" s="62"/>
    </row>
    <row r="101" spans="1:19" ht="15" x14ac:dyDescent="0.25">
      <c r="A101" s="62"/>
      <c r="B101" s="62"/>
      <c r="C101" s="62"/>
      <c r="D101" s="62"/>
      <c r="E101" s="62"/>
      <c r="F101" s="62"/>
      <c r="G101" s="62"/>
      <c r="H101" s="62"/>
      <c r="I101" s="62"/>
      <c r="J101" s="62"/>
      <c r="K101" s="62"/>
      <c r="L101" s="62"/>
      <c r="M101" s="62"/>
      <c r="N101" s="62"/>
      <c r="O101" s="62"/>
      <c r="P101" s="62"/>
      <c r="Q101" s="62"/>
      <c r="R101" s="62"/>
      <c r="S101" s="62"/>
    </row>
    <row r="102" spans="1:19" ht="15" x14ac:dyDescent="0.25">
      <c r="A102" s="62"/>
      <c r="B102" s="62"/>
      <c r="C102" s="62"/>
      <c r="D102" s="62"/>
      <c r="E102" s="62"/>
      <c r="F102" s="62"/>
      <c r="G102" s="62"/>
      <c r="H102" s="62"/>
      <c r="I102" s="62"/>
      <c r="J102" s="62"/>
      <c r="K102" s="62"/>
      <c r="L102" s="62"/>
      <c r="M102" s="62"/>
      <c r="N102" s="62"/>
      <c r="O102" s="62"/>
      <c r="P102" s="62"/>
      <c r="Q102" s="62"/>
      <c r="R102" s="62"/>
      <c r="S102" s="62"/>
    </row>
    <row r="103" spans="1:19" ht="15" x14ac:dyDescent="0.25">
      <c r="A103" s="62"/>
      <c r="B103" s="62"/>
      <c r="C103" s="62"/>
      <c r="D103" s="62"/>
      <c r="E103" s="62"/>
      <c r="F103" s="62"/>
      <c r="G103" s="62"/>
      <c r="H103" s="62"/>
      <c r="I103" s="62"/>
      <c r="J103" s="62"/>
      <c r="K103" s="62"/>
      <c r="L103" s="62"/>
      <c r="M103" s="62"/>
      <c r="N103" s="62"/>
      <c r="O103" s="62"/>
      <c r="P103" s="62"/>
      <c r="Q103" s="62"/>
      <c r="R103" s="62"/>
      <c r="S103" s="62"/>
    </row>
    <row r="104" spans="1:19" ht="15" x14ac:dyDescent="0.25">
      <c r="A104" s="62"/>
      <c r="B104" s="62"/>
      <c r="C104" s="62"/>
      <c r="D104" s="62"/>
      <c r="E104" s="62"/>
      <c r="F104" s="62"/>
      <c r="G104" s="62"/>
      <c r="H104" s="62"/>
      <c r="I104" s="62"/>
      <c r="J104" s="62"/>
      <c r="K104" s="62"/>
      <c r="L104" s="62"/>
      <c r="M104" s="62"/>
      <c r="N104" s="62"/>
      <c r="O104" s="62"/>
      <c r="P104" s="62"/>
      <c r="Q104" s="62"/>
      <c r="R104" s="62"/>
      <c r="S104" s="62"/>
    </row>
    <row r="105" spans="1:19" ht="15" x14ac:dyDescent="0.25">
      <c r="A105" s="62"/>
      <c r="B105" s="62"/>
      <c r="C105" s="62"/>
      <c r="D105" s="62"/>
      <c r="E105" s="62"/>
      <c r="F105" s="62"/>
      <c r="G105" s="62"/>
      <c r="H105" s="62"/>
      <c r="I105" s="62"/>
      <c r="J105" s="62"/>
      <c r="K105" s="62"/>
      <c r="L105" s="62"/>
      <c r="M105" s="62"/>
      <c r="N105" s="62"/>
      <c r="O105" s="62"/>
      <c r="P105" s="62"/>
      <c r="Q105" s="62"/>
      <c r="R105" s="62"/>
      <c r="S105" s="62"/>
    </row>
    <row r="106" spans="1:19" ht="15" x14ac:dyDescent="0.25">
      <c r="A106" s="62"/>
      <c r="B106" s="62"/>
      <c r="C106" s="62"/>
      <c r="D106" s="62"/>
      <c r="E106" s="62"/>
      <c r="F106" s="62"/>
      <c r="G106" s="62"/>
      <c r="H106" s="62"/>
      <c r="I106" s="62"/>
      <c r="J106" s="62"/>
      <c r="K106" s="62"/>
      <c r="L106" s="62"/>
      <c r="M106" s="62"/>
      <c r="N106" s="62"/>
      <c r="O106" s="62"/>
      <c r="P106" s="62"/>
      <c r="Q106" s="62"/>
      <c r="R106" s="62"/>
      <c r="S106" s="62"/>
    </row>
    <row r="107" spans="1:19" ht="15" x14ac:dyDescent="0.25">
      <c r="A107" s="62"/>
      <c r="B107" s="62"/>
      <c r="C107" s="62"/>
      <c r="D107" s="62"/>
      <c r="E107" s="62"/>
      <c r="F107" s="62"/>
      <c r="G107" s="62"/>
      <c r="H107" s="62"/>
      <c r="I107" s="62"/>
      <c r="J107" s="62"/>
      <c r="K107" s="62"/>
      <c r="L107" s="62"/>
      <c r="M107" s="62"/>
      <c r="N107" s="62"/>
      <c r="O107" s="62"/>
      <c r="P107" s="62"/>
      <c r="Q107" s="62"/>
      <c r="R107" s="62"/>
      <c r="S107" s="62"/>
    </row>
    <row r="108" spans="1:19" ht="15" x14ac:dyDescent="0.25">
      <c r="A108" s="62"/>
      <c r="B108" s="62"/>
      <c r="C108" s="62"/>
      <c r="D108" s="62"/>
      <c r="E108" s="62"/>
      <c r="F108" s="62"/>
      <c r="G108" s="62"/>
      <c r="H108" s="62"/>
      <c r="I108" s="62"/>
      <c r="J108" s="62"/>
      <c r="K108" s="62"/>
      <c r="L108" s="62"/>
      <c r="M108" s="62"/>
      <c r="N108" s="62"/>
      <c r="O108" s="62"/>
      <c r="P108" s="62"/>
      <c r="Q108" s="62"/>
      <c r="R108" s="62"/>
      <c r="S108" s="62"/>
    </row>
    <row r="109" spans="1:19" ht="15" x14ac:dyDescent="0.25">
      <c r="A109" s="62"/>
      <c r="B109" s="62"/>
      <c r="C109" s="62"/>
      <c r="D109" s="62"/>
      <c r="E109" s="62"/>
      <c r="F109" s="62"/>
      <c r="G109" s="62"/>
      <c r="H109" s="62"/>
      <c r="I109" s="62"/>
      <c r="J109" s="62"/>
      <c r="K109" s="62"/>
      <c r="L109" s="62"/>
      <c r="M109" s="62"/>
      <c r="N109" s="62"/>
      <c r="O109" s="62"/>
      <c r="P109" s="62"/>
      <c r="Q109" s="62"/>
      <c r="R109" s="62"/>
      <c r="S109" s="62"/>
    </row>
    <row r="110" spans="1:19" ht="15" x14ac:dyDescent="0.25">
      <c r="A110" s="62"/>
      <c r="B110" s="62"/>
      <c r="C110" s="62"/>
      <c r="D110" s="62"/>
      <c r="E110" s="62"/>
      <c r="F110" s="62"/>
      <c r="G110" s="62"/>
      <c r="H110" s="62"/>
      <c r="I110" s="62"/>
      <c r="J110" s="62"/>
      <c r="K110" s="62"/>
      <c r="L110" s="62"/>
      <c r="M110" s="62"/>
      <c r="N110" s="62"/>
      <c r="O110" s="62"/>
      <c r="P110" s="62"/>
      <c r="Q110" s="62"/>
      <c r="R110" s="62"/>
      <c r="S110" s="62"/>
    </row>
    <row r="111" spans="1:19" ht="15" x14ac:dyDescent="0.25">
      <c r="A111" s="62"/>
      <c r="B111" s="62"/>
      <c r="C111" s="62"/>
      <c r="D111" s="62"/>
      <c r="E111" s="62"/>
      <c r="F111" s="62"/>
      <c r="G111" s="62"/>
      <c r="H111" s="62"/>
      <c r="I111" s="62"/>
      <c r="J111" s="62"/>
      <c r="K111" s="62"/>
      <c r="L111" s="62"/>
      <c r="M111" s="62"/>
      <c r="N111" s="62"/>
      <c r="O111" s="62"/>
      <c r="P111" s="62"/>
      <c r="Q111" s="62"/>
      <c r="R111" s="62"/>
      <c r="S111" s="62"/>
    </row>
    <row r="112" spans="1:19" ht="15" x14ac:dyDescent="0.25">
      <c r="A112" s="62"/>
      <c r="B112" s="62"/>
      <c r="C112" s="62"/>
      <c r="D112" s="62"/>
      <c r="E112" s="62"/>
      <c r="F112" s="62"/>
      <c r="G112" s="62"/>
      <c r="H112" s="62"/>
      <c r="I112" s="62"/>
      <c r="J112" s="62"/>
      <c r="K112" s="62"/>
      <c r="L112" s="62"/>
      <c r="M112" s="62"/>
      <c r="N112" s="62"/>
      <c r="O112" s="62"/>
      <c r="P112" s="62"/>
      <c r="Q112" s="62"/>
      <c r="R112" s="62"/>
      <c r="S112" s="62"/>
    </row>
    <row r="113" spans="1:19" ht="15" x14ac:dyDescent="0.25">
      <c r="A113" s="62"/>
      <c r="B113" s="62"/>
      <c r="C113" s="62"/>
      <c r="D113" s="62"/>
      <c r="E113" s="62"/>
      <c r="F113" s="62"/>
      <c r="G113" s="62"/>
      <c r="H113" s="62"/>
      <c r="I113" s="62"/>
      <c r="J113" s="62"/>
      <c r="K113" s="62"/>
      <c r="L113" s="62"/>
      <c r="M113" s="62"/>
      <c r="N113" s="62"/>
      <c r="O113" s="62"/>
      <c r="P113" s="62"/>
      <c r="Q113" s="62"/>
      <c r="R113" s="62"/>
      <c r="S113" s="62"/>
    </row>
    <row r="114" spans="1:19" ht="15" x14ac:dyDescent="0.25">
      <c r="A114" s="62"/>
      <c r="B114" s="62"/>
      <c r="C114" s="62"/>
      <c r="D114" s="62"/>
      <c r="E114" s="62"/>
      <c r="F114" s="62"/>
      <c r="G114" s="62"/>
      <c r="H114" s="62"/>
      <c r="I114" s="62"/>
      <c r="J114" s="62"/>
      <c r="K114" s="62"/>
      <c r="L114" s="62"/>
      <c r="M114" s="62"/>
      <c r="N114" s="62"/>
      <c r="O114" s="62"/>
      <c r="P114" s="62"/>
      <c r="Q114" s="62"/>
      <c r="R114" s="62"/>
      <c r="S114" s="62"/>
    </row>
    <row r="115" spans="1:19" ht="15" x14ac:dyDescent="0.25">
      <c r="A115" s="62"/>
      <c r="B115" s="62"/>
      <c r="C115" s="62"/>
      <c r="D115" s="62"/>
      <c r="E115" s="62"/>
      <c r="F115" s="62"/>
      <c r="G115" s="62"/>
      <c r="H115" s="62"/>
      <c r="I115" s="62"/>
      <c r="J115" s="62"/>
      <c r="K115" s="62"/>
      <c r="L115" s="62"/>
      <c r="M115" s="62"/>
      <c r="N115" s="62"/>
      <c r="O115" s="62"/>
      <c r="P115" s="62"/>
      <c r="Q115" s="62"/>
      <c r="R115" s="62"/>
      <c r="S115" s="62"/>
    </row>
    <row r="116" spans="1:19" ht="15" x14ac:dyDescent="0.25">
      <c r="A116" s="62"/>
      <c r="B116" s="62"/>
      <c r="C116" s="62"/>
      <c r="D116" s="62"/>
      <c r="E116" s="62"/>
      <c r="F116" s="62"/>
      <c r="G116" s="62"/>
      <c r="H116" s="62"/>
      <c r="I116" s="62"/>
      <c r="J116" s="62"/>
      <c r="K116" s="62"/>
      <c r="L116" s="62"/>
      <c r="M116" s="62"/>
      <c r="N116" s="62"/>
      <c r="O116" s="62"/>
      <c r="P116" s="62"/>
      <c r="Q116" s="62"/>
      <c r="R116" s="62"/>
      <c r="S116" s="62"/>
    </row>
    <row r="117" spans="1:19" ht="15" x14ac:dyDescent="0.25">
      <c r="A117" s="62"/>
      <c r="B117" s="62"/>
      <c r="C117" s="62"/>
      <c r="D117" s="62"/>
      <c r="E117" s="62"/>
      <c r="F117" s="62"/>
      <c r="G117" s="62"/>
      <c r="H117" s="62"/>
      <c r="I117" s="62"/>
      <c r="J117" s="62"/>
      <c r="K117" s="62"/>
      <c r="L117" s="62"/>
      <c r="M117" s="62"/>
      <c r="N117" s="62"/>
      <c r="O117" s="62"/>
      <c r="P117" s="62"/>
      <c r="Q117" s="62"/>
      <c r="R117" s="62"/>
      <c r="S117" s="62"/>
    </row>
    <row r="118" spans="1:19" ht="15" x14ac:dyDescent="0.25">
      <c r="A118" s="62"/>
      <c r="B118" s="62"/>
      <c r="C118" s="62"/>
      <c r="D118" s="62"/>
      <c r="E118" s="62"/>
      <c r="F118" s="62"/>
      <c r="G118" s="62"/>
      <c r="H118" s="62"/>
      <c r="I118" s="62"/>
      <c r="J118" s="62"/>
      <c r="K118" s="62"/>
      <c r="L118" s="62"/>
      <c r="M118" s="62"/>
      <c r="N118" s="62"/>
      <c r="O118" s="62"/>
      <c r="P118" s="62"/>
      <c r="Q118" s="62"/>
      <c r="R118" s="62"/>
      <c r="S118" s="62"/>
    </row>
    <row r="119" spans="1:19" ht="15" x14ac:dyDescent="0.25">
      <c r="A119" s="62"/>
      <c r="B119" s="62"/>
      <c r="C119" s="62"/>
      <c r="D119" s="62"/>
      <c r="E119" s="62"/>
      <c r="F119" s="62"/>
      <c r="G119" s="62"/>
      <c r="H119" s="62"/>
      <c r="I119" s="62"/>
      <c r="J119" s="62"/>
      <c r="K119" s="62"/>
      <c r="L119" s="62"/>
      <c r="M119" s="62"/>
      <c r="N119" s="62"/>
      <c r="O119" s="62"/>
      <c r="P119" s="62"/>
      <c r="Q119" s="62"/>
      <c r="R119" s="62"/>
      <c r="S119" s="62"/>
    </row>
    <row r="120" spans="1:19" ht="15" x14ac:dyDescent="0.25">
      <c r="A120" s="62"/>
      <c r="B120" s="62"/>
      <c r="C120" s="62"/>
      <c r="D120" s="62"/>
      <c r="E120" s="62"/>
      <c r="F120" s="62"/>
      <c r="G120" s="62"/>
      <c r="H120" s="62"/>
      <c r="I120" s="62"/>
      <c r="J120" s="62"/>
      <c r="K120" s="62"/>
      <c r="L120" s="62"/>
      <c r="M120" s="62"/>
      <c r="N120" s="62"/>
      <c r="O120" s="62"/>
      <c r="P120" s="62"/>
      <c r="Q120" s="62"/>
      <c r="R120" s="62"/>
      <c r="S120" s="62"/>
    </row>
    <row r="121" spans="1:19" ht="15" x14ac:dyDescent="0.25">
      <c r="A121" s="62"/>
      <c r="B121" s="62"/>
      <c r="C121" s="62"/>
      <c r="D121" s="62"/>
      <c r="E121" s="62"/>
      <c r="F121" s="62"/>
      <c r="G121" s="62"/>
      <c r="H121" s="62"/>
      <c r="I121" s="62"/>
      <c r="J121" s="62"/>
      <c r="K121" s="62"/>
      <c r="L121" s="62"/>
      <c r="M121" s="62"/>
      <c r="N121" s="62"/>
      <c r="O121" s="62"/>
      <c r="P121" s="62"/>
      <c r="Q121" s="62"/>
      <c r="R121" s="62"/>
      <c r="S121" s="62"/>
    </row>
    <row r="122" spans="1:19" ht="15" x14ac:dyDescent="0.25">
      <c r="A122" s="62"/>
      <c r="B122" s="62"/>
      <c r="C122" s="62"/>
      <c r="D122" s="62"/>
      <c r="E122" s="62"/>
      <c r="F122" s="62"/>
      <c r="G122" s="62"/>
      <c r="H122" s="62"/>
      <c r="I122" s="62"/>
      <c r="J122" s="62"/>
      <c r="K122" s="62"/>
      <c r="L122" s="62"/>
      <c r="M122" s="62"/>
      <c r="N122" s="62"/>
      <c r="O122" s="62"/>
      <c r="P122" s="62"/>
      <c r="Q122" s="62"/>
      <c r="R122" s="62"/>
      <c r="S122" s="62"/>
    </row>
    <row r="123" spans="1:19" ht="15" x14ac:dyDescent="0.25">
      <c r="A123" s="62"/>
      <c r="B123" s="62"/>
      <c r="C123" s="62"/>
      <c r="D123" s="62"/>
      <c r="E123" s="62"/>
      <c r="F123" s="62"/>
      <c r="G123" s="62"/>
      <c r="H123" s="62"/>
      <c r="I123" s="62"/>
      <c r="J123" s="62"/>
      <c r="K123" s="62"/>
      <c r="L123" s="62"/>
      <c r="M123" s="62"/>
      <c r="N123" s="62"/>
      <c r="O123" s="62"/>
      <c r="P123" s="62"/>
      <c r="Q123" s="62"/>
      <c r="R123" s="62"/>
      <c r="S123" s="62"/>
    </row>
    <row r="124" spans="1:19" ht="15" x14ac:dyDescent="0.25">
      <c r="A124" s="62"/>
      <c r="B124" s="62"/>
      <c r="C124" s="62"/>
      <c r="D124" s="62"/>
      <c r="E124" s="62"/>
      <c r="F124" s="62"/>
      <c r="G124" s="62"/>
      <c r="H124" s="62"/>
      <c r="I124" s="62"/>
      <c r="J124" s="62"/>
      <c r="K124" s="62"/>
      <c r="L124" s="62"/>
      <c r="M124" s="62"/>
      <c r="N124" s="62"/>
      <c r="O124" s="62"/>
      <c r="P124" s="62"/>
      <c r="Q124" s="62"/>
      <c r="R124" s="62"/>
      <c r="S124" s="62"/>
    </row>
    <row r="125" spans="1:19" ht="15" x14ac:dyDescent="0.25">
      <c r="A125" s="62"/>
      <c r="B125" s="62"/>
      <c r="C125" s="62"/>
      <c r="D125" s="62"/>
      <c r="E125" s="62"/>
      <c r="F125" s="62"/>
      <c r="G125" s="62"/>
      <c r="H125" s="62"/>
      <c r="I125" s="62"/>
      <c r="J125" s="62"/>
      <c r="K125" s="62"/>
      <c r="L125" s="62"/>
      <c r="M125" s="62"/>
      <c r="N125" s="62"/>
      <c r="O125" s="62"/>
      <c r="P125" s="62"/>
      <c r="Q125" s="62"/>
      <c r="R125" s="62"/>
      <c r="S125" s="62"/>
    </row>
    <row r="126" spans="1:19" ht="15" x14ac:dyDescent="0.25">
      <c r="A126" s="62"/>
      <c r="B126" s="62"/>
      <c r="C126" s="62"/>
      <c r="D126" s="62"/>
      <c r="E126" s="62"/>
      <c r="F126" s="62"/>
      <c r="G126" s="62"/>
      <c r="H126" s="62"/>
      <c r="I126" s="62"/>
      <c r="J126" s="62"/>
      <c r="K126" s="62"/>
      <c r="L126" s="62"/>
      <c r="M126" s="62"/>
      <c r="N126" s="62"/>
      <c r="O126" s="62"/>
      <c r="P126" s="62"/>
      <c r="Q126" s="62"/>
      <c r="R126" s="62"/>
      <c r="S126" s="62"/>
    </row>
    <row r="127" spans="1:19" ht="15" x14ac:dyDescent="0.25">
      <c r="A127" s="62"/>
      <c r="B127" s="62"/>
      <c r="C127" s="62"/>
      <c r="D127" s="62"/>
      <c r="E127" s="62"/>
      <c r="F127" s="62"/>
      <c r="G127" s="62"/>
      <c r="H127" s="62"/>
      <c r="I127" s="62"/>
      <c r="J127" s="62"/>
      <c r="K127" s="62"/>
      <c r="L127" s="62"/>
      <c r="M127" s="62"/>
      <c r="N127" s="62"/>
      <c r="O127" s="62"/>
      <c r="P127" s="62"/>
      <c r="Q127" s="62"/>
      <c r="R127" s="62"/>
      <c r="S127" s="62"/>
    </row>
    <row r="128" spans="1:19" ht="15" x14ac:dyDescent="0.25">
      <c r="A128" s="62"/>
      <c r="B128" s="62"/>
      <c r="C128" s="62"/>
      <c r="D128" s="62"/>
      <c r="E128" s="62"/>
      <c r="F128" s="62"/>
      <c r="G128" s="62"/>
      <c r="H128" s="62"/>
      <c r="I128" s="62"/>
      <c r="J128" s="62"/>
      <c r="K128" s="62"/>
      <c r="L128" s="62"/>
      <c r="M128" s="62"/>
      <c r="N128" s="62"/>
      <c r="O128" s="62"/>
      <c r="P128" s="62"/>
      <c r="Q128" s="62"/>
      <c r="R128" s="62"/>
      <c r="S128" s="62"/>
    </row>
    <row r="129" spans="1:19" ht="15" x14ac:dyDescent="0.25">
      <c r="A129" s="62"/>
      <c r="B129" s="62"/>
      <c r="C129" s="62"/>
      <c r="D129" s="62"/>
      <c r="E129" s="62"/>
      <c r="F129" s="62"/>
      <c r="G129" s="62"/>
      <c r="H129" s="62"/>
      <c r="I129" s="62"/>
      <c r="J129" s="62"/>
      <c r="K129" s="62"/>
      <c r="L129" s="62"/>
      <c r="M129" s="62"/>
      <c r="N129" s="62"/>
      <c r="O129" s="62"/>
      <c r="P129" s="62"/>
      <c r="Q129" s="62"/>
      <c r="R129" s="62"/>
      <c r="S129" s="62"/>
    </row>
    <row r="130" spans="1:19" ht="15" x14ac:dyDescent="0.25">
      <c r="A130" s="62"/>
      <c r="B130" s="62"/>
      <c r="C130" s="62"/>
      <c r="D130" s="62"/>
      <c r="E130" s="62"/>
      <c r="F130" s="62"/>
      <c r="G130" s="62"/>
      <c r="H130" s="62"/>
      <c r="I130" s="62"/>
      <c r="J130" s="62"/>
      <c r="K130" s="62"/>
      <c r="L130" s="62"/>
      <c r="M130" s="62"/>
      <c r="N130" s="62"/>
      <c r="O130" s="62"/>
      <c r="P130" s="62"/>
      <c r="Q130" s="62"/>
      <c r="R130" s="62"/>
      <c r="S130" s="62"/>
    </row>
    <row r="131" spans="1:19" ht="15" x14ac:dyDescent="0.25">
      <c r="A131" s="62"/>
      <c r="B131" s="62"/>
      <c r="C131" s="62"/>
      <c r="D131" s="62"/>
      <c r="E131" s="62"/>
      <c r="F131" s="62"/>
      <c r="G131" s="62"/>
      <c r="H131" s="62"/>
      <c r="I131" s="62"/>
      <c r="J131" s="62"/>
      <c r="K131" s="62"/>
      <c r="L131" s="62"/>
      <c r="M131" s="62"/>
      <c r="N131" s="62"/>
      <c r="O131" s="62"/>
      <c r="P131" s="62"/>
      <c r="Q131" s="62"/>
      <c r="R131" s="62"/>
      <c r="S131" s="62"/>
    </row>
    <row r="132" spans="1:19" ht="15" x14ac:dyDescent="0.25">
      <c r="A132" s="62"/>
      <c r="B132" s="62"/>
      <c r="C132" s="62"/>
      <c r="D132" s="62"/>
      <c r="E132" s="62"/>
      <c r="F132" s="62"/>
      <c r="G132" s="62"/>
      <c r="H132" s="62"/>
      <c r="I132" s="62"/>
      <c r="J132" s="62"/>
      <c r="K132" s="62"/>
      <c r="L132" s="62"/>
      <c r="M132" s="62"/>
      <c r="N132" s="62"/>
      <c r="O132" s="62"/>
      <c r="P132" s="62"/>
      <c r="Q132" s="62"/>
      <c r="R132" s="62"/>
      <c r="S132" s="62"/>
    </row>
    <row r="133" spans="1:19" ht="15" x14ac:dyDescent="0.25">
      <c r="A133" s="62"/>
      <c r="B133" s="62"/>
      <c r="C133" s="62"/>
      <c r="D133" s="62"/>
      <c r="E133" s="62"/>
      <c r="F133" s="62"/>
      <c r="G133" s="62"/>
      <c r="H133" s="62"/>
      <c r="I133" s="62"/>
      <c r="J133" s="62"/>
      <c r="K133" s="62"/>
      <c r="L133" s="62"/>
      <c r="M133" s="62"/>
      <c r="N133" s="62"/>
      <c r="O133" s="62"/>
      <c r="P133" s="62"/>
      <c r="Q133" s="62"/>
      <c r="R133" s="62"/>
      <c r="S133" s="62"/>
    </row>
    <row r="134" spans="1:19" ht="15" x14ac:dyDescent="0.25">
      <c r="A134" s="62"/>
      <c r="B134" s="62"/>
      <c r="C134" s="62"/>
      <c r="D134" s="62"/>
      <c r="E134" s="62"/>
      <c r="F134" s="62"/>
      <c r="G134" s="62"/>
      <c r="H134" s="62"/>
      <c r="I134" s="62"/>
      <c r="J134" s="62"/>
      <c r="K134" s="62"/>
      <c r="L134" s="62"/>
      <c r="M134" s="62"/>
      <c r="N134" s="62"/>
      <c r="O134" s="62"/>
      <c r="P134" s="62"/>
      <c r="Q134" s="62"/>
      <c r="R134" s="62"/>
      <c r="S134" s="62"/>
    </row>
    <row r="135" spans="1:19" ht="15" x14ac:dyDescent="0.25">
      <c r="A135" s="62"/>
      <c r="B135" s="62"/>
      <c r="C135" s="62"/>
      <c r="D135" s="62"/>
      <c r="E135" s="62"/>
      <c r="F135" s="62"/>
      <c r="G135" s="62"/>
      <c r="H135" s="62"/>
      <c r="I135" s="62"/>
      <c r="J135" s="62"/>
      <c r="K135" s="62"/>
      <c r="L135" s="62"/>
      <c r="M135" s="62"/>
      <c r="N135" s="62"/>
      <c r="O135" s="62"/>
      <c r="P135" s="62"/>
      <c r="Q135" s="62"/>
      <c r="R135" s="62"/>
      <c r="S135" s="62"/>
    </row>
    <row r="136" spans="1:19" ht="15" x14ac:dyDescent="0.25">
      <c r="A136" s="62"/>
      <c r="B136" s="62"/>
      <c r="C136" s="62"/>
      <c r="D136" s="62"/>
      <c r="E136" s="62"/>
      <c r="F136" s="62"/>
      <c r="G136" s="62"/>
      <c r="H136" s="62"/>
      <c r="I136" s="62"/>
      <c r="J136" s="62"/>
      <c r="K136" s="62"/>
      <c r="L136" s="62"/>
      <c r="M136" s="62"/>
      <c r="N136" s="62"/>
      <c r="O136" s="62"/>
      <c r="P136" s="62"/>
      <c r="Q136" s="62"/>
      <c r="R136" s="62"/>
      <c r="S136" s="62"/>
    </row>
    <row r="137" spans="1:19" ht="15" x14ac:dyDescent="0.25">
      <c r="A137" s="62"/>
      <c r="B137" s="62"/>
      <c r="C137" s="62"/>
      <c r="D137" s="62"/>
      <c r="E137" s="62"/>
      <c r="F137" s="62"/>
      <c r="G137" s="62"/>
      <c r="H137" s="62"/>
      <c r="I137" s="62"/>
      <c r="J137" s="62"/>
      <c r="K137" s="62"/>
      <c r="L137" s="62"/>
      <c r="M137" s="62"/>
      <c r="N137" s="62"/>
      <c r="O137" s="62"/>
      <c r="P137" s="62"/>
      <c r="Q137" s="62"/>
      <c r="R137" s="62"/>
      <c r="S137" s="62"/>
    </row>
    <row r="138" spans="1:19" ht="15" x14ac:dyDescent="0.25">
      <c r="A138" s="62"/>
      <c r="B138" s="62"/>
      <c r="C138" s="62"/>
      <c r="D138" s="62"/>
      <c r="E138" s="62"/>
      <c r="F138" s="62"/>
      <c r="G138" s="62"/>
      <c r="H138" s="62"/>
      <c r="I138" s="62"/>
      <c r="J138" s="62"/>
      <c r="K138" s="62"/>
      <c r="L138" s="62"/>
      <c r="M138" s="62"/>
      <c r="N138" s="62"/>
      <c r="O138" s="62"/>
      <c r="P138" s="62"/>
      <c r="Q138" s="62"/>
      <c r="R138" s="62"/>
      <c r="S138" s="62"/>
    </row>
    <row r="139" spans="1:19" ht="15" x14ac:dyDescent="0.25">
      <c r="A139" s="62"/>
      <c r="B139" s="62"/>
      <c r="C139" s="62"/>
      <c r="D139" s="62"/>
      <c r="E139" s="62"/>
      <c r="F139" s="62"/>
      <c r="G139" s="62"/>
      <c r="H139" s="62"/>
      <c r="I139" s="62"/>
      <c r="J139" s="62"/>
      <c r="K139" s="62"/>
      <c r="L139" s="62"/>
      <c r="M139" s="62"/>
      <c r="N139" s="62"/>
      <c r="O139" s="62"/>
      <c r="P139" s="62"/>
      <c r="Q139" s="62"/>
      <c r="R139" s="62"/>
      <c r="S139" s="62"/>
    </row>
    <row r="140" spans="1:19" ht="15" x14ac:dyDescent="0.25">
      <c r="A140" s="62"/>
      <c r="B140" s="62"/>
      <c r="C140" s="62"/>
      <c r="D140" s="62"/>
      <c r="E140" s="62"/>
      <c r="F140" s="62"/>
      <c r="G140" s="62"/>
      <c r="H140" s="62"/>
      <c r="I140" s="62"/>
      <c r="J140" s="62"/>
      <c r="K140" s="62"/>
      <c r="L140" s="62"/>
      <c r="M140" s="62"/>
      <c r="N140" s="62"/>
      <c r="O140" s="62"/>
      <c r="P140" s="62"/>
      <c r="Q140" s="62"/>
      <c r="R140" s="62"/>
      <c r="S140" s="62"/>
    </row>
    <row r="141" spans="1:19" ht="15" x14ac:dyDescent="0.25">
      <c r="A141" s="62"/>
      <c r="B141" s="62"/>
      <c r="C141" s="62"/>
      <c r="D141" s="62"/>
      <c r="E141" s="62"/>
      <c r="F141" s="62"/>
      <c r="G141" s="62"/>
      <c r="H141" s="62"/>
      <c r="I141" s="62"/>
      <c r="J141" s="62"/>
      <c r="K141" s="62"/>
      <c r="L141" s="62"/>
      <c r="M141" s="62"/>
      <c r="N141" s="62"/>
      <c r="O141" s="62"/>
      <c r="P141" s="62"/>
      <c r="Q141" s="62"/>
      <c r="R141" s="62"/>
      <c r="S141" s="62"/>
    </row>
    <row r="142" spans="1:19" ht="15" x14ac:dyDescent="0.25">
      <c r="A142" s="62"/>
      <c r="B142" s="62"/>
      <c r="C142" s="62"/>
      <c r="D142" s="62"/>
      <c r="E142" s="62"/>
      <c r="F142" s="62"/>
      <c r="G142" s="62"/>
      <c r="H142" s="62"/>
      <c r="I142" s="62"/>
      <c r="J142" s="62"/>
      <c r="K142" s="62"/>
      <c r="L142" s="62"/>
      <c r="M142" s="62"/>
      <c r="N142" s="62"/>
      <c r="O142" s="62"/>
      <c r="P142" s="62"/>
      <c r="Q142" s="62"/>
      <c r="R142" s="62"/>
      <c r="S142" s="62"/>
    </row>
    <row r="143" spans="1:19" ht="15" x14ac:dyDescent="0.25">
      <c r="A143" s="62"/>
      <c r="B143" s="62"/>
      <c r="C143" s="62"/>
      <c r="D143" s="62"/>
      <c r="E143" s="62"/>
      <c r="F143" s="62"/>
      <c r="G143" s="62"/>
      <c r="H143" s="62"/>
      <c r="I143" s="62"/>
      <c r="J143" s="62"/>
      <c r="K143" s="62"/>
      <c r="L143" s="62"/>
      <c r="M143" s="62"/>
      <c r="N143" s="62"/>
      <c r="O143" s="62"/>
      <c r="P143" s="62"/>
      <c r="Q143" s="62"/>
      <c r="R143" s="62"/>
      <c r="S143" s="62"/>
    </row>
    <row r="144" spans="1:19" ht="15" x14ac:dyDescent="0.25">
      <c r="A144" s="62"/>
      <c r="B144" s="62"/>
      <c r="C144" s="62"/>
      <c r="D144" s="62"/>
      <c r="E144" s="62"/>
      <c r="F144" s="62"/>
      <c r="G144" s="62"/>
      <c r="H144" s="62"/>
      <c r="I144" s="62"/>
      <c r="J144" s="62"/>
      <c r="K144" s="62"/>
      <c r="L144" s="62"/>
      <c r="M144" s="62"/>
      <c r="N144" s="62"/>
      <c r="O144" s="62"/>
      <c r="P144" s="62"/>
      <c r="Q144" s="62"/>
      <c r="R144" s="62"/>
      <c r="S144" s="62"/>
    </row>
    <row r="145" spans="1:19" ht="15" x14ac:dyDescent="0.25">
      <c r="A145" s="62"/>
      <c r="B145" s="62"/>
      <c r="C145" s="62"/>
      <c r="D145" s="62"/>
      <c r="E145" s="62"/>
      <c r="F145" s="62"/>
      <c r="G145" s="62"/>
      <c r="H145" s="62"/>
      <c r="I145" s="62"/>
      <c r="J145" s="62"/>
      <c r="K145" s="62"/>
      <c r="L145" s="62"/>
      <c r="M145" s="62"/>
      <c r="N145" s="62"/>
      <c r="O145" s="62"/>
      <c r="P145" s="62"/>
      <c r="Q145" s="62"/>
      <c r="R145" s="62"/>
      <c r="S145" s="62"/>
    </row>
    <row r="146" spans="1:19" ht="15" x14ac:dyDescent="0.25">
      <c r="A146" s="62"/>
      <c r="B146" s="62"/>
      <c r="C146" s="62"/>
      <c r="D146" s="62"/>
      <c r="E146" s="62"/>
      <c r="F146" s="62"/>
      <c r="G146" s="62"/>
      <c r="H146" s="62"/>
      <c r="I146" s="62"/>
      <c r="J146" s="62"/>
      <c r="K146" s="62"/>
      <c r="L146" s="62"/>
      <c r="M146" s="62"/>
      <c r="N146" s="62"/>
      <c r="O146" s="62"/>
      <c r="P146" s="62"/>
      <c r="Q146" s="62"/>
      <c r="R146" s="62"/>
      <c r="S146" s="62"/>
    </row>
    <row r="147" spans="1:19" ht="15" x14ac:dyDescent="0.25">
      <c r="A147" s="62"/>
      <c r="B147" s="62"/>
      <c r="C147" s="62"/>
      <c r="D147" s="62"/>
      <c r="E147" s="62"/>
      <c r="F147" s="62"/>
      <c r="G147" s="62"/>
      <c r="H147" s="62"/>
      <c r="I147" s="62"/>
      <c r="J147" s="62"/>
      <c r="K147" s="62"/>
      <c r="L147" s="62"/>
      <c r="M147" s="62"/>
      <c r="N147" s="62"/>
      <c r="O147" s="62"/>
      <c r="P147" s="62"/>
      <c r="Q147" s="62"/>
      <c r="R147" s="62"/>
      <c r="S147" s="62"/>
    </row>
    <row r="148" spans="1:19" ht="15" x14ac:dyDescent="0.25">
      <c r="A148" s="62"/>
      <c r="B148" s="62"/>
      <c r="C148" s="62"/>
      <c r="D148" s="62"/>
      <c r="E148" s="62"/>
      <c r="F148" s="62"/>
      <c r="G148" s="62"/>
      <c r="H148" s="62"/>
      <c r="I148" s="62"/>
      <c r="J148" s="62"/>
      <c r="K148" s="62"/>
      <c r="L148" s="62"/>
      <c r="M148" s="62"/>
      <c r="N148" s="62"/>
      <c r="O148" s="62"/>
      <c r="P148" s="62"/>
      <c r="Q148" s="62"/>
      <c r="R148" s="62"/>
      <c r="S148" s="62"/>
    </row>
    <row r="149" spans="1:19" ht="15" x14ac:dyDescent="0.25">
      <c r="A149" s="62"/>
      <c r="B149" s="62"/>
      <c r="C149" s="62"/>
      <c r="D149" s="62"/>
      <c r="E149" s="62"/>
      <c r="F149" s="62"/>
      <c r="G149" s="62"/>
      <c r="H149" s="62"/>
      <c r="I149" s="62"/>
      <c r="J149" s="62"/>
      <c r="K149" s="62"/>
      <c r="L149" s="62"/>
      <c r="M149" s="62"/>
      <c r="N149" s="62"/>
      <c r="O149" s="62"/>
      <c r="P149" s="62"/>
      <c r="Q149" s="62"/>
      <c r="R149" s="62"/>
      <c r="S149" s="62"/>
    </row>
    <row r="150" spans="1:19" ht="15" x14ac:dyDescent="0.25">
      <c r="A150" s="62"/>
      <c r="B150" s="62"/>
      <c r="C150" s="62"/>
      <c r="D150" s="62"/>
      <c r="E150" s="62"/>
      <c r="F150" s="62"/>
      <c r="G150" s="62"/>
      <c r="H150" s="62"/>
      <c r="I150" s="62"/>
      <c r="J150" s="62"/>
      <c r="K150" s="62"/>
      <c r="L150" s="62"/>
      <c r="M150" s="62"/>
      <c r="N150" s="62"/>
      <c r="O150" s="62"/>
      <c r="P150" s="62"/>
      <c r="Q150" s="62"/>
      <c r="R150" s="62"/>
      <c r="S150" s="62"/>
    </row>
    <row r="151" spans="1:19" ht="15" x14ac:dyDescent="0.25">
      <c r="A151" s="62"/>
      <c r="B151" s="62"/>
      <c r="C151" s="62"/>
      <c r="D151" s="62"/>
      <c r="E151" s="62"/>
      <c r="F151" s="62"/>
      <c r="G151" s="62"/>
      <c r="H151" s="62"/>
      <c r="I151" s="62"/>
      <c r="J151" s="62"/>
      <c r="K151" s="62"/>
      <c r="L151" s="62"/>
      <c r="M151" s="62"/>
      <c r="N151" s="62"/>
      <c r="O151" s="62"/>
      <c r="P151" s="62"/>
      <c r="Q151" s="62"/>
      <c r="R151" s="62"/>
      <c r="S151" s="62"/>
    </row>
    <row r="152" spans="1:19" ht="15" x14ac:dyDescent="0.25">
      <c r="A152" s="62"/>
      <c r="B152" s="62"/>
      <c r="C152" s="62"/>
      <c r="D152" s="62"/>
      <c r="E152" s="62"/>
      <c r="F152" s="62"/>
      <c r="G152" s="62"/>
      <c r="H152" s="62"/>
      <c r="I152" s="62"/>
      <c r="J152" s="62"/>
      <c r="K152" s="62"/>
      <c r="L152" s="62"/>
      <c r="M152" s="62"/>
      <c r="N152" s="62"/>
      <c r="O152" s="62"/>
      <c r="P152" s="62"/>
      <c r="Q152" s="62"/>
      <c r="R152" s="62"/>
      <c r="S152" s="62"/>
    </row>
    <row r="153" spans="1:19" ht="15" x14ac:dyDescent="0.25">
      <c r="A153" s="62"/>
      <c r="B153" s="62"/>
      <c r="C153" s="62"/>
      <c r="D153" s="62"/>
      <c r="E153" s="62"/>
      <c r="F153" s="62"/>
      <c r="G153" s="62"/>
      <c r="H153" s="62"/>
      <c r="I153" s="62"/>
      <c r="J153" s="62"/>
      <c r="K153" s="62"/>
      <c r="L153" s="62"/>
      <c r="M153" s="62"/>
      <c r="N153" s="62"/>
      <c r="O153" s="62"/>
      <c r="P153" s="62"/>
      <c r="Q153" s="62"/>
      <c r="R153" s="62"/>
      <c r="S153" s="62"/>
    </row>
    <row r="154" spans="1:19" ht="15" x14ac:dyDescent="0.25">
      <c r="A154" s="62"/>
      <c r="B154" s="62"/>
      <c r="C154" s="62"/>
      <c r="D154" s="62"/>
      <c r="E154" s="62"/>
      <c r="F154" s="62"/>
      <c r="G154" s="62"/>
      <c r="H154" s="62"/>
      <c r="I154" s="62"/>
      <c r="J154" s="62"/>
      <c r="K154" s="62"/>
      <c r="L154" s="62"/>
      <c r="M154" s="62"/>
      <c r="N154" s="62"/>
      <c r="O154" s="62"/>
      <c r="P154" s="62"/>
      <c r="Q154" s="62"/>
      <c r="R154" s="62"/>
      <c r="S154" s="62"/>
    </row>
    <row r="155" spans="1:19" ht="15" x14ac:dyDescent="0.25">
      <c r="A155" s="62"/>
      <c r="B155" s="62"/>
      <c r="C155" s="62"/>
      <c r="D155" s="62"/>
      <c r="E155" s="62"/>
      <c r="F155" s="62"/>
      <c r="G155" s="62"/>
      <c r="H155" s="62"/>
      <c r="I155" s="62"/>
      <c r="J155" s="62"/>
      <c r="K155" s="62"/>
      <c r="L155" s="62"/>
      <c r="M155" s="62"/>
      <c r="N155" s="62"/>
      <c r="O155" s="62"/>
      <c r="P155" s="62"/>
      <c r="Q155" s="62"/>
      <c r="R155" s="62"/>
      <c r="S155" s="62"/>
    </row>
    <row r="156" spans="1:19" ht="15" x14ac:dyDescent="0.25">
      <c r="A156" s="62"/>
      <c r="B156" s="62"/>
      <c r="C156" s="62"/>
      <c r="D156" s="62"/>
      <c r="E156" s="62"/>
      <c r="F156" s="62"/>
      <c r="G156" s="62"/>
      <c r="H156" s="62"/>
      <c r="I156" s="62"/>
      <c r="J156" s="62"/>
      <c r="K156" s="62"/>
      <c r="L156" s="62"/>
      <c r="M156" s="62"/>
      <c r="N156" s="62"/>
      <c r="O156" s="62"/>
      <c r="P156" s="62"/>
      <c r="Q156" s="62"/>
      <c r="R156" s="62"/>
      <c r="S156" s="62"/>
    </row>
    <row r="157" spans="1:19" ht="15" x14ac:dyDescent="0.25">
      <c r="A157" s="62"/>
      <c r="B157" s="62"/>
      <c r="C157" s="62"/>
      <c r="D157" s="62"/>
      <c r="E157" s="62"/>
      <c r="F157" s="62"/>
      <c r="G157" s="62"/>
      <c r="H157" s="62"/>
      <c r="I157" s="62"/>
      <c r="J157" s="62"/>
      <c r="K157" s="62"/>
      <c r="L157" s="62"/>
      <c r="M157" s="62"/>
      <c r="N157" s="62"/>
      <c r="O157" s="62"/>
      <c r="P157" s="62"/>
      <c r="Q157" s="62"/>
      <c r="R157" s="62"/>
      <c r="S157" s="62"/>
    </row>
    <row r="158" spans="1:19" ht="15" x14ac:dyDescent="0.25">
      <c r="A158" s="62"/>
      <c r="B158" s="62"/>
      <c r="C158" s="62"/>
      <c r="D158" s="62"/>
      <c r="E158" s="62"/>
      <c r="F158" s="62"/>
      <c r="G158" s="62"/>
      <c r="H158" s="62"/>
      <c r="I158" s="62"/>
      <c r="J158" s="62"/>
      <c r="K158" s="62"/>
      <c r="L158" s="62"/>
      <c r="M158" s="62"/>
      <c r="N158" s="62"/>
      <c r="O158" s="62"/>
      <c r="P158" s="62"/>
      <c r="Q158" s="62"/>
      <c r="R158" s="62"/>
      <c r="S158" s="62"/>
    </row>
    <row r="159" spans="1:19" ht="15" x14ac:dyDescent="0.25">
      <c r="A159" s="62"/>
      <c r="B159" s="62"/>
      <c r="C159" s="62"/>
      <c r="D159" s="62"/>
      <c r="E159" s="62"/>
      <c r="F159" s="62"/>
      <c r="G159" s="62"/>
      <c r="H159" s="62"/>
      <c r="I159" s="62"/>
      <c r="J159" s="62"/>
      <c r="K159" s="62"/>
      <c r="L159" s="62"/>
      <c r="M159" s="62"/>
      <c r="N159" s="62"/>
      <c r="O159" s="62"/>
      <c r="P159" s="62"/>
      <c r="Q159" s="62"/>
      <c r="R159" s="62"/>
      <c r="S159" s="62"/>
    </row>
    <row r="160" spans="1:19" ht="15" x14ac:dyDescent="0.25">
      <c r="A160" s="62"/>
      <c r="B160" s="62"/>
      <c r="C160" s="62"/>
      <c r="D160" s="62"/>
      <c r="E160" s="62"/>
      <c r="F160" s="62"/>
      <c r="G160" s="62"/>
      <c r="H160" s="62"/>
      <c r="I160" s="62"/>
      <c r="J160" s="62"/>
      <c r="K160" s="62"/>
      <c r="L160" s="62"/>
      <c r="M160" s="62"/>
      <c r="N160" s="62"/>
      <c r="O160" s="62"/>
      <c r="P160" s="62"/>
      <c r="Q160" s="62"/>
      <c r="R160" s="62"/>
      <c r="S160" s="62"/>
    </row>
    <row r="161" spans="1:19" ht="15" x14ac:dyDescent="0.25">
      <c r="A161" s="62"/>
      <c r="B161" s="62"/>
      <c r="C161" s="62"/>
      <c r="D161" s="62"/>
      <c r="E161" s="62"/>
      <c r="F161" s="62"/>
      <c r="G161" s="62"/>
      <c r="H161" s="62"/>
      <c r="I161" s="62"/>
      <c r="J161" s="62"/>
      <c r="K161" s="62"/>
      <c r="L161" s="62"/>
      <c r="M161" s="62"/>
      <c r="N161" s="62"/>
      <c r="O161" s="62"/>
      <c r="P161" s="62"/>
      <c r="Q161" s="62"/>
      <c r="R161" s="62"/>
      <c r="S161" s="62"/>
    </row>
    <row r="162" spans="1:19" ht="15" x14ac:dyDescent="0.25">
      <c r="A162" s="62"/>
      <c r="B162" s="62"/>
      <c r="C162" s="62"/>
      <c r="D162" s="62"/>
      <c r="E162" s="62"/>
      <c r="F162" s="62"/>
      <c r="G162" s="62"/>
      <c r="H162" s="62"/>
      <c r="I162" s="62"/>
      <c r="J162" s="62"/>
      <c r="K162" s="62"/>
      <c r="L162" s="62"/>
      <c r="M162" s="62"/>
      <c r="N162" s="62"/>
      <c r="O162" s="62"/>
      <c r="P162" s="62"/>
      <c r="Q162" s="62"/>
      <c r="R162" s="62"/>
      <c r="S162" s="62"/>
    </row>
    <row r="163" spans="1:19" ht="15" x14ac:dyDescent="0.25">
      <c r="A163" s="62"/>
      <c r="B163" s="62"/>
      <c r="C163" s="62"/>
      <c r="D163" s="62"/>
      <c r="E163" s="62"/>
      <c r="F163" s="62"/>
      <c r="G163" s="62"/>
      <c r="H163" s="62"/>
      <c r="I163" s="62"/>
      <c r="J163" s="62"/>
      <c r="K163" s="62"/>
      <c r="L163" s="62"/>
      <c r="M163" s="62"/>
      <c r="N163" s="62"/>
      <c r="O163" s="62"/>
      <c r="P163" s="62"/>
      <c r="Q163" s="62"/>
      <c r="R163" s="62"/>
      <c r="S163" s="62"/>
    </row>
    <row r="164" spans="1:19" ht="15" x14ac:dyDescent="0.25">
      <c r="A164" s="62"/>
      <c r="B164" s="62"/>
      <c r="C164" s="62"/>
      <c r="D164" s="62"/>
      <c r="E164" s="62"/>
      <c r="F164" s="62"/>
      <c r="G164" s="62"/>
      <c r="H164" s="62"/>
      <c r="I164" s="62"/>
      <c r="J164" s="62"/>
      <c r="K164" s="62"/>
      <c r="L164" s="62"/>
      <c r="M164" s="62"/>
      <c r="N164" s="62"/>
      <c r="O164" s="62"/>
      <c r="P164" s="62"/>
      <c r="Q164" s="62"/>
      <c r="R164" s="62"/>
      <c r="S164" s="62"/>
    </row>
    <row r="165" spans="1:19" ht="15" x14ac:dyDescent="0.25">
      <c r="A165" s="62"/>
      <c r="B165" s="62"/>
      <c r="C165" s="62"/>
      <c r="D165" s="62"/>
      <c r="E165" s="62"/>
      <c r="F165" s="62"/>
      <c r="G165" s="62"/>
      <c r="H165" s="62"/>
      <c r="I165" s="62"/>
      <c r="J165" s="62"/>
      <c r="K165" s="62"/>
      <c r="L165" s="62"/>
      <c r="M165" s="62"/>
      <c r="N165" s="62"/>
      <c r="O165" s="62"/>
      <c r="P165" s="62"/>
      <c r="Q165" s="62"/>
      <c r="R165" s="62"/>
      <c r="S165" s="62"/>
    </row>
    <row r="166" spans="1:19" ht="15" x14ac:dyDescent="0.25">
      <c r="A166" s="62"/>
      <c r="B166" s="62"/>
      <c r="C166" s="62"/>
      <c r="D166" s="62"/>
      <c r="E166" s="62"/>
      <c r="F166" s="62"/>
      <c r="G166" s="62"/>
      <c r="H166" s="62"/>
      <c r="I166" s="62"/>
      <c r="J166" s="62"/>
      <c r="K166" s="62"/>
      <c r="L166" s="62"/>
      <c r="M166" s="62"/>
      <c r="N166" s="62"/>
      <c r="O166" s="62"/>
      <c r="P166" s="62"/>
      <c r="Q166" s="62"/>
      <c r="R166" s="62"/>
      <c r="S166" s="62"/>
    </row>
    <row r="167" spans="1:19" ht="15" x14ac:dyDescent="0.25">
      <c r="A167" s="62"/>
      <c r="B167" s="62"/>
      <c r="C167" s="62"/>
      <c r="D167" s="62"/>
      <c r="E167" s="62"/>
      <c r="F167" s="62"/>
      <c r="G167" s="62"/>
      <c r="H167" s="62"/>
      <c r="I167" s="62"/>
      <c r="J167" s="62"/>
      <c r="K167" s="62"/>
      <c r="L167" s="62"/>
      <c r="M167" s="62"/>
      <c r="N167" s="62"/>
      <c r="O167" s="62"/>
      <c r="P167" s="62"/>
      <c r="Q167" s="62"/>
      <c r="R167" s="62"/>
      <c r="S167" s="62"/>
    </row>
    <row r="168" spans="1:19" ht="15" x14ac:dyDescent="0.25">
      <c r="A168" s="62"/>
      <c r="B168" s="62"/>
      <c r="C168" s="62"/>
      <c r="D168" s="62"/>
      <c r="E168" s="62"/>
      <c r="F168" s="62"/>
      <c r="G168" s="62"/>
      <c r="H168" s="62"/>
      <c r="I168" s="62"/>
      <c r="J168" s="62"/>
      <c r="K168" s="62"/>
      <c r="L168" s="62"/>
      <c r="M168" s="62"/>
      <c r="N168" s="62"/>
      <c r="O168" s="62"/>
      <c r="P168" s="62"/>
      <c r="Q168" s="62"/>
      <c r="R168" s="62"/>
      <c r="S168" s="62"/>
    </row>
    <row r="169" spans="1:19" ht="15" x14ac:dyDescent="0.25">
      <c r="A169" s="62"/>
      <c r="B169" s="62"/>
      <c r="C169" s="62"/>
      <c r="D169" s="62"/>
      <c r="E169" s="62"/>
      <c r="F169" s="62"/>
      <c r="G169" s="62"/>
      <c r="H169" s="62"/>
      <c r="I169" s="62"/>
      <c r="J169" s="62"/>
      <c r="K169" s="62"/>
      <c r="L169" s="62"/>
      <c r="M169" s="62"/>
      <c r="N169" s="62"/>
      <c r="O169" s="62"/>
      <c r="P169" s="62"/>
      <c r="Q169" s="62"/>
      <c r="R169" s="62"/>
      <c r="S169" s="62"/>
    </row>
    <row r="170" spans="1:19" ht="15" x14ac:dyDescent="0.25">
      <c r="A170" s="62"/>
      <c r="B170" s="62"/>
      <c r="C170" s="62"/>
      <c r="D170" s="62"/>
      <c r="E170" s="62"/>
      <c r="F170" s="62"/>
      <c r="G170" s="62"/>
      <c r="H170" s="62"/>
      <c r="I170" s="62"/>
      <c r="J170" s="62"/>
      <c r="K170" s="62"/>
      <c r="L170" s="62"/>
      <c r="M170" s="62"/>
      <c r="N170" s="62"/>
      <c r="O170" s="62"/>
      <c r="P170" s="62"/>
      <c r="Q170" s="62"/>
      <c r="R170" s="62"/>
      <c r="S170" s="62"/>
    </row>
    <row r="171" spans="1:19" ht="15" x14ac:dyDescent="0.25">
      <c r="A171" s="62"/>
      <c r="B171" s="62"/>
      <c r="C171" s="62"/>
      <c r="D171" s="62"/>
      <c r="E171" s="62"/>
      <c r="F171" s="62"/>
      <c r="G171" s="62"/>
      <c r="H171" s="62"/>
      <c r="I171" s="62"/>
      <c r="J171" s="62"/>
      <c r="K171" s="62"/>
      <c r="L171" s="62"/>
      <c r="M171" s="62"/>
      <c r="N171" s="62"/>
      <c r="O171" s="62"/>
      <c r="P171" s="62"/>
      <c r="Q171" s="62"/>
      <c r="R171" s="62"/>
      <c r="S171" s="62"/>
    </row>
    <row r="172" spans="1:19" ht="15" x14ac:dyDescent="0.25">
      <c r="A172" s="62"/>
      <c r="B172" s="62"/>
      <c r="C172" s="62"/>
      <c r="D172" s="62"/>
      <c r="E172" s="62"/>
      <c r="F172" s="62"/>
      <c r="G172" s="62"/>
      <c r="H172" s="62"/>
      <c r="I172" s="62"/>
      <c r="J172" s="62"/>
      <c r="K172" s="62"/>
      <c r="L172" s="62"/>
      <c r="M172" s="62"/>
      <c r="N172" s="62"/>
      <c r="O172" s="62"/>
      <c r="P172" s="62"/>
      <c r="Q172" s="62"/>
      <c r="R172" s="62"/>
      <c r="S172" s="62"/>
    </row>
    <row r="173" spans="1:19" ht="15" x14ac:dyDescent="0.25">
      <c r="A173" s="62"/>
      <c r="B173" s="62"/>
      <c r="C173" s="62"/>
      <c r="D173" s="62"/>
      <c r="E173" s="62"/>
      <c r="F173" s="62"/>
      <c r="G173" s="62"/>
      <c r="H173" s="62"/>
      <c r="I173" s="62"/>
      <c r="J173" s="62"/>
      <c r="K173" s="62"/>
      <c r="L173" s="62"/>
      <c r="M173" s="62"/>
      <c r="N173" s="62"/>
      <c r="O173" s="62"/>
      <c r="P173" s="62"/>
      <c r="Q173" s="62"/>
      <c r="R173" s="62"/>
      <c r="S173" s="62"/>
    </row>
    <row r="174" spans="1:19" ht="15" x14ac:dyDescent="0.25">
      <c r="A174" s="62"/>
      <c r="B174" s="62"/>
      <c r="C174" s="62"/>
      <c r="D174" s="62"/>
      <c r="E174" s="62"/>
      <c r="F174" s="62"/>
      <c r="G174" s="62"/>
      <c r="H174" s="62"/>
      <c r="I174" s="62"/>
      <c r="J174" s="62"/>
      <c r="K174" s="62"/>
      <c r="L174" s="62"/>
      <c r="M174" s="62"/>
      <c r="N174" s="62"/>
      <c r="O174" s="62"/>
      <c r="P174" s="62"/>
      <c r="Q174" s="62"/>
      <c r="R174" s="62"/>
      <c r="S174" s="62"/>
    </row>
    <row r="175" spans="1:19" ht="15" x14ac:dyDescent="0.25">
      <c r="A175" s="62"/>
      <c r="B175" s="62"/>
      <c r="C175" s="62"/>
      <c r="D175" s="62"/>
      <c r="E175" s="62"/>
      <c r="F175" s="62"/>
      <c r="G175" s="62"/>
      <c r="H175" s="62"/>
      <c r="I175" s="62"/>
      <c r="J175" s="62"/>
      <c r="K175" s="62"/>
      <c r="L175" s="62"/>
      <c r="M175" s="62"/>
      <c r="N175" s="62"/>
      <c r="O175" s="62"/>
      <c r="P175" s="62"/>
      <c r="Q175" s="62"/>
      <c r="R175" s="62"/>
      <c r="S175" s="62"/>
    </row>
    <row r="176" spans="1:19" ht="15" x14ac:dyDescent="0.25">
      <c r="A176" s="62"/>
      <c r="B176" s="62"/>
      <c r="C176" s="62"/>
      <c r="D176" s="62"/>
      <c r="E176" s="62"/>
      <c r="F176" s="62"/>
      <c r="G176" s="62"/>
      <c r="H176" s="62"/>
      <c r="I176" s="62"/>
      <c r="J176" s="62"/>
      <c r="K176" s="62"/>
      <c r="L176" s="62"/>
      <c r="M176" s="62"/>
      <c r="N176" s="62"/>
      <c r="O176" s="62"/>
      <c r="P176" s="62"/>
      <c r="Q176" s="62"/>
      <c r="R176" s="62"/>
      <c r="S176" s="62"/>
    </row>
    <row r="177" spans="1:19" ht="15" x14ac:dyDescent="0.25">
      <c r="A177" s="62"/>
      <c r="B177" s="62"/>
      <c r="C177" s="62"/>
      <c r="D177" s="62"/>
      <c r="E177" s="62"/>
      <c r="F177" s="62"/>
      <c r="G177" s="62"/>
      <c r="H177" s="62"/>
      <c r="I177" s="62"/>
      <c r="J177" s="62"/>
      <c r="K177" s="62"/>
      <c r="L177" s="62"/>
      <c r="M177" s="62"/>
      <c r="N177" s="62"/>
      <c r="O177" s="62"/>
      <c r="P177" s="62"/>
      <c r="Q177" s="62"/>
      <c r="R177" s="62"/>
      <c r="S177" s="62"/>
    </row>
    <row r="178" spans="1:19" ht="15" x14ac:dyDescent="0.25">
      <c r="A178" s="62"/>
      <c r="B178" s="62"/>
      <c r="C178" s="62"/>
      <c r="D178" s="62"/>
      <c r="E178" s="62"/>
      <c r="F178" s="62"/>
      <c r="G178" s="62"/>
      <c r="H178" s="62"/>
      <c r="I178" s="62"/>
      <c r="J178" s="62"/>
      <c r="K178" s="62"/>
      <c r="L178" s="62"/>
      <c r="M178" s="62"/>
      <c r="N178" s="62"/>
      <c r="O178" s="62"/>
      <c r="P178" s="62"/>
      <c r="Q178" s="62"/>
      <c r="R178" s="62"/>
      <c r="S178" s="62"/>
    </row>
    <row r="179" spans="1:19" ht="15" x14ac:dyDescent="0.25">
      <c r="A179" s="62"/>
      <c r="B179" s="62"/>
      <c r="C179" s="62"/>
      <c r="D179" s="62"/>
      <c r="E179" s="62"/>
      <c r="F179" s="62"/>
      <c r="G179" s="62"/>
      <c r="H179" s="62"/>
      <c r="I179" s="62"/>
      <c r="J179" s="62"/>
      <c r="K179" s="62"/>
      <c r="L179" s="62"/>
      <c r="M179" s="62"/>
      <c r="N179" s="62"/>
      <c r="O179" s="62"/>
      <c r="P179" s="62"/>
      <c r="Q179" s="62"/>
      <c r="R179" s="62"/>
      <c r="S179" s="62"/>
    </row>
    <row r="180" spans="1:19" ht="15" x14ac:dyDescent="0.25">
      <c r="A180" s="62"/>
      <c r="B180" s="62"/>
      <c r="C180" s="62"/>
      <c r="D180" s="62"/>
      <c r="E180" s="62"/>
      <c r="F180" s="62"/>
      <c r="G180" s="62"/>
      <c r="H180" s="62"/>
      <c r="I180" s="62"/>
      <c r="J180" s="62"/>
      <c r="K180" s="62"/>
      <c r="L180" s="62"/>
      <c r="M180" s="62"/>
      <c r="N180" s="62"/>
      <c r="O180" s="62"/>
      <c r="P180" s="62"/>
      <c r="Q180" s="62"/>
      <c r="R180" s="62"/>
      <c r="S180" s="62"/>
    </row>
    <row r="181" spans="1:19" ht="15" x14ac:dyDescent="0.25">
      <c r="A181" s="62"/>
      <c r="B181" s="62"/>
      <c r="C181" s="62"/>
      <c r="D181" s="62"/>
      <c r="E181" s="62"/>
      <c r="F181" s="62"/>
      <c r="G181" s="62"/>
      <c r="H181" s="62"/>
      <c r="I181" s="62"/>
      <c r="J181" s="62"/>
      <c r="K181" s="62"/>
      <c r="L181" s="62"/>
      <c r="M181" s="62"/>
      <c r="N181" s="62"/>
      <c r="O181" s="62"/>
      <c r="P181" s="62"/>
      <c r="Q181" s="62"/>
      <c r="R181" s="62"/>
      <c r="S181" s="62"/>
    </row>
    <row r="182" spans="1:19" ht="15" x14ac:dyDescent="0.25">
      <c r="A182" s="62"/>
      <c r="B182" s="62"/>
      <c r="C182" s="62"/>
      <c r="D182" s="62"/>
      <c r="E182" s="62"/>
      <c r="F182" s="62"/>
      <c r="G182" s="62"/>
      <c r="H182" s="62"/>
      <c r="I182" s="62"/>
      <c r="J182" s="62"/>
      <c r="K182" s="62"/>
      <c r="L182" s="62"/>
      <c r="M182" s="62"/>
      <c r="N182" s="62"/>
      <c r="O182" s="62"/>
      <c r="P182" s="62"/>
      <c r="Q182" s="62"/>
      <c r="R182" s="62"/>
      <c r="S182" s="62"/>
    </row>
    <row r="183" spans="1:19" ht="15" x14ac:dyDescent="0.25">
      <c r="A183" s="62"/>
      <c r="B183" s="62"/>
      <c r="C183" s="62"/>
      <c r="D183" s="62"/>
      <c r="E183" s="62"/>
      <c r="F183" s="62"/>
      <c r="G183" s="62"/>
      <c r="H183" s="62"/>
      <c r="I183" s="62"/>
      <c r="J183" s="62"/>
      <c r="K183" s="62"/>
      <c r="L183" s="62"/>
      <c r="M183" s="62"/>
      <c r="N183" s="62"/>
      <c r="O183" s="62"/>
      <c r="P183" s="62"/>
      <c r="Q183" s="62"/>
      <c r="R183" s="62"/>
      <c r="S183" s="62"/>
    </row>
    <row r="184" spans="1:19" ht="15" x14ac:dyDescent="0.25">
      <c r="A184" s="62"/>
      <c r="B184" s="62"/>
      <c r="C184" s="62"/>
      <c r="D184" s="62"/>
      <c r="E184" s="62"/>
      <c r="F184" s="62"/>
      <c r="G184" s="62"/>
      <c r="H184" s="62"/>
      <c r="I184" s="62"/>
      <c r="J184" s="62"/>
      <c r="K184" s="62"/>
      <c r="L184" s="62"/>
      <c r="M184" s="62"/>
      <c r="N184" s="62"/>
      <c r="O184" s="62"/>
      <c r="P184" s="62"/>
      <c r="Q184" s="62"/>
      <c r="R184" s="62"/>
      <c r="S184" s="62"/>
    </row>
    <row r="185" spans="1:19" ht="15" x14ac:dyDescent="0.25">
      <c r="A185" s="62"/>
      <c r="B185" s="62"/>
      <c r="C185" s="62"/>
      <c r="D185" s="62"/>
      <c r="E185" s="62"/>
      <c r="F185" s="62"/>
      <c r="G185" s="62"/>
      <c r="H185" s="62"/>
      <c r="I185" s="62"/>
      <c r="J185" s="62"/>
      <c r="K185" s="62"/>
      <c r="L185" s="62"/>
      <c r="M185" s="62"/>
      <c r="N185" s="62"/>
      <c r="O185" s="62"/>
      <c r="P185" s="62"/>
      <c r="Q185" s="62"/>
      <c r="R185" s="62"/>
      <c r="S185" s="62"/>
    </row>
    <row r="186" spans="1:19" ht="15" x14ac:dyDescent="0.25">
      <c r="A186" s="62"/>
      <c r="B186" s="62"/>
      <c r="C186" s="62"/>
      <c r="D186" s="62"/>
      <c r="E186" s="62"/>
      <c r="F186" s="62"/>
      <c r="G186" s="62"/>
      <c r="H186" s="62"/>
      <c r="I186" s="62"/>
      <c r="J186" s="62"/>
      <c r="K186" s="62"/>
      <c r="L186" s="62"/>
      <c r="M186" s="62"/>
      <c r="N186" s="62"/>
      <c r="O186" s="62"/>
      <c r="P186" s="62"/>
      <c r="Q186" s="62"/>
      <c r="R186" s="62"/>
      <c r="S186" s="62"/>
    </row>
    <row r="187" spans="1:19" ht="15" x14ac:dyDescent="0.25">
      <c r="A187" s="62"/>
      <c r="B187" s="62"/>
      <c r="C187" s="62"/>
      <c r="D187" s="62"/>
      <c r="E187" s="62"/>
      <c r="F187" s="62"/>
      <c r="G187" s="62"/>
      <c r="H187" s="62"/>
      <c r="I187" s="62"/>
      <c r="J187" s="62"/>
      <c r="K187" s="62"/>
      <c r="L187" s="62"/>
      <c r="M187" s="62"/>
      <c r="N187" s="62"/>
      <c r="O187" s="62"/>
      <c r="P187" s="62"/>
      <c r="Q187" s="62"/>
      <c r="R187" s="62"/>
      <c r="S187" s="62"/>
    </row>
    <row r="188" spans="1:19" ht="15" x14ac:dyDescent="0.25">
      <c r="A188" s="62"/>
      <c r="B188" s="62"/>
      <c r="C188" s="62"/>
      <c r="D188" s="62"/>
      <c r="E188" s="62"/>
      <c r="F188" s="62"/>
      <c r="G188" s="62"/>
      <c r="H188" s="62"/>
      <c r="I188" s="62"/>
      <c r="J188" s="62"/>
      <c r="K188" s="62"/>
      <c r="L188" s="62"/>
      <c r="M188" s="62"/>
      <c r="N188" s="62"/>
      <c r="O188" s="62"/>
      <c r="P188" s="62"/>
      <c r="Q188" s="62"/>
      <c r="R188" s="62"/>
      <c r="S188" s="62"/>
    </row>
    <row r="189" spans="1:19" ht="15" x14ac:dyDescent="0.25">
      <c r="A189" s="62"/>
      <c r="B189" s="62"/>
      <c r="C189" s="62"/>
      <c r="D189" s="62"/>
      <c r="E189" s="62"/>
      <c r="F189" s="62"/>
      <c r="G189" s="62"/>
      <c r="H189" s="62"/>
      <c r="I189" s="62"/>
      <c r="J189" s="62"/>
      <c r="K189" s="62"/>
      <c r="L189" s="62"/>
      <c r="M189" s="62"/>
      <c r="N189" s="62"/>
      <c r="O189" s="62"/>
      <c r="P189" s="62"/>
      <c r="Q189" s="62"/>
      <c r="R189" s="62"/>
      <c r="S189" s="62"/>
    </row>
    <row r="190" spans="1:19" ht="15" x14ac:dyDescent="0.25">
      <c r="A190" s="62"/>
      <c r="B190" s="62"/>
      <c r="C190" s="62"/>
      <c r="D190" s="62"/>
      <c r="E190" s="62"/>
      <c r="F190" s="62"/>
      <c r="G190" s="62"/>
      <c r="H190" s="62"/>
      <c r="I190" s="62"/>
      <c r="J190" s="62"/>
      <c r="K190" s="62"/>
      <c r="L190" s="62"/>
      <c r="M190" s="62"/>
      <c r="N190" s="62"/>
      <c r="O190" s="62"/>
      <c r="P190" s="62"/>
      <c r="Q190" s="62"/>
      <c r="R190" s="62"/>
      <c r="S190" s="62"/>
    </row>
    <row r="191" spans="1:19" ht="15" x14ac:dyDescent="0.25">
      <c r="A191" s="62"/>
      <c r="B191" s="62"/>
      <c r="C191" s="62"/>
      <c r="D191" s="62"/>
      <c r="E191" s="62"/>
      <c r="F191" s="62"/>
      <c r="G191" s="62"/>
      <c r="H191" s="62"/>
      <c r="I191" s="62"/>
      <c r="J191" s="62"/>
      <c r="K191" s="62"/>
      <c r="L191" s="62"/>
      <c r="M191" s="62"/>
      <c r="N191" s="62"/>
      <c r="O191" s="62"/>
      <c r="P191" s="62"/>
      <c r="Q191" s="62"/>
      <c r="R191" s="62"/>
      <c r="S191" s="62"/>
    </row>
    <row r="192" spans="1:19" ht="15" x14ac:dyDescent="0.25">
      <c r="A192" s="62"/>
      <c r="B192" s="62"/>
      <c r="C192" s="62"/>
      <c r="D192" s="62"/>
      <c r="E192" s="62"/>
      <c r="F192" s="62"/>
      <c r="G192" s="62"/>
      <c r="H192" s="62"/>
      <c r="I192" s="62"/>
      <c r="J192" s="62"/>
      <c r="K192" s="62"/>
      <c r="L192" s="62"/>
      <c r="M192" s="62"/>
      <c r="N192" s="62"/>
      <c r="O192" s="62"/>
      <c r="P192" s="62"/>
      <c r="Q192" s="62"/>
      <c r="R192" s="62"/>
      <c r="S192" s="62"/>
    </row>
    <row r="193" spans="1:19" ht="15" x14ac:dyDescent="0.25">
      <c r="A193" s="62"/>
      <c r="B193" s="62"/>
      <c r="C193" s="62"/>
      <c r="D193" s="62"/>
      <c r="E193" s="62"/>
      <c r="F193" s="62"/>
      <c r="G193" s="62"/>
      <c r="H193" s="62"/>
      <c r="I193" s="62"/>
      <c r="J193" s="62"/>
      <c r="K193" s="62"/>
      <c r="L193" s="62"/>
      <c r="M193" s="62"/>
      <c r="N193" s="62"/>
      <c r="O193" s="62"/>
      <c r="P193" s="62"/>
      <c r="Q193" s="62"/>
      <c r="R193" s="62"/>
      <c r="S193" s="62"/>
    </row>
    <row r="194" spans="1:19" ht="15" x14ac:dyDescent="0.25">
      <c r="A194" s="62"/>
      <c r="B194" s="62"/>
      <c r="C194" s="62"/>
      <c r="D194" s="62"/>
      <c r="E194" s="62"/>
      <c r="F194" s="62"/>
      <c r="G194" s="62"/>
      <c r="H194" s="62"/>
      <c r="I194" s="62"/>
      <c r="J194" s="62"/>
      <c r="K194" s="62"/>
      <c r="L194" s="62"/>
      <c r="M194" s="62"/>
      <c r="N194" s="62"/>
      <c r="O194" s="62"/>
      <c r="P194" s="62"/>
      <c r="Q194" s="62"/>
      <c r="R194" s="62"/>
      <c r="S194" s="62"/>
    </row>
    <row r="195" spans="1:19" ht="15" x14ac:dyDescent="0.25">
      <c r="A195" s="62"/>
      <c r="B195" s="62"/>
      <c r="C195" s="62"/>
      <c r="D195" s="62"/>
      <c r="E195" s="62"/>
      <c r="F195" s="62"/>
      <c r="G195" s="62"/>
      <c r="H195" s="62"/>
      <c r="I195" s="62"/>
      <c r="J195" s="62"/>
      <c r="K195" s="62"/>
      <c r="L195" s="62"/>
      <c r="M195" s="62"/>
      <c r="N195" s="62"/>
      <c r="O195" s="62"/>
      <c r="P195" s="62"/>
      <c r="Q195" s="62"/>
      <c r="R195" s="62"/>
      <c r="S195" s="62"/>
    </row>
    <row r="196" spans="1:19" ht="15" x14ac:dyDescent="0.25">
      <c r="A196" s="62"/>
      <c r="B196" s="62"/>
      <c r="C196" s="62"/>
      <c r="D196" s="62"/>
      <c r="E196" s="62"/>
      <c r="F196" s="62"/>
      <c r="G196" s="62"/>
      <c r="H196" s="62"/>
      <c r="I196" s="62"/>
      <c r="J196" s="62"/>
      <c r="K196" s="62"/>
      <c r="L196" s="62"/>
      <c r="M196" s="62"/>
      <c r="N196" s="62"/>
      <c r="O196" s="62"/>
      <c r="P196" s="62"/>
      <c r="Q196" s="62"/>
      <c r="R196" s="62"/>
      <c r="S196" s="62"/>
    </row>
    <row r="197" spans="1:19" ht="15" x14ac:dyDescent="0.25">
      <c r="A197" s="62"/>
      <c r="B197" s="62"/>
      <c r="C197" s="62"/>
      <c r="D197" s="62"/>
      <c r="E197" s="62"/>
      <c r="F197" s="62"/>
      <c r="G197" s="62"/>
      <c r="H197" s="62"/>
      <c r="I197" s="62"/>
      <c r="J197" s="62"/>
      <c r="K197" s="62"/>
      <c r="L197" s="62"/>
      <c r="M197" s="62"/>
      <c r="N197" s="62"/>
      <c r="O197" s="62"/>
      <c r="P197" s="62"/>
      <c r="Q197" s="62"/>
      <c r="R197" s="62"/>
      <c r="S197" s="62"/>
    </row>
    <row r="198" spans="1:19" ht="15" x14ac:dyDescent="0.25">
      <c r="A198" s="62"/>
      <c r="B198" s="62"/>
      <c r="C198" s="62"/>
      <c r="D198" s="62"/>
      <c r="E198" s="62"/>
      <c r="F198" s="62"/>
      <c r="G198" s="62"/>
      <c r="H198" s="62"/>
      <c r="I198" s="62"/>
      <c r="J198" s="62"/>
      <c r="K198" s="62"/>
      <c r="L198" s="62"/>
      <c r="M198" s="62"/>
      <c r="N198" s="62"/>
      <c r="O198" s="62"/>
      <c r="P198" s="62"/>
      <c r="Q198" s="62"/>
      <c r="R198" s="62"/>
      <c r="S198" s="62"/>
    </row>
    <row r="199" spans="1:19" ht="15" x14ac:dyDescent="0.25">
      <c r="A199" s="62"/>
      <c r="B199" s="62"/>
      <c r="C199" s="62"/>
      <c r="D199" s="62"/>
      <c r="E199" s="62"/>
      <c r="F199" s="62"/>
      <c r="G199" s="62"/>
      <c r="H199" s="62"/>
      <c r="I199" s="62"/>
      <c r="J199" s="62"/>
      <c r="K199" s="62"/>
      <c r="L199" s="62"/>
      <c r="M199" s="62"/>
      <c r="N199" s="62"/>
      <c r="O199" s="62"/>
      <c r="P199" s="62"/>
      <c r="Q199" s="62"/>
      <c r="R199" s="62"/>
      <c r="S199" s="62"/>
    </row>
    <row r="200" spans="1:19" ht="15" x14ac:dyDescent="0.25">
      <c r="A200" s="62"/>
      <c r="B200" s="62"/>
      <c r="C200" s="62"/>
      <c r="D200" s="62"/>
      <c r="E200" s="62"/>
      <c r="F200" s="62"/>
      <c r="G200" s="62"/>
      <c r="H200" s="62"/>
      <c r="I200" s="62"/>
      <c r="J200" s="62"/>
      <c r="K200" s="62"/>
      <c r="L200" s="62"/>
      <c r="M200" s="62"/>
      <c r="N200" s="62"/>
      <c r="O200" s="62"/>
      <c r="P200" s="62"/>
      <c r="Q200" s="62"/>
      <c r="R200" s="62"/>
      <c r="S200" s="62"/>
    </row>
    <row r="201" spans="1:19" ht="15" x14ac:dyDescent="0.25">
      <c r="A201" s="62"/>
      <c r="B201" s="62"/>
      <c r="C201" s="62"/>
      <c r="D201" s="62"/>
      <c r="E201" s="62"/>
      <c r="F201" s="62"/>
      <c r="G201" s="62"/>
      <c r="H201" s="62"/>
      <c r="I201" s="62"/>
      <c r="J201" s="62"/>
      <c r="K201" s="62"/>
      <c r="L201" s="62"/>
      <c r="M201" s="62"/>
      <c r="N201" s="62"/>
      <c r="O201" s="62"/>
      <c r="P201" s="62"/>
      <c r="Q201" s="62"/>
      <c r="R201" s="62"/>
      <c r="S201" s="62"/>
    </row>
    <row r="202" spans="1:19" ht="15" x14ac:dyDescent="0.25">
      <c r="A202" s="62"/>
      <c r="B202" s="62"/>
      <c r="C202" s="62"/>
      <c r="D202" s="62"/>
      <c r="E202" s="62"/>
      <c r="F202" s="62"/>
      <c r="G202" s="62"/>
      <c r="H202" s="62"/>
      <c r="I202" s="62"/>
      <c r="J202" s="62"/>
      <c r="K202" s="62"/>
      <c r="L202" s="62"/>
      <c r="M202" s="62"/>
      <c r="N202" s="62"/>
      <c r="O202" s="62"/>
      <c r="P202" s="62"/>
      <c r="Q202" s="62"/>
      <c r="R202" s="62"/>
      <c r="S202" s="62"/>
    </row>
    <row r="203" spans="1:19" ht="15" x14ac:dyDescent="0.25">
      <c r="A203" s="62"/>
      <c r="B203" s="62"/>
      <c r="C203" s="62"/>
      <c r="D203" s="62"/>
      <c r="E203" s="62"/>
      <c r="F203" s="62"/>
      <c r="G203" s="62"/>
      <c r="H203" s="62"/>
      <c r="I203" s="62"/>
      <c r="J203" s="62"/>
      <c r="K203" s="62"/>
      <c r="L203" s="62"/>
      <c r="M203" s="62"/>
      <c r="N203" s="62"/>
      <c r="O203" s="62"/>
      <c r="P203" s="62"/>
      <c r="Q203" s="62"/>
      <c r="R203" s="62"/>
      <c r="S203" s="62"/>
    </row>
    <row r="204" spans="1:19" ht="15" x14ac:dyDescent="0.25">
      <c r="A204" s="62"/>
      <c r="B204" s="62"/>
      <c r="C204" s="62"/>
      <c r="D204" s="62"/>
      <c r="E204" s="62"/>
      <c r="F204" s="62"/>
      <c r="G204" s="62"/>
      <c r="H204" s="62"/>
      <c r="I204" s="62"/>
      <c r="J204" s="62"/>
      <c r="K204" s="62"/>
      <c r="L204" s="62"/>
      <c r="M204" s="62"/>
      <c r="N204" s="62"/>
      <c r="O204" s="62"/>
      <c r="P204" s="62"/>
      <c r="Q204" s="62"/>
      <c r="R204" s="62"/>
      <c r="S204" s="62"/>
    </row>
    <row r="205" spans="1:19" ht="15" x14ac:dyDescent="0.25">
      <c r="A205" s="62"/>
      <c r="B205" s="62"/>
      <c r="C205" s="62"/>
      <c r="D205" s="62"/>
      <c r="E205" s="62"/>
      <c r="F205" s="62"/>
      <c r="G205" s="62"/>
      <c r="H205" s="62"/>
      <c r="I205" s="62"/>
      <c r="J205" s="62"/>
      <c r="K205" s="62"/>
      <c r="L205" s="62"/>
      <c r="M205" s="62"/>
      <c r="N205" s="62"/>
      <c r="O205" s="62"/>
      <c r="P205" s="62"/>
      <c r="Q205" s="62"/>
      <c r="R205" s="62"/>
      <c r="S205" s="62"/>
    </row>
    <row r="206" spans="1:19" ht="15" x14ac:dyDescent="0.25">
      <c r="A206" s="62"/>
      <c r="B206" s="62"/>
      <c r="C206" s="62"/>
      <c r="D206" s="62"/>
      <c r="E206" s="62"/>
      <c r="F206" s="62"/>
      <c r="G206" s="62"/>
      <c r="H206" s="62"/>
      <c r="I206" s="62"/>
      <c r="J206" s="62"/>
      <c r="K206" s="62"/>
      <c r="L206" s="62"/>
      <c r="M206" s="62"/>
      <c r="N206" s="62"/>
      <c r="O206" s="62"/>
      <c r="P206" s="62"/>
      <c r="Q206" s="62"/>
      <c r="R206" s="62"/>
      <c r="S206" s="62"/>
    </row>
    <row r="207" spans="1:19" ht="15" x14ac:dyDescent="0.25">
      <c r="A207" s="62"/>
      <c r="B207" s="62"/>
      <c r="C207" s="62"/>
      <c r="D207" s="62"/>
      <c r="E207" s="62"/>
      <c r="F207" s="62"/>
      <c r="G207" s="62"/>
      <c r="H207" s="62"/>
      <c r="I207" s="62"/>
      <c r="J207" s="62"/>
      <c r="K207" s="62"/>
      <c r="L207" s="62"/>
      <c r="M207" s="62"/>
      <c r="N207" s="62"/>
      <c r="O207" s="62"/>
      <c r="P207" s="62"/>
      <c r="Q207" s="62"/>
      <c r="R207" s="62"/>
      <c r="S207" s="62"/>
    </row>
    <row r="208" spans="1:19" ht="15" x14ac:dyDescent="0.25">
      <c r="A208" s="62"/>
      <c r="B208" s="62"/>
      <c r="C208" s="62"/>
      <c r="D208" s="62"/>
      <c r="E208" s="62"/>
      <c r="F208" s="62"/>
      <c r="G208" s="62"/>
      <c r="H208" s="62"/>
      <c r="I208" s="62"/>
      <c r="J208" s="62"/>
      <c r="K208" s="62"/>
      <c r="L208" s="62"/>
      <c r="M208" s="62"/>
      <c r="N208" s="62"/>
      <c r="O208" s="62"/>
      <c r="P208" s="62"/>
      <c r="Q208" s="62"/>
      <c r="R208" s="62"/>
      <c r="S208" s="62"/>
    </row>
    <row r="209" spans="1:19" ht="15" x14ac:dyDescent="0.25">
      <c r="A209" s="62"/>
      <c r="B209" s="62"/>
      <c r="C209" s="62"/>
      <c r="D209" s="62"/>
      <c r="E209" s="62"/>
      <c r="F209" s="62"/>
      <c r="G209" s="62"/>
      <c r="H209" s="62"/>
      <c r="I209" s="62"/>
      <c r="J209" s="62"/>
      <c r="K209" s="62"/>
      <c r="L209" s="62"/>
      <c r="M209" s="62"/>
      <c r="N209" s="62"/>
      <c r="O209" s="62"/>
      <c r="P209" s="62"/>
      <c r="Q209" s="62"/>
      <c r="R209" s="62"/>
      <c r="S209" s="62"/>
    </row>
    <row r="210" spans="1:19" ht="15" x14ac:dyDescent="0.25">
      <c r="A210" s="62"/>
      <c r="B210" s="62"/>
      <c r="C210" s="62"/>
      <c r="D210" s="62"/>
      <c r="E210" s="62"/>
      <c r="F210" s="62"/>
      <c r="G210" s="62"/>
      <c r="H210" s="62"/>
      <c r="I210" s="62"/>
      <c r="J210" s="62"/>
      <c r="K210" s="62"/>
      <c r="L210" s="62"/>
      <c r="M210" s="62"/>
      <c r="N210" s="62"/>
      <c r="O210" s="62"/>
      <c r="P210" s="62"/>
      <c r="Q210" s="62"/>
      <c r="R210" s="62"/>
      <c r="S210" s="62"/>
    </row>
    <row r="211" spans="1:19" ht="15" x14ac:dyDescent="0.25">
      <c r="A211" s="62"/>
      <c r="B211" s="62"/>
      <c r="C211" s="62"/>
      <c r="D211" s="62"/>
      <c r="E211" s="62"/>
      <c r="F211" s="62"/>
      <c r="G211" s="62"/>
      <c r="H211" s="62"/>
      <c r="I211" s="62"/>
      <c r="J211" s="62"/>
      <c r="K211" s="62"/>
      <c r="L211" s="62"/>
      <c r="M211" s="62"/>
      <c r="N211" s="62"/>
      <c r="O211" s="62"/>
      <c r="P211" s="62"/>
      <c r="Q211" s="62"/>
      <c r="R211" s="62"/>
      <c r="S211" s="62"/>
    </row>
    <row r="212" spans="1:19" ht="15" x14ac:dyDescent="0.25">
      <c r="A212" s="62"/>
      <c r="B212" s="62"/>
      <c r="C212" s="62"/>
      <c r="D212" s="62"/>
      <c r="E212" s="62"/>
      <c r="F212" s="62"/>
      <c r="G212" s="62"/>
      <c r="H212" s="62"/>
      <c r="I212" s="62"/>
      <c r="J212" s="62"/>
      <c r="K212" s="62"/>
      <c r="L212" s="62"/>
      <c r="M212" s="62"/>
      <c r="N212" s="62"/>
      <c r="O212" s="62"/>
      <c r="P212" s="62"/>
      <c r="Q212" s="62"/>
      <c r="R212" s="62"/>
      <c r="S212" s="62"/>
    </row>
    <row r="213" spans="1:19" ht="15" x14ac:dyDescent="0.25">
      <c r="A213" s="62"/>
      <c r="B213" s="62"/>
      <c r="C213" s="62"/>
      <c r="D213" s="62"/>
      <c r="E213" s="62"/>
      <c r="F213" s="62"/>
      <c r="G213" s="62"/>
      <c r="H213" s="62"/>
      <c r="I213" s="62"/>
      <c r="J213" s="62"/>
      <c r="K213" s="62"/>
      <c r="L213" s="62"/>
      <c r="M213" s="62"/>
      <c r="N213" s="62"/>
      <c r="O213" s="62"/>
      <c r="P213" s="62"/>
      <c r="Q213" s="62"/>
      <c r="R213" s="62"/>
      <c r="S213" s="62"/>
    </row>
    <row r="214" spans="1:19" ht="15" x14ac:dyDescent="0.25">
      <c r="A214" s="62"/>
      <c r="B214" s="62"/>
      <c r="C214" s="62"/>
      <c r="D214" s="62"/>
      <c r="E214" s="62"/>
      <c r="F214" s="62"/>
      <c r="G214" s="62"/>
      <c r="H214" s="62"/>
      <c r="I214" s="62"/>
      <c r="J214" s="62"/>
      <c r="K214" s="62"/>
      <c r="L214" s="62"/>
      <c r="M214" s="62"/>
      <c r="N214" s="62"/>
      <c r="O214" s="62"/>
      <c r="P214" s="62"/>
      <c r="Q214" s="62"/>
      <c r="R214" s="62"/>
      <c r="S214" s="62"/>
    </row>
    <row r="215" spans="1:19" ht="15" x14ac:dyDescent="0.25">
      <c r="A215" s="62"/>
      <c r="B215" s="62"/>
      <c r="C215" s="62"/>
      <c r="D215" s="62"/>
      <c r="E215" s="62"/>
      <c r="F215" s="62"/>
      <c r="G215" s="62"/>
      <c r="H215" s="62"/>
      <c r="I215" s="62"/>
      <c r="J215" s="62"/>
      <c r="K215" s="62"/>
      <c r="L215" s="62"/>
      <c r="M215" s="62"/>
      <c r="N215" s="62"/>
      <c r="O215" s="62"/>
      <c r="P215" s="62"/>
      <c r="Q215" s="62"/>
      <c r="R215" s="62"/>
      <c r="S215" s="62"/>
    </row>
    <row r="216" spans="1:19" ht="15" x14ac:dyDescent="0.25">
      <c r="A216" s="62"/>
      <c r="B216" s="62"/>
      <c r="C216" s="62"/>
      <c r="D216" s="62"/>
      <c r="E216" s="62"/>
      <c r="F216" s="62"/>
      <c r="G216" s="62"/>
      <c r="H216" s="62"/>
      <c r="I216" s="62"/>
      <c r="J216" s="62"/>
      <c r="K216" s="62"/>
      <c r="L216" s="62"/>
      <c r="M216" s="62"/>
      <c r="N216" s="62"/>
      <c r="O216" s="62"/>
      <c r="P216" s="62"/>
      <c r="Q216" s="62"/>
      <c r="R216" s="62"/>
      <c r="S216" s="62"/>
    </row>
    <row r="217" spans="1:19" ht="15" x14ac:dyDescent="0.25">
      <c r="A217" s="62"/>
      <c r="B217" s="62"/>
      <c r="C217" s="62"/>
      <c r="D217" s="62"/>
      <c r="E217" s="62"/>
      <c r="F217" s="62"/>
      <c r="G217" s="62"/>
      <c r="H217" s="62"/>
      <c r="I217" s="62"/>
      <c r="J217" s="62"/>
      <c r="K217" s="62"/>
      <c r="L217" s="62"/>
      <c r="M217" s="62"/>
      <c r="N217" s="62"/>
      <c r="O217" s="62"/>
      <c r="P217" s="62"/>
      <c r="Q217" s="62"/>
      <c r="R217" s="62"/>
      <c r="S217" s="62"/>
    </row>
    <row r="218" spans="1:19" ht="15" x14ac:dyDescent="0.25">
      <c r="A218" s="62"/>
      <c r="B218" s="62"/>
      <c r="C218" s="62"/>
      <c r="D218" s="62"/>
      <c r="E218" s="62"/>
      <c r="F218" s="62"/>
      <c r="G218" s="62"/>
      <c r="H218" s="62"/>
      <c r="I218" s="62"/>
      <c r="J218" s="62"/>
      <c r="K218" s="62"/>
      <c r="L218" s="62"/>
      <c r="M218" s="62"/>
      <c r="N218" s="62"/>
      <c r="O218" s="62"/>
      <c r="P218" s="62"/>
      <c r="Q218" s="62"/>
      <c r="R218" s="62"/>
      <c r="S218" s="62"/>
    </row>
    <row r="219" spans="1:19" ht="15" x14ac:dyDescent="0.25">
      <c r="A219" s="62"/>
      <c r="B219" s="62"/>
      <c r="C219" s="62"/>
      <c r="D219" s="62"/>
      <c r="E219" s="62"/>
      <c r="F219" s="62"/>
      <c r="G219" s="62"/>
      <c r="H219" s="62"/>
      <c r="I219" s="62"/>
      <c r="J219" s="62"/>
      <c r="K219" s="62"/>
      <c r="L219" s="62"/>
      <c r="M219" s="62"/>
      <c r="N219" s="62"/>
      <c r="O219" s="62"/>
      <c r="P219" s="62"/>
      <c r="Q219" s="62"/>
      <c r="R219" s="62"/>
      <c r="S219" s="62"/>
    </row>
    <row r="220" spans="1:19" ht="15" x14ac:dyDescent="0.25">
      <c r="A220" s="62"/>
      <c r="B220" s="62"/>
      <c r="C220" s="62"/>
      <c r="D220" s="62"/>
      <c r="E220" s="62"/>
      <c r="F220" s="62"/>
      <c r="G220" s="62"/>
      <c r="H220" s="62"/>
      <c r="I220" s="62"/>
      <c r="J220" s="62"/>
      <c r="K220" s="62"/>
      <c r="L220" s="62"/>
      <c r="M220" s="62"/>
      <c r="N220" s="62"/>
      <c r="O220" s="62"/>
      <c r="P220" s="62"/>
      <c r="Q220" s="62"/>
      <c r="R220" s="62"/>
      <c r="S220" s="62"/>
    </row>
    <row r="221" spans="1:19" ht="15" x14ac:dyDescent="0.25">
      <c r="A221" s="62"/>
      <c r="B221" s="62"/>
      <c r="C221" s="62"/>
      <c r="D221" s="62"/>
      <c r="E221" s="62"/>
      <c r="F221" s="62"/>
      <c r="G221" s="62"/>
      <c r="H221" s="62"/>
      <c r="I221" s="62"/>
      <c r="J221" s="62"/>
      <c r="K221" s="62"/>
      <c r="L221" s="62"/>
      <c r="M221" s="62"/>
      <c r="N221" s="62"/>
      <c r="O221" s="62"/>
      <c r="P221" s="62"/>
      <c r="Q221" s="62"/>
      <c r="R221" s="62"/>
      <c r="S221" s="62"/>
    </row>
    <row r="222" spans="1:19" ht="15" x14ac:dyDescent="0.25">
      <c r="A222" s="62"/>
      <c r="B222" s="62"/>
      <c r="C222" s="62"/>
      <c r="D222" s="62"/>
      <c r="E222" s="62"/>
      <c r="F222" s="62"/>
      <c r="G222" s="62"/>
      <c r="H222" s="62"/>
      <c r="I222" s="62"/>
      <c r="J222" s="62"/>
      <c r="K222" s="62"/>
      <c r="L222" s="62"/>
      <c r="M222" s="62"/>
      <c r="N222" s="62"/>
      <c r="O222" s="62"/>
      <c r="P222" s="62"/>
      <c r="Q222" s="62"/>
      <c r="R222" s="62"/>
      <c r="S222" s="62"/>
    </row>
    <row r="223" spans="1:19" ht="15" x14ac:dyDescent="0.25">
      <c r="A223" s="62"/>
      <c r="B223" s="62"/>
      <c r="C223" s="62"/>
      <c r="D223" s="62"/>
      <c r="E223" s="62"/>
      <c r="F223" s="62"/>
      <c r="G223" s="62"/>
      <c r="H223" s="62"/>
      <c r="I223" s="62"/>
      <c r="J223" s="62"/>
      <c r="K223" s="62"/>
      <c r="L223" s="62"/>
      <c r="M223" s="62"/>
      <c r="N223" s="62"/>
      <c r="O223" s="62"/>
      <c r="P223" s="62"/>
      <c r="Q223" s="62"/>
      <c r="R223" s="62"/>
      <c r="S223" s="62"/>
    </row>
    <row r="224" spans="1:19" ht="15" x14ac:dyDescent="0.25">
      <c r="A224" s="62"/>
      <c r="B224" s="62"/>
      <c r="C224" s="62"/>
      <c r="D224" s="62"/>
      <c r="E224" s="62"/>
      <c r="F224" s="62"/>
      <c r="G224" s="62"/>
      <c r="H224" s="62"/>
      <c r="I224" s="62"/>
      <c r="J224" s="62"/>
      <c r="K224" s="62"/>
      <c r="L224" s="62"/>
      <c r="M224" s="62"/>
      <c r="N224" s="62"/>
      <c r="O224" s="62"/>
      <c r="P224" s="62"/>
      <c r="Q224" s="62"/>
      <c r="R224" s="62"/>
      <c r="S224" s="62"/>
    </row>
    <row r="225" spans="1:19" ht="15" x14ac:dyDescent="0.25">
      <c r="A225" s="62"/>
      <c r="B225" s="62"/>
      <c r="C225" s="62"/>
      <c r="D225" s="62"/>
      <c r="E225" s="62"/>
      <c r="F225" s="62"/>
      <c r="G225" s="62"/>
      <c r="H225" s="62"/>
      <c r="I225" s="62"/>
      <c r="J225" s="62"/>
      <c r="K225" s="62"/>
      <c r="L225" s="62"/>
      <c r="M225" s="62"/>
      <c r="N225" s="62"/>
      <c r="O225" s="62"/>
      <c r="P225" s="62"/>
      <c r="Q225" s="62"/>
      <c r="R225" s="62"/>
      <c r="S225" s="62"/>
    </row>
    <row r="226" spans="1:19" ht="15" x14ac:dyDescent="0.25">
      <c r="A226" s="62"/>
      <c r="B226" s="62"/>
      <c r="C226" s="62"/>
      <c r="D226" s="62"/>
      <c r="E226" s="62"/>
      <c r="F226" s="62"/>
      <c r="G226" s="62"/>
      <c r="H226" s="62"/>
      <c r="I226" s="62"/>
      <c r="J226" s="62"/>
      <c r="K226" s="62"/>
      <c r="L226" s="62"/>
      <c r="M226" s="62"/>
      <c r="N226" s="62"/>
      <c r="O226" s="62"/>
      <c r="P226" s="62"/>
      <c r="Q226" s="62"/>
      <c r="R226" s="62"/>
      <c r="S226" s="62"/>
    </row>
    <row r="227" spans="1:19" ht="15" x14ac:dyDescent="0.25">
      <c r="A227" s="62"/>
      <c r="B227" s="62"/>
      <c r="C227" s="62"/>
      <c r="D227" s="62"/>
      <c r="E227" s="62"/>
      <c r="F227" s="62"/>
      <c r="G227" s="62"/>
      <c r="H227" s="62"/>
      <c r="I227" s="62"/>
      <c r="J227" s="62"/>
      <c r="K227" s="62"/>
      <c r="L227" s="62"/>
      <c r="M227" s="62"/>
      <c r="N227" s="62"/>
      <c r="O227" s="62"/>
      <c r="P227" s="62"/>
      <c r="Q227" s="62"/>
      <c r="R227" s="62"/>
      <c r="S227" s="62"/>
    </row>
    <row r="228" spans="1:19" ht="15" x14ac:dyDescent="0.25">
      <c r="A228" s="62"/>
      <c r="B228" s="62"/>
      <c r="C228" s="62"/>
      <c r="D228" s="62"/>
      <c r="E228" s="62"/>
      <c r="F228" s="62"/>
      <c r="G228" s="62"/>
      <c r="H228" s="62"/>
      <c r="I228" s="62"/>
      <c r="J228" s="62"/>
      <c r="K228" s="62"/>
      <c r="L228" s="62"/>
      <c r="M228" s="62"/>
      <c r="N228" s="62"/>
      <c r="O228" s="62"/>
      <c r="P228" s="62"/>
      <c r="Q228" s="62"/>
      <c r="R228" s="62"/>
      <c r="S228" s="62"/>
    </row>
    <row r="229" spans="1:19" ht="15" x14ac:dyDescent="0.25">
      <c r="A229" s="62"/>
      <c r="B229" s="62"/>
      <c r="C229" s="62"/>
      <c r="D229" s="62"/>
      <c r="E229" s="62"/>
      <c r="F229" s="62"/>
      <c r="G229" s="62"/>
      <c r="H229" s="62"/>
      <c r="I229" s="62"/>
      <c r="J229" s="62"/>
      <c r="K229" s="62"/>
      <c r="L229" s="62"/>
      <c r="M229" s="62"/>
      <c r="N229" s="62"/>
      <c r="O229" s="62"/>
      <c r="P229" s="62"/>
      <c r="Q229" s="62"/>
      <c r="R229" s="62"/>
      <c r="S229" s="62"/>
    </row>
    <row r="230" spans="1:19" ht="15" x14ac:dyDescent="0.25">
      <c r="A230" s="62"/>
      <c r="B230" s="62"/>
      <c r="C230" s="62"/>
      <c r="D230" s="62"/>
      <c r="E230" s="62"/>
      <c r="F230" s="62"/>
      <c r="G230" s="62"/>
      <c r="H230" s="62"/>
      <c r="I230" s="62"/>
      <c r="J230" s="62"/>
      <c r="K230" s="62"/>
      <c r="L230" s="62"/>
      <c r="M230" s="62"/>
      <c r="N230" s="62"/>
      <c r="O230" s="62"/>
      <c r="P230" s="62"/>
      <c r="Q230" s="62"/>
      <c r="R230" s="62"/>
      <c r="S230" s="62"/>
    </row>
    <row r="231" spans="1:19" ht="15" x14ac:dyDescent="0.25">
      <c r="A231" s="62"/>
      <c r="B231" s="62"/>
      <c r="C231" s="62"/>
      <c r="D231" s="62"/>
      <c r="E231" s="62"/>
      <c r="F231" s="62"/>
      <c r="G231" s="62"/>
      <c r="H231" s="62"/>
      <c r="I231" s="62"/>
      <c r="J231" s="62"/>
      <c r="K231" s="62"/>
      <c r="L231" s="62"/>
      <c r="M231" s="62"/>
      <c r="N231" s="62"/>
      <c r="O231" s="62"/>
      <c r="P231" s="62"/>
      <c r="Q231" s="62"/>
      <c r="R231" s="62"/>
      <c r="S231" s="62"/>
    </row>
    <row r="232" spans="1:19" ht="15" x14ac:dyDescent="0.25">
      <c r="A232" s="62"/>
      <c r="B232" s="62"/>
      <c r="C232" s="62"/>
      <c r="D232" s="62"/>
      <c r="E232" s="62"/>
      <c r="F232" s="62"/>
      <c r="G232" s="62"/>
      <c r="H232" s="62"/>
      <c r="I232" s="62"/>
      <c r="J232" s="62"/>
      <c r="K232" s="62"/>
      <c r="L232" s="62"/>
      <c r="M232" s="62"/>
      <c r="N232" s="62"/>
      <c r="O232" s="62"/>
      <c r="P232" s="62"/>
      <c r="Q232" s="62"/>
      <c r="R232" s="62"/>
      <c r="S232" s="62"/>
    </row>
    <row r="233" spans="1:19" ht="15" x14ac:dyDescent="0.25">
      <c r="A233" s="62"/>
      <c r="B233" s="62"/>
      <c r="C233" s="62"/>
      <c r="D233" s="62"/>
      <c r="E233" s="62"/>
      <c r="F233" s="62"/>
      <c r="G233" s="62"/>
      <c r="H233" s="62"/>
      <c r="I233" s="62"/>
      <c r="J233" s="62"/>
      <c r="K233" s="62"/>
      <c r="L233" s="62"/>
      <c r="M233" s="62"/>
      <c r="N233" s="62"/>
      <c r="O233" s="62"/>
      <c r="P233" s="62"/>
      <c r="Q233" s="62"/>
      <c r="R233" s="62"/>
      <c r="S233" s="62"/>
    </row>
    <row r="234" spans="1:19" ht="15" x14ac:dyDescent="0.25">
      <c r="A234" s="62"/>
      <c r="B234" s="62"/>
      <c r="C234" s="62"/>
      <c r="D234" s="62"/>
      <c r="E234" s="62"/>
      <c r="F234" s="62"/>
      <c r="G234" s="62"/>
      <c r="H234" s="62"/>
      <c r="I234" s="62"/>
      <c r="J234" s="62"/>
      <c r="K234" s="62"/>
      <c r="L234" s="62"/>
      <c r="M234" s="62"/>
      <c r="N234" s="62"/>
      <c r="O234" s="62"/>
      <c r="P234" s="62"/>
      <c r="Q234" s="62"/>
      <c r="R234" s="62"/>
      <c r="S234" s="62"/>
    </row>
    <row r="235" spans="1:19" ht="15" x14ac:dyDescent="0.25">
      <c r="A235" s="62"/>
      <c r="B235" s="62"/>
      <c r="C235" s="62"/>
      <c r="D235" s="62"/>
      <c r="E235" s="62"/>
      <c r="F235" s="62"/>
      <c r="G235" s="62"/>
      <c r="H235" s="62"/>
      <c r="I235" s="62"/>
      <c r="J235" s="62"/>
      <c r="K235" s="62"/>
      <c r="L235" s="62"/>
      <c r="M235" s="62"/>
      <c r="N235" s="62"/>
      <c r="O235" s="62"/>
      <c r="P235" s="62"/>
      <c r="Q235" s="62"/>
      <c r="R235" s="62"/>
      <c r="S235" s="62"/>
    </row>
    <row r="236" spans="1:19" ht="15" x14ac:dyDescent="0.25">
      <c r="A236" s="62"/>
      <c r="B236" s="62"/>
      <c r="C236" s="62"/>
      <c r="D236" s="62"/>
      <c r="E236" s="62"/>
      <c r="F236" s="62"/>
      <c r="G236" s="62"/>
      <c r="H236" s="62"/>
      <c r="I236" s="62"/>
      <c r="J236" s="62"/>
      <c r="K236" s="62"/>
      <c r="L236" s="62"/>
      <c r="M236" s="62"/>
      <c r="N236" s="62"/>
      <c r="O236" s="62"/>
      <c r="P236" s="62"/>
      <c r="Q236" s="62"/>
      <c r="R236" s="62"/>
      <c r="S236" s="62"/>
    </row>
    <row r="237" spans="1:19" ht="15" x14ac:dyDescent="0.25">
      <c r="A237" s="62"/>
      <c r="B237" s="62"/>
      <c r="C237" s="62"/>
      <c r="D237" s="62"/>
      <c r="E237" s="62"/>
      <c r="F237" s="62"/>
      <c r="G237" s="62"/>
      <c r="H237" s="62"/>
      <c r="I237" s="62"/>
      <c r="J237" s="62"/>
      <c r="K237" s="62"/>
      <c r="L237" s="62"/>
      <c r="M237" s="62"/>
      <c r="N237" s="62"/>
      <c r="O237" s="62"/>
      <c r="P237" s="62"/>
      <c r="Q237" s="62"/>
      <c r="R237" s="62"/>
      <c r="S237" s="62"/>
    </row>
    <row r="238" spans="1:19" ht="15" x14ac:dyDescent="0.25">
      <c r="A238" s="62"/>
      <c r="B238" s="62"/>
      <c r="C238" s="62"/>
      <c r="D238" s="62"/>
      <c r="E238" s="62"/>
      <c r="F238" s="62"/>
      <c r="G238" s="62"/>
      <c r="H238" s="62"/>
      <c r="I238" s="62"/>
      <c r="J238" s="62"/>
      <c r="K238" s="62"/>
      <c r="L238" s="62"/>
      <c r="M238" s="62"/>
      <c r="N238" s="62"/>
      <c r="O238" s="62"/>
      <c r="P238" s="62"/>
      <c r="Q238" s="62"/>
      <c r="R238" s="62"/>
      <c r="S238" s="62"/>
    </row>
    <row r="239" spans="1:19" ht="15" x14ac:dyDescent="0.25">
      <c r="A239" s="62"/>
      <c r="B239" s="62"/>
      <c r="C239" s="62"/>
      <c r="D239" s="62"/>
      <c r="E239" s="62"/>
      <c r="F239" s="62"/>
      <c r="G239" s="62"/>
      <c r="H239" s="62"/>
      <c r="I239" s="62"/>
      <c r="J239" s="62"/>
      <c r="K239" s="62"/>
      <c r="L239" s="62"/>
      <c r="M239" s="62"/>
      <c r="N239" s="62"/>
      <c r="O239" s="62"/>
      <c r="P239" s="62"/>
      <c r="Q239" s="62"/>
      <c r="R239" s="62"/>
      <c r="S239" s="62"/>
    </row>
    <row r="240" spans="1:19" ht="15" x14ac:dyDescent="0.25">
      <c r="A240" s="62"/>
      <c r="B240" s="62"/>
      <c r="C240" s="62"/>
      <c r="D240" s="62"/>
      <c r="E240" s="62"/>
      <c r="F240" s="62"/>
      <c r="G240" s="62"/>
      <c r="H240" s="62"/>
      <c r="I240" s="62"/>
      <c r="J240" s="62"/>
      <c r="K240" s="62"/>
      <c r="L240" s="62"/>
      <c r="M240" s="62"/>
      <c r="N240" s="62"/>
      <c r="O240" s="62"/>
      <c r="P240" s="62"/>
      <c r="Q240" s="62"/>
      <c r="R240" s="62"/>
      <c r="S240" s="62"/>
    </row>
    <row r="241" spans="1:19" ht="15" x14ac:dyDescent="0.25">
      <c r="A241" s="62"/>
      <c r="B241" s="62"/>
      <c r="C241" s="62"/>
      <c r="D241" s="62"/>
      <c r="E241" s="62"/>
      <c r="F241" s="62"/>
      <c r="G241" s="62"/>
      <c r="H241" s="62"/>
      <c r="I241" s="62"/>
      <c r="J241" s="62"/>
      <c r="K241" s="62"/>
      <c r="L241" s="62"/>
      <c r="M241" s="62"/>
      <c r="N241" s="62"/>
      <c r="O241" s="62"/>
      <c r="P241" s="62"/>
      <c r="Q241" s="62"/>
      <c r="R241" s="62"/>
      <c r="S241" s="62"/>
    </row>
    <row r="242" spans="1:19" ht="15" x14ac:dyDescent="0.25">
      <c r="A242" s="62"/>
      <c r="B242" s="62"/>
      <c r="C242" s="62"/>
      <c r="D242" s="62"/>
      <c r="E242" s="62"/>
      <c r="F242" s="62"/>
      <c r="G242" s="62"/>
      <c r="H242" s="62"/>
      <c r="I242" s="62"/>
      <c r="J242" s="62"/>
      <c r="K242" s="62"/>
      <c r="L242" s="62"/>
      <c r="M242" s="62"/>
      <c r="N242" s="62"/>
      <c r="O242" s="62"/>
      <c r="P242" s="62"/>
      <c r="Q242" s="62"/>
      <c r="R242" s="62"/>
      <c r="S242" s="62"/>
    </row>
    <row r="243" spans="1:19" ht="15" x14ac:dyDescent="0.25">
      <c r="A243" s="62"/>
      <c r="B243" s="62"/>
      <c r="C243" s="62"/>
      <c r="D243" s="62"/>
      <c r="E243" s="62"/>
      <c r="F243" s="62"/>
      <c r="G243" s="62"/>
      <c r="H243" s="62"/>
      <c r="I243" s="62"/>
      <c r="J243" s="62"/>
      <c r="K243" s="62"/>
      <c r="L243" s="62"/>
      <c r="M243" s="62"/>
      <c r="N243" s="62"/>
      <c r="O243" s="62"/>
      <c r="P243" s="62"/>
      <c r="Q243" s="62"/>
      <c r="R243" s="62"/>
      <c r="S243" s="62"/>
    </row>
    <row r="244" spans="1:19" ht="15" x14ac:dyDescent="0.25">
      <c r="A244" s="62"/>
      <c r="B244" s="62"/>
      <c r="C244" s="62"/>
      <c r="D244" s="62"/>
      <c r="E244" s="62"/>
      <c r="F244" s="62"/>
      <c r="G244" s="62"/>
      <c r="H244" s="62"/>
      <c r="I244" s="62"/>
      <c r="J244" s="62"/>
      <c r="K244" s="62"/>
      <c r="L244" s="62"/>
      <c r="M244" s="62"/>
      <c r="N244" s="62"/>
      <c r="O244" s="62"/>
      <c r="P244" s="62"/>
      <c r="Q244" s="62"/>
      <c r="R244" s="62"/>
      <c r="S244" s="62"/>
    </row>
    <row r="245" spans="1:19" ht="15" x14ac:dyDescent="0.25">
      <c r="A245" s="62"/>
      <c r="B245" s="62"/>
      <c r="C245" s="62"/>
      <c r="D245" s="62"/>
      <c r="E245" s="62"/>
      <c r="F245" s="62"/>
      <c r="G245" s="62"/>
      <c r="H245" s="62"/>
      <c r="I245" s="62"/>
      <c r="J245" s="62"/>
      <c r="K245" s="62"/>
      <c r="L245" s="62"/>
      <c r="M245" s="62"/>
      <c r="N245" s="62"/>
      <c r="O245" s="62"/>
      <c r="P245" s="62"/>
      <c r="Q245" s="62"/>
      <c r="R245" s="62"/>
      <c r="S245" s="62"/>
    </row>
    <row r="246" spans="1:19" ht="15" x14ac:dyDescent="0.25">
      <c r="A246" s="62"/>
      <c r="B246" s="62"/>
      <c r="C246" s="62"/>
      <c r="D246" s="62"/>
      <c r="E246" s="62"/>
      <c r="F246" s="62"/>
      <c r="G246" s="62"/>
      <c r="H246" s="62"/>
      <c r="I246" s="62"/>
      <c r="J246" s="62"/>
      <c r="K246" s="62"/>
      <c r="L246" s="62"/>
      <c r="M246" s="62"/>
      <c r="N246" s="62"/>
      <c r="O246" s="62"/>
      <c r="P246" s="62"/>
      <c r="Q246" s="62"/>
      <c r="R246" s="62"/>
      <c r="S246" s="62"/>
    </row>
    <row r="247" spans="1:19" ht="15" x14ac:dyDescent="0.25">
      <c r="A247" s="62"/>
      <c r="B247" s="62"/>
      <c r="C247" s="62"/>
      <c r="D247" s="62"/>
      <c r="E247" s="62"/>
      <c r="F247" s="62"/>
      <c r="G247" s="62"/>
      <c r="H247" s="62"/>
      <c r="I247" s="62"/>
      <c r="J247" s="62"/>
      <c r="K247" s="62"/>
      <c r="L247" s="62"/>
      <c r="M247" s="62"/>
      <c r="N247" s="62"/>
      <c r="O247" s="62"/>
      <c r="P247" s="62"/>
      <c r="Q247" s="62"/>
      <c r="R247" s="62"/>
      <c r="S247" s="62"/>
    </row>
    <row r="248" spans="1:19" ht="15" x14ac:dyDescent="0.25">
      <c r="A248" s="62"/>
      <c r="B248" s="62"/>
      <c r="C248" s="62"/>
      <c r="D248" s="62"/>
      <c r="E248" s="62"/>
      <c r="F248" s="62"/>
      <c r="G248" s="62"/>
      <c r="H248" s="62"/>
      <c r="I248" s="62"/>
      <c r="J248" s="62"/>
      <c r="K248" s="62"/>
      <c r="L248" s="62"/>
      <c r="M248" s="62"/>
      <c r="N248" s="62"/>
      <c r="O248" s="62"/>
      <c r="P248" s="62"/>
      <c r="Q248" s="62"/>
      <c r="R248" s="62"/>
      <c r="S248" s="62"/>
    </row>
    <row r="249" spans="1:19" ht="15" x14ac:dyDescent="0.25">
      <c r="A249" s="62"/>
      <c r="B249" s="62"/>
      <c r="C249" s="62"/>
      <c r="D249" s="62"/>
      <c r="E249" s="62"/>
      <c r="F249" s="62"/>
      <c r="G249" s="62"/>
      <c r="H249" s="62"/>
      <c r="I249" s="62"/>
      <c r="J249" s="62"/>
      <c r="K249" s="62"/>
      <c r="L249" s="62"/>
      <c r="M249" s="62"/>
      <c r="N249" s="62"/>
      <c r="O249" s="62"/>
      <c r="P249" s="62"/>
      <c r="Q249" s="62"/>
      <c r="R249" s="62"/>
      <c r="S249" s="62"/>
    </row>
    <row r="250" spans="1:19" ht="15" x14ac:dyDescent="0.25">
      <c r="A250" s="62"/>
      <c r="B250" s="62"/>
      <c r="C250" s="62"/>
      <c r="D250" s="62"/>
      <c r="E250" s="62"/>
      <c r="F250" s="62"/>
      <c r="G250" s="62"/>
      <c r="H250" s="62"/>
      <c r="I250" s="62"/>
      <c r="J250" s="62"/>
      <c r="K250" s="62"/>
      <c r="L250" s="62"/>
      <c r="M250" s="62"/>
      <c r="N250" s="62"/>
      <c r="O250" s="62"/>
      <c r="P250" s="62"/>
      <c r="Q250" s="62"/>
      <c r="R250" s="62"/>
      <c r="S250" s="62"/>
    </row>
    <row r="251" spans="1:19" ht="15" x14ac:dyDescent="0.25">
      <c r="A251" s="62"/>
      <c r="B251" s="62"/>
      <c r="C251" s="62"/>
      <c r="D251" s="62"/>
      <c r="E251" s="62"/>
      <c r="F251" s="62"/>
      <c r="G251" s="62"/>
      <c r="H251" s="62"/>
      <c r="I251" s="62"/>
      <c r="J251" s="62"/>
      <c r="K251" s="62"/>
      <c r="L251" s="62"/>
      <c r="M251" s="62"/>
      <c r="N251" s="62"/>
      <c r="O251" s="62"/>
      <c r="P251" s="62"/>
      <c r="Q251" s="62"/>
      <c r="R251" s="62"/>
      <c r="S251" s="62"/>
    </row>
    <row r="252" spans="1:19" ht="15" x14ac:dyDescent="0.25">
      <c r="A252" s="62"/>
      <c r="B252" s="62"/>
      <c r="C252" s="62"/>
      <c r="D252" s="62"/>
      <c r="E252" s="62"/>
      <c r="F252" s="62"/>
      <c r="G252" s="62"/>
      <c r="H252" s="62"/>
      <c r="I252" s="62"/>
      <c r="J252" s="62"/>
      <c r="K252" s="62"/>
      <c r="L252" s="62"/>
      <c r="M252" s="62"/>
      <c r="N252" s="62"/>
      <c r="O252" s="62"/>
      <c r="P252" s="62"/>
      <c r="Q252" s="62"/>
      <c r="R252" s="62"/>
      <c r="S252" s="62"/>
    </row>
    <row r="253" spans="1:19" ht="15" x14ac:dyDescent="0.25">
      <c r="A253" s="62"/>
      <c r="B253" s="62"/>
      <c r="C253" s="62"/>
      <c r="D253" s="62"/>
      <c r="E253" s="62"/>
      <c r="F253" s="62"/>
      <c r="G253" s="62"/>
      <c r="H253" s="62"/>
      <c r="I253" s="62"/>
      <c r="J253" s="62"/>
      <c r="K253" s="62"/>
      <c r="L253" s="62"/>
      <c r="M253" s="62"/>
      <c r="N253" s="62"/>
      <c r="O253" s="62"/>
      <c r="P253" s="62"/>
      <c r="Q253" s="62"/>
      <c r="R253" s="62"/>
      <c r="S253" s="62"/>
    </row>
    <row r="254" spans="1:19" ht="15" x14ac:dyDescent="0.25">
      <c r="A254" s="62"/>
      <c r="B254" s="62"/>
      <c r="C254" s="62"/>
      <c r="D254" s="62"/>
      <c r="E254" s="62"/>
      <c r="F254" s="62"/>
      <c r="G254" s="62"/>
      <c r="H254" s="62"/>
      <c r="I254" s="62"/>
      <c r="J254" s="62"/>
      <c r="K254" s="62"/>
      <c r="L254" s="62"/>
      <c r="M254" s="62"/>
      <c r="N254" s="62"/>
      <c r="O254" s="62"/>
      <c r="P254" s="62"/>
      <c r="Q254" s="62"/>
      <c r="R254" s="62"/>
      <c r="S254" s="62"/>
    </row>
    <row r="255" spans="1:19" ht="15" x14ac:dyDescent="0.25">
      <c r="A255" s="62"/>
      <c r="B255" s="62"/>
      <c r="C255" s="62"/>
      <c r="D255" s="62"/>
      <c r="E255" s="62"/>
      <c r="F255" s="62"/>
      <c r="G255" s="62"/>
      <c r="H255" s="62"/>
      <c r="I255" s="62"/>
      <c r="J255" s="62"/>
      <c r="K255" s="62"/>
      <c r="L255" s="62"/>
      <c r="M255" s="62"/>
      <c r="N255" s="62"/>
      <c r="O255" s="62"/>
      <c r="P255" s="62"/>
      <c r="Q255" s="62"/>
      <c r="R255" s="62"/>
      <c r="S255" s="62"/>
    </row>
    <row r="256" spans="1:19" ht="15" x14ac:dyDescent="0.25">
      <c r="A256" s="62"/>
      <c r="B256" s="62"/>
      <c r="C256" s="62"/>
      <c r="D256" s="62"/>
      <c r="E256" s="62"/>
      <c r="F256" s="62"/>
      <c r="G256" s="62"/>
      <c r="H256" s="62"/>
      <c r="I256" s="62"/>
      <c r="J256" s="62"/>
      <c r="K256" s="62"/>
      <c r="L256" s="62"/>
      <c r="M256" s="62"/>
      <c r="N256" s="62"/>
      <c r="O256" s="62"/>
      <c r="P256" s="62"/>
      <c r="Q256" s="62"/>
      <c r="R256" s="62"/>
      <c r="S256" s="62"/>
    </row>
    <row r="257" spans="1:19" ht="15" x14ac:dyDescent="0.25">
      <c r="A257" s="62"/>
      <c r="B257" s="62"/>
      <c r="C257" s="62"/>
      <c r="D257" s="62"/>
      <c r="E257" s="62"/>
      <c r="F257" s="62"/>
      <c r="G257" s="62"/>
      <c r="H257" s="62"/>
      <c r="I257" s="62"/>
      <c r="J257" s="62"/>
      <c r="K257" s="62"/>
      <c r="L257" s="62"/>
      <c r="M257" s="62"/>
      <c r="N257" s="62"/>
      <c r="O257" s="62"/>
      <c r="P257" s="62"/>
      <c r="Q257" s="62"/>
      <c r="R257" s="62"/>
      <c r="S257" s="62"/>
    </row>
    <row r="258" spans="1:19" ht="15" x14ac:dyDescent="0.25">
      <c r="A258" s="62"/>
      <c r="B258" s="62"/>
      <c r="C258" s="62"/>
      <c r="D258" s="62"/>
      <c r="E258" s="62"/>
      <c r="F258" s="62"/>
      <c r="G258" s="62"/>
      <c r="H258" s="62"/>
      <c r="I258" s="62"/>
      <c r="J258" s="62"/>
      <c r="K258" s="62"/>
      <c r="L258" s="62"/>
      <c r="M258" s="62"/>
      <c r="N258" s="62"/>
      <c r="O258" s="62"/>
      <c r="P258" s="62"/>
      <c r="Q258" s="62"/>
      <c r="R258" s="62"/>
      <c r="S258" s="62"/>
    </row>
    <row r="259" spans="1:19" ht="15" x14ac:dyDescent="0.25">
      <c r="A259" s="62"/>
      <c r="B259" s="62"/>
      <c r="C259" s="62"/>
      <c r="D259" s="62"/>
      <c r="E259" s="62"/>
      <c r="F259" s="62"/>
      <c r="G259" s="62"/>
      <c r="H259" s="62"/>
      <c r="I259" s="62"/>
      <c r="J259" s="62"/>
      <c r="K259" s="62"/>
      <c r="L259" s="62"/>
      <c r="M259" s="62"/>
      <c r="N259" s="62"/>
      <c r="O259" s="62"/>
      <c r="P259" s="62"/>
      <c r="Q259" s="62"/>
      <c r="R259" s="62"/>
      <c r="S259" s="62"/>
    </row>
    <row r="260" spans="1:19" ht="15" x14ac:dyDescent="0.25">
      <c r="A260" s="62"/>
      <c r="B260" s="62"/>
      <c r="C260" s="62"/>
      <c r="D260" s="62"/>
      <c r="E260" s="62"/>
      <c r="F260" s="62"/>
      <c r="G260" s="62"/>
      <c r="H260" s="62"/>
      <c r="I260" s="62"/>
      <c r="J260" s="62"/>
      <c r="K260" s="62"/>
      <c r="L260" s="62"/>
      <c r="M260" s="62"/>
      <c r="N260" s="62"/>
      <c r="O260" s="62"/>
      <c r="P260" s="62"/>
      <c r="Q260" s="62"/>
      <c r="R260" s="62"/>
      <c r="S260" s="62"/>
    </row>
    <row r="261" spans="1:19" ht="15" x14ac:dyDescent="0.25">
      <c r="A261" s="62"/>
      <c r="B261" s="62"/>
      <c r="C261" s="62"/>
      <c r="D261" s="62"/>
      <c r="E261" s="62"/>
      <c r="F261" s="62"/>
      <c r="G261" s="62"/>
      <c r="H261" s="62"/>
      <c r="I261" s="62"/>
      <c r="J261" s="62"/>
      <c r="K261" s="62"/>
      <c r="L261" s="62"/>
      <c r="M261" s="62"/>
      <c r="N261" s="62"/>
      <c r="O261" s="62"/>
      <c r="P261" s="62"/>
      <c r="Q261" s="62"/>
      <c r="R261" s="62"/>
      <c r="S261" s="62"/>
    </row>
    <row r="262" spans="1:19" ht="15" x14ac:dyDescent="0.25">
      <c r="A262" s="62"/>
      <c r="B262" s="62"/>
      <c r="C262" s="62"/>
      <c r="D262" s="62"/>
      <c r="E262" s="62"/>
      <c r="F262" s="62"/>
      <c r="G262" s="62"/>
      <c r="H262" s="62"/>
      <c r="I262" s="62"/>
      <c r="J262" s="62"/>
      <c r="K262" s="62"/>
      <c r="L262" s="62"/>
      <c r="M262" s="62"/>
      <c r="N262" s="62"/>
      <c r="O262" s="62"/>
      <c r="P262" s="62"/>
      <c r="Q262" s="62"/>
      <c r="R262" s="62"/>
      <c r="S262" s="62"/>
    </row>
    <row r="263" spans="1:19" ht="15" x14ac:dyDescent="0.25">
      <c r="A263" s="62"/>
      <c r="B263" s="62"/>
      <c r="C263" s="62"/>
      <c r="D263" s="62"/>
      <c r="E263" s="62"/>
      <c r="F263" s="62"/>
      <c r="G263" s="62"/>
      <c r="H263" s="62"/>
      <c r="I263" s="62"/>
      <c r="J263" s="62"/>
      <c r="K263" s="62"/>
      <c r="L263" s="62"/>
      <c r="M263" s="62"/>
      <c r="N263" s="62"/>
      <c r="O263" s="62"/>
      <c r="P263" s="62"/>
      <c r="Q263" s="62"/>
      <c r="R263" s="62"/>
      <c r="S263" s="62"/>
    </row>
    <row r="264" spans="1:19" ht="15" x14ac:dyDescent="0.25">
      <c r="A264" s="62"/>
      <c r="B264" s="62"/>
      <c r="C264" s="62"/>
      <c r="D264" s="62"/>
      <c r="E264" s="62"/>
      <c r="F264" s="62"/>
      <c r="G264" s="62"/>
      <c r="H264" s="62"/>
      <c r="I264" s="62"/>
      <c r="J264" s="62"/>
      <c r="K264" s="62"/>
      <c r="L264" s="62"/>
      <c r="M264" s="62"/>
      <c r="N264" s="62"/>
      <c r="O264" s="62"/>
      <c r="P264" s="62"/>
      <c r="Q264" s="62"/>
      <c r="R264" s="62"/>
      <c r="S264" s="62"/>
    </row>
    <row r="265" spans="1:19" ht="15" x14ac:dyDescent="0.25">
      <c r="A265" s="62"/>
      <c r="B265" s="62"/>
      <c r="C265" s="62"/>
      <c r="D265" s="62"/>
      <c r="E265" s="62"/>
      <c r="F265" s="62"/>
      <c r="G265" s="62"/>
      <c r="H265" s="62"/>
      <c r="I265" s="62"/>
      <c r="J265" s="62"/>
      <c r="K265" s="62"/>
      <c r="L265" s="62"/>
      <c r="M265" s="62"/>
      <c r="N265" s="62"/>
      <c r="O265" s="62"/>
      <c r="P265" s="62"/>
      <c r="Q265" s="62"/>
      <c r="R265" s="62"/>
      <c r="S265" s="62"/>
    </row>
    <row r="266" spans="1:19" ht="15" x14ac:dyDescent="0.25">
      <c r="A266" s="62"/>
      <c r="B266" s="62"/>
      <c r="C266" s="62"/>
      <c r="D266" s="62"/>
      <c r="E266" s="62"/>
      <c r="F266" s="62"/>
      <c r="G266" s="62"/>
      <c r="H266" s="62"/>
      <c r="I266" s="62"/>
      <c r="J266" s="62"/>
      <c r="K266" s="62"/>
      <c r="L266" s="62"/>
      <c r="M266" s="62"/>
      <c r="N266" s="62"/>
      <c r="O266" s="62"/>
      <c r="P266" s="62"/>
      <c r="Q266" s="62"/>
      <c r="R266" s="62"/>
      <c r="S266" s="62"/>
    </row>
    <row r="267" spans="1:19" ht="15" x14ac:dyDescent="0.25">
      <c r="A267" s="62"/>
      <c r="B267" s="62"/>
      <c r="C267" s="62"/>
      <c r="D267" s="62"/>
      <c r="E267" s="62"/>
      <c r="F267" s="62"/>
      <c r="G267" s="62"/>
      <c r="H267" s="62"/>
      <c r="I267" s="62"/>
      <c r="J267" s="62"/>
      <c r="K267" s="62"/>
      <c r="L267" s="62"/>
      <c r="M267" s="62"/>
      <c r="N267" s="62"/>
      <c r="O267" s="62"/>
      <c r="P267" s="62"/>
      <c r="Q267" s="62"/>
      <c r="R267" s="62"/>
      <c r="S267" s="62"/>
    </row>
    <row r="268" spans="1:19" ht="15" x14ac:dyDescent="0.25">
      <c r="A268" s="62"/>
      <c r="B268" s="62"/>
      <c r="C268" s="62"/>
      <c r="D268" s="62"/>
      <c r="E268" s="62"/>
      <c r="F268" s="62"/>
      <c r="G268" s="62"/>
      <c r="H268" s="62"/>
      <c r="I268" s="62"/>
      <c r="J268" s="62"/>
      <c r="K268" s="62"/>
      <c r="L268" s="62"/>
      <c r="M268" s="62"/>
      <c r="N268" s="62"/>
      <c r="O268" s="62"/>
      <c r="P268" s="62"/>
      <c r="Q268" s="62"/>
      <c r="R268" s="62"/>
      <c r="S268" s="62"/>
    </row>
    <row r="269" spans="1:19" ht="15" x14ac:dyDescent="0.25">
      <c r="A269" s="62"/>
      <c r="B269" s="62"/>
      <c r="C269" s="62"/>
      <c r="D269" s="62"/>
      <c r="E269" s="62"/>
      <c r="F269" s="62"/>
      <c r="G269" s="62"/>
      <c r="H269" s="62"/>
      <c r="I269" s="62"/>
      <c r="J269" s="62"/>
      <c r="K269" s="62"/>
      <c r="L269" s="62"/>
      <c r="M269" s="62"/>
      <c r="N269" s="62"/>
      <c r="O269" s="62"/>
      <c r="P269" s="62"/>
      <c r="Q269" s="62"/>
      <c r="R269" s="62"/>
      <c r="S269" s="62"/>
    </row>
    <row r="270" spans="1:19" ht="15" x14ac:dyDescent="0.25">
      <c r="A270" s="62"/>
      <c r="B270" s="62"/>
      <c r="C270" s="62"/>
      <c r="D270" s="62"/>
      <c r="E270" s="62"/>
      <c r="F270" s="62"/>
      <c r="G270" s="62"/>
      <c r="H270" s="62"/>
      <c r="I270" s="62"/>
      <c r="J270" s="62"/>
      <c r="K270" s="62"/>
      <c r="L270" s="62"/>
      <c r="M270" s="62"/>
      <c r="N270" s="62"/>
      <c r="O270" s="62"/>
      <c r="P270" s="62"/>
      <c r="Q270" s="62"/>
      <c r="R270" s="62"/>
      <c r="S270" s="62"/>
    </row>
    <row r="271" spans="1:19" ht="15" x14ac:dyDescent="0.25">
      <c r="A271" s="62"/>
      <c r="B271" s="62"/>
      <c r="C271" s="62"/>
      <c r="D271" s="62"/>
      <c r="E271" s="62"/>
      <c r="F271" s="62"/>
      <c r="G271" s="62"/>
      <c r="H271" s="62"/>
      <c r="I271" s="62"/>
      <c r="J271" s="62"/>
      <c r="K271" s="62"/>
      <c r="L271" s="62"/>
      <c r="M271" s="62"/>
      <c r="N271" s="62"/>
      <c r="O271" s="62"/>
      <c r="P271" s="62"/>
      <c r="Q271" s="62"/>
      <c r="R271" s="62"/>
      <c r="S271" s="62"/>
    </row>
    <row r="272" spans="1:19" ht="15" x14ac:dyDescent="0.25">
      <c r="A272" s="62"/>
      <c r="B272" s="62"/>
      <c r="C272" s="62"/>
      <c r="D272" s="62"/>
      <c r="E272" s="62"/>
      <c r="F272" s="62"/>
      <c r="G272" s="62"/>
      <c r="H272" s="62"/>
      <c r="I272" s="62"/>
      <c r="J272" s="62"/>
      <c r="K272" s="62"/>
      <c r="L272" s="62"/>
      <c r="M272" s="62"/>
      <c r="N272" s="62"/>
      <c r="O272" s="62"/>
      <c r="P272" s="62"/>
      <c r="Q272" s="62"/>
      <c r="R272" s="62"/>
      <c r="S272" s="62"/>
    </row>
    <row r="273" spans="1:19" ht="15" x14ac:dyDescent="0.25">
      <c r="A273" s="62"/>
      <c r="B273" s="62"/>
      <c r="C273" s="62"/>
      <c r="D273" s="62"/>
      <c r="E273" s="62"/>
      <c r="F273" s="62"/>
      <c r="G273" s="62"/>
      <c r="H273" s="62"/>
      <c r="I273" s="62"/>
      <c r="J273" s="62"/>
      <c r="K273" s="62"/>
      <c r="L273" s="62"/>
      <c r="M273" s="62"/>
      <c r="N273" s="62"/>
      <c r="O273" s="62"/>
      <c r="P273" s="62"/>
      <c r="Q273" s="62"/>
      <c r="R273" s="62"/>
      <c r="S273" s="62"/>
    </row>
    <row r="274" spans="1:19" ht="15" x14ac:dyDescent="0.25">
      <c r="A274" s="62"/>
      <c r="B274" s="62"/>
      <c r="C274" s="62"/>
      <c r="D274" s="62"/>
      <c r="E274" s="62"/>
      <c r="F274" s="62"/>
      <c r="G274" s="62"/>
      <c r="H274" s="62"/>
      <c r="I274" s="62"/>
      <c r="J274" s="62"/>
      <c r="K274" s="62"/>
      <c r="L274" s="62"/>
      <c r="M274" s="62"/>
      <c r="N274" s="62"/>
      <c r="O274" s="62"/>
      <c r="P274" s="62"/>
      <c r="Q274" s="62"/>
      <c r="R274" s="62"/>
      <c r="S274" s="62"/>
    </row>
    <row r="275" spans="1:19" ht="15" x14ac:dyDescent="0.25">
      <c r="A275" s="62"/>
      <c r="B275" s="62"/>
      <c r="C275" s="62"/>
      <c r="D275" s="62"/>
      <c r="E275" s="62"/>
      <c r="F275" s="62"/>
      <c r="G275" s="62"/>
      <c r="H275" s="62"/>
      <c r="I275" s="62"/>
      <c r="J275" s="62"/>
      <c r="K275" s="62"/>
      <c r="L275" s="62"/>
      <c r="M275" s="62"/>
      <c r="N275" s="62"/>
      <c r="O275" s="62"/>
      <c r="P275" s="62"/>
      <c r="Q275" s="62"/>
      <c r="R275" s="62"/>
      <c r="S275" s="62"/>
    </row>
    <row r="276" spans="1:19" ht="15" x14ac:dyDescent="0.25">
      <c r="A276" s="62"/>
      <c r="B276" s="62"/>
      <c r="C276" s="62"/>
      <c r="D276" s="62"/>
      <c r="E276" s="62"/>
      <c r="F276" s="62"/>
      <c r="G276" s="62"/>
      <c r="H276" s="62"/>
      <c r="I276" s="62"/>
      <c r="J276" s="62"/>
      <c r="K276" s="62"/>
      <c r="L276" s="62"/>
      <c r="M276" s="62"/>
      <c r="N276" s="62"/>
      <c r="O276" s="62"/>
      <c r="P276" s="62"/>
      <c r="Q276" s="62"/>
      <c r="R276" s="62"/>
      <c r="S276" s="62"/>
    </row>
    <row r="277" spans="1:19" ht="15" x14ac:dyDescent="0.25">
      <c r="A277" s="62"/>
      <c r="B277" s="62"/>
      <c r="C277" s="62"/>
      <c r="D277" s="62"/>
      <c r="E277" s="62"/>
      <c r="F277" s="62"/>
      <c r="G277" s="62"/>
      <c r="H277" s="62"/>
      <c r="I277" s="62"/>
      <c r="J277" s="62"/>
      <c r="K277" s="62"/>
      <c r="L277" s="62"/>
      <c r="M277" s="62"/>
      <c r="N277" s="62"/>
      <c r="O277" s="62"/>
      <c r="P277" s="62"/>
      <c r="Q277" s="62"/>
      <c r="R277" s="62"/>
      <c r="S277" s="62"/>
    </row>
    <row r="278" spans="1:19" ht="15" x14ac:dyDescent="0.25">
      <c r="A278" s="62"/>
      <c r="B278" s="62"/>
      <c r="C278" s="62"/>
      <c r="D278" s="62"/>
      <c r="E278" s="62"/>
      <c r="F278" s="62"/>
      <c r="G278" s="62"/>
      <c r="H278" s="62"/>
      <c r="I278" s="62"/>
      <c r="J278" s="62"/>
      <c r="K278" s="62"/>
      <c r="L278" s="62"/>
      <c r="M278" s="62"/>
      <c r="N278" s="62"/>
      <c r="O278" s="62"/>
      <c r="P278" s="62"/>
      <c r="Q278" s="62"/>
      <c r="R278" s="62"/>
      <c r="S278" s="62"/>
    </row>
    <row r="279" spans="1:19" ht="15" x14ac:dyDescent="0.25">
      <c r="A279" s="62"/>
      <c r="B279" s="62"/>
      <c r="C279" s="62"/>
      <c r="D279" s="62"/>
      <c r="E279" s="62"/>
      <c r="F279" s="62"/>
      <c r="G279" s="62"/>
      <c r="H279" s="62"/>
      <c r="I279" s="62"/>
      <c r="J279" s="62"/>
      <c r="K279" s="62"/>
      <c r="L279" s="62"/>
      <c r="M279" s="62"/>
      <c r="N279" s="62"/>
      <c r="O279" s="62"/>
      <c r="P279" s="62"/>
      <c r="Q279" s="62"/>
      <c r="R279" s="62"/>
      <c r="S279" s="62"/>
    </row>
    <row r="280" spans="1:19" ht="15" x14ac:dyDescent="0.25">
      <c r="A280" s="62"/>
      <c r="B280" s="62"/>
      <c r="C280" s="62"/>
      <c r="D280" s="62"/>
      <c r="E280" s="62"/>
      <c r="F280" s="62"/>
      <c r="G280" s="62"/>
      <c r="H280" s="62"/>
      <c r="I280" s="62"/>
      <c r="J280" s="62"/>
      <c r="K280" s="62"/>
      <c r="L280" s="62"/>
      <c r="M280" s="62"/>
      <c r="N280" s="62"/>
      <c r="O280" s="62"/>
      <c r="P280" s="62"/>
      <c r="Q280" s="62"/>
      <c r="R280" s="62"/>
      <c r="S280" s="62"/>
    </row>
    <row r="281" spans="1:19" ht="15" x14ac:dyDescent="0.25">
      <c r="A281" s="62"/>
      <c r="B281" s="62"/>
      <c r="C281" s="62"/>
      <c r="D281" s="62"/>
      <c r="E281" s="62"/>
      <c r="F281" s="62"/>
      <c r="G281" s="62"/>
      <c r="H281" s="62"/>
      <c r="I281" s="62"/>
      <c r="J281" s="62"/>
      <c r="K281" s="62"/>
      <c r="L281" s="62"/>
      <c r="M281" s="62"/>
      <c r="N281" s="62"/>
      <c r="O281" s="62"/>
      <c r="P281" s="62"/>
      <c r="Q281" s="62"/>
      <c r="R281" s="62"/>
      <c r="S281" s="62"/>
    </row>
    <row r="282" spans="1:19" ht="15" x14ac:dyDescent="0.25">
      <c r="A282" s="62"/>
      <c r="B282" s="62"/>
      <c r="C282" s="62"/>
      <c r="D282" s="62"/>
      <c r="E282" s="62"/>
      <c r="F282" s="62"/>
      <c r="G282" s="62"/>
      <c r="H282" s="62"/>
      <c r="I282" s="62"/>
      <c r="J282" s="62"/>
      <c r="K282" s="62"/>
      <c r="L282" s="62"/>
      <c r="M282" s="62"/>
      <c r="N282" s="62"/>
      <c r="O282" s="62"/>
      <c r="P282" s="62"/>
      <c r="Q282" s="62"/>
      <c r="R282" s="62"/>
      <c r="S282" s="62"/>
    </row>
    <row r="283" spans="1:19" ht="15" x14ac:dyDescent="0.25">
      <c r="A283" s="62"/>
      <c r="B283" s="62"/>
      <c r="C283" s="62"/>
      <c r="D283" s="62"/>
      <c r="E283" s="62"/>
      <c r="F283" s="62"/>
      <c r="G283" s="62"/>
      <c r="H283" s="62"/>
      <c r="I283" s="62"/>
      <c r="J283" s="62"/>
      <c r="K283" s="62"/>
      <c r="L283" s="62"/>
      <c r="M283" s="62"/>
      <c r="N283" s="62"/>
      <c r="O283" s="62"/>
      <c r="P283" s="62"/>
      <c r="Q283" s="62"/>
      <c r="R283" s="62"/>
      <c r="S283" s="62"/>
    </row>
    <row r="284" spans="1:19" ht="15" x14ac:dyDescent="0.25">
      <c r="A284" s="62"/>
      <c r="B284" s="62"/>
      <c r="C284" s="62"/>
      <c r="D284" s="62"/>
      <c r="E284" s="62"/>
      <c r="F284" s="62"/>
      <c r="G284" s="62"/>
      <c r="H284" s="62"/>
      <c r="I284" s="62"/>
      <c r="J284" s="62"/>
      <c r="K284" s="62"/>
      <c r="L284" s="62"/>
      <c r="M284" s="62"/>
      <c r="N284" s="62"/>
      <c r="O284" s="62"/>
      <c r="P284" s="62"/>
      <c r="Q284" s="62"/>
      <c r="R284" s="62"/>
      <c r="S284" s="62"/>
    </row>
    <row r="285" spans="1:19" ht="15" x14ac:dyDescent="0.25">
      <c r="A285" s="62"/>
      <c r="B285" s="62"/>
      <c r="C285" s="62"/>
      <c r="D285" s="62"/>
      <c r="E285" s="62"/>
      <c r="F285" s="62"/>
      <c r="G285" s="62"/>
      <c r="H285" s="62"/>
      <c r="I285" s="62"/>
      <c r="J285" s="62"/>
      <c r="K285" s="62"/>
      <c r="L285" s="62"/>
      <c r="M285" s="62"/>
      <c r="N285" s="62"/>
      <c r="O285" s="62"/>
      <c r="P285" s="62"/>
      <c r="Q285" s="62"/>
      <c r="R285" s="62"/>
      <c r="S285" s="62"/>
    </row>
    <row r="286" spans="1:19" ht="15" x14ac:dyDescent="0.25">
      <c r="A286" s="62"/>
      <c r="B286" s="62"/>
      <c r="C286" s="62"/>
      <c r="D286" s="62"/>
      <c r="E286" s="62"/>
      <c r="F286" s="62"/>
      <c r="G286" s="62"/>
      <c r="H286" s="62"/>
      <c r="I286" s="62"/>
      <c r="J286" s="62"/>
      <c r="K286" s="62"/>
      <c r="L286" s="62"/>
      <c r="M286" s="62"/>
      <c r="N286" s="62"/>
      <c r="O286" s="62"/>
      <c r="P286" s="62"/>
      <c r="Q286" s="62"/>
      <c r="R286" s="62"/>
      <c r="S286" s="62"/>
    </row>
    <row r="287" spans="1:19" ht="15" x14ac:dyDescent="0.25">
      <c r="A287" s="62"/>
      <c r="B287" s="62"/>
      <c r="C287" s="62"/>
      <c r="D287" s="62"/>
      <c r="E287" s="62"/>
      <c r="F287" s="62"/>
      <c r="G287" s="62"/>
      <c r="H287" s="62"/>
      <c r="I287" s="62"/>
      <c r="J287" s="62"/>
      <c r="K287" s="62"/>
      <c r="L287" s="62"/>
      <c r="M287" s="62"/>
      <c r="N287" s="62"/>
      <c r="O287" s="62"/>
      <c r="P287" s="62"/>
      <c r="Q287" s="62"/>
      <c r="R287" s="62"/>
      <c r="S287" s="62"/>
    </row>
    <row r="288" spans="1:19" ht="15" x14ac:dyDescent="0.25">
      <c r="A288" s="62"/>
      <c r="B288" s="62"/>
      <c r="C288" s="62"/>
      <c r="D288" s="62"/>
      <c r="E288" s="62"/>
      <c r="F288" s="62"/>
      <c r="G288" s="62"/>
      <c r="H288" s="62"/>
      <c r="I288" s="62"/>
      <c r="J288" s="62"/>
      <c r="K288" s="62"/>
      <c r="L288" s="62"/>
      <c r="M288" s="62"/>
      <c r="N288" s="62"/>
      <c r="O288" s="62"/>
      <c r="P288" s="62"/>
      <c r="Q288" s="62"/>
      <c r="R288" s="62"/>
      <c r="S288" s="62"/>
    </row>
    <row r="289" spans="1:19" ht="15" x14ac:dyDescent="0.25">
      <c r="A289" s="62"/>
      <c r="B289" s="62"/>
      <c r="C289" s="62"/>
      <c r="D289" s="62"/>
      <c r="E289" s="62"/>
      <c r="F289" s="62"/>
      <c r="G289" s="62"/>
      <c r="H289" s="62"/>
      <c r="I289" s="62"/>
      <c r="J289" s="62"/>
      <c r="K289" s="62"/>
      <c r="L289" s="62"/>
      <c r="M289" s="62"/>
      <c r="N289" s="62"/>
      <c r="O289" s="62"/>
      <c r="P289" s="62"/>
      <c r="Q289" s="62"/>
      <c r="R289" s="62"/>
      <c r="S289" s="62"/>
    </row>
    <row r="290" spans="1:19" ht="15" x14ac:dyDescent="0.25">
      <c r="A290" s="62"/>
      <c r="B290" s="62"/>
      <c r="C290" s="62"/>
      <c r="D290" s="62"/>
      <c r="E290" s="62"/>
      <c r="F290" s="62"/>
      <c r="G290" s="62"/>
      <c r="H290" s="62"/>
      <c r="I290" s="62"/>
      <c r="J290" s="62"/>
      <c r="K290" s="62"/>
      <c r="L290" s="62"/>
      <c r="M290" s="62"/>
      <c r="N290" s="62"/>
      <c r="O290" s="62"/>
      <c r="P290" s="62"/>
      <c r="Q290" s="62"/>
      <c r="R290" s="62"/>
      <c r="S290" s="62"/>
    </row>
    <row r="291" spans="1:19" ht="15" x14ac:dyDescent="0.25">
      <c r="A291" s="62"/>
      <c r="B291" s="62"/>
      <c r="C291" s="62"/>
      <c r="D291" s="62"/>
      <c r="E291" s="62"/>
      <c r="F291" s="62"/>
      <c r="G291" s="62"/>
      <c r="H291" s="62"/>
      <c r="I291" s="62"/>
      <c r="J291" s="62"/>
      <c r="K291" s="62"/>
      <c r="L291" s="62"/>
      <c r="M291" s="62"/>
      <c r="N291" s="62"/>
      <c r="O291" s="62"/>
      <c r="P291" s="62"/>
      <c r="Q291" s="62"/>
      <c r="R291" s="62"/>
      <c r="S291" s="62"/>
    </row>
    <row r="292" spans="1:19" ht="15" x14ac:dyDescent="0.25">
      <c r="A292" s="62"/>
      <c r="B292" s="62"/>
      <c r="C292" s="62"/>
      <c r="D292" s="62"/>
      <c r="E292" s="62"/>
      <c r="F292" s="62"/>
      <c r="G292" s="62"/>
      <c r="H292" s="62"/>
      <c r="I292" s="62"/>
      <c r="J292" s="62"/>
      <c r="K292" s="62"/>
      <c r="L292" s="62"/>
      <c r="M292" s="62"/>
      <c r="N292" s="62"/>
      <c r="O292" s="62"/>
      <c r="P292" s="62"/>
      <c r="Q292" s="62"/>
      <c r="R292" s="62"/>
      <c r="S292" s="62"/>
    </row>
    <row r="293" spans="1:19" ht="15" x14ac:dyDescent="0.25">
      <c r="A293" s="62"/>
      <c r="B293" s="62"/>
      <c r="C293" s="62"/>
      <c r="D293" s="62"/>
      <c r="E293" s="62"/>
      <c r="F293" s="62"/>
      <c r="G293" s="62"/>
      <c r="H293" s="62"/>
      <c r="I293" s="62"/>
      <c r="J293" s="62"/>
      <c r="K293" s="62"/>
      <c r="L293" s="62"/>
      <c r="M293" s="62"/>
      <c r="N293" s="62"/>
      <c r="O293" s="62"/>
      <c r="P293" s="62"/>
      <c r="Q293" s="62"/>
      <c r="R293" s="62"/>
      <c r="S293" s="62"/>
    </row>
    <row r="294" spans="1:19" ht="15" x14ac:dyDescent="0.25">
      <c r="A294" s="62"/>
      <c r="B294" s="62"/>
      <c r="C294" s="62"/>
      <c r="D294" s="62"/>
      <c r="E294" s="62"/>
      <c r="F294" s="62"/>
      <c r="G294" s="62"/>
      <c r="H294" s="62"/>
      <c r="I294" s="62"/>
      <c r="J294" s="62"/>
      <c r="K294" s="62"/>
      <c r="L294" s="62"/>
      <c r="M294" s="62"/>
      <c r="N294" s="62"/>
      <c r="O294" s="62"/>
      <c r="P294" s="62"/>
      <c r="Q294" s="62"/>
      <c r="R294" s="62"/>
      <c r="S294" s="62"/>
    </row>
    <row r="295" spans="1:19" ht="15" x14ac:dyDescent="0.25">
      <c r="A295" s="62"/>
      <c r="B295" s="62"/>
      <c r="C295" s="62"/>
      <c r="D295" s="62"/>
      <c r="E295" s="62"/>
      <c r="F295" s="62"/>
      <c r="G295" s="62"/>
      <c r="H295" s="62"/>
      <c r="I295" s="62"/>
      <c r="J295" s="62"/>
      <c r="K295" s="62"/>
      <c r="L295" s="62"/>
      <c r="M295" s="62"/>
      <c r="N295" s="62"/>
      <c r="O295" s="62"/>
      <c r="P295" s="62"/>
      <c r="Q295" s="62"/>
      <c r="R295" s="62"/>
      <c r="S295" s="62"/>
    </row>
    <row r="296" spans="1:19" ht="15" x14ac:dyDescent="0.25">
      <c r="A296" s="62"/>
      <c r="B296" s="62"/>
      <c r="C296" s="62"/>
      <c r="D296" s="62"/>
      <c r="E296" s="62"/>
      <c r="F296" s="62"/>
      <c r="G296" s="62"/>
      <c r="H296" s="62"/>
      <c r="I296" s="62"/>
      <c r="J296" s="62"/>
      <c r="K296" s="62"/>
      <c r="L296" s="62"/>
      <c r="M296" s="62"/>
      <c r="N296" s="62"/>
      <c r="O296" s="62"/>
      <c r="P296" s="62"/>
      <c r="Q296" s="62"/>
      <c r="R296" s="62"/>
      <c r="S296" s="62"/>
    </row>
    <row r="297" spans="1:19" ht="15" x14ac:dyDescent="0.25">
      <c r="A297" s="62"/>
      <c r="B297" s="62"/>
      <c r="C297" s="62"/>
      <c r="D297" s="62"/>
      <c r="E297" s="62"/>
      <c r="F297" s="62"/>
      <c r="G297" s="62"/>
      <c r="H297" s="62"/>
      <c r="I297" s="62"/>
      <c r="J297" s="62"/>
      <c r="K297" s="62"/>
      <c r="L297" s="62"/>
      <c r="M297" s="62"/>
      <c r="N297" s="62"/>
      <c r="O297" s="62"/>
      <c r="P297" s="62"/>
      <c r="Q297" s="62"/>
      <c r="R297" s="62"/>
      <c r="S297" s="62"/>
    </row>
    <row r="298" spans="1:19" ht="15" x14ac:dyDescent="0.25">
      <c r="A298" s="62"/>
      <c r="B298" s="62"/>
      <c r="C298" s="62"/>
      <c r="D298" s="62"/>
      <c r="E298" s="62"/>
      <c r="F298" s="62"/>
      <c r="G298" s="62"/>
      <c r="H298" s="62"/>
      <c r="I298" s="62"/>
      <c r="J298" s="62"/>
      <c r="K298" s="62"/>
      <c r="L298" s="62"/>
      <c r="M298" s="62"/>
      <c r="N298" s="62"/>
      <c r="O298" s="62"/>
      <c r="P298" s="62"/>
      <c r="Q298" s="62"/>
      <c r="R298" s="62"/>
      <c r="S298" s="62"/>
    </row>
    <row r="299" spans="1:19" ht="15" x14ac:dyDescent="0.25">
      <c r="A299" s="62"/>
      <c r="B299" s="62"/>
      <c r="C299" s="62"/>
      <c r="D299" s="62"/>
      <c r="E299" s="62"/>
      <c r="F299" s="62"/>
      <c r="G299" s="62"/>
      <c r="H299" s="62"/>
      <c r="I299" s="62"/>
      <c r="J299" s="62"/>
      <c r="K299" s="62"/>
      <c r="L299" s="62"/>
      <c r="M299" s="62"/>
      <c r="N299" s="62"/>
      <c r="O299" s="62"/>
      <c r="P299" s="62"/>
      <c r="Q299" s="62"/>
      <c r="R299" s="62"/>
      <c r="S299" s="62"/>
    </row>
    <row r="300" spans="1:19" ht="15" x14ac:dyDescent="0.25">
      <c r="A300" s="62"/>
      <c r="B300" s="62"/>
      <c r="C300" s="62"/>
      <c r="D300" s="62"/>
      <c r="E300" s="62"/>
      <c r="F300" s="62"/>
      <c r="G300" s="62"/>
      <c r="H300" s="62"/>
      <c r="I300" s="62"/>
      <c r="J300" s="62"/>
      <c r="K300" s="62"/>
      <c r="L300" s="62"/>
      <c r="M300" s="62"/>
      <c r="N300" s="62"/>
      <c r="O300" s="62"/>
      <c r="P300" s="62"/>
      <c r="Q300" s="62"/>
      <c r="R300" s="62"/>
      <c r="S300" s="62"/>
    </row>
    <row r="301" spans="1:19" ht="15" x14ac:dyDescent="0.25">
      <c r="A301" s="62"/>
      <c r="B301" s="62"/>
      <c r="C301" s="62"/>
      <c r="D301" s="62"/>
      <c r="E301" s="62"/>
      <c r="F301" s="62"/>
      <c r="G301" s="62"/>
      <c r="H301" s="62"/>
      <c r="I301" s="62"/>
      <c r="J301" s="62"/>
      <c r="K301" s="62"/>
      <c r="L301" s="62"/>
      <c r="M301" s="62"/>
      <c r="N301" s="62"/>
      <c r="O301" s="62"/>
      <c r="P301" s="62"/>
      <c r="Q301" s="62"/>
      <c r="R301" s="62"/>
      <c r="S301" s="62"/>
    </row>
    <row r="302" spans="1:19" ht="15" x14ac:dyDescent="0.25">
      <c r="A302" s="62"/>
      <c r="B302" s="62"/>
      <c r="C302" s="62"/>
      <c r="D302" s="62"/>
      <c r="E302" s="62"/>
      <c r="F302" s="62"/>
      <c r="G302" s="62"/>
      <c r="H302" s="62"/>
      <c r="I302" s="62"/>
      <c r="J302" s="62"/>
      <c r="K302" s="62"/>
      <c r="L302" s="62"/>
      <c r="M302" s="62"/>
      <c r="N302" s="62"/>
      <c r="O302" s="62"/>
      <c r="P302" s="62"/>
      <c r="Q302" s="62"/>
      <c r="R302" s="62"/>
      <c r="S302" s="62"/>
    </row>
    <row r="303" spans="1:19" ht="15" x14ac:dyDescent="0.25">
      <c r="A303" s="62"/>
      <c r="B303" s="62"/>
      <c r="C303" s="62"/>
      <c r="D303" s="62"/>
      <c r="E303" s="62"/>
      <c r="F303" s="62"/>
      <c r="G303" s="62"/>
      <c r="H303" s="62"/>
      <c r="I303" s="62"/>
      <c r="J303" s="62"/>
      <c r="K303" s="62"/>
      <c r="L303" s="62"/>
      <c r="M303" s="62"/>
      <c r="N303" s="62"/>
      <c r="O303" s="62"/>
      <c r="P303" s="62"/>
      <c r="Q303" s="62"/>
      <c r="R303" s="62"/>
      <c r="S303" s="62"/>
    </row>
    <row r="304" spans="1:19" ht="15" x14ac:dyDescent="0.25">
      <c r="A304" s="62"/>
      <c r="B304" s="62"/>
      <c r="C304" s="62"/>
      <c r="D304" s="62"/>
      <c r="E304" s="62"/>
      <c r="F304" s="62"/>
      <c r="G304" s="62"/>
      <c r="H304" s="62"/>
      <c r="I304" s="62"/>
      <c r="J304" s="62"/>
      <c r="K304" s="62"/>
      <c r="L304" s="62"/>
      <c r="M304" s="62"/>
      <c r="N304" s="62"/>
      <c r="O304" s="62"/>
      <c r="P304" s="62"/>
      <c r="Q304" s="62"/>
      <c r="R304" s="62"/>
      <c r="S304" s="62"/>
    </row>
    <row r="305" spans="1:19" ht="15" x14ac:dyDescent="0.25">
      <c r="A305" s="62"/>
      <c r="B305" s="62"/>
      <c r="C305" s="62"/>
      <c r="D305" s="62"/>
      <c r="E305" s="62"/>
      <c r="F305" s="62"/>
      <c r="G305" s="62"/>
      <c r="H305" s="62"/>
      <c r="I305" s="62"/>
      <c r="J305" s="62"/>
      <c r="K305" s="62"/>
      <c r="L305" s="62"/>
      <c r="M305" s="62"/>
      <c r="N305" s="62"/>
      <c r="O305" s="62"/>
      <c r="P305" s="62"/>
      <c r="Q305" s="62"/>
      <c r="R305" s="62"/>
      <c r="S305" s="62"/>
    </row>
    <row r="306" spans="1:19" ht="15" x14ac:dyDescent="0.25">
      <c r="A306" s="62"/>
      <c r="B306" s="62"/>
      <c r="C306" s="62"/>
      <c r="D306" s="62"/>
      <c r="E306" s="62"/>
      <c r="F306" s="62"/>
      <c r="G306" s="62"/>
      <c r="H306" s="62"/>
      <c r="I306" s="62"/>
      <c r="J306" s="62"/>
      <c r="K306" s="62"/>
      <c r="L306" s="62"/>
      <c r="M306" s="62"/>
      <c r="N306" s="62"/>
      <c r="O306" s="62"/>
      <c r="P306" s="62"/>
      <c r="Q306" s="62"/>
      <c r="R306" s="62"/>
      <c r="S306" s="62"/>
    </row>
    <row r="307" spans="1:19" ht="15" x14ac:dyDescent="0.25">
      <c r="A307" s="62"/>
      <c r="B307" s="62"/>
      <c r="C307" s="62"/>
      <c r="D307" s="62"/>
      <c r="E307" s="62"/>
      <c r="F307" s="62"/>
      <c r="G307" s="62"/>
      <c r="H307" s="62"/>
      <c r="I307" s="62"/>
      <c r="J307" s="62"/>
      <c r="K307" s="62"/>
      <c r="L307" s="62"/>
      <c r="M307" s="62"/>
      <c r="N307" s="62"/>
      <c r="O307" s="62"/>
      <c r="P307" s="62"/>
      <c r="Q307" s="62"/>
      <c r="R307" s="62"/>
      <c r="S307" s="62"/>
    </row>
    <row r="308" spans="1:19" ht="15" x14ac:dyDescent="0.25">
      <c r="A308" s="62"/>
      <c r="B308" s="62"/>
      <c r="C308" s="62"/>
      <c r="D308" s="62"/>
      <c r="E308" s="62"/>
      <c r="F308" s="62"/>
      <c r="G308" s="62"/>
      <c r="H308" s="62"/>
      <c r="I308" s="62"/>
      <c r="J308" s="62"/>
      <c r="K308" s="62"/>
      <c r="L308" s="62"/>
      <c r="M308" s="62"/>
      <c r="N308" s="62"/>
      <c r="O308" s="62"/>
      <c r="P308" s="62"/>
      <c r="Q308" s="62"/>
      <c r="R308" s="62"/>
      <c r="S308" s="62"/>
    </row>
    <row r="309" spans="1:19" ht="15" x14ac:dyDescent="0.25">
      <c r="A309" s="62"/>
      <c r="B309" s="62"/>
      <c r="C309" s="62"/>
      <c r="D309" s="62"/>
      <c r="E309" s="62"/>
      <c r="F309" s="62"/>
      <c r="G309" s="62"/>
      <c r="H309" s="62"/>
      <c r="I309" s="62"/>
      <c r="J309" s="62"/>
      <c r="K309" s="62"/>
      <c r="L309" s="62"/>
      <c r="M309" s="62"/>
      <c r="N309" s="62"/>
      <c r="O309" s="62"/>
      <c r="P309" s="62"/>
      <c r="Q309" s="62"/>
      <c r="R309" s="62"/>
      <c r="S309" s="62"/>
    </row>
    <row r="310" spans="1:19" ht="15" x14ac:dyDescent="0.25">
      <c r="A310" s="62"/>
      <c r="B310" s="62"/>
      <c r="C310" s="62"/>
      <c r="D310" s="62"/>
      <c r="E310" s="62"/>
      <c r="F310" s="62"/>
      <c r="G310" s="62"/>
      <c r="H310" s="62"/>
      <c r="I310" s="62"/>
      <c r="J310" s="62"/>
      <c r="K310" s="62"/>
      <c r="L310" s="62"/>
      <c r="M310" s="62"/>
      <c r="N310" s="62"/>
      <c r="O310" s="62"/>
      <c r="P310" s="62"/>
      <c r="Q310" s="62"/>
      <c r="R310" s="62"/>
      <c r="S310" s="62"/>
    </row>
    <row r="311" spans="1:19" ht="15" x14ac:dyDescent="0.25">
      <c r="A311" s="62"/>
      <c r="B311" s="62"/>
      <c r="C311" s="62"/>
      <c r="D311" s="62"/>
      <c r="E311" s="62"/>
      <c r="F311" s="62"/>
      <c r="G311" s="62"/>
      <c r="H311" s="62"/>
      <c r="I311" s="62"/>
      <c r="J311" s="62"/>
      <c r="K311" s="62"/>
      <c r="L311" s="62"/>
      <c r="M311" s="62"/>
      <c r="N311" s="62"/>
      <c r="O311" s="62"/>
      <c r="P311" s="62"/>
      <c r="Q311" s="62"/>
      <c r="R311" s="62"/>
      <c r="S311" s="62"/>
    </row>
    <row r="312" spans="1:19" ht="15" x14ac:dyDescent="0.25">
      <c r="A312" s="62"/>
      <c r="B312" s="62"/>
      <c r="C312" s="62"/>
      <c r="D312" s="62"/>
      <c r="E312" s="62"/>
      <c r="F312" s="62"/>
      <c r="G312" s="62"/>
      <c r="H312" s="62"/>
      <c r="I312" s="62"/>
      <c r="J312" s="62"/>
      <c r="K312" s="62"/>
      <c r="L312" s="62"/>
      <c r="M312" s="62"/>
      <c r="N312" s="62"/>
      <c r="O312" s="62"/>
      <c r="P312" s="62"/>
      <c r="Q312" s="62"/>
      <c r="R312" s="62"/>
      <c r="S312" s="62"/>
    </row>
    <row r="313" spans="1:19" ht="15" x14ac:dyDescent="0.25">
      <c r="A313" s="62"/>
      <c r="B313" s="62"/>
      <c r="C313" s="62"/>
      <c r="D313" s="62"/>
      <c r="E313" s="62"/>
      <c r="F313" s="62"/>
      <c r="G313" s="62"/>
      <c r="H313" s="62"/>
      <c r="I313" s="62"/>
      <c r="J313" s="62"/>
      <c r="K313" s="62"/>
      <c r="L313" s="62"/>
      <c r="M313" s="62"/>
      <c r="N313" s="62"/>
      <c r="O313" s="62"/>
      <c r="P313" s="62"/>
      <c r="Q313" s="62"/>
      <c r="R313" s="62"/>
      <c r="S313" s="62"/>
    </row>
    <row r="314" spans="1:19" ht="15" x14ac:dyDescent="0.25">
      <c r="A314" s="62"/>
      <c r="B314" s="62"/>
      <c r="C314" s="62"/>
      <c r="D314" s="62"/>
      <c r="E314" s="62"/>
      <c r="F314" s="62"/>
      <c r="G314" s="62"/>
      <c r="H314" s="62"/>
      <c r="I314" s="62"/>
      <c r="J314" s="62"/>
      <c r="K314" s="62"/>
      <c r="L314" s="62"/>
      <c r="M314" s="62"/>
      <c r="N314" s="62"/>
      <c r="O314" s="62"/>
      <c r="P314" s="62"/>
      <c r="Q314" s="62"/>
      <c r="R314" s="62"/>
      <c r="S314" s="62"/>
    </row>
    <row r="315" spans="1:19" ht="15" x14ac:dyDescent="0.25">
      <c r="A315" s="62"/>
      <c r="B315" s="62"/>
      <c r="C315" s="62"/>
      <c r="D315" s="62"/>
      <c r="E315" s="62"/>
      <c r="F315" s="62"/>
      <c r="G315" s="62"/>
      <c r="H315" s="62"/>
      <c r="I315" s="62"/>
      <c r="J315" s="62"/>
      <c r="K315" s="62"/>
      <c r="L315" s="62"/>
      <c r="M315" s="62"/>
      <c r="N315" s="62"/>
      <c r="O315" s="62"/>
      <c r="P315" s="62"/>
      <c r="Q315" s="62"/>
      <c r="R315" s="62"/>
      <c r="S315" s="62"/>
    </row>
    <row r="316" spans="1:19" ht="15" x14ac:dyDescent="0.25">
      <c r="A316" s="62"/>
      <c r="B316" s="62"/>
      <c r="C316" s="62"/>
      <c r="D316" s="62"/>
      <c r="E316" s="62"/>
      <c r="F316" s="62"/>
      <c r="G316" s="62"/>
      <c r="H316" s="62"/>
      <c r="I316" s="62"/>
      <c r="J316" s="62"/>
      <c r="K316" s="62"/>
      <c r="L316" s="62"/>
      <c r="M316" s="62"/>
      <c r="N316" s="62"/>
      <c r="O316" s="62"/>
      <c r="P316" s="62"/>
      <c r="Q316" s="62"/>
      <c r="R316" s="62"/>
      <c r="S316" s="62"/>
    </row>
    <row r="317" spans="1:19" ht="15" x14ac:dyDescent="0.25">
      <c r="A317" s="62"/>
      <c r="B317" s="62"/>
      <c r="C317" s="62"/>
      <c r="D317" s="62"/>
      <c r="E317" s="62"/>
      <c r="F317" s="62"/>
      <c r="G317" s="62"/>
      <c r="H317" s="62"/>
      <c r="I317" s="62"/>
      <c r="J317" s="62"/>
      <c r="K317" s="62"/>
      <c r="L317" s="62"/>
      <c r="M317" s="62"/>
      <c r="N317" s="62"/>
      <c r="O317" s="62"/>
      <c r="P317" s="62"/>
      <c r="Q317" s="62"/>
      <c r="R317" s="62"/>
      <c r="S317" s="62"/>
    </row>
    <row r="318" spans="1:19" ht="15" x14ac:dyDescent="0.25">
      <c r="A318" s="62"/>
      <c r="B318" s="62"/>
      <c r="C318" s="62"/>
      <c r="D318" s="62"/>
      <c r="E318" s="62"/>
      <c r="F318" s="62"/>
      <c r="G318" s="62"/>
      <c r="H318" s="62"/>
      <c r="I318" s="62"/>
      <c r="J318" s="62"/>
      <c r="K318" s="62"/>
      <c r="L318" s="62"/>
      <c r="M318" s="62"/>
      <c r="N318" s="62"/>
      <c r="O318" s="62"/>
      <c r="P318" s="62"/>
      <c r="Q318" s="62"/>
      <c r="R318" s="62"/>
      <c r="S318" s="62"/>
    </row>
    <row r="319" spans="1:19" ht="15" x14ac:dyDescent="0.25">
      <c r="A319" s="62"/>
      <c r="B319" s="62"/>
      <c r="C319" s="62"/>
      <c r="D319" s="62"/>
      <c r="E319" s="62"/>
      <c r="F319" s="62"/>
      <c r="G319" s="62"/>
      <c r="H319" s="62"/>
      <c r="I319" s="62"/>
      <c r="J319" s="62"/>
      <c r="K319" s="62"/>
      <c r="L319" s="62"/>
      <c r="M319" s="62"/>
      <c r="N319" s="62"/>
      <c r="O319" s="62"/>
      <c r="P319" s="62"/>
      <c r="Q319" s="62"/>
      <c r="R319" s="62"/>
      <c r="S319" s="62"/>
    </row>
    <row r="320" spans="1:19" ht="15" x14ac:dyDescent="0.25">
      <c r="A320" s="62"/>
      <c r="B320" s="62"/>
      <c r="C320" s="62"/>
      <c r="D320" s="62"/>
      <c r="E320" s="62"/>
      <c r="F320" s="62"/>
      <c r="G320" s="62"/>
      <c r="H320" s="62"/>
      <c r="I320" s="62"/>
      <c r="J320" s="62"/>
      <c r="K320" s="62"/>
      <c r="L320" s="62"/>
      <c r="M320" s="62"/>
      <c r="N320" s="62"/>
      <c r="O320" s="62"/>
      <c r="P320" s="62"/>
      <c r="Q320" s="62"/>
      <c r="R320" s="62"/>
      <c r="S320" s="62"/>
    </row>
    <row r="321" spans="1:19" ht="15" x14ac:dyDescent="0.25">
      <c r="A321" s="62"/>
      <c r="B321" s="62"/>
      <c r="C321" s="62"/>
      <c r="D321" s="62"/>
      <c r="E321" s="62"/>
      <c r="F321" s="62"/>
      <c r="G321" s="62"/>
      <c r="H321" s="62"/>
      <c r="I321" s="62"/>
      <c r="J321" s="62"/>
      <c r="K321" s="62"/>
      <c r="L321" s="62"/>
      <c r="M321" s="62"/>
      <c r="N321" s="62"/>
      <c r="O321" s="62"/>
      <c r="P321" s="62"/>
      <c r="Q321" s="62"/>
      <c r="R321" s="62"/>
      <c r="S321" s="62"/>
    </row>
    <row r="322" spans="1:19" ht="15" x14ac:dyDescent="0.25">
      <c r="A322" s="62"/>
      <c r="B322" s="62"/>
      <c r="C322" s="62"/>
      <c r="D322" s="62"/>
      <c r="E322" s="62"/>
      <c r="F322" s="62"/>
      <c r="G322" s="62"/>
      <c r="H322" s="62"/>
      <c r="I322" s="62"/>
      <c r="J322" s="62"/>
      <c r="K322" s="62"/>
      <c r="L322" s="62"/>
      <c r="M322" s="62"/>
      <c r="N322" s="62"/>
      <c r="O322" s="62"/>
      <c r="P322" s="62"/>
      <c r="Q322" s="62"/>
      <c r="R322" s="62"/>
      <c r="S322" s="62"/>
    </row>
    <row r="323" spans="1:19" ht="15" x14ac:dyDescent="0.25">
      <c r="A323" s="62"/>
      <c r="B323" s="62"/>
      <c r="C323" s="62"/>
      <c r="D323" s="62"/>
      <c r="E323" s="62"/>
      <c r="F323" s="62"/>
      <c r="G323" s="62"/>
      <c r="H323" s="62"/>
      <c r="I323" s="62"/>
      <c r="J323" s="62"/>
      <c r="K323" s="62"/>
      <c r="L323" s="62"/>
      <c r="M323" s="62"/>
      <c r="N323" s="62"/>
      <c r="O323" s="62"/>
      <c r="P323" s="62"/>
      <c r="Q323" s="62"/>
      <c r="R323" s="62"/>
      <c r="S323" s="62"/>
    </row>
    <row r="324" spans="1:19" ht="15" x14ac:dyDescent="0.25">
      <c r="A324" s="62"/>
      <c r="B324" s="62"/>
      <c r="C324" s="62"/>
      <c r="D324" s="62"/>
      <c r="E324" s="62"/>
      <c r="F324" s="62"/>
      <c r="G324" s="62"/>
      <c r="H324" s="62"/>
      <c r="I324" s="62"/>
      <c r="J324" s="62"/>
      <c r="K324" s="62"/>
      <c r="L324" s="62"/>
      <c r="M324" s="62"/>
      <c r="N324" s="62"/>
      <c r="O324" s="62"/>
      <c r="P324" s="62"/>
      <c r="Q324" s="62"/>
      <c r="R324" s="62"/>
      <c r="S324" s="62"/>
    </row>
    <row r="325" spans="1:19" ht="15" x14ac:dyDescent="0.25">
      <c r="A325" s="62"/>
      <c r="B325" s="62"/>
      <c r="C325" s="62"/>
      <c r="D325" s="62"/>
      <c r="E325" s="62"/>
      <c r="F325" s="62"/>
      <c r="G325" s="62"/>
      <c r="H325" s="62"/>
      <c r="I325" s="62"/>
      <c r="J325" s="62"/>
      <c r="K325" s="62"/>
      <c r="L325" s="62"/>
      <c r="M325" s="62"/>
      <c r="N325" s="62"/>
      <c r="O325" s="62"/>
      <c r="P325" s="62"/>
      <c r="Q325" s="62"/>
      <c r="R325" s="62"/>
      <c r="S325" s="62"/>
    </row>
    <row r="326" spans="1:19" ht="15" x14ac:dyDescent="0.25">
      <c r="A326" s="62"/>
      <c r="B326" s="62"/>
      <c r="C326" s="62"/>
      <c r="D326" s="62"/>
      <c r="E326" s="62"/>
      <c r="F326" s="62"/>
      <c r="G326" s="62"/>
      <c r="H326" s="62"/>
      <c r="I326" s="62"/>
      <c r="J326" s="62"/>
      <c r="K326" s="62"/>
      <c r="L326" s="62"/>
      <c r="M326" s="62"/>
      <c r="N326" s="62"/>
      <c r="O326" s="62"/>
      <c r="P326" s="62"/>
      <c r="Q326" s="62"/>
      <c r="R326" s="62"/>
      <c r="S326" s="62"/>
    </row>
    <row r="327" spans="1:19" ht="15" x14ac:dyDescent="0.25">
      <c r="A327" s="62"/>
      <c r="B327" s="62"/>
      <c r="C327" s="62"/>
      <c r="D327" s="62"/>
      <c r="E327" s="62"/>
      <c r="F327" s="62"/>
      <c r="G327" s="62"/>
      <c r="H327" s="62"/>
      <c r="I327" s="62"/>
      <c r="J327" s="62"/>
      <c r="K327" s="62"/>
      <c r="L327" s="62"/>
      <c r="M327" s="62"/>
      <c r="N327" s="62"/>
      <c r="O327" s="62"/>
      <c r="P327" s="62"/>
      <c r="Q327" s="62"/>
      <c r="R327" s="62"/>
      <c r="S327" s="62"/>
    </row>
    <row r="328" spans="1:19" ht="15" x14ac:dyDescent="0.25">
      <c r="A328" s="62"/>
      <c r="B328" s="62"/>
      <c r="C328" s="62"/>
      <c r="D328" s="62"/>
      <c r="E328" s="62"/>
      <c r="F328" s="62"/>
      <c r="G328" s="62"/>
      <c r="H328" s="62"/>
      <c r="I328" s="62"/>
      <c r="J328" s="62"/>
      <c r="K328" s="62"/>
      <c r="L328" s="62"/>
      <c r="M328" s="62"/>
      <c r="N328" s="62"/>
      <c r="O328" s="62"/>
      <c r="P328" s="62"/>
      <c r="Q328" s="62"/>
      <c r="R328" s="62"/>
      <c r="S328" s="62"/>
    </row>
    <row r="329" spans="1:19" ht="15" x14ac:dyDescent="0.25">
      <c r="A329" s="62"/>
      <c r="B329" s="62"/>
      <c r="C329" s="62"/>
      <c r="D329" s="62"/>
      <c r="E329" s="62"/>
      <c r="F329" s="62"/>
      <c r="G329" s="62"/>
      <c r="H329" s="62"/>
      <c r="I329" s="62"/>
      <c r="J329" s="62"/>
      <c r="K329" s="62"/>
      <c r="L329" s="62"/>
      <c r="M329" s="62"/>
      <c r="N329" s="62"/>
      <c r="O329" s="62"/>
      <c r="P329" s="62"/>
      <c r="Q329" s="62"/>
      <c r="R329" s="62"/>
      <c r="S329" s="62"/>
    </row>
    <row r="330" spans="1:19" ht="15" x14ac:dyDescent="0.25">
      <c r="A330" s="62"/>
      <c r="B330" s="62"/>
      <c r="C330" s="62"/>
      <c r="D330" s="62"/>
      <c r="E330" s="62"/>
      <c r="F330" s="62"/>
      <c r="G330" s="62"/>
      <c r="H330" s="62"/>
      <c r="I330" s="62"/>
      <c r="J330" s="62"/>
      <c r="K330" s="62"/>
      <c r="L330" s="62"/>
      <c r="M330" s="62"/>
      <c r="N330" s="62"/>
      <c r="O330" s="62"/>
      <c r="P330" s="62"/>
      <c r="Q330" s="62"/>
      <c r="R330" s="62"/>
      <c r="S330" s="62"/>
    </row>
    <row r="331" spans="1:19" ht="15" x14ac:dyDescent="0.25">
      <c r="A331" s="62"/>
      <c r="B331" s="62"/>
      <c r="C331" s="62"/>
      <c r="D331" s="62"/>
      <c r="E331" s="62"/>
      <c r="F331" s="62"/>
      <c r="G331" s="62"/>
      <c r="H331" s="62"/>
      <c r="I331" s="62"/>
      <c r="J331" s="62"/>
      <c r="K331" s="62"/>
      <c r="L331" s="62"/>
      <c r="M331" s="62"/>
      <c r="N331" s="62"/>
      <c r="O331" s="62"/>
      <c r="P331" s="62"/>
      <c r="Q331" s="62"/>
      <c r="R331" s="62"/>
      <c r="S331" s="62"/>
    </row>
    <row r="332" spans="1:19" ht="15" x14ac:dyDescent="0.25">
      <c r="A332" s="62"/>
      <c r="B332" s="62"/>
      <c r="C332" s="62"/>
      <c r="D332" s="62"/>
      <c r="E332" s="62"/>
      <c r="F332" s="62"/>
      <c r="G332" s="62"/>
      <c r="H332" s="62"/>
      <c r="I332" s="62"/>
      <c r="J332" s="62"/>
      <c r="K332" s="62"/>
      <c r="L332" s="62"/>
      <c r="M332" s="62"/>
      <c r="N332" s="62"/>
      <c r="O332" s="62"/>
      <c r="P332" s="62"/>
      <c r="Q332" s="62"/>
      <c r="R332" s="62"/>
      <c r="S332" s="62"/>
    </row>
    <row r="333" spans="1:19" ht="15" x14ac:dyDescent="0.25">
      <c r="A333" s="62"/>
      <c r="B333" s="62"/>
      <c r="C333" s="62"/>
      <c r="D333" s="62"/>
      <c r="E333" s="62"/>
      <c r="F333" s="62"/>
      <c r="G333" s="62"/>
      <c r="H333" s="62"/>
      <c r="I333" s="62"/>
      <c r="J333" s="62"/>
      <c r="K333" s="62"/>
      <c r="L333" s="62"/>
      <c r="M333" s="62"/>
      <c r="N333" s="62"/>
      <c r="O333" s="62"/>
      <c r="P333" s="62"/>
      <c r="Q333" s="62"/>
      <c r="R333" s="62"/>
      <c r="S333" s="62"/>
    </row>
    <row r="334" spans="1:19" ht="15" x14ac:dyDescent="0.25">
      <c r="A334" s="62"/>
      <c r="B334" s="62"/>
      <c r="C334" s="62"/>
      <c r="D334" s="62"/>
      <c r="E334" s="62"/>
      <c r="F334" s="62"/>
      <c r="G334" s="62"/>
      <c r="H334" s="62"/>
      <c r="I334" s="62"/>
      <c r="J334" s="62"/>
      <c r="K334" s="62"/>
      <c r="L334" s="62"/>
      <c r="M334" s="62"/>
      <c r="N334" s="62"/>
      <c r="O334" s="62"/>
      <c r="P334" s="62"/>
      <c r="Q334" s="62"/>
      <c r="R334" s="62"/>
      <c r="S334" s="62"/>
    </row>
    <row r="335" spans="1:19" ht="15" x14ac:dyDescent="0.25">
      <c r="A335" s="62"/>
      <c r="B335" s="62"/>
      <c r="C335" s="62"/>
      <c r="D335" s="62"/>
      <c r="E335" s="62"/>
      <c r="F335" s="62"/>
      <c r="G335" s="62"/>
      <c r="H335" s="62"/>
      <c r="I335" s="62"/>
      <c r="J335" s="62"/>
      <c r="K335" s="62"/>
      <c r="L335" s="62"/>
      <c r="M335" s="62"/>
      <c r="N335" s="62"/>
      <c r="O335" s="62"/>
      <c r="P335" s="62"/>
      <c r="Q335" s="62"/>
      <c r="R335" s="62"/>
      <c r="S335" s="62"/>
    </row>
    <row r="336" spans="1:19" ht="15" x14ac:dyDescent="0.25">
      <c r="A336" s="62"/>
      <c r="B336" s="62"/>
      <c r="C336" s="62"/>
      <c r="D336" s="62"/>
      <c r="E336" s="62"/>
      <c r="F336" s="62"/>
      <c r="G336" s="62"/>
      <c r="H336" s="62"/>
      <c r="I336" s="62"/>
      <c r="J336" s="62"/>
      <c r="K336" s="62"/>
      <c r="L336" s="62"/>
      <c r="M336" s="62"/>
      <c r="N336" s="62"/>
      <c r="O336" s="62"/>
      <c r="P336" s="62"/>
      <c r="Q336" s="62"/>
      <c r="R336" s="62"/>
      <c r="S336" s="62"/>
    </row>
    <row r="337" spans="1:19" ht="15" x14ac:dyDescent="0.25">
      <c r="A337" s="62"/>
      <c r="B337" s="62"/>
      <c r="C337" s="62"/>
      <c r="D337" s="62"/>
      <c r="E337" s="62"/>
      <c r="F337" s="62"/>
      <c r="G337" s="62"/>
      <c r="H337" s="62"/>
      <c r="I337" s="62"/>
      <c r="J337" s="62"/>
      <c r="K337" s="62"/>
      <c r="L337" s="62"/>
      <c r="M337" s="62"/>
      <c r="N337" s="62"/>
      <c r="O337" s="62"/>
      <c r="P337" s="62"/>
      <c r="Q337" s="62"/>
      <c r="R337" s="62"/>
      <c r="S337" s="62"/>
    </row>
    <row r="338" spans="1:19" ht="15" x14ac:dyDescent="0.25">
      <c r="A338" s="62"/>
      <c r="B338" s="62"/>
      <c r="C338" s="62"/>
      <c r="D338" s="62"/>
      <c r="E338" s="62"/>
      <c r="F338" s="62"/>
      <c r="G338" s="62"/>
      <c r="H338" s="62"/>
      <c r="I338" s="62"/>
      <c r="J338" s="62"/>
      <c r="K338" s="62"/>
      <c r="L338" s="62"/>
      <c r="M338" s="62"/>
      <c r="N338" s="62"/>
      <c r="O338" s="62"/>
      <c r="P338" s="62"/>
      <c r="Q338" s="62"/>
      <c r="R338" s="62"/>
      <c r="S338" s="62"/>
    </row>
    <row r="339" spans="1:19" ht="15" x14ac:dyDescent="0.25">
      <c r="A339" s="62"/>
      <c r="B339" s="62"/>
      <c r="C339" s="62"/>
      <c r="D339" s="62"/>
      <c r="E339" s="62"/>
      <c r="F339" s="62"/>
      <c r="G339" s="62"/>
      <c r="H339" s="62"/>
      <c r="I339" s="62"/>
      <c r="J339" s="62"/>
      <c r="K339" s="62"/>
      <c r="L339" s="62"/>
      <c r="M339" s="62"/>
      <c r="N339" s="62"/>
      <c r="O339" s="62"/>
      <c r="P339" s="62"/>
      <c r="Q339" s="62"/>
      <c r="R339" s="62"/>
      <c r="S339" s="62"/>
    </row>
    <row r="340" spans="1:19" ht="15" x14ac:dyDescent="0.25">
      <c r="A340" s="62"/>
      <c r="B340" s="62"/>
      <c r="C340" s="62"/>
      <c r="D340" s="62"/>
      <c r="E340" s="62"/>
      <c r="F340" s="62"/>
      <c r="G340" s="62"/>
      <c r="H340" s="62"/>
      <c r="I340" s="62"/>
      <c r="J340" s="62"/>
      <c r="K340" s="62"/>
      <c r="L340" s="62"/>
      <c r="M340" s="62"/>
      <c r="N340" s="62"/>
      <c r="O340" s="62"/>
      <c r="P340" s="62"/>
      <c r="Q340" s="62"/>
      <c r="R340" s="62"/>
      <c r="S340" s="62"/>
    </row>
    <row r="341" spans="1:19" ht="15" x14ac:dyDescent="0.25">
      <c r="A341" s="62"/>
      <c r="B341" s="62"/>
      <c r="C341" s="62"/>
      <c r="D341" s="62"/>
      <c r="E341" s="62"/>
      <c r="F341" s="62"/>
      <c r="G341" s="62"/>
      <c r="H341" s="62"/>
      <c r="I341" s="62"/>
      <c r="J341" s="62"/>
      <c r="K341" s="62"/>
      <c r="L341" s="62"/>
      <c r="M341" s="62"/>
      <c r="N341" s="62"/>
      <c r="O341" s="62"/>
      <c r="P341" s="62"/>
      <c r="Q341" s="62"/>
      <c r="R341" s="62"/>
      <c r="S341" s="62"/>
    </row>
    <row r="342" spans="1:19" ht="15" x14ac:dyDescent="0.25">
      <c r="A342" s="62"/>
      <c r="B342" s="62"/>
      <c r="C342" s="62"/>
      <c r="D342" s="62"/>
      <c r="E342" s="62"/>
      <c r="F342" s="62"/>
      <c r="G342" s="62"/>
      <c r="H342" s="62"/>
      <c r="I342" s="62"/>
      <c r="J342" s="62"/>
      <c r="K342" s="62"/>
      <c r="L342" s="62"/>
      <c r="M342" s="62"/>
      <c r="N342" s="62"/>
      <c r="O342" s="62"/>
      <c r="P342" s="62"/>
      <c r="Q342" s="62"/>
      <c r="R342" s="62"/>
      <c r="S342" s="62"/>
    </row>
    <row r="343" spans="1:19" ht="15" x14ac:dyDescent="0.25">
      <c r="A343" s="62"/>
      <c r="B343" s="62"/>
      <c r="C343" s="62"/>
      <c r="D343" s="62"/>
      <c r="E343" s="62"/>
      <c r="F343" s="62"/>
      <c r="G343" s="62"/>
      <c r="H343" s="62"/>
      <c r="I343" s="62"/>
      <c r="J343" s="62"/>
      <c r="K343" s="62"/>
      <c r="L343" s="62"/>
      <c r="M343" s="62"/>
      <c r="N343" s="62"/>
      <c r="O343" s="62"/>
      <c r="P343" s="62"/>
      <c r="Q343" s="62"/>
      <c r="R343" s="62"/>
      <c r="S343" s="62"/>
    </row>
    <row r="344" spans="1:19" ht="15" x14ac:dyDescent="0.25">
      <c r="A344" s="62"/>
      <c r="B344" s="62"/>
      <c r="C344" s="62"/>
      <c r="D344" s="62"/>
      <c r="E344" s="62"/>
      <c r="F344" s="62"/>
      <c r="G344" s="62"/>
      <c r="H344" s="62"/>
      <c r="I344" s="62"/>
      <c r="J344" s="62"/>
      <c r="K344" s="62"/>
      <c r="L344" s="62"/>
      <c r="M344" s="62"/>
      <c r="N344" s="62"/>
      <c r="O344" s="62"/>
      <c r="P344" s="62"/>
      <c r="Q344" s="62"/>
      <c r="R344" s="62"/>
      <c r="S344" s="62"/>
    </row>
    <row r="345" spans="1:19" ht="15" x14ac:dyDescent="0.25">
      <c r="A345" s="62"/>
      <c r="B345" s="62"/>
      <c r="C345" s="62"/>
      <c r="D345" s="62"/>
      <c r="E345" s="62"/>
      <c r="F345" s="62"/>
      <c r="G345" s="62"/>
      <c r="H345" s="62"/>
      <c r="I345" s="62"/>
      <c r="J345" s="62"/>
      <c r="K345" s="62"/>
      <c r="L345" s="62"/>
      <c r="M345" s="62"/>
      <c r="N345" s="62"/>
      <c r="O345" s="62"/>
      <c r="P345" s="62"/>
      <c r="Q345" s="62"/>
      <c r="R345" s="62"/>
      <c r="S345" s="62"/>
    </row>
    <row r="346" spans="1:19" ht="15" x14ac:dyDescent="0.25">
      <c r="A346" s="62"/>
      <c r="B346" s="62"/>
      <c r="C346" s="62"/>
      <c r="D346" s="62"/>
      <c r="E346" s="62"/>
      <c r="F346" s="62"/>
      <c r="G346" s="62"/>
      <c r="H346" s="62"/>
      <c r="I346" s="62"/>
      <c r="J346" s="62"/>
      <c r="K346" s="62"/>
      <c r="L346" s="62"/>
      <c r="M346" s="62"/>
      <c r="N346" s="62"/>
      <c r="O346" s="62"/>
      <c r="P346" s="62"/>
      <c r="Q346" s="62"/>
      <c r="R346" s="62"/>
      <c r="S346" s="62"/>
    </row>
    <row r="347" spans="1:19" ht="15" x14ac:dyDescent="0.25">
      <c r="A347" s="62"/>
      <c r="B347" s="62"/>
      <c r="C347" s="62"/>
      <c r="D347" s="62"/>
      <c r="E347" s="62"/>
      <c r="F347" s="62"/>
      <c r="G347" s="62"/>
      <c r="H347" s="62"/>
      <c r="I347" s="62"/>
      <c r="J347" s="62"/>
      <c r="K347" s="62"/>
      <c r="L347" s="62"/>
      <c r="M347" s="62"/>
      <c r="N347" s="62"/>
      <c r="O347" s="62"/>
      <c r="P347" s="62"/>
      <c r="Q347" s="62"/>
      <c r="R347" s="62"/>
      <c r="S347" s="62"/>
    </row>
    <row r="348" spans="1:19" ht="15" x14ac:dyDescent="0.25">
      <c r="A348" s="62"/>
      <c r="B348" s="62"/>
      <c r="C348" s="62"/>
      <c r="D348" s="62"/>
      <c r="E348" s="62"/>
      <c r="F348" s="62"/>
      <c r="G348" s="62"/>
      <c r="H348" s="62"/>
      <c r="I348" s="62"/>
      <c r="J348" s="62"/>
      <c r="K348" s="62"/>
      <c r="L348" s="62"/>
      <c r="M348" s="62"/>
      <c r="N348" s="62"/>
      <c r="O348" s="62"/>
      <c r="P348" s="62"/>
      <c r="Q348" s="62"/>
      <c r="R348" s="62"/>
      <c r="S348" s="62"/>
    </row>
    <row r="349" spans="1:19" ht="15" x14ac:dyDescent="0.25">
      <c r="A349" s="62"/>
      <c r="B349" s="62"/>
      <c r="C349" s="62"/>
      <c r="D349" s="62"/>
      <c r="E349" s="62"/>
      <c r="F349" s="62"/>
      <c r="G349" s="62"/>
      <c r="H349" s="62"/>
      <c r="I349" s="62"/>
      <c r="J349" s="62"/>
      <c r="K349" s="62"/>
      <c r="L349" s="62"/>
      <c r="M349" s="62"/>
      <c r="N349" s="62"/>
      <c r="O349" s="62"/>
      <c r="P349" s="62"/>
      <c r="Q349" s="62"/>
      <c r="R349" s="62"/>
      <c r="S349" s="62"/>
    </row>
    <row r="350" spans="1:19" ht="15" x14ac:dyDescent="0.25">
      <c r="A350" s="62"/>
      <c r="B350" s="62"/>
      <c r="C350" s="62"/>
      <c r="D350" s="62"/>
      <c r="E350" s="62"/>
      <c r="F350" s="62"/>
      <c r="G350" s="62"/>
      <c r="H350" s="62"/>
      <c r="I350" s="62"/>
      <c r="J350" s="62"/>
      <c r="K350" s="62"/>
      <c r="L350" s="62"/>
      <c r="M350" s="62"/>
      <c r="N350" s="62"/>
      <c r="O350" s="62"/>
      <c r="P350" s="62"/>
      <c r="Q350" s="62"/>
      <c r="R350" s="62"/>
      <c r="S350" s="62"/>
    </row>
    <row r="351" spans="1:19" ht="15" x14ac:dyDescent="0.25">
      <c r="A351" s="62"/>
      <c r="B351" s="62"/>
      <c r="C351" s="62"/>
      <c r="D351" s="62"/>
      <c r="E351" s="62"/>
      <c r="F351" s="62"/>
      <c r="G351" s="62"/>
      <c r="H351" s="62"/>
      <c r="I351" s="62"/>
      <c r="J351" s="62"/>
      <c r="K351" s="62"/>
      <c r="L351" s="62"/>
      <c r="M351" s="62"/>
      <c r="N351" s="62"/>
      <c r="O351" s="62"/>
      <c r="P351" s="62"/>
      <c r="Q351" s="62"/>
      <c r="R351" s="62"/>
      <c r="S351" s="62"/>
    </row>
    <row r="352" spans="1:19"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row r="354" spans="1:19" ht="15" x14ac:dyDescent="0.25">
      <c r="A354" s="62"/>
      <c r="B354" s="62"/>
      <c r="C354" s="62"/>
      <c r="D354" s="62"/>
      <c r="E354" s="62"/>
      <c r="F354" s="62"/>
      <c r="G354" s="62"/>
      <c r="H354" s="62"/>
      <c r="I354" s="62"/>
      <c r="J354" s="62"/>
      <c r="K354" s="62"/>
      <c r="L354" s="62"/>
      <c r="M354" s="62"/>
      <c r="N354" s="62"/>
      <c r="O354" s="62"/>
      <c r="P354" s="62"/>
      <c r="Q354" s="62"/>
      <c r="R354" s="62"/>
      <c r="S354" s="62"/>
    </row>
    <row r="355" spans="1:19" ht="15" x14ac:dyDescent="0.25">
      <c r="A355" s="62"/>
      <c r="B355" s="62"/>
      <c r="C355" s="62"/>
      <c r="D355" s="62"/>
      <c r="E355" s="62"/>
      <c r="F355" s="62"/>
      <c r="G355" s="62"/>
      <c r="H355" s="62"/>
      <c r="I355" s="62"/>
      <c r="J355" s="62"/>
      <c r="K355" s="62"/>
      <c r="L355" s="62"/>
      <c r="M355" s="62"/>
      <c r="N355" s="62"/>
      <c r="O355" s="62"/>
      <c r="P355" s="62"/>
      <c r="Q355" s="62"/>
      <c r="R355" s="62"/>
      <c r="S355" s="62"/>
    </row>
    <row r="356" spans="1:19" ht="15" x14ac:dyDescent="0.25">
      <c r="A356" s="62"/>
      <c r="B356" s="62"/>
      <c r="C356" s="62"/>
      <c r="D356" s="62"/>
      <c r="E356" s="62"/>
      <c r="F356" s="62"/>
      <c r="G356" s="62"/>
      <c r="H356" s="62"/>
      <c r="I356" s="62"/>
      <c r="J356" s="62"/>
      <c r="K356" s="62"/>
      <c r="L356" s="62"/>
      <c r="M356" s="62"/>
      <c r="N356" s="62"/>
      <c r="O356" s="62"/>
      <c r="P356" s="62"/>
      <c r="Q356" s="62"/>
      <c r="R356" s="62"/>
      <c r="S356" s="62"/>
    </row>
    <row r="357" spans="1:19" ht="15" x14ac:dyDescent="0.25">
      <c r="A357" s="62"/>
      <c r="B357" s="62"/>
      <c r="C357" s="62"/>
      <c r="D357" s="62"/>
      <c r="E357" s="62"/>
      <c r="F357" s="62"/>
      <c r="G357" s="62"/>
      <c r="H357" s="62"/>
      <c r="I357" s="62"/>
      <c r="J357" s="62"/>
      <c r="K357" s="62"/>
      <c r="L357" s="62"/>
      <c r="M357" s="62"/>
      <c r="N357" s="62"/>
      <c r="O357" s="62"/>
      <c r="P357" s="62"/>
      <c r="Q357" s="62"/>
      <c r="R357" s="62"/>
      <c r="S357" s="62"/>
    </row>
    <row r="358" spans="1:19" ht="15" x14ac:dyDescent="0.25">
      <c r="A358" s="62"/>
      <c r="B358" s="62"/>
      <c r="C358" s="62"/>
      <c r="D358" s="62"/>
      <c r="E358" s="62"/>
      <c r="F358" s="62"/>
      <c r="G358" s="62"/>
      <c r="H358" s="62"/>
      <c r="I358" s="62"/>
      <c r="J358" s="62"/>
      <c r="K358" s="62"/>
      <c r="L358" s="62"/>
      <c r="M358" s="62"/>
      <c r="N358" s="62"/>
      <c r="O358" s="62"/>
      <c r="P358" s="62"/>
      <c r="Q358" s="62"/>
      <c r="R358" s="62"/>
      <c r="S358" s="62"/>
    </row>
    <row r="359" spans="1:19" ht="15" x14ac:dyDescent="0.25">
      <c r="A359" s="62"/>
      <c r="B359" s="62"/>
      <c r="C359" s="62"/>
      <c r="D359" s="62"/>
      <c r="E359" s="62"/>
      <c r="F359" s="62"/>
      <c r="G359" s="62"/>
      <c r="H359" s="62"/>
      <c r="I359" s="62"/>
      <c r="J359" s="62"/>
      <c r="K359" s="62"/>
      <c r="L359" s="62"/>
      <c r="M359" s="62"/>
      <c r="N359" s="62"/>
      <c r="O359" s="62"/>
      <c r="P359" s="62"/>
      <c r="Q359" s="62"/>
      <c r="R359" s="62"/>
      <c r="S359" s="62"/>
    </row>
    <row r="360" spans="1:19" ht="15" x14ac:dyDescent="0.25">
      <c r="A360" s="62"/>
      <c r="B360" s="62"/>
      <c r="C360" s="62"/>
      <c r="D360" s="62"/>
      <c r="E360" s="62"/>
      <c r="F360" s="62"/>
      <c r="G360" s="62"/>
      <c r="H360" s="62"/>
      <c r="I360" s="62"/>
      <c r="J360" s="62"/>
      <c r="K360" s="62"/>
      <c r="L360" s="62"/>
      <c r="M360" s="62"/>
      <c r="N360" s="62"/>
      <c r="O360" s="62"/>
      <c r="P360" s="62"/>
      <c r="Q360" s="62"/>
      <c r="R360" s="62"/>
      <c r="S360" s="62"/>
    </row>
  </sheetData>
  <phoneticPr fontId="1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0"/>
  <sheetViews>
    <sheetView workbookViewId="0">
      <selection sqref="A1:XFD1048576"/>
    </sheetView>
  </sheetViews>
  <sheetFormatPr defaultRowHeight="12.75" x14ac:dyDescent="0.2"/>
  <cols>
    <col min="2" max="2" width="13.140625" customWidth="1"/>
  </cols>
  <sheetData>
    <row r="1" spans="1:22" ht="15" x14ac:dyDescent="0.25">
      <c r="A1" s="58" t="s">
        <v>52</v>
      </c>
      <c r="B1" s="62" t="s">
        <v>53</v>
      </c>
      <c r="C1" s="62" t="s">
        <v>54</v>
      </c>
      <c r="D1" s="62" t="s">
        <v>55</v>
      </c>
      <c r="E1" s="62" t="s">
        <v>56</v>
      </c>
      <c r="F1" s="62" t="s">
        <v>57</v>
      </c>
      <c r="G1" s="62" t="s">
        <v>58</v>
      </c>
      <c r="H1" s="62" t="s">
        <v>59</v>
      </c>
      <c r="I1" s="62" t="s">
        <v>60</v>
      </c>
      <c r="J1" s="62" t="s">
        <v>61</v>
      </c>
      <c r="K1" s="62" t="s">
        <v>62</v>
      </c>
      <c r="L1" s="62" t="s">
        <v>63</v>
      </c>
      <c r="M1" s="62" t="s">
        <v>64</v>
      </c>
      <c r="N1" s="62" t="s">
        <v>65</v>
      </c>
      <c r="O1" s="62" t="s">
        <v>66</v>
      </c>
      <c r="P1" s="62" t="s">
        <v>67</v>
      </c>
      <c r="Q1" s="62" t="s">
        <v>68</v>
      </c>
      <c r="R1" s="62" t="s">
        <v>69</v>
      </c>
      <c r="S1" s="62" t="s">
        <v>70</v>
      </c>
      <c r="T1" s="62" t="s">
        <v>71</v>
      </c>
      <c r="U1" s="62" t="s">
        <v>72</v>
      </c>
      <c r="V1" s="62" t="s">
        <v>73</v>
      </c>
    </row>
    <row r="2" spans="1:22" ht="15" x14ac:dyDescent="0.25">
      <c r="A2" s="62" t="s">
        <v>74</v>
      </c>
      <c r="B2" s="62">
        <v>441</v>
      </c>
      <c r="C2" s="62">
        <v>0</v>
      </c>
      <c r="D2" s="62">
        <v>1</v>
      </c>
      <c r="E2" s="62">
        <v>596.6</v>
      </c>
      <c r="F2" s="62">
        <v>3.8</v>
      </c>
      <c r="G2" s="62">
        <v>2600188</v>
      </c>
      <c r="H2" s="62">
        <v>380978</v>
      </c>
      <c r="I2" s="62">
        <v>269803</v>
      </c>
      <c r="J2" s="62">
        <v>1943775</v>
      </c>
      <c r="K2" s="62">
        <v>57046</v>
      </c>
      <c r="L2" s="62">
        <v>4938320</v>
      </c>
      <c r="M2" s="62">
        <v>1886729</v>
      </c>
      <c r="N2" s="62">
        <v>4598092</v>
      </c>
      <c r="O2" s="62">
        <v>340228</v>
      </c>
      <c r="P2" s="62">
        <v>0</v>
      </c>
      <c r="Q2" s="62">
        <v>0</v>
      </c>
      <c r="R2" s="62">
        <v>108222</v>
      </c>
      <c r="S2" s="62">
        <v>10286</v>
      </c>
      <c r="T2" s="62">
        <v>0</v>
      </c>
      <c r="U2" s="62">
        <v>30908</v>
      </c>
      <c r="V2" s="62">
        <v>13379</v>
      </c>
    </row>
    <row r="3" spans="1:22" ht="15" x14ac:dyDescent="0.25">
      <c r="A3" s="62" t="s">
        <v>75</v>
      </c>
      <c r="B3" s="62">
        <v>9</v>
      </c>
      <c r="C3" s="62">
        <v>0</v>
      </c>
      <c r="D3" s="62">
        <v>1</v>
      </c>
      <c r="E3" s="62">
        <v>596.70000000000005</v>
      </c>
      <c r="F3" s="62">
        <v>-20.100000000000001</v>
      </c>
      <c r="G3" s="62">
        <v>2419266</v>
      </c>
      <c r="H3" s="62">
        <v>440264</v>
      </c>
      <c r="I3" s="62">
        <v>67582</v>
      </c>
      <c r="J3" s="62">
        <v>2575896</v>
      </c>
      <c r="K3" s="62">
        <v>-39146</v>
      </c>
      <c r="L3" s="62">
        <v>5443475</v>
      </c>
      <c r="M3" s="62">
        <v>2615042</v>
      </c>
      <c r="N3" s="62">
        <v>5406990</v>
      </c>
      <c r="O3" s="62">
        <v>36485</v>
      </c>
      <c r="P3" s="62">
        <v>17485</v>
      </c>
      <c r="Q3" s="62">
        <v>0</v>
      </c>
      <c r="R3" s="62">
        <v>79575</v>
      </c>
      <c r="S3" s="62">
        <v>-3059</v>
      </c>
      <c r="T3" s="62">
        <v>0</v>
      </c>
      <c r="U3" s="62">
        <v>32590</v>
      </c>
      <c r="V3" s="62">
        <v>8049</v>
      </c>
    </row>
    <row r="4" spans="1:22" ht="15" x14ac:dyDescent="0.25">
      <c r="A4" s="62" t="s">
        <v>76</v>
      </c>
      <c r="B4" s="62">
        <v>18</v>
      </c>
      <c r="C4" s="62">
        <v>0</v>
      </c>
      <c r="D4" s="62">
        <v>1</v>
      </c>
      <c r="E4" s="62">
        <v>328.4</v>
      </c>
      <c r="F4" s="62">
        <v>-28.9</v>
      </c>
      <c r="G4" s="62">
        <v>1491677</v>
      </c>
      <c r="H4" s="62">
        <v>259949</v>
      </c>
      <c r="I4" s="62">
        <v>-33361</v>
      </c>
      <c r="J4" s="62">
        <v>1306839</v>
      </c>
      <c r="K4" s="62">
        <v>135951</v>
      </c>
      <c r="L4" s="62">
        <v>3070443.6666999999</v>
      </c>
      <c r="M4" s="62">
        <v>1170888</v>
      </c>
      <c r="N4" s="62">
        <v>2955875</v>
      </c>
      <c r="O4" s="62">
        <v>114568.66667000001</v>
      </c>
      <c r="P4" s="62">
        <v>118309</v>
      </c>
      <c r="Q4" s="62">
        <v>0</v>
      </c>
      <c r="R4" s="62">
        <v>38196</v>
      </c>
      <c r="S4" s="62">
        <v>-29135</v>
      </c>
      <c r="T4" s="62">
        <v>0</v>
      </c>
      <c r="U4" s="62">
        <v>18177</v>
      </c>
      <c r="V4" s="62">
        <v>11979</v>
      </c>
    </row>
    <row r="5" spans="1:22" ht="15" x14ac:dyDescent="0.25">
      <c r="A5" s="62" t="s">
        <v>77</v>
      </c>
      <c r="B5" s="62">
        <v>27</v>
      </c>
      <c r="C5" s="62">
        <v>0</v>
      </c>
      <c r="D5" s="62">
        <v>1</v>
      </c>
      <c r="E5" s="62">
        <v>1481.1</v>
      </c>
      <c r="F5" s="62">
        <v>21.4</v>
      </c>
      <c r="G5" s="62">
        <v>7592968</v>
      </c>
      <c r="H5" s="62">
        <v>1052821</v>
      </c>
      <c r="I5" s="62">
        <v>604763</v>
      </c>
      <c r="J5" s="62">
        <v>3960707</v>
      </c>
      <c r="K5" s="62">
        <v>97971</v>
      </c>
      <c r="L5" s="62">
        <v>12633072.666999999</v>
      </c>
      <c r="M5" s="62">
        <v>3862736</v>
      </c>
      <c r="N5" s="62">
        <v>11903762</v>
      </c>
      <c r="O5" s="62">
        <v>729310.66666999995</v>
      </c>
      <c r="P5" s="62">
        <v>0</v>
      </c>
      <c r="Q5" s="62">
        <v>0</v>
      </c>
      <c r="R5" s="62">
        <v>0</v>
      </c>
      <c r="S5" s="62">
        <v>0</v>
      </c>
      <c r="T5" s="62">
        <v>0</v>
      </c>
      <c r="U5" s="62">
        <v>76638</v>
      </c>
      <c r="V5" s="62">
        <v>26577</v>
      </c>
    </row>
    <row r="6" spans="1:22" ht="15" x14ac:dyDescent="0.25">
      <c r="A6" s="62" t="s">
        <v>78</v>
      </c>
      <c r="B6" s="62">
        <v>63</v>
      </c>
      <c r="C6" s="62">
        <v>0</v>
      </c>
      <c r="D6" s="62">
        <v>1</v>
      </c>
      <c r="E6" s="62">
        <v>520</v>
      </c>
      <c r="F6" s="62">
        <v>8.1999999999999993</v>
      </c>
      <c r="G6" s="62">
        <v>2771873</v>
      </c>
      <c r="H6" s="62">
        <v>394438</v>
      </c>
      <c r="I6" s="62">
        <v>259840</v>
      </c>
      <c r="J6" s="62">
        <v>1570705</v>
      </c>
      <c r="K6" s="62">
        <v>35120</v>
      </c>
      <c r="L6" s="62">
        <v>4742182</v>
      </c>
      <c r="M6" s="62">
        <v>1535585</v>
      </c>
      <c r="N6" s="62">
        <v>4442056</v>
      </c>
      <c r="O6" s="62">
        <v>300126</v>
      </c>
      <c r="P6" s="62">
        <v>0</v>
      </c>
      <c r="Q6" s="62">
        <v>0</v>
      </c>
      <c r="R6" s="62">
        <v>38196</v>
      </c>
      <c r="S6" s="62">
        <v>-38317</v>
      </c>
      <c r="T6" s="62">
        <v>0</v>
      </c>
      <c r="U6" s="62">
        <v>28603</v>
      </c>
      <c r="V6" s="62">
        <v>5166</v>
      </c>
    </row>
    <row r="7" spans="1:22" ht="15" x14ac:dyDescent="0.25">
      <c r="A7" s="62" t="s">
        <v>79</v>
      </c>
      <c r="B7" s="62">
        <v>72</v>
      </c>
      <c r="C7" s="62">
        <v>0</v>
      </c>
      <c r="D7" s="62">
        <v>1</v>
      </c>
      <c r="E7" s="62">
        <v>202</v>
      </c>
      <c r="F7" s="62">
        <v>-11</v>
      </c>
      <c r="G7" s="62">
        <v>686557</v>
      </c>
      <c r="H7" s="62">
        <v>119048</v>
      </c>
      <c r="I7" s="62">
        <v>13764</v>
      </c>
      <c r="J7" s="62">
        <v>1070524</v>
      </c>
      <c r="K7" s="62">
        <v>45333</v>
      </c>
      <c r="L7" s="62">
        <v>1883649</v>
      </c>
      <c r="M7" s="62">
        <v>1025191</v>
      </c>
      <c r="N7" s="62">
        <v>1817032</v>
      </c>
      <c r="O7" s="62">
        <v>66617</v>
      </c>
      <c r="P7" s="62">
        <v>31942</v>
      </c>
      <c r="Q7" s="62">
        <v>0</v>
      </c>
      <c r="R7" s="62">
        <v>41379</v>
      </c>
      <c r="S7" s="62">
        <v>10774</v>
      </c>
      <c r="T7" s="62">
        <v>0</v>
      </c>
      <c r="U7" s="62">
        <v>11241</v>
      </c>
      <c r="V7" s="62">
        <v>7520</v>
      </c>
    </row>
    <row r="8" spans="1:22" ht="15" x14ac:dyDescent="0.25">
      <c r="A8" s="62" t="s">
        <v>80</v>
      </c>
      <c r="B8" s="62">
        <v>81</v>
      </c>
      <c r="C8" s="62">
        <v>0</v>
      </c>
      <c r="D8" s="62">
        <v>1</v>
      </c>
      <c r="E8" s="62">
        <v>1182.5999999999999</v>
      </c>
      <c r="F8" s="62">
        <v>-0.2</v>
      </c>
      <c r="G8" s="62">
        <v>6564633</v>
      </c>
      <c r="H8" s="62">
        <v>815878</v>
      </c>
      <c r="I8" s="62">
        <v>381967</v>
      </c>
      <c r="J8" s="62">
        <v>2678286</v>
      </c>
      <c r="K8" s="62">
        <v>63934</v>
      </c>
      <c r="L8" s="62">
        <v>10082038.666999999</v>
      </c>
      <c r="M8" s="62">
        <v>2614352</v>
      </c>
      <c r="N8" s="62">
        <v>9612896</v>
      </c>
      <c r="O8" s="62">
        <v>469142.66667000001</v>
      </c>
      <c r="P8" s="62">
        <v>0</v>
      </c>
      <c r="Q8" s="62">
        <v>166817.25438999999</v>
      </c>
      <c r="R8" s="62">
        <v>181431</v>
      </c>
      <c r="S8" s="62">
        <v>13103</v>
      </c>
      <c r="T8" s="62">
        <v>166817.25438999999</v>
      </c>
      <c r="U8" s="62">
        <v>61190</v>
      </c>
      <c r="V8" s="62">
        <v>23242</v>
      </c>
    </row>
    <row r="9" spans="1:22" ht="15" x14ac:dyDescent="0.25">
      <c r="A9" s="62" t="s">
        <v>81</v>
      </c>
      <c r="B9" s="62">
        <v>99</v>
      </c>
      <c r="C9" s="62">
        <v>0</v>
      </c>
      <c r="D9" s="62">
        <v>1</v>
      </c>
      <c r="E9" s="62">
        <v>544.5</v>
      </c>
      <c r="F9" s="62">
        <v>-13.9</v>
      </c>
      <c r="G9" s="62">
        <v>2672350</v>
      </c>
      <c r="H9" s="62">
        <v>383762</v>
      </c>
      <c r="I9" s="62">
        <v>123704</v>
      </c>
      <c r="J9" s="62">
        <v>1448403</v>
      </c>
      <c r="K9" s="62">
        <v>19494</v>
      </c>
      <c r="L9" s="62">
        <v>4507195</v>
      </c>
      <c r="M9" s="62">
        <v>1428909</v>
      </c>
      <c r="N9" s="62">
        <v>4361317</v>
      </c>
      <c r="O9" s="62">
        <v>145878</v>
      </c>
      <c r="P9" s="62">
        <v>0</v>
      </c>
      <c r="Q9" s="62">
        <v>0</v>
      </c>
      <c r="R9" s="62">
        <v>0</v>
      </c>
      <c r="S9" s="62">
        <v>0</v>
      </c>
      <c r="T9" s="62">
        <v>0</v>
      </c>
      <c r="U9" s="62">
        <v>28224</v>
      </c>
      <c r="V9" s="62">
        <v>2680</v>
      </c>
    </row>
    <row r="10" spans="1:22" ht="15" x14ac:dyDescent="0.25">
      <c r="A10" s="62" t="s">
        <v>82</v>
      </c>
      <c r="B10" s="62">
        <v>108</v>
      </c>
      <c r="C10" s="62">
        <v>0</v>
      </c>
      <c r="D10" s="62">
        <v>1</v>
      </c>
      <c r="E10" s="62">
        <v>260.7</v>
      </c>
      <c r="F10" s="62">
        <v>-3.8</v>
      </c>
      <c r="G10" s="62">
        <v>1137448</v>
      </c>
      <c r="H10" s="62">
        <v>199827</v>
      </c>
      <c r="I10" s="62">
        <v>117178</v>
      </c>
      <c r="J10" s="62">
        <v>1013316</v>
      </c>
      <c r="K10" s="62">
        <v>27178</v>
      </c>
      <c r="L10" s="62">
        <v>2357321.3333000001</v>
      </c>
      <c r="M10" s="62">
        <v>986138</v>
      </c>
      <c r="N10" s="62">
        <v>2206235</v>
      </c>
      <c r="O10" s="62">
        <v>151086.33332999999</v>
      </c>
      <c r="P10" s="62">
        <v>0</v>
      </c>
      <c r="Q10" s="62">
        <v>0</v>
      </c>
      <c r="R10" s="62">
        <v>89124</v>
      </c>
      <c r="S10" s="62">
        <v>27914</v>
      </c>
      <c r="T10" s="62">
        <v>0</v>
      </c>
      <c r="U10" s="62">
        <v>14235</v>
      </c>
      <c r="V10" s="62">
        <v>6730</v>
      </c>
    </row>
    <row r="11" spans="1:22" ht="15" x14ac:dyDescent="0.25">
      <c r="A11" s="62" t="s">
        <v>83</v>
      </c>
      <c r="B11" s="62">
        <v>126</v>
      </c>
      <c r="C11" s="62">
        <v>0</v>
      </c>
      <c r="D11" s="62">
        <v>1</v>
      </c>
      <c r="E11" s="62">
        <v>1182.2</v>
      </c>
      <c r="F11" s="62">
        <v>-16.899999999999999</v>
      </c>
      <c r="G11" s="62">
        <v>5810485</v>
      </c>
      <c r="H11" s="62">
        <v>843137</v>
      </c>
      <c r="I11" s="62">
        <v>516599</v>
      </c>
      <c r="J11" s="62">
        <v>4830296</v>
      </c>
      <c r="K11" s="62">
        <v>76728</v>
      </c>
      <c r="L11" s="62">
        <v>11544870</v>
      </c>
      <c r="M11" s="62">
        <v>4753568</v>
      </c>
      <c r="N11" s="62">
        <v>10890591</v>
      </c>
      <c r="O11" s="62">
        <v>654279</v>
      </c>
      <c r="P11" s="62">
        <v>0</v>
      </c>
      <c r="Q11" s="62">
        <v>0</v>
      </c>
      <c r="R11" s="62">
        <v>302385</v>
      </c>
      <c r="S11" s="62">
        <v>-25089</v>
      </c>
      <c r="T11" s="62">
        <v>0</v>
      </c>
      <c r="U11" s="62">
        <v>70335</v>
      </c>
      <c r="V11" s="62">
        <v>60952</v>
      </c>
    </row>
    <row r="12" spans="1:22" ht="15" x14ac:dyDescent="0.25">
      <c r="A12" s="62" t="s">
        <v>84</v>
      </c>
      <c r="B12" s="62">
        <v>135</v>
      </c>
      <c r="C12" s="62">
        <v>0</v>
      </c>
      <c r="D12" s="62">
        <v>1</v>
      </c>
      <c r="E12" s="62">
        <v>1176.9000000000001</v>
      </c>
      <c r="F12" s="62">
        <v>-31</v>
      </c>
      <c r="G12" s="62">
        <v>5721674</v>
      </c>
      <c r="H12" s="62">
        <v>817799</v>
      </c>
      <c r="I12" s="62">
        <v>132072</v>
      </c>
      <c r="J12" s="62">
        <v>3620008</v>
      </c>
      <c r="K12" s="62">
        <v>29705</v>
      </c>
      <c r="L12" s="62">
        <v>10185882.333000001</v>
      </c>
      <c r="M12" s="62">
        <v>3590303</v>
      </c>
      <c r="N12" s="62">
        <v>9997704</v>
      </c>
      <c r="O12" s="62">
        <v>188178.33332999999</v>
      </c>
      <c r="P12" s="62">
        <v>0</v>
      </c>
      <c r="Q12" s="62">
        <v>0</v>
      </c>
      <c r="R12" s="62">
        <v>210078</v>
      </c>
      <c r="S12" s="62">
        <v>8085</v>
      </c>
      <c r="T12" s="62">
        <v>0</v>
      </c>
      <c r="U12" s="62">
        <v>63015</v>
      </c>
      <c r="V12" s="62">
        <v>26401</v>
      </c>
    </row>
    <row r="13" spans="1:22" ht="15" x14ac:dyDescent="0.25">
      <c r="A13" s="62" t="s">
        <v>85</v>
      </c>
      <c r="B13" s="62">
        <v>171</v>
      </c>
      <c r="C13" s="62">
        <v>0</v>
      </c>
      <c r="D13" s="62">
        <v>1</v>
      </c>
      <c r="E13" s="62">
        <v>510</v>
      </c>
      <c r="F13" s="62">
        <v>7.2</v>
      </c>
      <c r="G13" s="62">
        <v>2363983</v>
      </c>
      <c r="H13" s="62">
        <v>408334</v>
      </c>
      <c r="I13" s="62">
        <v>206916</v>
      </c>
      <c r="J13" s="62">
        <v>1858304</v>
      </c>
      <c r="K13" s="62">
        <v>41480</v>
      </c>
      <c r="L13" s="62">
        <v>4659386</v>
      </c>
      <c r="M13" s="62">
        <v>1816824</v>
      </c>
      <c r="N13" s="62">
        <v>4382225</v>
      </c>
      <c r="O13" s="62">
        <v>277161</v>
      </c>
      <c r="P13" s="62">
        <v>0</v>
      </c>
      <c r="Q13" s="62">
        <v>0</v>
      </c>
      <c r="R13" s="62">
        <v>127320</v>
      </c>
      <c r="S13" s="62">
        <v>-10403</v>
      </c>
      <c r="T13" s="62">
        <v>0</v>
      </c>
      <c r="U13" s="62">
        <v>28039</v>
      </c>
      <c r="V13" s="62">
        <v>28765</v>
      </c>
    </row>
    <row r="14" spans="1:22" ht="15" x14ac:dyDescent="0.25">
      <c r="A14" s="62" t="s">
        <v>86</v>
      </c>
      <c r="B14" s="62">
        <v>225</v>
      </c>
      <c r="C14" s="62">
        <v>0</v>
      </c>
      <c r="D14" s="62">
        <v>1</v>
      </c>
      <c r="E14" s="62">
        <v>4246.6000000000004</v>
      </c>
      <c r="F14" s="62">
        <v>17.899999999999999</v>
      </c>
      <c r="G14" s="62">
        <v>14788635</v>
      </c>
      <c r="H14" s="62">
        <v>2989164</v>
      </c>
      <c r="I14" s="62">
        <v>748035</v>
      </c>
      <c r="J14" s="62">
        <v>17931725</v>
      </c>
      <c r="K14" s="62">
        <v>300256</v>
      </c>
      <c r="L14" s="62">
        <v>36099113.332999997</v>
      </c>
      <c r="M14" s="62">
        <v>17631469</v>
      </c>
      <c r="N14" s="62">
        <v>34661233</v>
      </c>
      <c r="O14" s="62">
        <v>1437880.3333000001</v>
      </c>
      <c r="P14" s="62">
        <v>0</v>
      </c>
      <c r="Q14" s="62">
        <v>0</v>
      </c>
      <c r="R14" s="62">
        <v>744822</v>
      </c>
      <c r="S14" s="62">
        <v>-50908</v>
      </c>
      <c r="T14" s="62">
        <v>0</v>
      </c>
      <c r="U14" s="62">
        <v>214428</v>
      </c>
      <c r="V14" s="62">
        <v>389589</v>
      </c>
    </row>
    <row r="15" spans="1:22" ht="15" x14ac:dyDescent="0.25">
      <c r="A15" s="62" t="s">
        <v>87</v>
      </c>
      <c r="B15" s="62">
        <v>234</v>
      </c>
      <c r="C15" s="62">
        <v>0</v>
      </c>
      <c r="D15" s="62">
        <v>1</v>
      </c>
      <c r="E15" s="62">
        <v>1247</v>
      </c>
      <c r="F15" s="62">
        <v>8.9</v>
      </c>
      <c r="G15" s="62">
        <v>6611015</v>
      </c>
      <c r="H15" s="62">
        <v>919804</v>
      </c>
      <c r="I15" s="62">
        <v>423513</v>
      </c>
      <c r="J15" s="62">
        <v>3190857</v>
      </c>
      <c r="K15" s="62">
        <v>70966</v>
      </c>
      <c r="L15" s="62">
        <v>10743709.666999999</v>
      </c>
      <c r="M15" s="62">
        <v>3119891</v>
      </c>
      <c r="N15" s="62">
        <v>10227197</v>
      </c>
      <c r="O15" s="62">
        <v>516512.66667000001</v>
      </c>
      <c r="P15" s="62">
        <v>0</v>
      </c>
      <c r="Q15" s="62">
        <v>6148.8865787000004</v>
      </c>
      <c r="R15" s="62">
        <v>216444</v>
      </c>
      <c r="S15" s="62">
        <v>60358</v>
      </c>
      <c r="T15" s="62">
        <v>6148.8865787000004</v>
      </c>
      <c r="U15" s="62">
        <v>65800</v>
      </c>
      <c r="V15" s="62">
        <v>22034</v>
      </c>
    </row>
    <row r="16" spans="1:22" ht="15" x14ac:dyDescent="0.25">
      <c r="A16" s="62" t="s">
        <v>88</v>
      </c>
      <c r="B16" s="62">
        <v>243</v>
      </c>
      <c r="C16" s="62">
        <v>0</v>
      </c>
      <c r="D16" s="62">
        <v>1</v>
      </c>
      <c r="E16" s="62">
        <v>272.3</v>
      </c>
      <c r="F16" s="62">
        <v>-1</v>
      </c>
      <c r="G16" s="62">
        <v>1542232</v>
      </c>
      <c r="H16" s="62">
        <v>208652</v>
      </c>
      <c r="I16" s="62">
        <v>138910</v>
      </c>
      <c r="J16" s="62">
        <v>796163</v>
      </c>
      <c r="K16" s="62">
        <v>8420</v>
      </c>
      <c r="L16" s="62">
        <v>2548497.6666999999</v>
      </c>
      <c r="M16" s="62">
        <v>787743</v>
      </c>
      <c r="N16" s="62">
        <v>2399717</v>
      </c>
      <c r="O16" s="62">
        <v>148780.66667000001</v>
      </c>
      <c r="P16" s="62">
        <v>0</v>
      </c>
      <c r="Q16" s="62">
        <v>0</v>
      </c>
      <c r="R16" s="62">
        <v>50928</v>
      </c>
      <c r="S16" s="62">
        <v>5020</v>
      </c>
      <c r="T16" s="62">
        <v>0</v>
      </c>
      <c r="U16" s="62">
        <v>15897</v>
      </c>
      <c r="V16" s="62">
        <v>1451</v>
      </c>
    </row>
    <row r="17" spans="1:22" ht="15" x14ac:dyDescent="0.25">
      <c r="A17" s="62" t="s">
        <v>89</v>
      </c>
      <c r="B17" s="62">
        <v>261</v>
      </c>
      <c r="C17" s="62">
        <v>0</v>
      </c>
      <c r="D17" s="62">
        <v>1</v>
      </c>
      <c r="E17" s="62">
        <v>9901.9</v>
      </c>
      <c r="F17" s="62">
        <v>515.6</v>
      </c>
      <c r="G17" s="62">
        <v>49515304</v>
      </c>
      <c r="H17" s="62">
        <v>6297447</v>
      </c>
      <c r="I17" s="62">
        <v>5941126</v>
      </c>
      <c r="J17" s="62">
        <v>24569573</v>
      </c>
      <c r="K17" s="62">
        <v>924310</v>
      </c>
      <c r="L17" s="62">
        <v>80714529.333000004</v>
      </c>
      <c r="M17" s="62">
        <v>23645263</v>
      </c>
      <c r="N17" s="62">
        <v>73495137</v>
      </c>
      <c r="O17" s="62">
        <v>7219392.3333000001</v>
      </c>
      <c r="P17" s="62">
        <v>0</v>
      </c>
      <c r="Q17" s="62">
        <v>8016.5395979000004</v>
      </c>
      <c r="R17" s="62">
        <v>585672</v>
      </c>
      <c r="S17" s="62">
        <v>-63154</v>
      </c>
      <c r="T17" s="62">
        <v>8016.5395979000004</v>
      </c>
      <c r="U17" s="62">
        <v>496609</v>
      </c>
      <c r="V17" s="62">
        <v>332205</v>
      </c>
    </row>
    <row r="18" spans="1:22" ht="15" x14ac:dyDescent="0.25">
      <c r="A18" s="62" t="s">
        <v>90</v>
      </c>
      <c r="B18" s="62">
        <v>279</v>
      </c>
      <c r="C18" s="62">
        <v>0</v>
      </c>
      <c r="D18" s="62">
        <v>1</v>
      </c>
      <c r="E18" s="62">
        <v>809</v>
      </c>
      <c r="F18" s="62">
        <v>-33</v>
      </c>
      <c r="G18" s="62">
        <v>4141551</v>
      </c>
      <c r="H18" s="62">
        <v>616652</v>
      </c>
      <c r="I18" s="62">
        <v>-3325</v>
      </c>
      <c r="J18" s="62">
        <v>2451885</v>
      </c>
      <c r="K18" s="62">
        <v>57094</v>
      </c>
      <c r="L18" s="62">
        <v>7221377.6666999999</v>
      </c>
      <c r="M18" s="62">
        <v>2394791</v>
      </c>
      <c r="N18" s="62">
        <v>7156319</v>
      </c>
      <c r="O18" s="62">
        <v>65058.666666999998</v>
      </c>
      <c r="P18" s="62">
        <v>55327</v>
      </c>
      <c r="Q18" s="62">
        <v>0</v>
      </c>
      <c r="R18" s="62">
        <v>175065</v>
      </c>
      <c r="S18" s="62">
        <v>46524</v>
      </c>
      <c r="T18" s="62">
        <v>0</v>
      </c>
      <c r="U18" s="62">
        <v>43083</v>
      </c>
      <c r="V18" s="62">
        <v>11290</v>
      </c>
    </row>
    <row r="19" spans="1:22" ht="15" x14ac:dyDescent="0.25">
      <c r="A19" s="62" t="s">
        <v>91</v>
      </c>
      <c r="B19" s="62">
        <v>355</v>
      </c>
      <c r="C19" s="62">
        <v>0</v>
      </c>
      <c r="D19" s="62">
        <v>1</v>
      </c>
      <c r="E19" s="62">
        <v>285.89999999999998</v>
      </c>
      <c r="F19" s="62">
        <v>-13.7</v>
      </c>
      <c r="G19" s="62">
        <v>792771</v>
      </c>
      <c r="H19" s="62">
        <v>209666</v>
      </c>
      <c r="I19" s="62">
        <v>-66098</v>
      </c>
      <c r="J19" s="62">
        <v>1520144</v>
      </c>
      <c r="K19" s="62">
        <v>38174</v>
      </c>
      <c r="L19" s="62">
        <v>2541989.3333000001</v>
      </c>
      <c r="M19" s="62">
        <v>1481970</v>
      </c>
      <c r="N19" s="62">
        <v>2550505</v>
      </c>
      <c r="O19" s="62">
        <v>-8515.6666669999995</v>
      </c>
      <c r="P19" s="62">
        <v>32151</v>
      </c>
      <c r="Q19" s="62">
        <v>0</v>
      </c>
      <c r="R19" s="62">
        <v>47745</v>
      </c>
      <c r="S19" s="62">
        <v>-4284</v>
      </c>
      <c r="T19" s="62">
        <v>0</v>
      </c>
      <c r="U19" s="62">
        <v>15430</v>
      </c>
      <c r="V19" s="62">
        <v>19408</v>
      </c>
    </row>
    <row r="20" spans="1:22" ht="15" x14ac:dyDescent="0.25">
      <c r="A20" s="62" t="s">
        <v>92</v>
      </c>
      <c r="B20" s="62">
        <v>333</v>
      </c>
      <c r="C20" s="62">
        <v>0</v>
      </c>
      <c r="D20" s="62">
        <v>1</v>
      </c>
      <c r="E20" s="62">
        <v>297</v>
      </c>
      <c r="F20" s="62">
        <v>-1.2</v>
      </c>
      <c r="G20" s="62">
        <v>1413153</v>
      </c>
      <c r="H20" s="62">
        <v>243287</v>
      </c>
      <c r="I20" s="62">
        <v>402798</v>
      </c>
      <c r="J20" s="62">
        <v>1272765</v>
      </c>
      <c r="K20" s="62">
        <v>-136061</v>
      </c>
      <c r="L20" s="62">
        <v>2935927.6666999999</v>
      </c>
      <c r="M20" s="62">
        <v>1408826</v>
      </c>
      <c r="N20" s="62">
        <v>2662468</v>
      </c>
      <c r="O20" s="62">
        <v>273459.66667000001</v>
      </c>
      <c r="P20" s="62">
        <v>0</v>
      </c>
      <c r="Q20" s="62">
        <v>0</v>
      </c>
      <c r="R20" s="62">
        <v>0</v>
      </c>
      <c r="S20" s="62">
        <v>0</v>
      </c>
      <c r="T20" s="62">
        <v>0</v>
      </c>
      <c r="U20" s="62">
        <v>17701</v>
      </c>
      <c r="V20" s="62">
        <v>6723</v>
      </c>
    </row>
    <row r="21" spans="1:22" ht="15" x14ac:dyDescent="0.25">
      <c r="A21" s="62" t="s">
        <v>93</v>
      </c>
      <c r="B21" s="62">
        <v>387</v>
      </c>
      <c r="C21" s="62">
        <v>0</v>
      </c>
      <c r="D21" s="62">
        <v>1</v>
      </c>
      <c r="E21" s="62">
        <v>1433.9</v>
      </c>
      <c r="F21" s="62">
        <v>5.0999999999999996</v>
      </c>
      <c r="G21" s="62">
        <v>7314516</v>
      </c>
      <c r="H21" s="62">
        <v>1062634</v>
      </c>
      <c r="I21" s="62">
        <v>419051</v>
      </c>
      <c r="J21" s="62">
        <v>4105571</v>
      </c>
      <c r="K21" s="62">
        <v>70271</v>
      </c>
      <c r="L21" s="62">
        <v>12529179.666999999</v>
      </c>
      <c r="M21" s="62">
        <v>4035300</v>
      </c>
      <c r="N21" s="62">
        <v>11993399</v>
      </c>
      <c r="O21" s="62">
        <v>535780.66666999995</v>
      </c>
      <c r="P21" s="62">
        <v>0</v>
      </c>
      <c r="Q21" s="62">
        <v>0</v>
      </c>
      <c r="R21" s="62">
        <v>350130</v>
      </c>
      <c r="S21" s="62">
        <v>-17130</v>
      </c>
      <c r="T21" s="62">
        <v>0</v>
      </c>
      <c r="U21" s="62">
        <v>75976</v>
      </c>
      <c r="V21" s="62">
        <v>46459</v>
      </c>
    </row>
    <row r="22" spans="1:22" ht="15" x14ac:dyDescent="0.25">
      <c r="A22" s="62" t="s">
        <v>94</v>
      </c>
      <c r="B22" s="62">
        <v>414</v>
      </c>
      <c r="C22" s="62">
        <v>0</v>
      </c>
      <c r="D22" s="62">
        <v>1</v>
      </c>
      <c r="E22" s="62">
        <v>525.29999999999995</v>
      </c>
      <c r="F22" s="62">
        <v>-7.8</v>
      </c>
      <c r="G22" s="62">
        <v>2377076</v>
      </c>
      <c r="H22" s="62">
        <v>381832</v>
      </c>
      <c r="I22" s="62">
        <v>113894</v>
      </c>
      <c r="J22" s="62">
        <v>1785043</v>
      </c>
      <c r="K22" s="62">
        <v>-25792</v>
      </c>
      <c r="L22" s="62">
        <v>4551971.6666999999</v>
      </c>
      <c r="M22" s="62">
        <v>1810835</v>
      </c>
      <c r="N22" s="62">
        <v>4455849</v>
      </c>
      <c r="O22" s="62">
        <v>96122.666666999998</v>
      </c>
      <c r="P22" s="62">
        <v>0</v>
      </c>
      <c r="Q22" s="62">
        <v>0</v>
      </c>
      <c r="R22" s="62">
        <v>120954</v>
      </c>
      <c r="S22" s="62">
        <v>13836</v>
      </c>
      <c r="T22" s="62">
        <v>0</v>
      </c>
      <c r="U22" s="62">
        <v>27916</v>
      </c>
      <c r="V22" s="62">
        <v>8021</v>
      </c>
    </row>
    <row r="23" spans="1:22" ht="15" x14ac:dyDescent="0.25">
      <c r="A23" s="62" t="s">
        <v>95</v>
      </c>
      <c r="B23" s="62">
        <v>423</v>
      </c>
      <c r="C23" s="62">
        <v>0</v>
      </c>
      <c r="D23" s="62">
        <v>1</v>
      </c>
      <c r="E23" s="62">
        <v>242.4</v>
      </c>
      <c r="F23" s="62">
        <v>-14.7</v>
      </c>
      <c r="G23" s="62">
        <v>879571</v>
      </c>
      <c r="H23" s="62">
        <v>187757</v>
      </c>
      <c r="I23" s="62">
        <v>38472</v>
      </c>
      <c r="J23" s="62">
        <v>1202427</v>
      </c>
      <c r="K23" s="62">
        <v>69340</v>
      </c>
      <c r="L23" s="62">
        <v>2279691</v>
      </c>
      <c r="M23" s="62">
        <v>1133087</v>
      </c>
      <c r="N23" s="62">
        <v>2161943</v>
      </c>
      <c r="O23" s="62">
        <v>117748</v>
      </c>
      <c r="P23" s="62">
        <v>47485</v>
      </c>
      <c r="Q23" s="62">
        <v>0</v>
      </c>
      <c r="R23" s="62">
        <v>57294</v>
      </c>
      <c r="S23" s="62">
        <v>2205</v>
      </c>
      <c r="T23" s="62">
        <v>0</v>
      </c>
      <c r="U23" s="62">
        <v>13634</v>
      </c>
      <c r="V23" s="62">
        <v>9936</v>
      </c>
    </row>
    <row r="24" spans="1:22" ht="15" x14ac:dyDescent="0.25">
      <c r="A24" s="62" t="s">
        <v>96</v>
      </c>
      <c r="B24" s="62">
        <v>540</v>
      </c>
      <c r="C24" s="62">
        <v>0</v>
      </c>
      <c r="D24" s="62">
        <v>1</v>
      </c>
      <c r="E24" s="62">
        <v>578.5</v>
      </c>
      <c r="F24" s="62">
        <v>-4.2</v>
      </c>
      <c r="G24" s="62">
        <v>2811777</v>
      </c>
      <c r="H24" s="62">
        <v>418284</v>
      </c>
      <c r="I24" s="62">
        <v>317332</v>
      </c>
      <c r="J24" s="62">
        <v>2051404</v>
      </c>
      <c r="K24" s="62">
        <v>28544</v>
      </c>
      <c r="L24" s="62">
        <v>5292120.3333000001</v>
      </c>
      <c r="M24" s="62">
        <v>2022860</v>
      </c>
      <c r="N24" s="62">
        <v>4935589</v>
      </c>
      <c r="O24" s="62">
        <v>356531.33332999999</v>
      </c>
      <c r="P24" s="62">
        <v>0</v>
      </c>
      <c r="Q24" s="62">
        <v>0</v>
      </c>
      <c r="R24" s="62">
        <v>92307</v>
      </c>
      <c r="S24" s="62">
        <v>18855</v>
      </c>
      <c r="T24" s="62">
        <v>0</v>
      </c>
      <c r="U24" s="62">
        <v>32066</v>
      </c>
      <c r="V24" s="62">
        <v>10655</v>
      </c>
    </row>
    <row r="25" spans="1:22" ht="15" x14ac:dyDescent="0.25">
      <c r="A25" s="62" t="s">
        <v>97</v>
      </c>
      <c r="B25" s="62">
        <v>472</v>
      </c>
      <c r="C25" s="62">
        <v>0</v>
      </c>
      <c r="D25" s="62">
        <v>1</v>
      </c>
      <c r="E25" s="62">
        <v>1600.3</v>
      </c>
      <c r="F25" s="62">
        <v>59.4</v>
      </c>
      <c r="G25" s="62">
        <v>9403846</v>
      </c>
      <c r="H25" s="62">
        <v>1037399</v>
      </c>
      <c r="I25" s="62">
        <v>1075367</v>
      </c>
      <c r="J25" s="62">
        <v>2553542</v>
      </c>
      <c r="K25" s="62">
        <v>64254</v>
      </c>
      <c r="L25" s="62">
        <v>13018233.666999999</v>
      </c>
      <c r="M25" s="62">
        <v>2489288</v>
      </c>
      <c r="N25" s="62">
        <v>11855166</v>
      </c>
      <c r="O25" s="62">
        <v>1163067.6666999999</v>
      </c>
      <c r="P25" s="62">
        <v>0</v>
      </c>
      <c r="Q25" s="62">
        <v>475945.43599999999</v>
      </c>
      <c r="R25" s="62">
        <v>413790</v>
      </c>
      <c r="S25" s="62">
        <v>67953</v>
      </c>
      <c r="T25" s="62">
        <v>475945.43599999999</v>
      </c>
      <c r="U25" s="62">
        <v>81590</v>
      </c>
      <c r="V25" s="62">
        <v>23447</v>
      </c>
    </row>
    <row r="26" spans="1:22" ht="15" x14ac:dyDescent="0.25">
      <c r="A26" s="62" t="s">
        <v>98</v>
      </c>
      <c r="B26" s="62">
        <v>504</v>
      </c>
      <c r="C26" s="62">
        <v>0</v>
      </c>
      <c r="D26" s="62">
        <v>1</v>
      </c>
      <c r="E26" s="62">
        <v>648.9</v>
      </c>
      <c r="F26" s="62">
        <v>1.5</v>
      </c>
      <c r="G26" s="62">
        <v>3204017</v>
      </c>
      <c r="H26" s="62">
        <v>494474</v>
      </c>
      <c r="I26" s="62">
        <v>346863</v>
      </c>
      <c r="J26" s="62">
        <v>2057541</v>
      </c>
      <c r="K26" s="62">
        <v>60333</v>
      </c>
      <c r="L26" s="62">
        <v>5777898.6666999999</v>
      </c>
      <c r="M26" s="62">
        <v>1997208</v>
      </c>
      <c r="N26" s="62">
        <v>5348836</v>
      </c>
      <c r="O26" s="62">
        <v>429062.66667000001</v>
      </c>
      <c r="P26" s="62">
        <v>0</v>
      </c>
      <c r="Q26" s="62">
        <v>0</v>
      </c>
      <c r="R26" s="62">
        <v>152784</v>
      </c>
      <c r="S26" s="62">
        <v>27303</v>
      </c>
      <c r="T26" s="62">
        <v>0</v>
      </c>
      <c r="U26" s="62">
        <v>35526</v>
      </c>
      <c r="V26" s="62">
        <v>21867</v>
      </c>
    </row>
    <row r="27" spans="1:22" ht="15" x14ac:dyDescent="0.25">
      <c r="A27" s="62" t="s">
        <v>99</v>
      </c>
      <c r="B27" s="62">
        <v>513</v>
      </c>
      <c r="C27" s="62">
        <v>0</v>
      </c>
      <c r="D27" s="62">
        <v>1</v>
      </c>
      <c r="E27" s="62">
        <v>359.4</v>
      </c>
      <c r="F27" s="62">
        <v>6.1</v>
      </c>
      <c r="G27" s="62">
        <v>1932087</v>
      </c>
      <c r="H27" s="62">
        <v>264434</v>
      </c>
      <c r="I27" s="62">
        <v>140050</v>
      </c>
      <c r="J27" s="62">
        <v>868042</v>
      </c>
      <c r="K27" s="62">
        <v>-151741</v>
      </c>
      <c r="L27" s="62">
        <v>3067310.3333000001</v>
      </c>
      <c r="M27" s="62">
        <v>1019783</v>
      </c>
      <c r="N27" s="62">
        <v>3076254</v>
      </c>
      <c r="O27" s="62">
        <v>-8943.6666669999995</v>
      </c>
      <c r="P27" s="62">
        <v>0</v>
      </c>
      <c r="Q27" s="62">
        <v>28930.309820999999</v>
      </c>
      <c r="R27" s="62">
        <v>76392</v>
      </c>
      <c r="S27" s="62">
        <v>9061</v>
      </c>
      <c r="T27" s="62">
        <v>28930.309820999999</v>
      </c>
      <c r="U27" s="62">
        <v>18608</v>
      </c>
      <c r="V27" s="62">
        <v>2747</v>
      </c>
    </row>
    <row r="28" spans="1:22" ht="15" x14ac:dyDescent="0.25">
      <c r="A28" s="62" t="s">
        <v>100</v>
      </c>
      <c r="B28" s="62">
        <v>549</v>
      </c>
      <c r="C28" s="62">
        <v>0</v>
      </c>
      <c r="D28" s="62">
        <v>1</v>
      </c>
      <c r="E28" s="62">
        <v>470.2</v>
      </c>
      <c r="F28" s="62">
        <v>-26.1</v>
      </c>
      <c r="G28" s="62">
        <v>2249893</v>
      </c>
      <c r="H28" s="62">
        <v>361860</v>
      </c>
      <c r="I28" s="62">
        <v>4466</v>
      </c>
      <c r="J28" s="62">
        <v>1543120</v>
      </c>
      <c r="K28" s="62">
        <v>-17085</v>
      </c>
      <c r="L28" s="62">
        <v>4158676</v>
      </c>
      <c r="M28" s="62">
        <v>1560205</v>
      </c>
      <c r="N28" s="62">
        <v>4167492</v>
      </c>
      <c r="O28" s="62">
        <v>-8816</v>
      </c>
      <c r="P28" s="62">
        <v>74937</v>
      </c>
      <c r="Q28" s="62">
        <v>0</v>
      </c>
      <c r="R28" s="62">
        <v>66843</v>
      </c>
      <c r="S28" s="62">
        <v>-21912</v>
      </c>
      <c r="T28" s="62">
        <v>0</v>
      </c>
      <c r="U28" s="62">
        <v>24576</v>
      </c>
      <c r="V28" s="62">
        <v>3803</v>
      </c>
    </row>
    <row r="29" spans="1:22" ht="15" x14ac:dyDescent="0.25">
      <c r="A29" s="62" t="s">
        <v>101</v>
      </c>
      <c r="B29" s="62">
        <v>576</v>
      </c>
      <c r="C29" s="62">
        <v>0</v>
      </c>
      <c r="D29" s="62">
        <v>1</v>
      </c>
      <c r="E29" s="62">
        <v>557.6</v>
      </c>
      <c r="F29" s="62">
        <v>-18.899999999999999</v>
      </c>
      <c r="G29" s="62">
        <v>2996032</v>
      </c>
      <c r="H29" s="62">
        <v>378114</v>
      </c>
      <c r="I29" s="62">
        <v>219511</v>
      </c>
      <c r="J29" s="62">
        <v>1425985</v>
      </c>
      <c r="K29" s="62">
        <v>-5529</v>
      </c>
      <c r="L29" s="62">
        <v>4809453.6666999999</v>
      </c>
      <c r="M29" s="62">
        <v>1431514</v>
      </c>
      <c r="N29" s="62">
        <v>4586149</v>
      </c>
      <c r="O29" s="62">
        <v>223304.66667000001</v>
      </c>
      <c r="P29" s="62">
        <v>14462</v>
      </c>
      <c r="Q29" s="62">
        <v>6724.6487163000002</v>
      </c>
      <c r="R29" s="62">
        <v>82758</v>
      </c>
      <c r="S29" s="62">
        <v>3185</v>
      </c>
      <c r="T29" s="62">
        <v>6724.6487163000002</v>
      </c>
      <c r="U29" s="62">
        <v>29894</v>
      </c>
      <c r="V29" s="62">
        <v>9323</v>
      </c>
    </row>
    <row r="30" spans="1:22" ht="15" x14ac:dyDescent="0.25">
      <c r="A30" s="62" t="s">
        <v>102</v>
      </c>
      <c r="B30" s="62">
        <v>585</v>
      </c>
      <c r="C30" s="62">
        <v>0</v>
      </c>
      <c r="D30" s="62">
        <v>1</v>
      </c>
      <c r="E30" s="62">
        <v>579.9</v>
      </c>
      <c r="F30" s="62">
        <v>11.3</v>
      </c>
      <c r="G30" s="62">
        <v>2591013</v>
      </c>
      <c r="H30" s="62">
        <v>418219</v>
      </c>
      <c r="I30" s="62">
        <v>190182</v>
      </c>
      <c r="J30" s="62">
        <v>1939036</v>
      </c>
      <c r="K30" s="62">
        <v>49980</v>
      </c>
      <c r="L30" s="62">
        <v>4962361.3333000001</v>
      </c>
      <c r="M30" s="62">
        <v>1889056</v>
      </c>
      <c r="N30" s="62">
        <v>4708106</v>
      </c>
      <c r="O30" s="62">
        <v>254255.33332999999</v>
      </c>
      <c r="P30" s="62">
        <v>0</v>
      </c>
      <c r="Q30" s="62">
        <v>0</v>
      </c>
      <c r="R30" s="62">
        <v>130503</v>
      </c>
      <c r="S30" s="62">
        <v>-16401</v>
      </c>
      <c r="T30" s="62">
        <v>0</v>
      </c>
      <c r="U30" s="62">
        <v>29753</v>
      </c>
      <c r="V30" s="62">
        <v>14093</v>
      </c>
    </row>
    <row r="31" spans="1:22" ht="15" x14ac:dyDescent="0.25">
      <c r="A31" s="62" t="s">
        <v>103</v>
      </c>
      <c r="B31" s="62">
        <v>594</v>
      </c>
      <c r="C31" s="62">
        <v>0</v>
      </c>
      <c r="D31" s="62">
        <v>1</v>
      </c>
      <c r="E31" s="62">
        <v>796.5</v>
      </c>
      <c r="F31" s="62">
        <v>31</v>
      </c>
      <c r="G31" s="62">
        <v>3904116</v>
      </c>
      <c r="H31" s="62">
        <v>567786</v>
      </c>
      <c r="I31" s="62">
        <v>436751</v>
      </c>
      <c r="J31" s="62">
        <v>2406525</v>
      </c>
      <c r="K31" s="62">
        <v>77108</v>
      </c>
      <c r="L31" s="62">
        <v>6897898.3333000001</v>
      </c>
      <c r="M31" s="62">
        <v>2329417</v>
      </c>
      <c r="N31" s="62">
        <v>6364568</v>
      </c>
      <c r="O31" s="62">
        <v>533330.33333000005</v>
      </c>
      <c r="P31" s="62">
        <v>0</v>
      </c>
      <c r="Q31" s="62">
        <v>0</v>
      </c>
      <c r="R31" s="62">
        <v>114588</v>
      </c>
      <c r="S31" s="62">
        <v>-47619</v>
      </c>
      <c r="T31" s="62">
        <v>0</v>
      </c>
      <c r="U31" s="62">
        <v>42504</v>
      </c>
      <c r="V31" s="62">
        <v>19471</v>
      </c>
    </row>
    <row r="32" spans="1:22" ht="15" x14ac:dyDescent="0.25">
      <c r="A32" s="62" t="s">
        <v>104</v>
      </c>
      <c r="B32" s="62">
        <v>603</v>
      </c>
      <c r="C32" s="62">
        <v>0</v>
      </c>
      <c r="D32" s="62">
        <v>1</v>
      </c>
      <c r="E32" s="62">
        <v>194.3</v>
      </c>
      <c r="F32" s="62">
        <v>-1.7</v>
      </c>
      <c r="G32" s="62">
        <v>767567</v>
      </c>
      <c r="H32" s="62">
        <v>124638</v>
      </c>
      <c r="I32" s="62">
        <v>-5286</v>
      </c>
      <c r="J32" s="62">
        <v>712018</v>
      </c>
      <c r="K32" s="62">
        <v>7692</v>
      </c>
      <c r="L32" s="62">
        <v>1605539.3333000001</v>
      </c>
      <c r="M32" s="62">
        <v>704326</v>
      </c>
      <c r="N32" s="62">
        <v>1601817</v>
      </c>
      <c r="O32" s="62">
        <v>3722.3333333</v>
      </c>
      <c r="P32" s="62">
        <v>0</v>
      </c>
      <c r="Q32" s="62">
        <v>0</v>
      </c>
      <c r="R32" s="62">
        <v>31830</v>
      </c>
      <c r="S32" s="62">
        <v>1225</v>
      </c>
      <c r="T32" s="62">
        <v>0</v>
      </c>
      <c r="U32" s="62">
        <v>9934</v>
      </c>
      <c r="V32" s="62">
        <v>1316</v>
      </c>
    </row>
    <row r="33" spans="1:22" ht="15" x14ac:dyDescent="0.25">
      <c r="A33" s="62" t="s">
        <v>105</v>
      </c>
      <c r="B33" s="62">
        <v>609</v>
      </c>
      <c r="C33" s="62">
        <v>0</v>
      </c>
      <c r="D33" s="62">
        <v>1</v>
      </c>
      <c r="E33" s="62">
        <v>1496</v>
      </c>
      <c r="F33" s="62">
        <v>3.4</v>
      </c>
      <c r="G33" s="62">
        <v>6884978</v>
      </c>
      <c r="H33" s="62">
        <v>1028193</v>
      </c>
      <c r="I33" s="62">
        <v>373374</v>
      </c>
      <c r="J33" s="62">
        <v>4618034</v>
      </c>
      <c r="K33" s="62">
        <v>-62504</v>
      </c>
      <c r="L33" s="62">
        <v>12547036.333000001</v>
      </c>
      <c r="M33" s="62">
        <v>4680538</v>
      </c>
      <c r="N33" s="62">
        <v>12220335</v>
      </c>
      <c r="O33" s="62">
        <v>326701.33332999999</v>
      </c>
      <c r="P33" s="62">
        <v>0</v>
      </c>
      <c r="Q33" s="62">
        <v>0</v>
      </c>
      <c r="R33" s="62">
        <v>299202</v>
      </c>
      <c r="S33" s="62">
        <v>-12969</v>
      </c>
      <c r="T33" s="62">
        <v>0</v>
      </c>
      <c r="U33" s="62">
        <v>77339</v>
      </c>
      <c r="V33" s="62">
        <v>15831</v>
      </c>
    </row>
    <row r="34" spans="1:22" ht="15" x14ac:dyDescent="0.25">
      <c r="A34" s="62" t="s">
        <v>106</v>
      </c>
      <c r="B34" s="62">
        <v>621</v>
      </c>
      <c r="C34" s="62">
        <v>0</v>
      </c>
      <c r="D34" s="62">
        <v>1</v>
      </c>
      <c r="E34" s="62">
        <v>4010.9</v>
      </c>
      <c r="F34" s="62">
        <v>-34.9</v>
      </c>
      <c r="G34" s="62">
        <v>18634262</v>
      </c>
      <c r="H34" s="62">
        <v>2751662</v>
      </c>
      <c r="I34" s="62">
        <v>601917</v>
      </c>
      <c r="J34" s="62">
        <v>12456182</v>
      </c>
      <c r="K34" s="62">
        <v>-6528</v>
      </c>
      <c r="L34" s="62">
        <v>34084791</v>
      </c>
      <c r="M34" s="62">
        <v>12462710</v>
      </c>
      <c r="N34" s="62">
        <v>33246717</v>
      </c>
      <c r="O34" s="62">
        <v>838074</v>
      </c>
      <c r="P34" s="62">
        <v>0</v>
      </c>
      <c r="Q34" s="62">
        <v>0</v>
      </c>
      <c r="R34" s="62">
        <v>802116</v>
      </c>
      <c r="S34" s="62">
        <v>33871</v>
      </c>
      <c r="T34" s="62">
        <v>0</v>
      </c>
      <c r="U34" s="62">
        <v>205768</v>
      </c>
      <c r="V34" s="62">
        <v>242685</v>
      </c>
    </row>
    <row r="35" spans="1:22" ht="15" x14ac:dyDescent="0.25">
      <c r="A35" s="62" t="s">
        <v>107</v>
      </c>
      <c r="B35" s="62">
        <v>720</v>
      </c>
      <c r="C35" s="62">
        <v>0</v>
      </c>
      <c r="D35" s="62">
        <v>1</v>
      </c>
      <c r="E35" s="62">
        <v>1595.9</v>
      </c>
      <c r="F35" s="62">
        <v>129.19999999999999</v>
      </c>
      <c r="G35" s="62">
        <v>9328274</v>
      </c>
      <c r="H35" s="62">
        <v>1060046</v>
      </c>
      <c r="I35" s="62">
        <v>1498724</v>
      </c>
      <c r="J35" s="62">
        <v>2562135</v>
      </c>
      <c r="K35" s="62">
        <v>80293</v>
      </c>
      <c r="L35" s="62">
        <v>12967902</v>
      </c>
      <c r="M35" s="62">
        <v>2481842</v>
      </c>
      <c r="N35" s="62">
        <v>11371438</v>
      </c>
      <c r="O35" s="62">
        <v>1596464</v>
      </c>
      <c r="P35" s="62">
        <v>0</v>
      </c>
      <c r="Q35" s="62">
        <v>465970.46596</v>
      </c>
      <c r="R35" s="62">
        <v>165516</v>
      </c>
      <c r="S35" s="62">
        <v>30854</v>
      </c>
      <c r="T35" s="62">
        <v>465970.46596</v>
      </c>
      <c r="U35" s="62">
        <v>81053</v>
      </c>
      <c r="V35" s="62">
        <v>17447</v>
      </c>
    </row>
    <row r="36" spans="1:22" ht="15" x14ac:dyDescent="0.25">
      <c r="A36" s="62" t="s">
        <v>108</v>
      </c>
      <c r="B36" s="62">
        <v>729</v>
      </c>
      <c r="C36" s="62">
        <v>0</v>
      </c>
      <c r="D36" s="62">
        <v>1</v>
      </c>
      <c r="E36" s="62">
        <v>2142.8000000000002</v>
      </c>
      <c r="F36" s="62">
        <v>-41.4</v>
      </c>
      <c r="G36" s="62">
        <v>12349007</v>
      </c>
      <c r="H36" s="62">
        <v>1543205</v>
      </c>
      <c r="I36" s="62">
        <v>447761</v>
      </c>
      <c r="J36" s="62">
        <v>5167421</v>
      </c>
      <c r="K36" s="62">
        <v>98564</v>
      </c>
      <c r="L36" s="62">
        <v>19110227.666999999</v>
      </c>
      <c r="M36" s="62">
        <v>5068857</v>
      </c>
      <c r="N36" s="62">
        <v>18513308</v>
      </c>
      <c r="O36" s="62">
        <v>596919.66666999995</v>
      </c>
      <c r="P36" s="62">
        <v>0</v>
      </c>
      <c r="Q36" s="62">
        <v>309521.84470000002</v>
      </c>
      <c r="R36" s="62">
        <v>385143</v>
      </c>
      <c r="S36" s="62">
        <v>27064</v>
      </c>
      <c r="T36" s="62">
        <v>309521.84470000002</v>
      </c>
      <c r="U36" s="62">
        <v>115594</v>
      </c>
      <c r="V36" s="62">
        <v>50595</v>
      </c>
    </row>
    <row r="37" spans="1:22" ht="15" x14ac:dyDescent="0.25">
      <c r="A37" s="62" t="s">
        <v>109</v>
      </c>
      <c r="B37" s="62">
        <v>747</v>
      </c>
      <c r="C37" s="62">
        <v>0</v>
      </c>
      <c r="D37" s="62">
        <v>1</v>
      </c>
      <c r="E37" s="62">
        <v>608.6</v>
      </c>
      <c r="F37" s="62">
        <v>-20.3</v>
      </c>
      <c r="G37" s="62">
        <v>3136425</v>
      </c>
      <c r="H37" s="62">
        <v>432790</v>
      </c>
      <c r="I37" s="62">
        <v>161026</v>
      </c>
      <c r="J37" s="62">
        <v>1799082</v>
      </c>
      <c r="K37" s="62">
        <v>69662</v>
      </c>
      <c r="L37" s="62">
        <v>5378716</v>
      </c>
      <c r="M37" s="62">
        <v>1729420</v>
      </c>
      <c r="N37" s="62">
        <v>5137609</v>
      </c>
      <c r="O37" s="62">
        <v>241107</v>
      </c>
      <c r="P37" s="62">
        <v>13644</v>
      </c>
      <c r="Q37" s="62">
        <v>0</v>
      </c>
      <c r="R37" s="62">
        <v>0</v>
      </c>
      <c r="S37" s="62">
        <v>0</v>
      </c>
      <c r="T37" s="62">
        <v>0</v>
      </c>
      <c r="U37" s="62">
        <v>32493</v>
      </c>
      <c r="V37" s="62">
        <v>10419</v>
      </c>
    </row>
    <row r="38" spans="1:22" ht="15" x14ac:dyDescent="0.25">
      <c r="A38" s="62" t="s">
        <v>110</v>
      </c>
      <c r="B38" s="62">
        <v>1917</v>
      </c>
      <c r="C38" s="62">
        <v>0</v>
      </c>
      <c r="D38" s="62">
        <v>1</v>
      </c>
      <c r="E38" s="62">
        <v>432.7</v>
      </c>
      <c r="F38" s="62">
        <v>-10.7</v>
      </c>
      <c r="G38" s="62">
        <v>2170665</v>
      </c>
      <c r="H38" s="62">
        <v>347607</v>
      </c>
      <c r="I38" s="62">
        <v>72035</v>
      </c>
      <c r="J38" s="62">
        <v>1414248</v>
      </c>
      <c r="K38" s="62">
        <v>19620</v>
      </c>
      <c r="L38" s="62">
        <v>3937607</v>
      </c>
      <c r="M38" s="62">
        <v>1394628</v>
      </c>
      <c r="N38" s="62">
        <v>3840865</v>
      </c>
      <c r="O38" s="62">
        <v>96742</v>
      </c>
      <c r="P38" s="62">
        <v>0</v>
      </c>
      <c r="Q38" s="62">
        <v>0</v>
      </c>
      <c r="R38" s="62">
        <v>82758</v>
      </c>
      <c r="S38" s="62">
        <v>12366</v>
      </c>
      <c r="T38" s="62">
        <v>0</v>
      </c>
      <c r="U38" s="62">
        <v>24604</v>
      </c>
      <c r="V38" s="62">
        <v>5087</v>
      </c>
    </row>
    <row r="39" spans="1:22" ht="15" x14ac:dyDescent="0.25">
      <c r="A39" s="62" t="s">
        <v>111</v>
      </c>
      <c r="B39" s="62">
        <v>846</v>
      </c>
      <c r="C39" s="62">
        <v>0</v>
      </c>
      <c r="D39" s="62">
        <v>1</v>
      </c>
      <c r="E39" s="62">
        <v>533.20000000000005</v>
      </c>
      <c r="F39" s="62">
        <v>15.8</v>
      </c>
      <c r="G39" s="62">
        <v>2458716</v>
      </c>
      <c r="H39" s="62">
        <v>396015</v>
      </c>
      <c r="I39" s="62">
        <v>244982</v>
      </c>
      <c r="J39" s="62">
        <v>1723786</v>
      </c>
      <c r="K39" s="62">
        <v>-13018</v>
      </c>
      <c r="L39" s="62">
        <v>4585021.3333000001</v>
      </c>
      <c r="M39" s="62">
        <v>1736804</v>
      </c>
      <c r="N39" s="62">
        <v>4346553</v>
      </c>
      <c r="O39" s="62">
        <v>238468.33332999999</v>
      </c>
      <c r="P39" s="62">
        <v>0</v>
      </c>
      <c r="Q39" s="62">
        <v>0</v>
      </c>
      <c r="R39" s="62">
        <v>98673</v>
      </c>
      <c r="S39" s="62">
        <v>-2324</v>
      </c>
      <c r="T39" s="62">
        <v>0</v>
      </c>
      <c r="U39" s="62">
        <v>28103</v>
      </c>
      <c r="V39" s="62">
        <v>6504</v>
      </c>
    </row>
    <row r="40" spans="1:22" ht="15" x14ac:dyDescent="0.25">
      <c r="A40" s="62" t="s">
        <v>112</v>
      </c>
      <c r="B40" s="62">
        <v>882</v>
      </c>
      <c r="C40" s="62">
        <v>0</v>
      </c>
      <c r="D40" s="62">
        <v>1</v>
      </c>
      <c r="E40" s="62">
        <v>4636.5</v>
      </c>
      <c r="F40" s="62">
        <v>-19.399999999999999</v>
      </c>
      <c r="G40" s="62">
        <v>28600553</v>
      </c>
      <c r="H40" s="62">
        <v>3285380</v>
      </c>
      <c r="I40" s="62">
        <v>1598603</v>
      </c>
      <c r="J40" s="62">
        <v>9332089</v>
      </c>
      <c r="K40" s="62">
        <v>182399</v>
      </c>
      <c r="L40" s="62">
        <v>41361456.332999997</v>
      </c>
      <c r="M40" s="62">
        <v>9149690</v>
      </c>
      <c r="N40" s="62">
        <v>39437020</v>
      </c>
      <c r="O40" s="62">
        <v>1924436.3333000001</v>
      </c>
      <c r="P40" s="62">
        <v>0</v>
      </c>
      <c r="Q40" s="62">
        <v>1224535.2128000001</v>
      </c>
      <c r="R40" s="62">
        <v>633417</v>
      </c>
      <c r="S40" s="62">
        <v>48861</v>
      </c>
      <c r="T40" s="62">
        <v>1224535.2128000001</v>
      </c>
      <c r="U40" s="62">
        <v>254567</v>
      </c>
      <c r="V40" s="62">
        <v>143434</v>
      </c>
    </row>
    <row r="41" spans="1:22" ht="15" x14ac:dyDescent="0.25">
      <c r="A41" s="62" t="s">
        <v>113</v>
      </c>
      <c r="B41" s="62">
        <v>916</v>
      </c>
      <c r="C41" s="62">
        <v>0</v>
      </c>
      <c r="D41" s="62">
        <v>1</v>
      </c>
      <c r="E41" s="62">
        <v>264.39999999999998</v>
      </c>
      <c r="F41" s="62">
        <v>-11</v>
      </c>
      <c r="G41" s="62">
        <v>1318437</v>
      </c>
      <c r="H41" s="62">
        <v>216165</v>
      </c>
      <c r="I41" s="62">
        <v>7421</v>
      </c>
      <c r="J41" s="62">
        <v>1112939</v>
      </c>
      <c r="K41" s="62">
        <v>31482</v>
      </c>
      <c r="L41" s="62">
        <v>2651502.6666999999</v>
      </c>
      <c r="M41" s="62">
        <v>1081457</v>
      </c>
      <c r="N41" s="62">
        <v>2608638</v>
      </c>
      <c r="O41" s="62">
        <v>42864.666666999998</v>
      </c>
      <c r="P41" s="62">
        <v>21748</v>
      </c>
      <c r="Q41" s="62">
        <v>0</v>
      </c>
      <c r="R41" s="62">
        <v>44562</v>
      </c>
      <c r="S41" s="62">
        <v>4775</v>
      </c>
      <c r="T41" s="62">
        <v>0</v>
      </c>
      <c r="U41" s="62">
        <v>15754</v>
      </c>
      <c r="V41" s="62">
        <v>3962</v>
      </c>
    </row>
    <row r="42" spans="1:22" ht="15" x14ac:dyDescent="0.25">
      <c r="A42" s="62" t="s">
        <v>114</v>
      </c>
      <c r="B42" s="62">
        <v>914</v>
      </c>
      <c r="C42" s="62">
        <v>0</v>
      </c>
      <c r="D42" s="62">
        <v>1</v>
      </c>
      <c r="E42" s="62">
        <v>444.9</v>
      </c>
      <c r="F42" s="62">
        <v>3.8</v>
      </c>
      <c r="G42" s="62">
        <v>1597414</v>
      </c>
      <c r="H42" s="62">
        <v>335283</v>
      </c>
      <c r="I42" s="62">
        <v>103800</v>
      </c>
      <c r="J42" s="62">
        <v>1892230</v>
      </c>
      <c r="K42" s="62">
        <v>104249</v>
      </c>
      <c r="L42" s="62">
        <v>3834214</v>
      </c>
      <c r="M42" s="62">
        <v>1787981</v>
      </c>
      <c r="N42" s="62">
        <v>3616878</v>
      </c>
      <c r="O42" s="62">
        <v>217336</v>
      </c>
      <c r="P42" s="62">
        <v>0</v>
      </c>
      <c r="Q42" s="62">
        <v>0</v>
      </c>
      <c r="R42" s="62">
        <v>92307</v>
      </c>
      <c r="S42" s="62">
        <v>9673</v>
      </c>
      <c r="T42" s="62">
        <v>0</v>
      </c>
      <c r="U42" s="62">
        <v>23089</v>
      </c>
      <c r="V42" s="62">
        <v>9287</v>
      </c>
    </row>
    <row r="43" spans="1:22" ht="15" x14ac:dyDescent="0.25">
      <c r="A43" s="62" t="s">
        <v>115</v>
      </c>
      <c r="B43" s="62">
        <v>918</v>
      </c>
      <c r="C43" s="62">
        <v>0</v>
      </c>
      <c r="D43" s="62">
        <v>1</v>
      </c>
      <c r="E43" s="62">
        <v>450</v>
      </c>
      <c r="F43" s="62">
        <v>-17.399999999999999</v>
      </c>
      <c r="G43" s="62">
        <v>2207361</v>
      </c>
      <c r="H43" s="62">
        <v>350665</v>
      </c>
      <c r="I43" s="62">
        <v>60623</v>
      </c>
      <c r="J43" s="62">
        <v>1327203</v>
      </c>
      <c r="K43" s="62">
        <v>41246</v>
      </c>
      <c r="L43" s="62">
        <v>3888619</v>
      </c>
      <c r="M43" s="62">
        <v>1285957</v>
      </c>
      <c r="N43" s="62">
        <v>3783360</v>
      </c>
      <c r="O43" s="62">
        <v>105259</v>
      </c>
      <c r="P43" s="62">
        <v>26167</v>
      </c>
      <c r="Q43" s="62">
        <v>0</v>
      </c>
      <c r="R43" s="62">
        <v>89124</v>
      </c>
      <c r="S43" s="62">
        <v>-11873</v>
      </c>
      <c r="T43" s="62">
        <v>0</v>
      </c>
      <c r="U43" s="62">
        <v>23800</v>
      </c>
      <c r="V43" s="62">
        <v>3390</v>
      </c>
    </row>
    <row r="44" spans="1:22" ht="15" x14ac:dyDescent="0.25">
      <c r="A44" s="62" t="s">
        <v>116</v>
      </c>
      <c r="B44" s="62">
        <v>936</v>
      </c>
      <c r="C44" s="62">
        <v>0</v>
      </c>
      <c r="D44" s="62">
        <v>1</v>
      </c>
      <c r="E44" s="62">
        <v>891</v>
      </c>
      <c r="F44" s="62">
        <v>-3</v>
      </c>
      <c r="G44" s="62">
        <v>4259154</v>
      </c>
      <c r="H44" s="62">
        <v>642651</v>
      </c>
      <c r="I44" s="62">
        <v>227768</v>
      </c>
      <c r="J44" s="62">
        <v>2622633</v>
      </c>
      <c r="K44" s="62">
        <v>-43344</v>
      </c>
      <c r="L44" s="62">
        <v>7565598</v>
      </c>
      <c r="M44" s="62">
        <v>2665977</v>
      </c>
      <c r="N44" s="62">
        <v>7340014</v>
      </c>
      <c r="O44" s="62">
        <v>225584</v>
      </c>
      <c r="P44" s="62">
        <v>0</v>
      </c>
      <c r="Q44" s="62">
        <v>0</v>
      </c>
      <c r="R44" s="62">
        <v>219627</v>
      </c>
      <c r="S44" s="62">
        <v>38998</v>
      </c>
      <c r="T44" s="62">
        <v>0</v>
      </c>
      <c r="U44" s="62">
        <v>46365</v>
      </c>
      <c r="V44" s="62">
        <v>41160</v>
      </c>
    </row>
    <row r="45" spans="1:22" ht="15" x14ac:dyDescent="0.25">
      <c r="A45" s="62" t="s">
        <v>117</v>
      </c>
      <c r="B45" s="62">
        <v>977</v>
      </c>
      <c r="C45" s="62">
        <v>0</v>
      </c>
      <c r="D45" s="62">
        <v>1</v>
      </c>
      <c r="E45" s="62">
        <v>601</v>
      </c>
      <c r="F45" s="62">
        <v>10.6</v>
      </c>
      <c r="G45" s="62">
        <v>3352827</v>
      </c>
      <c r="H45" s="62">
        <v>443010</v>
      </c>
      <c r="I45" s="62">
        <v>314424</v>
      </c>
      <c r="J45" s="62">
        <v>1439312</v>
      </c>
      <c r="K45" s="62">
        <v>-69345</v>
      </c>
      <c r="L45" s="62">
        <v>5239189</v>
      </c>
      <c r="M45" s="62">
        <v>1508657</v>
      </c>
      <c r="N45" s="62">
        <v>4990070</v>
      </c>
      <c r="O45" s="62">
        <v>249119</v>
      </c>
      <c r="P45" s="62">
        <v>0</v>
      </c>
      <c r="Q45" s="62">
        <v>61235.712263000001</v>
      </c>
      <c r="R45" s="62">
        <v>127320</v>
      </c>
      <c r="S45" s="62">
        <v>23263</v>
      </c>
      <c r="T45" s="62">
        <v>61235.712263000001</v>
      </c>
      <c r="U45" s="62">
        <v>31860</v>
      </c>
      <c r="V45" s="62">
        <v>4040</v>
      </c>
    </row>
    <row r="46" spans="1:22" ht="15" x14ac:dyDescent="0.25">
      <c r="A46" s="62" t="s">
        <v>118</v>
      </c>
      <c r="B46" s="62">
        <v>981</v>
      </c>
      <c r="C46" s="62">
        <v>0</v>
      </c>
      <c r="D46" s="62">
        <v>1</v>
      </c>
      <c r="E46" s="62">
        <v>1845</v>
      </c>
      <c r="F46" s="62">
        <v>57.7</v>
      </c>
      <c r="G46" s="62">
        <v>10942142</v>
      </c>
      <c r="H46" s="62">
        <v>1249915</v>
      </c>
      <c r="I46" s="62">
        <v>905189</v>
      </c>
      <c r="J46" s="62">
        <v>3157701</v>
      </c>
      <c r="K46" s="62">
        <v>95816</v>
      </c>
      <c r="L46" s="62">
        <v>15369366</v>
      </c>
      <c r="M46" s="62">
        <v>3061885</v>
      </c>
      <c r="N46" s="62">
        <v>14348753</v>
      </c>
      <c r="O46" s="62">
        <v>1020613</v>
      </c>
      <c r="P46" s="62">
        <v>0</v>
      </c>
      <c r="Q46" s="62">
        <v>555346.83932999999</v>
      </c>
      <c r="R46" s="62">
        <v>334215</v>
      </c>
      <c r="S46" s="62">
        <v>-60590</v>
      </c>
      <c r="T46" s="62">
        <v>555346.83932999999</v>
      </c>
      <c r="U46" s="62">
        <v>94909</v>
      </c>
      <c r="V46" s="62">
        <v>19608</v>
      </c>
    </row>
    <row r="47" spans="1:22" ht="15" x14ac:dyDescent="0.25">
      <c r="A47" s="62" t="s">
        <v>119</v>
      </c>
      <c r="B47" s="62">
        <v>999</v>
      </c>
      <c r="C47" s="62">
        <v>0</v>
      </c>
      <c r="D47" s="62">
        <v>1</v>
      </c>
      <c r="E47" s="62">
        <v>1675.4</v>
      </c>
      <c r="F47" s="62">
        <v>-15.1</v>
      </c>
      <c r="G47" s="62">
        <v>6810263</v>
      </c>
      <c r="H47" s="62">
        <v>1141226</v>
      </c>
      <c r="I47" s="62">
        <v>331413</v>
      </c>
      <c r="J47" s="62">
        <v>6471058</v>
      </c>
      <c r="K47" s="62">
        <v>46858</v>
      </c>
      <c r="L47" s="62">
        <v>14526646.666999999</v>
      </c>
      <c r="M47" s="62">
        <v>6424200</v>
      </c>
      <c r="N47" s="62">
        <v>14044276</v>
      </c>
      <c r="O47" s="62">
        <v>482370.66667000001</v>
      </c>
      <c r="P47" s="62">
        <v>0</v>
      </c>
      <c r="Q47" s="62">
        <v>0</v>
      </c>
      <c r="R47" s="62">
        <v>553842</v>
      </c>
      <c r="S47" s="62">
        <v>73343</v>
      </c>
      <c r="T47" s="62">
        <v>0</v>
      </c>
      <c r="U47" s="62">
        <v>88052</v>
      </c>
      <c r="V47" s="62">
        <v>104100</v>
      </c>
    </row>
    <row r="48" spans="1:22" ht="15" x14ac:dyDescent="0.25">
      <c r="A48" s="62" t="s">
        <v>120</v>
      </c>
      <c r="B48" s="62">
        <v>1044</v>
      </c>
      <c r="C48" s="62">
        <v>0</v>
      </c>
      <c r="D48" s="62">
        <v>1</v>
      </c>
      <c r="E48" s="62">
        <v>4859.1000000000004</v>
      </c>
      <c r="F48" s="62">
        <v>-3.3</v>
      </c>
      <c r="G48" s="62">
        <v>22098027</v>
      </c>
      <c r="H48" s="62">
        <v>3449485</v>
      </c>
      <c r="I48" s="62">
        <v>1126752</v>
      </c>
      <c r="J48" s="62">
        <v>15450274</v>
      </c>
      <c r="K48" s="62">
        <v>244022</v>
      </c>
      <c r="L48" s="62">
        <v>41251466.667000003</v>
      </c>
      <c r="M48" s="62">
        <v>15206252</v>
      </c>
      <c r="N48" s="62">
        <v>39627012</v>
      </c>
      <c r="O48" s="62">
        <v>1624454.6666999999</v>
      </c>
      <c r="P48" s="62">
        <v>0</v>
      </c>
      <c r="Q48" s="62">
        <v>0</v>
      </c>
      <c r="R48" s="62">
        <v>308751</v>
      </c>
      <c r="S48" s="62">
        <v>115939</v>
      </c>
      <c r="T48" s="62">
        <v>0</v>
      </c>
      <c r="U48" s="62">
        <v>253101</v>
      </c>
      <c r="V48" s="62">
        <v>253681</v>
      </c>
    </row>
    <row r="49" spans="1:22" ht="15" x14ac:dyDescent="0.25">
      <c r="A49" s="62" t="s">
        <v>121</v>
      </c>
      <c r="B49" s="62">
        <v>1053</v>
      </c>
      <c r="C49" s="62">
        <v>0</v>
      </c>
      <c r="D49" s="62">
        <v>1</v>
      </c>
      <c r="E49" s="62">
        <v>16864.7</v>
      </c>
      <c r="F49" s="62">
        <v>213.6</v>
      </c>
      <c r="G49" s="62">
        <v>87549280</v>
      </c>
      <c r="H49" s="62">
        <v>11873870</v>
      </c>
      <c r="I49" s="62">
        <v>5806345</v>
      </c>
      <c r="J49" s="62">
        <v>49930895</v>
      </c>
      <c r="K49" s="62">
        <v>1024119</v>
      </c>
      <c r="L49" s="62">
        <v>150120788.33000001</v>
      </c>
      <c r="M49" s="62">
        <v>48906776</v>
      </c>
      <c r="N49" s="62">
        <v>142523581</v>
      </c>
      <c r="O49" s="62">
        <v>7597207.3333000001</v>
      </c>
      <c r="P49" s="62">
        <v>0</v>
      </c>
      <c r="Q49" s="62">
        <v>0</v>
      </c>
      <c r="R49" s="62">
        <v>1518291</v>
      </c>
      <c r="S49" s="62">
        <v>199335</v>
      </c>
      <c r="T49" s="62">
        <v>0</v>
      </c>
      <c r="U49" s="62">
        <v>908155</v>
      </c>
      <c r="V49" s="62">
        <v>766743</v>
      </c>
    </row>
    <row r="50" spans="1:22" ht="15" x14ac:dyDescent="0.25">
      <c r="A50" s="62" t="s">
        <v>122</v>
      </c>
      <c r="B50" s="62">
        <v>1062</v>
      </c>
      <c r="C50" s="62">
        <v>0</v>
      </c>
      <c r="D50" s="62">
        <v>1</v>
      </c>
      <c r="E50" s="62">
        <v>1318.4</v>
      </c>
      <c r="F50" s="62">
        <v>0.8</v>
      </c>
      <c r="G50" s="62">
        <v>7270120</v>
      </c>
      <c r="H50" s="62">
        <v>918216</v>
      </c>
      <c r="I50" s="62">
        <v>327100</v>
      </c>
      <c r="J50" s="62">
        <v>2331908</v>
      </c>
      <c r="K50" s="62">
        <v>46585</v>
      </c>
      <c r="L50" s="62">
        <v>10538140.666999999</v>
      </c>
      <c r="M50" s="62">
        <v>2285323</v>
      </c>
      <c r="N50" s="62">
        <v>10146559</v>
      </c>
      <c r="O50" s="62">
        <v>391581.66667000001</v>
      </c>
      <c r="P50" s="62">
        <v>0</v>
      </c>
      <c r="Q50" s="62">
        <v>265913.79968</v>
      </c>
      <c r="R50" s="62">
        <v>276921</v>
      </c>
      <c r="S50" s="62">
        <v>-13827</v>
      </c>
      <c r="T50" s="62">
        <v>265913.79968</v>
      </c>
      <c r="U50" s="62">
        <v>65724</v>
      </c>
      <c r="V50" s="62">
        <v>17897</v>
      </c>
    </row>
    <row r="51" spans="1:22" ht="15" x14ac:dyDescent="0.25">
      <c r="A51" s="62" t="s">
        <v>123</v>
      </c>
      <c r="B51" s="62">
        <v>1071</v>
      </c>
      <c r="C51" s="62">
        <v>0</v>
      </c>
      <c r="D51" s="62">
        <v>1</v>
      </c>
      <c r="E51" s="62">
        <v>1370</v>
      </c>
      <c r="F51" s="62">
        <v>-12.9</v>
      </c>
      <c r="G51" s="62">
        <v>8371719</v>
      </c>
      <c r="H51" s="62">
        <v>976634</v>
      </c>
      <c r="I51" s="62">
        <v>575914</v>
      </c>
      <c r="J51" s="62">
        <v>2773310</v>
      </c>
      <c r="K51" s="62">
        <v>40397</v>
      </c>
      <c r="L51" s="62">
        <v>12160553</v>
      </c>
      <c r="M51" s="62">
        <v>2732913</v>
      </c>
      <c r="N51" s="62">
        <v>11505352</v>
      </c>
      <c r="O51" s="62">
        <v>655201</v>
      </c>
      <c r="P51" s="62">
        <v>0</v>
      </c>
      <c r="Q51" s="62">
        <v>393549.76897999999</v>
      </c>
      <c r="R51" s="62">
        <v>283287</v>
      </c>
      <c r="S51" s="62">
        <v>29265</v>
      </c>
      <c r="T51" s="62">
        <v>393549.76897999999</v>
      </c>
      <c r="U51" s="62">
        <v>72904</v>
      </c>
      <c r="V51" s="62">
        <v>38890</v>
      </c>
    </row>
    <row r="52" spans="1:22" ht="15" x14ac:dyDescent="0.25">
      <c r="A52" s="62" t="s">
        <v>124</v>
      </c>
      <c r="B52" s="62">
        <v>1080</v>
      </c>
      <c r="C52" s="62">
        <v>0</v>
      </c>
      <c r="D52" s="62">
        <v>1</v>
      </c>
      <c r="E52" s="62">
        <v>467.1</v>
      </c>
      <c r="F52" s="62">
        <v>-5</v>
      </c>
      <c r="G52" s="62">
        <v>2399502</v>
      </c>
      <c r="H52" s="62">
        <v>334805</v>
      </c>
      <c r="I52" s="62">
        <v>121174</v>
      </c>
      <c r="J52" s="62">
        <v>1397122</v>
      </c>
      <c r="K52" s="62">
        <v>6480</v>
      </c>
      <c r="L52" s="62">
        <v>4139584</v>
      </c>
      <c r="M52" s="62">
        <v>1390642</v>
      </c>
      <c r="N52" s="62">
        <v>4003775</v>
      </c>
      <c r="O52" s="62">
        <v>135809</v>
      </c>
      <c r="P52" s="62">
        <v>0</v>
      </c>
      <c r="Q52" s="62">
        <v>0</v>
      </c>
      <c r="R52" s="62">
        <v>85941</v>
      </c>
      <c r="S52" s="62">
        <v>9428</v>
      </c>
      <c r="T52" s="62">
        <v>0</v>
      </c>
      <c r="U52" s="62">
        <v>25669</v>
      </c>
      <c r="V52" s="62">
        <v>8155</v>
      </c>
    </row>
    <row r="53" spans="1:22" ht="15" x14ac:dyDescent="0.25">
      <c r="A53" s="62" t="s">
        <v>125</v>
      </c>
      <c r="B53" s="62">
        <v>1089</v>
      </c>
      <c r="C53" s="62">
        <v>0</v>
      </c>
      <c r="D53" s="62">
        <v>1</v>
      </c>
      <c r="E53" s="62">
        <v>479.3</v>
      </c>
      <c r="F53" s="62">
        <v>-10.199999999999999</v>
      </c>
      <c r="G53" s="62">
        <v>2749773</v>
      </c>
      <c r="H53" s="62">
        <v>358836</v>
      </c>
      <c r="I53" s="62">
        <v>272591</v>
      </c>
      <c r="J53" s="62">
        <v>1167379</v>
      </c>
      <c r="K53" s="62">
        <v>28091</v>
      </c>
      <c r="L53" s="62">
        <v>4282069</v>
      </c>
      <c r="M53" s="62">
        <v>1139288</v>
      </c>
      <c r="N53" s="62">
        <v>3975306</v>
      </c>
      <c r="O53" s="62">
        <v>306763</v>
      </c>
      <c r="P53" s="62">
        <v>0</v>
      </c>
      <c r="Q53" s="62">
        <v>46797.968028000003</v>
      </c>
      <c r="R53" s="62">
        <v>82758</v>
      </c>
      <c r="S53" s="62">
        <v>-24360</v>
      </c>
      <c r="T53" s="62">
        <v>46797.968028000003</v>
      </c>
      <c r="U53" s="62">
        <v>26187</v>
      </c>
      <c r="V53" s="62">
        <v>6081</v>
      </c>
    </row>
    <row r="54" spans="1:22" ht="15" x14ac:dyDescent="0.25">
      <c r="A54" s="62" t="s">
        <v>126</v>
      </c>
      <c r="B54" s="62">
        <v>1082</v>
      </c>
      <c r="C54" s="62">
        <v>0</v>
      </c>
      <c r="D54" s="62">
        <v>1</v>
      </c>
      <c r="E54" s="62">
        <v>1477.6</v>
      </c>
      <c r="F54" s="62">
        <v>-10</v>
      </c>
      <c r="G54" s="62">
        <v>7381106</v>
      </c>
      <c r="H54" s="62">
        <v>1053017</v>
      </c>
      <c r="I54" s="62">
        <v>459280</v>
      </c>
      <c r="J54" s="62">
        <v>3951657</v>
      </c>
      <c r="K54" s="62">
        <v>-129602</v>
      </c>
      <c r="L54" s="62">
        <v>12423226</v>
      </c>
      <c r="M54" s="62">
        <v>4081259</v>
      </c>
      <c r="N54" s="62">
        <v>12056102</v>
      </c>
      <c r="O54" s="62">
        <v>367124</v>
      </c>
      <c r="P54" s="62">
        <v>0</v>
      </c>
      <c r="Q54" s="62">
        <v>0</v>
      </c>
      <c r="R54" s="62">
        <v>296019</v>
      </c>
      <c r="S54" s="62">
        <v>11392</v>
      </c>
      <c r="T54" s="62">
        <v>0</v>
      </c>
      <c r="U54" s="62">
        <v>76490</v>
      </c>
      <c r="V54" s="62">
        <v>37446</v>
      </c>
    </row>
    <row r="55" spans="1:22" ht="15" x14ac:dyDescent="0.25">
      <c r="A55" s="62" t="s">
        <v>127</v>
      </c>
      <c r="B55" s="62">
        <v>1093</v>
      </c>
      <c r="C55" s="62">
        <v>0</v>
      </c>
      <c r="D55" s="62">
        <v>1</v>
      </c>
      <c r="E55" s="62">
        <v>682.4</v>
      </c>
      <c r="F55" s="62">
        <v>9.6999999999999993</v>
      </c>
      <c r="G55" s="62">
        <v>4145172</v>
      </c>
      <c r="H55" s="62">
        <v>508711</v>
      </c>
      <c r="I55" s="62">
        <v>369160</v>
      </c>
      <c r="J55" s="62">
        <v>1286733</v>
      </c>
      <c r="K55" s="62">
        <v>33861</v>
      </c>
      <c r="L55" s="62">
        <v>5948637.6666999999</v>
      </c>
      <c r="M55" s="62">
        <v>1252872</v>
      </c>
      <c r="N55" s="62">
        <v>5537595</v>
      </c>
      <c r="O55" s="62">
        <v>411042.66667000001</v>
      </c>
      <c r="P55" s="62">
        <v>0</v>
      </c>
      <c r="Q55" s="62">
        <v>172096.79960999999</v>
      </c>
      <c r="R55" s="62">
        <v>108222</v>
      </c>
      <c r="S55" s="62">
        <v>-23380</v>
      </c>
      <c r="T55" s="62">
        <v>172096.79960999999</v>
      </c>
      <c r="U55" s="62">
        <v>36842</v>
      </c>
      <c r="V55" s="62">
        <v>8022</v>
      </c>
    </row>
    <row r="56" spans="1:22" ht="15" x14ac:dyDescent="0.25">
      <c r="A56" s="62" t="s">
        <v>128</v>
      </c>
      <c r="B56" s="62">
        <v>1079</v>
      </c>
      <c r="C56" s="62">
        <v>0</v>
      </c>
      <c r="D56" s="62">
        <v>1</v>
      </c>
      <c r="E56" s="62">
        <v>802.8</v>
      </c>
      <c r="F56" s="62">
        <v>-29.8</v>
      </c>
      <c r="G56" s="62">
        <v>3975531</v>
      </c>
      <c r="H56" s="62">
        <v>599680</v>
      </c>
      <c r="I56" s="62">
        <v>-38920</v>
      </c>
      <c r="J56" s="62">
        <v>2097165</v>
      </c>
      <c r="K56" s="62">
        <v>32372</v>
      </c>
      <c r="L56" s="62">
        <v>6689643</v>
      </c>
      <c r="M56" s="62">
        <v>2064793</v>
      </c>
      <c r="N56" s="62">
        <v>6678924</v>
      </c>
      <c r="O56" s="62">
        <v>10719</v>
      </c>
      <c r="P56" s="62">
        <v>36684</v>
      </c>
      <c r="Q56" s="62">
        <v>0</v>
      </c>
      <c r="R56" s="62">
        <v>0</v>
      </c>
      <c r="S56" s="62">
        <v>0</v>
      </c>
      <c r="T56" s="62">
        <v>0</v>
      </c>
      <c r="U56" s="62">
        <v>40987</v>
      </c>
      <c r="V56" s="62">
        <v>17267</v>
      </c>
    </row>
    <row r="57" spans="1:22" ht="15" x14ac:dyDescent="0.25">
      <c r="A57" s="62" t="s">
        <v>129</v>
      </c>
      <c r="B57" s="62">
        <v>1095</v>
      </c>
      <c r="C57" s="62">
        <v>0</v>
      </c>
      <c r="D57" s="62">
        <v>1</v>
      </c>
      <c r="E57" s="62">
        <v>688.8</v>
      </c>
      <c r="F57" s="62">
        <v>-7.7</v>
      </c>
      <c r="G57" s="62">
        <v>3200641</v>
      </c>
      <c r="H57" s="62">
        <v>472250</v>
      </c>
      <c r="I57" s="62">
        <v>55609</v>
      </c>
      <c r="J57" s="62">
        <v>2110353</v>
      </c>
      <c r="K57" s="62">
        <v>-52180</v>
      </c>
      <c r="L57" s="62">
        <v>5795992.6666999999</v>
      </c>
      <c r="M57" s="62">
        <v>2162533</v>
      </c>
      <c r="N57" s="62">
        <v>5779815</v>
      </c>
      <c r="O57" s="62">
        <v>16177.666667</v>
      </c>
      <c r="P57" s="62">
        <v>0</v>
      </c>
      <c r="Q57" s="62">
        <v>0</v>
      </c>
      <c r="R57" s="62">
        <v>178248</v>
      </c>
      <c r="S57" s="62">
        <v>58888</v>
      </c>
      <c r="T57" s="62">
        <v>0</v>
      </c>
      <c r="U57" s="62">
        <v>35027</v>
      </c>
      <c r="V57" s="62">
        <v>12749</v>
      </c>
    </row>
    <row r="58" spans="1:22" ht="15" x14ac:dyDescent="0.25">
      <c r="A58" s="62" t="s">
        <v>130</v>
      </c>
      <c r="B58" s="62">
        <v>4772</v>
      </c>
      <c r="C58" s="62">
        <v>0</v>
      </c>
      <c r="D58" s="62">
        <v>1</v>
      </c>
      <c r="E58" s="62">
        <v>843.6</v>
      </c>
      <c r="F58" s="62">
        <v>-21.6</v>
      </c>
      <c r="G58" s="62">
        <v>3905229</v>
      </c>
      <c r="H58" s="62">
        <v>631594</v>
      </c>
      <c r="I58" s="62">
        <v>-19445</v>
      </c>
      <c r="J58" s="62">
        <v>2867811</v>
      </c>
      <c r="K58" s="62">
        <v>109472</v>
      </c>
      <c r="L58" s="62">
        <v>7427047.3333000001</v>
      </c>
      <c r="M58" s="62">
        <v>2758339</v>
      </c>
      <c r="N58" s="62">
        <v>7314607</v>
      </c>
      <c r="O58" s="62">
        <v>112440.33332999999</v>
      </c>
      <c r="P58" s="62">
        <v>0</v>
      </c>
      <c r="Q58" s="62">
        <v>0</v>
      </c>
      <c r="R58" s="62">
        <v>136869</v>
      </c>
      <c r="S58" s="62">
        <v>-34519</v>
      </c>
      <c r="T58" s="62">
        <v>0</v>
      </c>
      <c r="U58" s="62">
        <v>45547</v>
      </c>
      <c r="V58" s="62">
        <v>22413</v>
      </c>
    </row>
    <row r="59" spans="1:22" ht="15" x14ac:dyDescent="0.25">
      <c r="A59" s="62" t="s">
        <v>131</v>
      </c>
      <c r="B59" s="62">
        <v>1107</v>
      </c>
      <c r="C59" s="62">
        <v>0</v>
      </c>
      <c r="D59" s="62">
        <v>1</v>
      </c>
      <c r="E59" s="62">
        <v>1343.6</v>
      </c>
      <c r="F59" s="62">
        <v>-17.5</v>
      </c>
      <c r="G59" s="62">
        <v>7665354</v>
      </c>
      <c r="H59" s="62">
        <v>948376</v>
      </c>
      <c r="I59" s="62">
        <v>259440</v>
      </c>
      <c r="J59" s="62">
        <v>2839631</v>
      </c>
      <c r="K59" s="62">
        <v>16094</v>
      </c>
      <c r="L59" s="62">
        <v>11477905</v>
      </c>
      <c r="M59" s="62">
        <v>2823537</v>
      </c>
      <c r="N59" s="62">
        <v>11177827</v>
      </c>
      <c r="O59" s="62">
        <v>300078</v>
      </c>
      <c r="P59" s="62">
        <v>0</v>
      </c>
      <c r="Q59" s="62">
        <v>211261.66980999999</v>
      </c>
      <c r="R59" s="62">
        <v>200529</v>
      </c>
      <c r="S59" s="62">
        <v>-4525</v>
      </c>
      <c r="T59" s="62">
        <v>211261.66980999999</v>
      </c>
      <c r="U59" s="62">
        <v>70843</v>
      </c>
      <c r="V59" s="62">
        <v>24544</v>
      </c>
    </row>
    <row r="60" spans="1:22" ht="15" x14ac:dyDescent="0.25">
      <c r="A60" s="62" t="s">
        <v>132</v>
      </c>
      <c r="B60" s="62">
        <v>1116</v>
      </c>
      <c r="C60" s="62">
        <v>0</v>
      </c>
      <c r="D60" s="62">
        <v>1</v>
      </c>
      <c r="E60" s="62">
        <v>1589.3</v>
      </c>
      <c r="F60" s="62">
        <v>9.6</v>
      </c>
      <c r="G60" s="62">
        <v>8381294</v>
      </c>
      <c r="H60" s="62">
        <v>1146160</v>
      </c>
      <c r="I60" s="62">
        <v>418189</v>
      </c>
      <c r="J60" s="62">
        <v>4614298</v>
      </c>
      <c r="K60" s="62">
        <v>71780</v>
      </c>
      <c r="L60" s="62">
        <v>14191766.333000001</v>
      </c>
      <c r="M60" s="62">
        <v>4542518</v>
      </c>
      <c r="N60" s="62">
        <v>13651783</v>
      </c>
      <c r="O60" s="62">
        <v>539983.33333000005</v>
      </c>
      <c r="P60" s="62">
        <v>0</v>
      </c>
      <c r="Q60" s="62">
        <v>0</v>
      </c>
      <c r="R60" s="62">
        <v>85941</v>
      </c>
      <c r="S60" s="62">
        <v>3307</v>
      </c>
      <c r="T60" s="62">
        <v>0</v>
      </c>
      <c r="U60" s="62">
        <v>85671</v>
      </c>
      <c r="V60" s="62">
        <v>50014</v>
      </c>
    </row>
    <row r="61" spans="1:22" ht="15" x14ac:dyDescent="0.25">
      <c r="A61" s="62" t="s">
        <v>133</v>
      </c>
      <c r="B61" s="62">
        <v>1134</v>
      </c>
      <c r="C61" s="62">
        <v>0</v>
      </c>
      <c r="D61" s="62">
        <v>1</v>
      </c>
      <c r="E61" s="62">
        <v>293.60000000000002</v>
      </c>
      <c r="F61" s="62">
        <v>-11</v>
      </c>
      <c r="G61" s="62">
        <v>1303824</v>
      </c>
      <c r="H61" s="62">
        <v>231699</v>
      </c>
      <c r="I61" s="62">
        <v>81606</v>
      </c>
      <c r="J61" s="62">
        <v>1102559</v>
      </c>
      <c r="K61" s="62">
        <v>-16414</v>
      </c>
      <c r="L61" s="62">
        <v>2641738.3333000001</v>
      </c>
      <c r="M61" s="62">
        <v>1118973</v>
      </c>
      <c r="N61" s="62">
        <v>2572890</v>
      </c>
      <c r="O61" s="62">
        <v>68848.333333000002</v>
      </c>
      <c r="P61" s="62">
        <v>14283</v>
      </c>
      <c r="Q61" s="62">
        <v>0</v>
      </c>
      <c r="R61" s="62">
        <v>54111</v>
      </c>
      <c r="S61" s="62">
        <v>5143</v>
      </c>
      <c r="T61" s="62">
        <v>0</v>
      </c>
      <c r="U61" s="62">
        <v>16354</v>
      </c>
      <c r="V61" s="62">
        <v>3656</v>
      </c>
    </row>
    <row r="62" spans="1:22" ht="15" x14ac:dyDescent="0.25">
      <c r="A62" s="62" t="s">
        <v>134</v>
      </c>
      <c r="B62" s="62">
        <v>1152</v>
      </c>
      <c r="C62" s="62">
        <v>0</v>
      </c>
      <c r="D62" s="62">
        <v>1</v>
      </c>
      <c r="E62" s="62">
        <v>975.1</v>
      </c>
      <c r="F62" s="62">
        <v>15.9</v>
      </c>
      <c r="G62" s="62">
        <v>5270081</v>
      </c>
      <c r="H62" s="62">
        <v>711348</v>
      </c>
      <c r="I62" s="62">
        <v>418072</v>
      </c>
      <c r="J62" s="62">
        <v>2541616</v>
      </c>
      <c r="K62" s="62">
        <v>56408</v>
      </c>
      <c r="L62" s="62">
        <v>8561113.6666999999</v>
      </c>
      <c r="M62" s="62">
        <v>2485208</v>
      </c>
      <c r="N62" s="62">
        <v>8048565</v>
      </c>
      <c r="O62" s="62">
        <v>512548.66667000001</v>
      </c>
      <c r="P62" s="62">
        <v>0</v>
      </c>
      <c r="Q62" s="62">
        <v>114.11914259</v>
      </c>
      <c r="R62" s="62">
        <v>130503</v>
      </c>
      <c r="S62" s="62">
        <v>8083</v>
      </c>
      <c r="T62" s="62">
        <v>114.11914259</v>
      </c>
      <c r="U62" s="62">
        <v>52494</v>
      </c>
      <c r="V62" s="62">
        <v>38069</v>
      </c>
    </row>
    <row r="63" spans="1:22" ht="15" x14ac:dyDescent="0.25">
      <c r="A63" s="62" t="s">
        <v>135</v>
      </c>
      <c r="B63" s="62">
        <v>1197</v>
      </c>
      <c r="C63" s="62">
        <v>0</v>
      </c>
      <c r="D63" s="62">
        <v>1</v>
      </c>
      <c r="E63" s="62">
        <v>938.7</v>
      </c>
      <c r="F63" s="62">
        <v>-8.5</v>
      </c>
      <c r="G63" s="62">
        <v>4596045</v>
      </c>
      <c r="H63" s="62">
        <v>629927</v>
      </c>
      <c r="I63" s="62">
        <v>254138</v>
      </c>
      <c r="J63" s="62">
        <v>2483965</v>
      </c>
      <c r="K63" s="62">
        <v>46658</v>
      </c>
      <c r="L63" s="62">
        <v>7735488.6666999999</v>
      </c>
      <c r="M63" s="62">
        <v>2437307</v>
      </c>
      <c r="N63" s="62">
        <v>7409141</v>
      </c>
      <c r="O63" s="62">
        <v>326347.66667000001</v>
      </c>
      <c r="P63" s="62">
        <v>0</v>
      </c>
      <c r="Q63" s="62">
        <v>0</v>
      </c>
      <c r="R63" s="62">
        <v>0</v>
      </c>
      <c r="S63" s="62">
        <v>0</v>
      </c>
      <c r="T63" s="62">
        <v>0</v>
      </c>
      <c r="U63" s="62">
        <v>47829</v>
      </c>
      <c r="V63" s="62">
        <v>25552</v>
      </c>
    </row>
    <row r="64" spans="1:22" ht="15" x14ac:dyDescent="0.25">
      <c r="A64" s="62" t="s">
        <v>136</v>
      </c>
      <c r="B64" s="62">
        <v>1206</v>
      </c>
      <c r="C64" s="62">
        <v>0</v>
      </c>
      <c r="D64" s="62">
        <v>1</v>
      </c>
      <c r="E64" s="62">
        <v>806.9</v>
      </c>
      <c r="F64" s="62">
        <v>8.3000000000000007</v>
      </c>
      <c r="G64" s="62">
        <v>4172629</v>
      </c>
      <c r="H64" s="62">
        <v>595436</v>
      </c>
      <c r="I64" s="62">
        <v>689447</v>
      </c>
      <c r="J64" s="62">
        <v>3042688</v>
      </c>
      <c r="K64" s="62">
        <v>119743</v>
      </c>
      <c r="L64" s="62">
        <v>7826490.3333000001</v>
      </c>
      <c r="M64" s="62">
        <v>2922945</v>
      </c>
      <c r="N64" s="62">
        <v>7001563</v>
      </c>
      <c r="O64" s="62">
        <v>824927.33333000005</v>
      </c>
      <c r="P64" s="62">
        <v>0</v>
      </c>
      <c r="Q64" s="62">
        <v>0</v>
      </c>
      <c r="R64" s="62">
        <v>162333</v>
      </c>
      <c r="S64" s="62">
        <v>-5995</v>
      </c>
      <c r="T64" s="62">
        <v>0</v>
      </c>
      <c r="U64" s="62">
        <v>47871</v>
      </c>
      <c r="V64" s="62">
        <v>15737</v>
      </c>
    </row>
    <row r="65" spans="1:22" ht="15" x14ac:dyDescent="0.25">
      <c r="A65" s="62" t="s">
        <v>137</v>
      </c>
      <c r="B65" s="62">
        <v>1211</v>
      </c>
      <c r="C65" s="62">
        <v>0</v>
      </c>
      <c r="D65" s="62">
        <v>1</v>
      </c>
      <c r="E65" s="62">
        <v>1448.5</v>
      </c>
      <c r="F65" s="62">
        <v>12.9</v>
      </c>
      <c r="G65" s="62">
        <v>8417839</v>
      </c>
      <c r="H65" s="62">
        <v>1033185</v>
      </c>
      <c r="I65" s="62">
        <v>444849</v>
      </c>
      <c r="J65" s="62">
        <v>3004982</v>
      </c>
      <c r="K65" s="62">
        <v>59833</v>
      </c>
      <c r="L65" s="62">
        <v>12500025.666999999</v>
      </c>
      <c r="M65" s="62">
        <v>2945149</v>
      </c>
      <c r="N65" s="62">
        <v>11951324</v>
      </c>
      <c r="O65" s="62">
        <v>548701.66666999995</v>
      </c>
      <c r="P65" s="62">
        <v>0</v>
      </c>
      <c r="Q65" s="62">
        <v>230529.79081000001</v>
      </c>
      <c r="R65" s="62">
        <v>197346</v>
      </c>
      <c r="S65" s="62">
        <v>-47494</v>
      </c>
      <c r="T65" s="62">
        <v>230529.79081000001</v>
      </c>
      <c r="U65" s="62">
        <v>78513</v>
      </c>
      <c r="V65" s="62">
        <v>44020</v>
      </c>
    </row>
    <row r="66" spans="1:22" ht="15" x14ac:dyDescent="0.25">
      <c r="A66" s="62" t="s">
        <v>138</v>
      </c>
      <c r="B66" s="62">
        <v>1215</v>
      </c>
      <c r="C66" s="62">
        <v>0</v>
      </c>
      <c r="D66" s="62">
        <v>1</v>
      </c>
      <c r="E66" s="62">
        <v>340.8</v>
      </c>
      <c r="F66" s="62">
        <v>1</v>
      </c>
      <c r="G66" s="62">
        <v>1814211</v>
      </c>
      <c r="H66" s="62">
        <v>279796</v>
      </c>
      <c r="I66" s="62">
        <v>72582</v>
      </c>
      <c r="J66" s="62">
        <v>901882</v>
      </c>
      <c r="K66" s="62">
        <v>-54661</v>
      </c>
      <c r="L66" s="62">
        <v>2999220.3333000001</v>
      </c>
      <c r="M66" s="62">
        <v>956543</v>
      </c>
      <c r="N66" s="62">
        <v>2977968</v>
      </c>
      <c r="O66" s="62">
        <v>21252.333332999999</v>
      </c>
      <c r="P66" s="62">
        <v>0</v>
      </c>
      <c r="Q66" s="62">
        <v>6055.0813992000003</v>
      </c>
      <c r="R66" s="62">
        <v>35013</v>
      </c>
      <c r="S66" s="62">
        <v>-32318</v>
      </c>
      <c r="T66" s="62">
        <v>6055.0813992000003</v>
      </c>
      <c r="U66" s="62">
        <v>17975</v>
      </c>
      <c r="V66" s="62">
        <v>3331</v>
      </c>
    </row>
    <row r="67" spans="1:22" ht="15" x14ac:dyDescent="0.25">
      <c r="A67" s="62" t="s">
        <v>139</v>
      </c>
      <c r="B67" s="62">
        <v>1218</v>
      </c>
      <c r="C67" s="62">
        <v>0</v>
      </c>
      <c r="D67" s="62">
        <v>1</v>
      </c>
      <c r="E67" s="62">
        <v>371</v>
      </c>
      <c r="F67" s="62">
        <v>26</v>
      </c>
      <c r="G67" s="62">
        <v>1302381</v>
      </c>
      <c r="H67" s="62">
        <v>285717</v>
      </c>
      <c r="I67" s="62">
        <v>271862</v>
      </c>
      <c r="J67" s="62">
        <v>1721056</v>
      </c>
      <c r="K67" s="62">
        <v>-177083</v>
      </c>
      <c r="L67" s="62">
        <v>3315191.6666999999</v>
      </c>
      <c r="M67" s="62">
        <v>1898139</v>
      </c>
      <c r="N67" s="62">
        <v>3214375</v>
      </c>
      <c r="O67" s="62">
        <v>100816.66667000001</v>
      </c>
      <c r="P67" s="62">
        <v>0</v>
      </c>
      <c r="Q67" s="62">
        <v>0</v>
      </c>
      <c r="R67" s="62">
        <v>47745</v>
      </c>
      <c r="S67" s="62">
        <v>-22647</v>
      </c>
      <c r="T67" s="62">
        <v>0</v>
      </c>
      <c r="U67" s="62">
        <v>19483</v>
      </c>
      <c r="V67" s="62">
        <v>6038</v>
      </c>
    </row>
    <row r="68" spans="1:22" ht="15" x14ac:dyDescent="0.25">
      <c r="A68" s="62" t="s">
        <v>140</v>
      </c>
      <c r="B68" s="62">
        <v>2763</v>
      </c>
      <c r="C68" s="62">
        <v>0</v>
      </c>
      <c r="D68" s="62">
        <v>1</v>
      </c>
      <c r="E68" s="62">
        <v>621.1</v>
      </c>
      <c r="F68" s="62">
        <v>-7.7</v>
      </c>
      <c r="G68" s="62">
        <v>2609768</v>
      </c>
      <c r="H68" s="62">
        <v>438918</v>
      </c>
      <c r="I68" s="62">
        <v>27710</v>
      </c>
      <c r="J68" s="62">
        <v>2277769</v>
      </c>
      <c r="K68" s="62">
        <v>-38477</v>
      </c>
      <c r="L68" s="62">
        <v>5339258</v>
      </c>
      <c r="M68" s="62">
        <v>2316246</v>
      </c>
      <c r="N68" s="62">
        <v>5337222</v>
      </c>
      <c r="O68" s="62">
        <v>2036</v>
      </c>
      <c r="P68" s="62">
        <v>0</v>
      </c>
      <c r="Q68" s="62">
        <v>0</v>
      </c>
      <c r="R68" s="62">
        <v>79575</v>
      </c>
      <c r="S68" s="62">
        <v>-9180</v>
      </c>
      <c r="T68" s="62">
        <v>0</v>
      </c>
      <c r="U68" s="62">
        <v>32186</v>
      </c>
      <c r="V68" s="62">
        <v>12803</v>
      </c>
    </row>
    <row r="69" spans="1:22" ht="15" x14ac:dyDescent="0.25">
      <c r="A69" s="62" t="s">
        <v>141</v>
      </c>
      <c r="B69" s="62">
        <v>1221</v>
      </c>
      <c r="C69" s="62">
        <v>0</v>
      </c>
      <c r="D69" s="62">
        <v>1</v>
      </c>
      <c r="E69" s="62">
        <v>1797.6</v>
      </c>
      <c r="F69" s="62">
        <v>126.3</v>
      </c>
      <c r="G69" s="62">
        <v>8767104</v>
      </c>
      <c r="H69" s="62">
        <v>1253106</v>
      </c>
      <c r="I69" s="62">
        <v>1373217</v>
      </c>
      <c r="J69" s="62">
        <v>5061798</v>
      </c>
      <c r="K69" s="62">
        <v>210396</v>
      </c>
      <c r="L69" s="62">
        <v>15157290</v>
      </c>
      <c r="M69" s="62">
        <v>4851402</v>
      </c>
      <c r="N69" s="62">
        <v>13498395</v>
      </c>
      <c r="O69" s="62">
        <v>1658895</v>
      </c>
      <c r="P69" s="62">
        <v>0</v>
      </c>
      <c r="Q69" s="62">
        <v>0</v>
      </c>
      <c r="R69" s="62">
        <v>175065</v>
      </c>
      <c r="S69" s="62">
        <v>46524</v>
      </c>
      <c r="T69" s="62">
        <v>0</v>
      </c>
      <c r="U69" s="62">
        <v>94550</v>
      </c>
      <c r="V69" s="62">
        <v>75282</v>
      </c>
    </row>
    <row r="70" spans="1:22" ht="15" x14ac:dyDescent="0.25">
      <c r="A70" s="62" t="s">
        <v>142</v>
      </c>
      <c r="B70" s="62">
        <v>1233</v>
      </c>
      <c r="C70" s="62">
        <v>0</v>
      </c>
      <c r="D70" s="62">
        <v>1</v>
      </c>
      <c r="E70" s="62">
        <v>1236.7</v>
      </c>
      <c r="F70" s="62">
        <v>-26.7</v>
      </c>
      <c r="G70" s="62">
        <v>4794118</v>
      </c>
      <c r="H70" s="62">
        <v>854257</v>
      </c>
      <c r="I70" s="62">
        <v>132282</v>
      </c>
      <c r="J70" s="62">
        <v>5093562</v>
      </c>
      <c r="K70" s="62">
        <v>-5133</v>
      </c>
      <c r="L70" s="62">
        <v>10790295</v>
      </c>
      <c r="M70" s="62">
        <v>5098695</v>
      </c>
      <c r="N70" s="62">
        <v>10614788</v>
      </c>
      <c r="O70" s="62">
        <v>175507</v>
      </c>
      <c r="P70" s="62">
        <v>0</v>
      </c>
      <c r="Q70" s="62">
        <v>0</v>
      </c>
      <c r="R70" s="62">
        <v>210078</v>
      </c>
      <c r="S70" s="62">
        <v>-56186</v>
      </c>
      <c r="T70" s="62">
        <v>0</v>
      </c>
      <c r="U70" s="62">
        <v>66191</v>
      </c>
      <c r="V70" s="62">
        <v>48358</v>
      </c>
    </row>
    <row r="71" spans="1:22" ht="15" x14ac:dyDescent="0.25">
      <c r="A71" s="62" t="s">
        <v>143</v>
      </c>
      <c r="B71" s="62">
        <v>1224</v>
      </c>
      <c r="C71" s="62">
        <v>0</v>
      </c>
      <c r="D71" s="62">
        <v>1</v>
      </c>
      <c r="E71" s="62">
        <v>88.2</v>
      </c>
      <c r="F71" s="62">
        <v>6.2</v>
      </c>
      <c r="G71" s="62">
        <v>432189</v>
      </c>
      <c r="H71" s="62">
        <v>57917</v>
      </c>
      <c r="I71" s="62">
        <v>117012</v>
      </c>
      <c r="J71" s="62">
        <v>269769</v>
      </c>
      <c r="K71" s="62">
        <v>-55242</v>
      </c>
      <c r="L71" s="62">
        <v>760590.66666999995</v>
      </c>
      <c r="M71" s="62">
        <v>325011</v>
      </c>
      <c r="N71" s="62">
        <v>698105</v>
      </c>
      <c r="O71" s="62">
        <v>62485.666666999998</v>
      </c>
      <c r="P71" s="62">
        <v>0</v>
      </c>
      <c r="Q71" s="62">
        <v>0</v>
      </c>
      <c r="R71" s="62">
        <v>0</v>
      </c>
      <c r="S71" s="62">
        <v>0</v>
      </c>
      <c r="T71" s="62">
        <v>0</v>
      </c>
      <c r="U71" s="62">
        <v>4784</v>
      </c>
      <c r="V71" s="62">
        <v>716</v>
      </c>
    </row>
    <row r="72" spans="1:22" ht="15" x14ac:dyDescent="0.25">
      <c r="A72" s="62" t="s">
        <v>144</v>
      </c>
      <c r="B72" s="62">
        <v>1278</v>
      </c>
      <c r="C72" s="62">
        <v>0</v>
      </c>
      <c r="D72" s="62">
        <v>1</v>
      </c>
      <c r="E72" s="62">
        <v>3859.6</v>
      </c>
      <c r="F72" s="62">
        <v>-105.9</v>
      </c>
      <c r="G72" s="62">
        <v>22251522</v>
      </c>
      <c r="H72" s="62">
        <v>2783292</v>
      </c>
      <c r="I72" s="62">
        <v>195281</v>
      </c>
      <c r="J72" s="62">
        <v>9705226</v>
      </c>
      <c r="K72" s="62">
        <v>-228480</v>
      </c>
      <c r="L72" s="62">
        <v>34961254</v>
      </c>
      <c r="M72" s="62">
        <v>9933706</v>
      </c>
      <c r="N72" s="62">
        <v>34773239</v>
      </c>
      <c r="O72" s="62">
        <v>188015</v>
      </c>
      <c r="P72" s="62">
        <v>0</v>
      </c>
      <c r="Q72" s="62">
        <v>356033.47600000002</v>
      </c>
      <c r="R72" s="62">
        <v>779835</v>
      </c>
      <c r="S72" s="62">
        <v>112646</v>
      </c>
      <c r="T72" s="62">
        <v>356033.47600000002</v>
      </c>
      <c r="U72" s="62">
        <v>213511</v>
      </c>
      <c r="V72" s="62">
        <v>221214</v>
      </c>
    </row>
    <row r="73" spans="1:22" ht="15" x14ac:dyDescent="0.25">
      <c r="A73" s="62" t="s">
        <v>145</v>
      </c>
      <c r="B73" s="62">
        <v>1332</v>
      </c>
      <c r="C73" s="62">
        <v>0</v>
      </c>
      <c r="D73" s="62">
        <v>1</v>
      </c>
      <c r="E73" s="62">
        <v>742.6</v>
      </c>
      <c r="F73" s="62">
        <v>11.1</v>
      </c>
      <c r="G73" s="62">
        <v>3914450</v>
      </c>
      <c r="H73" s="62">
        <v>513370</v>
      </c>
      <c r="I73" s="62">
        <v>302118</v>
      </c>
      <c r="J73" s="62">
        <v>1766160</v>
      </c>
      <c r="K73" s="62">
        <v>-165742</v>
      </c>
      <c r="L73" s="62">
        <v>6201060.6666999999</v>
      </c>
      <c r="M73" s="62">
        <v>1931902</v>
      </c>
      <c r="N73" s="62">
        <v>6057604</v>
      </c>
      <c r="O73" s="62">
        <v>143456.66667000001</v>
      </c>
      <c r="P73" s="62">
        <v>0</v>
      </c>
      <c r="Q73" s="62">
        <v>45690.352548000003</v>
      </c>
      <c r="R73" s="62">
        <v>133686</v>
      </c>
      <c r="S73" s="62">
        <v>-976</v>
      </c>
      <c r="T73" s="62">
        <v>45690.352548000003</v>
      </c>
      <c r="U73" s="62">
        <v>38053</v>
      </c>
      <c r="V73" s="62">
        <v>7081</v>
      </c>
    </row>
    <row r="74" spans="1:22" ht="15" x14ac:dyDescent="0.25">
      <c r="A74" s="62" t="s">
        <v>146</v>
      </c>
      <c r="B74" s="62">
        <v>1337</v>
      </c>
      <c r="C74" s="62">
        <v>0</v>
      </c>
      <c r="D74" s="62">
        <v>1</v>
      </c>
      <c r="E74" s="62">
        <v>4685.3999999999996</v>
      </c>
      <c r="F74" s="62">
        <v>117.4</v>
      </c>
      <c r="G74" s="62">
        <v>21325564</v>
      </c>
      <c r="H74" s="62">
        <v>3202570</v>
      </c>
      <c r="I74" s="62">
        <v>1880907</v>
      </c>
      <c r="J74" s="62">
        <v>14796507</v>
      </c>
      <c r="K74" s="62">
        <v>332644</v>
      </c>
      <c r="L74" s="62">
        <v>39635236.667000003</v>
      </c>
      <c r="M74" s="62">
        <v>14463863</v>
      </c>
      <c r="N74" s="62">
        <v>37057090</v>
      </c>
      <c r="O74" s="62">
        <v>2578146.6666999999</v>
      </c>
      <c r="P74" s="62">
        <v>0</v>
      </c>
      <c r="Q74" s="62">
        <v>0</v>
      </c>
      <c r="R74" s="62">
        <v>833946</v>
      </c>
      <c r="S74" s="62">
        <v>130031</v>
      </c>
      <c r="T74" s="62">
        <v>0</v>
      </c>
      <c r="U74" s="62">
        <v>239810</v>
      </c>
      <c r="V74" s="62">
        <v>310596</v>
      </c>
    </row>
    <row r="75" spans="1:22" ht="15" x14ac:dyDescent="0.25">
      <c r="A75" s="62" t="s">
        <v>147</v>
      </c>
      <c r="B75" s="62">
        <v>1350</v>
      </c>
      <c r="C75" s="62">
        <v>0</v>
      </c>
      <c r="D75" s="62">
        <v>1</v>
      </c>
      <c r="E75" s="62">
        <v>487.8</v>
      </c>
      <c r="F75" s="62">
        <v>17.8</v>
      </c>
      <c r="G75" s="62">
        <v>2412910</v>
      </c>
      <c r="H75" s="62">
        <v>349125</v>
      </c>
      <c r="I75" s="62">
        <v>298246</v>
      </c>
      <c r="J75" s="62">
        <v>1366805</v>
      </c>
      <c r="K75" s="62">
        <v>-117422</v>
      </c>
      <c r="L75" s="62">
        <v>4131799.6666999999</v>
      </c>
      <c r="M75" s="62">
        <v>1484227</v>
      </c>
      <c r="N75" s="62">
        <v>3948016</v>
      </c>
      <c r="O75" s="62">
        <v>183783.66667000001</v>
      </c>
      <c r="P75" s="62">
        <v>0</v>
      </c>
      <c r="Q75" s="62">
        <v>0</v>
      </c>
      <c r="R75" s="62">
        <v>76392</v>
      </c>
      <c r="S75" s="62">
        <v>2940</v>
      </c>
      <c r="T75" s="62">
        <v>0</v>
      </c>
      <c r="U75" s="62">
        <v>25148</v>
      </c>
      <c r="V75" s="62">
        <v>2960</v>
      </c>
    </row>
    <row r="76" spans="1:22" ht="15" x14ac:dyDescent="0.25">
      <c r="A76" s="62" t="s">
        <v>148</v>
      </c>
      <c r="B76" s="62">
        <v>1359</v>
      </c>
      <c r="C76" s="62">
        <v>0</v>
      </c>
      <c r="D76" s="62">
        <v>1</v>
      </c>
      <c r="E76" s="62">
        <v>528</v>
      </c>
      <c r="F76" s="62">
        <v>27.6</v>
      </c>
      <c r="G76" s="62">
        <v>2141472</v>
      </c>
      <c r="H76" s="62">
        <v>394317</v>
      </c>
      <c r="I76" s="62">
        <v>346900</v>
      </c>
      <c r="J76" s="62">
        <v>1843202</v>
      </c>
      <c r="K76" s="62">
        <v>72571</v>
      </c>
      <c r="L76" s="62">
        <v>4395543</v>
      </c>
      <c r="M76" s="62">
        <v>1770631</v>
      </c>
      <c r="N76" s="62">
        <v>3959520</v>
      </c>
      <c r="O76" s="62">
        <v>436023</v>
      </c>
      <c r="P76" s="62">
        <v>0</v>
      </c>
      <c r="Q76" s="62">
        <v>0</v>
      </c>
      <c r="R76" s="62">
        <v>76392</v>
      </c>
      <c r="S76" s="62">
        <v>-3181</v>
      </c>
      <c r="T76" s="62">
        <v>0</v>
      </c>
      <c r="U76" s="62">
        <v>26736</v>
      </c>
      <c r="V76" s="62">
        <v>16552</v>
      </c>
    </row>
    <row r="77" spans="1:22" ht="15" x14ac:dyDescent="0.25">
      <c r="A77" s="62" t="s">
        <v>149</v>
      </c>
      <c r="B77" s="62">
        <v>1368</v>
      </c>
      <c r="C77" s="62">
        <v>0</v>
      </c>
      <c r="D77" s="62">
        <v>1</v>
      </c>
      <c r="E77" s="62">
        <v>815.6</v>
      </c>
      <c r="F77" s="62">
        <v>-10.6</v>
      </c>
      <c r="G77" s="62">
        <v>4496700</v>
      </c>
      <c r="H77" s="62">
        <v>618328</v>
      </c>
      <c r="I77" s="62">
        <v>140029</v>
      </c>
      <c r="J77" s="62">
        <v>2212140</v>
      </c>
      <c r="K77" s="62">
        <v>-357525</v>
      </c>
      <c r="L77" s="62">
        <v>7339037.3333000001</v>
      </c>
      <c r="M77" s="62">
        <v>2569665</v>
      </c>
      <c r="N77" s="62">
        <v>7544664</v>
      </c>
      <c r="O77" s="62">
        <v>-205626.6667</v>
      </c>
      <c r="P77" s="62">
        <v>0</v>
      </c>
      <c r="Q77" s="62">
        <v>0</v>
      </c>
      <c r="R77" s="62">
        <v>133686</v>
      </c>
      <c r="S77" s="62">
        <v>-22400</v>
      </c>
      <c r="T77" s="62">
        <v>0</v>
      </c>
      <c r="U77" s="62">
        <v>45428</v>
      </c>
      <c r="V77" s="62">
        <v>11869</v>
      </c>
    </row>
    <row r="78" spans="1:22" ht="15" x14ac:dyDescent="0.25">
      <c r="A78" s="62" t="s">
        <v>150</v>
      </c>
      <c r="B78" s="62">
        <v>1413</v>
      </c>
      <c r="C78" s="62">
        <v>0</v>
      </c>
      <c r="D78" s="62">
        <v>1</v>
      </c>
      <c r="E78" s="62">
        <v>401.2</v>
      </c>
      <c r="F78" s="62">
        <v>7.6</v>
      </c>
      <c r="G78" s="62">
        <v>1683556</v>
      </c>
      <c r="H78" s="62">
        <v>317493</v>
      </c>
      <c r="I78" s="62">
        <v>92032</v>
      </c>
      <c r="J78" s="62">
        <v>1557988</v>
      </c>
      <c r="K78" s="62">
        <v>-152543</v>
      </c>
      <c r="L78" s="62">
        <v>3576391.6666999999</v>
      </c>
      <c r="M78" s="62">
        <v>1710531</v>
      </c>
      <c r="N78" s="62">
        <v>3619548</v>
      </c>
      <c r="O78" s="62">
        <v>-43156.333330000001</v>
      </c>
      <c r="P78" s="62">
        <v>0</v>
      </c>
      <c r="Q78" s="62">
        <v>0</v>
      </c>
      <c r="R78" s="62">
        <v>105039</v>
      </c>
      <c r="S78" s="62">
        <v>4042</v>
      </c>
      <c r="T78" s="62">
        <v>0</v>
      </c>
      <c r="U78" s="62">
        <v>21302</v>
      </c>
      <c r="V78" s="62">
        <v>17355</v>
      </c>
    </row>
    <row r="79" spans="1:22" ht="15" x14ac:dyDescent="0.25">
      <c r="A79" s="62" t="s">
        <v>151</v>
      </c>
      <c r="B79" s="62">
        <v>1431</v>
      </c>
      <c r="C79" s="62">
        <v>0</v>
      </c>
      <c r="D79" s="62">
        <v>1</v>
      </c>
      <c r="E79" s="62">
        <v>417.9</v>
      </c>
      <c r="F79" s="62">
        <v>-4.0999999999999996</v>
      </c>
      <c r="G79" s="62">
        <v>1904736</v>
      </c>
      <c r="H79" s="62">
        <v>336761</v>
      </c>
      <c r="I79" s="62">
        <v>173795</v>
      </c>
      <c r="J79" s="62">
        <v>1523686</v>
      </c>
      <c r="K79" s="62">
        <v>4342</v>
      </c>
      <c r="L79" s="62">
        <v>3771769.6666999999</v>
      </c>
      <c r="M79" s="62">
        <v>1519344</v>
      </c>
      <c r="N79" s="62">
        <v>3587046</v>
      </c>
      <c r="O79" s="62">
        <v>184723.66667000001</v>
      </c>
      <c r="P79" s="62">
        <v>0</v>
      </c>
      <c r="Q79" s="62">
        <v>0</v>
      </c>
      <c r="R79" s="62">
        <v>76392</v>
      </c>
      <c r="S79" s="62">
        <v>-121</v>
      </c>
      <c r="T79" s="62">
        <v>0</v>
      </c>
      <c r="U79" s="62">
        <v>22523</v>
      </c>
      <c r="V79" s="62">
        <v>6587</v>
      </c>
    </row>
    <row r="80" spans="1:22" ht="15" x14ac:dyDescent="0.25">
      <c r="A80" s="62" t="s">
        <v>152</v>
      </c>
      <c r="B80" s="62">
        <v>1449</v>
      </c>
      <c r="C80" s="62">
        <v>0</v>
      </c>
      <c r="D80" s="62">
        <v>1</v>
      </c>
      <c r="E80" s="62">
        <v>109.1</v>
      </c>
      <c r="F80" s="62">
        <v>-5.9</v>
      </c>
      <c r="G80" s="62">
        <v>265352</v>
      </c>
      <c r="H80" s="62">
        <v>125664</v>
      </c>
      <c r="I80" s="62">
        <v>51601</v>
      </c>
      <c r="J80" s="62">
        <v>730904</v>
      </c>
      <c r="K80" s="62">
        <v>38246</v>
      </c>
      <c r="L80" s="62">
        <v>1124788</v>
      </c>
      <c r="M80" s="62">
        <v>692658</v>
      </c>
      <c r="N80" s="62">
        <v>1032073</v>
      </c>
      <c r="O80" s="62">
        <v>92715</v>
      </c>
      <c r="P80" s="62">
        <v>17657</v>
      </c>
      <c r="Q80" s="62">
        <v>0</v>
      </c>
      <c r="R80" s="62">
        <v>0</v>
      </c>
      <c r="S80" s="62">
        <v>0</v>
      </c>
      <c r="T80" s="62">
        <v>0</v>
      </c>
      <c r="U80" s="62">
        <v>6422</v>
      </c>
      <c r="V80" s="62">
        <v>2868</v>
      </c>
    </row>
    <row r="81" spans="1:22" ht="15" x14ac:dyDescent="0.25">
      <c r="A81" s="62" t="s">
        <v>153</v>
      </c>
      <c r="B81" s="62">
        <v>1476</v>
      </c>
      <c r="C81" s="62">
        <v>0</v>
      </c>
      <c r="D81" s="62">
        <v>1</v>
      </c>
      <c r="E81" s="62">
        <v>8996</v>
      </c>
      <c r="F81" s="62">
        <v>51.4</v>
      </c>
      <c r="G81" s="62">
        <v>53128284</v>
      </c>
      <c r="H81" s="62">
        <v>6328018</v>
      </c>
      <c r="I81" s="62">
        <v>3511014</v>
      </c>
      <c r="J81" s="62">
        <v>22752735</v>
      </c>
      <c r="K81" s="62">
        <v>397704</v>
      </c>
      <c r="L81" s="62">
        <v>82673086.333000004</v>
      </c>
      <c r="M81" s="62">
        <v>22355031</v>
      </c>
      <c r="N81" s="62">
        <v>78300319</v>
      </c>
      <c r="O81" s="62">
        <v>4372767.3333000001</v>
      </c>
      <c r="P81" s="62">
        <v>0</v>
      </c>
      <c r="Q81" s="62">
        <v>1251161.7464999999</v>
      </c>
      <c r="R81" s="62">
        <v>1298664</v>
      </c>
      <c r="S81" s="62">
        <v>65223</v>
      </c>
      <c r="T81" s="62">
        <v>1251161.7464999999</v>
      </c>
      <c r="U81" s="62">
        <v>499346</v>
      </c>
      <c r="V81" s="62">
        <v>464049</v>
      </c>
    </row>
    <row r="82" spans="1:22" ht="15" x14ac:dyDescent="0.25">
      <c r="A82" s="62" t="s">
        <v>154</v>
      </c>
      <c r="B82" s="62">
        <v>1503</v>
      </c>
      <c r="C82" s="62">
        <v>0</v>
      </c>
      <c r="D82" s="62">
        <v>1</v>
      </c>
      <c r="E82" s="62">
        <v>1425.5</v>
      </c>
      <c r="F82" s="62">
        <v>18.3</v>
      </c>
      <c r="G82" s="62">
        <v>8057671</v>
      </c>
      <c r="H82" s="62">
        <v>1043095</v>
      </c>
      <c r="I82" s="62">
        <v>617728</v>
      </c>
      <c r="J82" s="62">
        <v>3504048</v>
      </c>
      <c r="K82" s="62">
        <v>79230</v>
      </c>
      <c r="L82" s="62">
        <v>12646977.333000001</v>
      </c>
      <c r="M82" s="62">
        <v>3424818</v>
      </c>
      <c r="N82" s="62">
        <v>11907856</v>
      </c>
      <c r="O82" s="62">
        <v>739121.33333000005</v>
      </c>
      <c r="P82" s="62">
        <v>0</v>
      </c>
      <c r="Q82" s="62">
        <v>136234.59917999999</v>
      </c>
      <c r="R82" s="62">
        <v>362862</v>
      </c>
      <c r="S82" s="62">
        <v>-65668</v>
      </c>
      <c r="T82" s="62">
        <v>136234.59917999999</v>
      </c>
      <c r="U82" s="62">
        <v>77198</v>
      </c>
      <c r="V82" s="62">
        <v>42163</v>
      </c>
    </row>
    <row r="83" spans="1:22" ht="15" x14ac:dyDescent="0.25">
      <c r="A83" s="62" t="s">
        <v>155</v>
      </c>
      <c r="B83" s="62">
        <v>1576</v>
      </c>
      <c r="C83" s="62">
        <v>0</v>
      </c>
      <c r="D83" s="62">
        <v>1</v>
      </c>
      <c r="E83" s="62">
        <v>2247.1</v>
      </c>
      <c r="F83" s="62">
        <v>107.3</v>
      </c>
      <c r="G83" s="62">
        <v>10709745</v>
      </c>
      <c r="H83" s="62">
        <v>1496408</v>
      </c>
      <c r="I83" s="62">
        <v>1255163</v>
      </c>
      <c r="J83" s="62">
        <v>6309166</v>
      </c>
      <c r="K83" s="62">
        <v>209402</v>
      </c>
      <c r="L83" s="62">
        <v>18648781</v>
      </c>
      <c r="M83" s="62">
        <v>6099764</v>
      </c>
      <c r="N83" s="62">
        <v>17042222</v>
      </c>
      <c r="O83" s="62">
        <v>1606559</v>
      </c>
      <c r="P83" s="62">
        <v>0</v>
      </c>
      <c r="Q83" s="62">
        <v>0</v>
      </c>
      <c r="R83" s="62">
        <v>455169</v>
      </c>
      <c r="S83" s="62">
        <v>11396</v>
      </c>
      <c r="T83" s="62">
        <v>0</v>
      </c>
      <c r="U83" s="62">
        <v>112490</v>
      </c>
      <c r="V83" s="62">
        <v>133462</v>
      </c>
    </row>
    <row r="84" spans="1:22" ht="15" x14ac:dyDescent="0.25">
      <c r="A84" s="62" t="s">
        <v>156</v>
      </c>
      <c r="B84" s="62">
        <v>1602</v>
      </c>
      <c r="C84" s="62">
        <v>0</v>
      </c>
      <c r="D84" s="62">
        <v>1</v>
      </c>
      <c r="E84" s="62">
        <v>485.2</v>
      </c>
      <c r="F84" s="62">
        <v>2.2000000000000002</v>
      </c>
      <c r="G84" s="62">
        <v>2530102</v>
      </c>
      <c r="H84" s="62">
        <v>352249</v>
      </c>
      <c r="I84" s="62">
        <v>173639</v>
      </c>
      <c r="J84" s="62">
        <v>1187068</v>
      </c>
      <c r="K84" s="62">
        <v>39084</v>
      </c>
      <c r="L84" s="62">
        <v>4073282.3333000001</v>
      </c>
      <c r="M84" s="62">
        <v>1147984</v>
      </c>
      <c r="N84" s="62">
        <v>3856696</v>
      </c>
      <c r="O84" s="62">
        <v>216586.33332999999</v>
      </c>
      <c r="P84" s="62">
        <v>0</v>
      </c>
      <c r="Q84" s="62">
        <v>22725.744844000001</v>
      </c>
      <c r="R84" s="62">
        <v>92307</v>
      </c>
      <c r="S84" s="62">
        <v>-17871</v>
      </c>
      <c r="T84" s="62">
        <v>22725.744844000001</v>
      </c>
      <c r="U84" s="62">
        <v>24747</v>
      </c>
      <c r="V84" s="62">
        <v>3863</v>
      </c>
    </row>
    <row r="85" spans="1:22" ht="15" x14ac:dyDescent="0.25">
      <c r="A85" s="62" t="s">
        <v>157</v>
      </c>
      <c r="B85" s="62">
        <v>1611</v>
      </c>
      <c r="C85" s="62">
        <v>0</v>
      </c>
      <c r="D85" s="62">
        <v>1</v>
      </c>
      <c r="E85" s="62">
        <v>15981.1</v>
      </c>
      <c r="F85" s="62">
        <v>40.9</v>
      </c>
      <c r="G85" s="62">
        <v>85176976</v>
      </c>
      <c r="H85" s="62">
        <v>11401843</v>
      </c>
      <c r="I85" s="62">
        <v>5438877</v>
      </c>
      <c r="J85" s="62">
        <v>44159072</v>
      </c>
      <c r="K85" s="62">
        <v>650416</v>
      </c>
      <c r="L85" s="62">
        <v>141557751</v>
      </c>
      <c r="M85" s="62">
        <v>43508656</v>
      </c>
      <c r="N85" s="62">
        <v>134648598</v>
      </c>
      <c r="O85" s="62">
        <v>6909153</v>
      </c>
      <c r="P85" s="62">
        <v>0</v>
      </c>
      <c r="Q85" s="62">
        <v>83918.583154000007</v>
      </c>
      <c r="R85" s="62">
        <v>2762844</v>
      </c>
      <c r="S85" s="62">
        <v>237512</v>
      </c>
      <c r="T85" s="62">
        <v>83918.583154000007</v>
      </c>
      <c r="U85" s="62">
        <v>855127</v>
      </c>
      <c r="V85" s="62">
        <v>819860</v>
      </c>
    </row>
    <row r="86" spans="1:22" ht="15" x14ac:dyDescent="0.25">
      <c r="A86" s="62" t="s">
        <v>158</v>
      </c>
      <c r="B86" s="62">
        <v>1619</v>
      </c>
      <c r="C86" s="62">
        <v>0</v>
      </c>
      <c r="D86" s="62">
        <v>1</v>
      </c>
      <c r="E86" s="62">
        <v>1182</v>
      </c>
      <c r="F86" s="62">
        <v>-13.7</v>
      </c>
      <c r="G86" s="62">
        <v>5874365</v>
      </c>
      <c r="H86" s="62">
        <v>836481</v>
      </c>
      <c r="I86" s="62">
        <v>233128</v>
      </c>
      <c r="J86" s="62">
        <v>2995829</v>
      </c>
      <c r="K86" s="62">
        <v>45347</v>
      </c>
      <c r="L86" s="62">
        <v>9722438.6666999999</v>
      </c>
      <c r="M86" s="62">
        <v>2950482</v>
      </c>
      <c r="N86" s="62">
        <v>9428200</v>
      </c>
      <c r="O86" s="62">
        <v>294238.66667000001</v>
      </c>
      <c r="P86" s="62">
        <v>0</v>
      </c>
      <c r="Q86" s="62">
        <v>0</v>
      </c>
      <c r="R86" s="62">
        <v>155967</v>
      </c>
      <c r="S86" s="62">
        <v>9063</v>
      </c>
      <c r="T86" s="62">
        <v>0</v>
      </c>
      <c r="U86" s="62">
        <v>59084</v>
      </c>
      <c r="V86" s="62">
        <v>15764</v>
      </c>
    </row>
    <row r="87" spans="1:22" ht="15" x14ac:dyDescent="0.25">
      <c r="A87" s="62" t="s">
        <v>159</v>
      </c>
      <c r="B87" s="62">
        <v>1638</v>
      </c>
      <c r="C87" s="62">
        <v>0</v>
      </c>
      <c r="D87" s="62">
        <v>1</v>
      </c>
      <c r="E87" s="62">
        <v>1393.6</v>
      </c>
      <c r="F87" s="62">
        <v>-25.5</v>
      </c>
      <c r="G87" s="62">
        <v>6026122</v>
      </c>
      <c r="H87" s="62">
        <v>1002555</v>
      </c>
      <c r="I87" s="62">
        <v>152890</v>
      </c>
      <c r="J87" s="62">
        <v>4635472</v>
      </c>
      <c r="K87" s="62">
        <v>52827</v>
      </c>
      <c r="L87" s="62">
        <v>11727254.333000001</v>
      </c>
      <c r="M87" s="62">
        <v>4582645</v>
      </c>
      <c r="N87" s="62">
        <v>11458432</v>
      </c>
      <c r="O87" s="62">
        <v>268822.33332999999</v>
      </c>
      <c r="P87" s="62">
        <v>0</v>
      </c>
      <c r="Q87" s="62">
        <v>0</v>
      </c>
      <c r="R87" s="62">
        <v>315117</v>
      </c>
      <c r="S87" s="62">
        <v>39672</v>
      </c>
      <c r="T87" s="62">
        <v>0</v>
      </c>
      <c r="U87" s="62">
        <v>70328</v>
      </c>
      <c r="V87" s="62">
        <v>63105</v>
      </c>
    </row>
    <row r="88" spans="1:22" ht="15" x14ac:dyDescent="0.25">
      <c r="A88" s="62" t="s">
        <v>160</v>
      </c>
      <c r="B88" s="62">
        <v>1675</v>
      </c>
      <c r="C88" s="62">
        <v>0</v>
      </c>
      <c r="D88" s="62">
        <v>1</v>
      </c>
      <c r="E88" s="62">
        <v>212</v>
      </c>
      <c r="F88" s="62">
        <v>7.7</v>
      </c>
      <c r="G88" s="62">
        <v>1067843</v>
      </c>
      <c r="H88" s="62">
        <v>130892</v>
      </c>
      <c r="I88" s="62">
        <v>121742</v>
      </c>
      <c r="J88" s="62">
        <v>599339</v>
      </c>
      <c r="K88" s="62">
        <v>-56668</v>
      </c>
      <c r="L88" s="62">
        <v>1799218.6666999999</v>
      </c>
      <c r="M88" s="62">
        <v>656007</v>
      </c>
      <c r="N88" s="62">
        <v>1733000</v>
      </c>
      <c r="O88" s="62">
        <v>66218.666666999998</v>
      </c>
      <c r="P88" s="62">
        <v>0</v>
      </c>
      <c r="Q88" s="62">
        <v>0</v>
      </c>
      <c r="R88" s="62">
        <v>47745</v>
      </c>
      <c r="S88" s="62">
        <v>-1223</v>
      </c>
      <c r="T88" s="62">
        <v>0</v>
      </c>
      <c r="U88" s="62">
        <v>11074</v>
      </c>
      <c r="V88" s="62">
        <v>1145</v>
      </c>
    </row>
    <row r="89" spans="1:22" ht="15" x14ac:dyDescent="0.25">
      <c r="A89" s="62" t="s">
        <v>161</v>
      </c>
      <c r="B89" s="62">
        <v>1701</v>
      </c>
      <c r="C89" s="62">
        <v>0</v>
      </c>
      <c r="D89" s="62">
        <v>1</v>
      </c>
      <c r="E89" s="62">
        <v>2047</v>
      </c>
      <c r="F89" s="62">
        <v>-21.6</v>
      </c>
      <c r="G89" s="62">
        <v>13199009</v>
      </c>
      <c r="H89" s="62">
        <v>1411042</v>
      </c>
      <c r="I89" s="62">
        <v>465813</v>
      </c>
      <c r="J89" s="62">
        <v>3443737</v>
      </c>
      <c r="K89" s="62">
        <v>93417</v>
      </c>
      <c r="L89" s="62">
        <v>18104759.333000001</v>
      </c>
      <c r="M89" s="62">
        <v>3350320</v>
      </c>
      <c r="N89" s="62">
        <v>17494558</v>
      </c>
      <c r="O89" s="62">
        <v>610201.33333000005</v>
      </c>
      <c r="P89" s="62">
        <v>0</v>
      </c>
      <c r="Q89" s="62">
        <v>691281.11652000004</v>
      </c>
      <c r="R89" s="62">
        <v>308751</v>
      </c>
      <c r="S89" s="62">
        <v>36307</v>
      </c>
      <c r="T89" s="62">
        <v>691281.11652000004</v>
      </c>
      <c r="U89" s="62">
        <v>114294</v>
      </c>
      <c r="V89" s="62">
        <v>50971</v>
      </c>
    </row>
    <row r="90" spans="1:22" ht="15" x14ac:dyDescent="0.25">
      <c r="A90" s="62" t="s">
        <v>162</v>
      </c>
      <c r="B90" s="62">
        <v>1719</v>
      </c>
      <c r="C90" s="62">
        <v>0</v>
      </c>
      <c r="D90" s="62">
        <v>1</v>
      </c>
      <c r="E90" s="62">
        <v>699.1</v>
      </c>
      <c r="F90" s="62">
        <v>-18</v>
      </c>
      <c r="G90" s="62">
        <v>3504787</v>
      </c>
      <c r="H90" s="62">
        <v>489374</v>
      </c>
      <c r="I90" s="62">
        <v>523</v>
      </c>
      <c r="J90" s="62">
        <v>1731068</v>
      </c>
      <c r="K90" s="62">
        <v>-60205</v>
      </c>
      <c r="L90" s="62">
        <v>5732328.6666999999</v>
      </c>
      <c r="M90" s="62">
        <v>1791273</v>
      </c>
      <c r="N90" s="62">
        <v>5784911</v>
      </c>
      <c r="O90" s="62">
        <v>-52582.333330000001</v>
      </c>
      <c r="P90" s="62">
        <v>0</v>
      </c>
      <c r="Q90" s="62">
        <v>0</v>
      </c>
      <c r="R90" s="62">
        <v>114588</v>
      </c>
      <c r="S90" s="62">
        <v>-7832</v>
      </c>
      <c r="T90" s="62">
        <v>0</v>
      </c>
      <c r="U90" s="62">
        <v>35815</v>
      </c>
      <c r="V90" s="62">
        <v>7100</v>
      </c>
    </row>
    <row r="91" spans="1:22" ht="15" x14ac:dyDescent="0.25">
      <c r="A91" s="62" t="s">
        <v>163</v>
      </c>
      <c r="B91" s="62">
        <v>1737</v>
      </c>
      <c r="C91" s="62">
        <v>0</v>
      </c>
      <c r="D91" s="62">
        <v>1</v>
      </c>
      <c r="E91" s="62">
        <v>32413.200000000001</v>
      </c>
      <c r="F91" s="62">
        <v>351.1</v>
      </c>
      <c r="G91" s="62">
        <v>206710004</v>
      </c>
      <c r="H91" s="62">
        <v>24840023</v>
      </c>
      <c r="I91" s="62">
        <v>12362750</v>
      </c>
      <c r="J91" s="62">
        <v>75626205</v>
      </c>
      <c r="K91" s="62">
        <v>1438763</v>
      </c>
      <c r="L91" s="62">
        <v>308599468.32999998</v>
      </c>
      <c r="M91" s="62">
        <v>74187442</v>
      </c>
      <c r="N91" s="62">
        <v>293334926</v>
      </c>
      <c r="O91" s="62">
        <v>15264542.333000001</v>
      </c>
      <c r="P91" s="62">
        <v>0</v>
      </c>
      <c r="Q91" s="62">
        <v>7978349.2951999996</v>
      </c>
      <c r="R91" s="62">
        <v>4303416</v>
      </c>
      <c r="S91" s="62">
        <v>382915</v>
      </c>
      <c r="T91" s="62">
        <v>7978349.2951999996</v>
      </c>
      <c r="U91" s="62">
        <v>1856212</v>
      </c>
      <c r="V91" s="62">
        <v>1423236</v>
      </c>
    </row>
    <row r="92" spans="1:22" ht="15" x14ac:dyDescent="0.25">
      <c r="A92" s="62" t="s">
        <v>164</v>
      </c>
      <c r="B92" s="62">
        <v>1782</v>
      </c>
      <c r="C92" s="62">
        <v>0</v>
      </c>
      <c r="D92" s="62">
        <v>1</v>
      </c>
      <c r="E92" s="62">
        <v>93</v>
      </c>
      <c r="F92" s="62">
        <v>-19</v>
      </c>
      <c r="G92" s="62">
        <v>520967</v>
      </c>
      <c r="H92" s="62">
        <v>113289</v>
      </c>
      <c r="I92" s="62">
        <v>-31362</v>
      </c>
      <c r="J92" s="62">
        <v>412106</v>
      </c>
      <c r="K92" s="62">
        <v>94080</v>
      </c>
      <c r="L92" s="62">
        <v>1047301.6666999999</v>
      </c>
      <c r="M92" s="62">
        <v>318026</v>
      </c>
      <c r="N92" s="62">
        <v>983644</v>
      </c>
      <c r="O92" s="62">
        <v>63657.666666999998</v>
      </c>
      <c r="P92" s="62">
        <v>100591</v>
      </c>
      <c r="Q92" s="62">
        <v>0</v>
      </c>
      <c r="R92" s="62">
        <v>0</v>
      </c>
      <c r="S92" s="62">
        <v>0</v>
      </c>
      <c r="T92" s="62">
        <v>0</v>
      </c>
      <c r="U92" s="62">
        <v>5495</v>
      </c>
      <c r="V92" s="62">
        <v>940</v>
      </c>
    </row>
    <row r="93" spans="1:22" ht="15" x14ac:dyDescent="0.25">
      <c r="A93" s="62" t="s">
        <v>165</v>
      </c>
      <c r="B93" s="62">
        <v>1791</v>
      </c>
      <c r="C93" s="62">
        <v>0</v>
      </c>
      <c r="D93" s="62">
        <v>1</v>
      </c>
      <c r="E93" s="62">
        <v>880.5</v>
      </c>
      <c r="F93" s="62">
        <v>33.799999999999997</v>
      </c>
      <c r="G93" s="62">
        <v>4741566</v>
      </c>
      <c r="H93" s="62">
        <v>645429</v>
      </c>
      <c r="I93" s="62">
        <v>585178</v>
      </c>
      <c r="J93" s="62">
        <v>2276901</v>
      </c>
      <c r="K93" s="62">
        <v>89711</v>
      </c>
      <c r="L93" s="62">
        <v>7675699.6666999999</v>
      </c>
      <c r="M93" s="62">
        <v>2187190</v>
      </c>
      <c r="N93" s="62">
        <v>6989007</v>
      </c>
      <c r="O93" s="62">
        <v>686692.66666999995</v>
      </c>
      <c r="P93" s="62">
        <v>0</v>
      </c>
      <c r="Q93" s="62">
        <v>0</v>
      </c>
      <c r="R93" s="62">
        <v>155967</v>
      </c>
      <c r="S93" s="62">
        <v>2942</v>
      </c>
      <c r="T93" s="62">
        <v>0</v>
      </c>
      <c r="U93" s="62">
        <v>47699</v>
      </c>
      <c r="V93" s="62">
        <v>11804</v>
      </c>
    </row>
    <row r="94" spans="1:22" ht="15" x14ac:dyDescent="0.25">
      <c r="A94" s="62" t="s">
        <v>166</v>
      </c>
      <c r="B94" s="62">
        <v>1854</v>
      </c>
      <c r="C94" s="62">
        <v>0</v>
      </c>
      <c r="D94" s="62">
        <v>1</v>
      </c>
      <c r="E94" s="62">
        <v>138</v>
      </c>
      <c r="F94" s="62">
        <v>13.7</v>
      </c>
      <c r="G94" s="62">
        <v>571043</v>
      </c>
      <c r="H94" s="62">
        <v>94554</v>
      </c>
      <c r="I94" s="62">
        <v>241213</v>
      </c>
      <c r="J94" s="62">
        <v>595875</v>
      </c>
      <c r="K94" s="62">
        <v>-87501</v>
      </c>
      <c r="L94" s="62">
        <v>1263976.6666999999</v>
      </c>
      <c r="M94" s="62">
        <v>683376</v>
      </c>
      <c r="N94" s="62">
        <v>1107760</v>
      </c>
      <c r="O94" s="62">
        <v>156216.66667000001</v>
      </c>
      <c r="P94" s="62">
        <v>0</v>
      </c>
      <c r="Q94" s="62">
        <v>0</v>
      </c>
      <c r="R94" s="62">
        <v>15915</v>
      </c>
      <c r="S94" s="62">
        <v>15915</v>
      </c>
      <c r="T94" s="62">
        <v>0</v>
      </c>
      <c r="U94" s="62">
        <v>7819</v>
      </c>
      <c r="V94" s="62">
        <v>2505</v>
      </c>
    </row>
    <row r="95" spans="1:22" ht="15" x14ac:dyDescent="0.25">
      <c r="A95" s="62" t="s">
        <v>167</v>
      </c>
      <c r="B95" s="62">
        <v>1863</v>
      </c>
      <c r="C95" s="62">
        <v>0</v>
      </c>
      <c r="D95" s="62">
        <v>1</v>
      </c>
      <c r="E95" s="62">
        <v>10578.7</v>
      </c>
      <c r="F95" s="62">
        <v>65.400000000000006</v>
      </c>
      <c r="G95" s="62">
        <v>56520484</v>
      </c>
      <c r="H95" s="62">
        <v>7849366</v>
      </c>
      <c r="I95" s="62">
        <v>3178025</v>
      </c>
      <c r="J95" s="62">
        <v>31546187</v>
      </c>
      <c r="K95" s="62">
        <v>485148</v>
      </c>
      <c r="L95" s="62">
        <v>96423732.666999996</v>
      </c>
      <c r="M95" s="62">
        <v>31061039</v>
      </c>
      <c r="N95" s="62">
        <v>92252864</v>
      </c>
      <c r="O95" s="62">
        <v>4170868.6666999999</v>
      </c>
      <c r="P95" s="62">
        <v>0</v>
      </c>
      <c r="Q95" s="62">
        <v>0</v>
      </c>
      <c r="R95" s="62">
        <v>2349054</v>
      </c>
      <c r="S95" s="62">
        <v>62860</v>
      </c>
      <c r="T95" s="62">
        <v>0</v>
      </c>
      <c r="U95" s="62">
        <v>580348</v>
      </c>
      <c r="V95" s="62">
        <v>507696</v>
      </c>
    </row>
    <row r="96" spans="1:22" ht="15" x14ac:dyDescent="0.25">
      <c r="A96" s="62" t="s">
        <v>168</v>
      </c>
      <c r="B96" s="62">
        <v>1908</v>
      </c>
      <c r="C96" s="62">
        <v>0</v>
      </c>
      <c r="D96" s="62">
        <v>1</v>
      </c>
      <c r="E96" s="62">
        <v>464</v>
      </c>
      <c r="F96" s="62">
        <v>-12.6</v>
      </c>
      <c r="G96" s="62">
        <v>2402124</v>
      </c>
      <c r="H96" s="62">
        <v>347827</v>
      </c>
      <c r="I96" s="62">
        <v>33217</v>
      </c>
      <c r="J96" s="62">
        <v>1270680</v>
      </c>
      <c r="K96" s="62">
        <v>25021</v>
      </c>
      <c r="L96" s="62">
        <v>4024554.3333000001</v>
      </c>
      <c r="M96" s="62">
        <v>1245659</v>
      </c>
      <c r="N96" s="62">
        <v>3962393</v>
      </c>
      <c r="O96" s="62">
        <v>62161.333333000002</v>
      </c>
      <c r="P96" s="62">
        <v>0</v>
      </c>
      <c r="Q96" s="62">
        <v>0</v>
      </c>
      <c r="R96" s="62">
        <v>60477</v>
      </c>
      <c r="S96" s="62">
        <v>-16036</v>
      </c>
      <c r="T96" s="62">
        <v>0</v>
      </c>
      <c r="U96" s="62">
        <v>25141</v>
      </c>
      <c r="V96" s="62">
        <v>3923</v>
      </c>
    </row>
    <row r="97" spans="1:22" ht="15" x14ac:dyDescent="0.25">
      <c r="A97" s="62" t="s">
        <v>169</v>
      </c>
      <c r="B97" s="62">
        <v>1926</v>
      </c>
      <c r="C97" s="62">
        <v>0</v>
      </c>
      <c r="D97" s="62">
        <v>1</v>
      </c>
      <c r="E97" s="62">
        <v>565.70000000000005</v>
      </c>
      <c r="F97" s="62">
        <v>0.3</v>
      </c>
      <c r="G97" s="62">
        <v>2528660</v>
      </c>
      <c r="H97" s="62">
        <v>460960</v>
      </c>
      <c r="I97" s="62">
        <v>-7033</v>
      </c>
      <c r="J97" s="62">
        <v>1798233</v>
      </c>
      <c r="K97" s="62">
        <v>-79019</v>
      </c>
      <c r="L97" s="62">
        <v>4807636.6666999999</v>
      </c>
      <c r="M97" s="62">
        <v>1877252</v>
      </c>
      <c r="N97" s="62">
        <v>4873905</v>
      </c>
      <c r="O97" s="62">
        <v>-66268.333329999994</v>
      </c>
      <c r="P97" s="62">
        <v>0</v>
      </c>
      <c r="Q97" s="62">
        <v>0</v>
      </c>
      <c r="R97" s="62">
        <v>66843</v>
      </c>
      <c r="S97" s="62">
        <v>17875</v>
      </c>
      <c r="T97" s="62">
        <v>0</v>
      </c>
      <c r="U97" s="62">
        <v>28982</v>
      </c>
      <c r="V97" s="62">
        <v>19784</v>
      </c>
    </row>
    <row r="98" spans="1:22" ht="15" x14ac:dyDescent="0.25">
      <c r="A98" s="62" t="s">
        <v>170</v>
      </c>
      <c r="B98" s="62">
        <v>1944</v>
      </c>
      <c r="C98" s="62">
        <v>0</v>
      </c>
      <c r="D98" s="62">
        <v>1</v>
      </c>
      <c r="E98" s="62">
        <v>833.3</v>
      </c>
      <c r="F98" s="62">
        <v>-0.9</v>
      </c>
      <c r="G98" s="62">
        <v>4581436</v>
      </c>
      <c r="H98" s="62">
        <v>612173</v>
      </c>
      <c r="I98" s="62">
        <v>271095</v>
      </c>
      <c r="J98" s="62">
        <v>2613336</v>
      </c>
      <c r="K98" s="62">
        <v>48299</v>
      </c>
      <c r="L98" s="62">
        <v>7828425.6666999999</v>
      </c>
      <c r="M98" s="62">
        <v>2565037</v>
      </c>
      <c r="N98" s="62">
        <v>7487551</v>
      </c>
      <c r="O98" s="62">
        <v>340874.66667000001</v>
      </c>
      <c r="P98" s="62">
        <v>0</v>
      </c>
      <c r="Q98" s="62">
        <v>0</v>
      </c>
      <c r="R98" s="62">
        <v>184614</v>
      </c>
      <c r="S98" s="62">
        <v>56073</v>
      </c>
      <c r="T98" s="62">
        <v>0</v>
      </c>
      <c r="U98" s="62">
        <v>46736</v>
      </c>
      <c r="V98" s="62">
        <v>21481</v>
      </c>
    </row>
    <row r="99" spans="1:22" ht="15" x14ac:dyDescent="0.25">
      <c r="A99" s="62" t="s">
        <v>171</v>
      </c>
      <c r="B99" s="62">
        <v>1953</v>
      </c>
      <c r="C99" s="62">
        <v>0</v>
      </c>
      <c r="D99" s="62">
        <v>1</v>
      </c>
      <c r="E99" s="62">
        <v>644.70000000000005</v>
      </c>
      <c r="F99" s="62">
        <v>27.4</v>
      </c>
      <c r="G99" s="62">
        <v>3345627</v>
      </c>
      <c r="H99" s="62">
        <v>474539</v>
      </c>
      <c r="I99" s="62">
        <v>424655</v>
      </c>
      <c r="J99" s="62">
        <v>1703205</v>
      </c>
      <c r="K99" s="62">
        <v>71920</v>
      </c>
      <c r="L99" s="62">
        <v>5530082</v>
      </c>
      <c r="M99" s="62">
        <v>1631285</v>
      </c>
      <c r="N99" s="62">
        <v>5026796</v>
      </c>
      <c r="O99" s="62">
        <v>503286</v>
      </c>
      <c r="P99" s="62">
        <v>0</v>
      </c>
      <c r="Q99" s="62">
        <v>0</v>
      </c>
      <c r="R99" s="62">
        <v>28647</v>
      </c>
      <c r="S99" s="62">
        <v>28647</v>
      </c>
      <c r="T99" s="62">
        <v>0</v>
      </c>
      <c r="U99" s="62">
        <v>33692</v>
      </c>
      <c r="V99" s="62">
        <v>6711</v>
      </c>
    </row>
    <row r="100" spans="1:22" ht="15" x14ac:dyDescent="0.25">
      <c r="A100" s="62" t="s">
        <v>172</v>
      </c>
      <c r="B100" s="62">
        <v>1963</v>
      </c>
      <c r="C100" s="62">
        <v>0</v>
      </c>
      <c r="D100" s="62">
        <v>1</v>
      </c>
      <c r="E100" s="62">
        <v>560.29999999999995</v>
      </c>
      <c r="F100" s="62">
        <v>1.9</v>
      </c>
      <c r="G100" s="62">
        <v>2944145</v>
      </c>
      <c r="H100" s="62">
        <v>436616</v>
      </c>
      <c r="I100" s="62">
        <v>143648</v>
      </c>
      <c r="J100" s="62">
        <v>1630966</v>
      </c>
      <c r="K100" s="62">
        <v>25542</v>
      </c>
      <c r="L100" s="62">
        <v>5018226.6666999999</v>
      </c>
      <c r="M100" s="62">
        <v>1605424</v>
      </c>
      <c r="N100" s="62">
        <v>4842537</v>
      </c>
      <c r="O100" s="62">
        <v>175689.66667000001</v>
      </c>
      <c r="P100" s="62">
        <v>0</v>
      </c>
      <c r="Q100" s="62">
        <v>0</v>
      </c>
      <c r="R100" s="62">
        <v>95490</v>
      </c>
      <c r="S100" s="62">
        <v>-8567</v>
      </c>
      <c r="T100" s="62">
        <v>0</v>
      </c>
      <c r="U100" s="62">
        <v>30849</v>
      </c>
      <c r="V100" s="62">
        <v>6500</v>
      </c>
    </row>
    <row r="101" spans="1:22" ht="15" x14ac:dyDescent="0.25">
      <c r="A101" s="62" t="s">
        <v>173</v>
      </c>
      <c r="B101" s="62">
        <v>1967</v>
      </c>
      <c r="C101" s="62">
        <v>0</v>
      </c>
      <c r="D101" s="62">
        <v>1</v>
      </c>
      <c r="E101" s="62">
        <v>311.2</v>
      </c>
      <c r="F101" s="62">
        <v>-10</v>
      </c>
      <c r="G101" s="62">
        <v>1725270</v>
      </c>
      <c r="H101" s="62">
        <v>221052</v>
      </c>
      <c r="I101" s="62">
        <v>315434</v>
      </c>
      <c r="J101" s="62">
        <v>1095677</v>
      </c>
      <c r="K101" s="62">
        <v>-164379</v>
      </c>
      <c r="L101" s="62">
        <v>3047317.3333000001</v>
      </c>
      <c r="M101" s="62">
        <v>1260056</v>
      </c>
      <c r="N101" s="62">
        <v>2890944</v>
      </c>
      <c r="O101" s="62">
        <v>156373.33332999999</v>
      </c>
      <c r="P101" s="62">
        <v>5274</v>
      </c>
      <c r="Q101" s="62">
        <v>0</v>
      </c>
      <c r="R101" s="62">
        <v>47745</v>
      </c>
      <c r="S101" s="62">
        <v>11019</v>
      </c>
      <c r="T101" s="62">
        <v>0</v>
      </c>
      <c r="U101" s="62">
        <v>18740</v>
      </c>
      <c r="V101" s="62">
        <v>5318</v>
      </c>
    </row>
    <row r="102" spans="1:22" ht="15" x14ac:dyDescent="0.25">
      <c r="A102" s="62" t="s">
        <v>174</v>
      </c>
      <c r="B102" s="62">
        <v>3582</v>
      </c>
      <c r="C102" s="62">
        <v>0</v>
      </c>
      <c r="D102" s="62">
        <v>1</v>
      </c>
      <c r="E102" s="62">
        <v>609.29999999999995</v>
      </c>
      <c r="F102" s="62">
        <v>-43.3</v>
      </c>
      <c r="G102" s="62">
        <v>2851595</v>
      </c>
      <c r="H102" s="62">
        <v>491086</v>
      </c>
      <c r="I102" s="62">
        <v>-279220</v>
      </c>
      <c r="J102" s="62">
        <v>2124867</v>
      </c>
      <c r="K102" s="62">
        <v>144467</v>
      </c>
      <c r="L102" s="62">
        <v>5474309.6666999999</v>
      </c>
      <c r="M102" s="62">
        <v>1980400</v>
      </c>
      <c r="N102" s="62">
        <v>5602301</v>
      </c>
      <c r="O102" s="62">
        <v>-127991.3333</v>
      </c>
      <c r="P102" s="62">
        <v>159892</v>
      </c>
      <c r="Q102" s="62">
        <v>0</v>
      </c>
      <c r="R102" s="62">
        <v>162333</v>
      </c>
      <c r="S102" s="62">
        <v>21550</v>
      </c>
      <c r="T102" s="62">
        <v>0</v>
      </c>
      <c r="U102" s="62">
        <v>31570</v>
      </c>
      <c r="V102" s="62">
        <v>6762</v>
      </c>
    </row>
    <row r="103" spans="1:22" ht="15" x14ac:dyDescent="0.25">
      <c r="A103" s="62" t="s">
        <v>175</v>
      </c>
      <c r="B103" s="62">
        <v>3978</v>
      </c>
      <c r="C103" s="62">
        <v>0</v>
      </c>
      <c r="D103" s="62">
        <v>1</v>
      </c>
      <c r="E103" s="62">
        <v>545.1</v>
      </c>
      <c r="F103" s="62">
        <v>-11</v>
      </c>
      <c r="G103" s="62">
        <v>2151641</v>
      </c>
      <c r="H103" s="62">
        <v>418132</v>
      </c>
      <c r="I103" s="62">
        <v>79877</v>
      </c>
      <c r="J103" s="62">
        <v>2191257</v>
      </c>
      <c r="K103" s="62">
        <v>114141</v>
      </c>
      <c r="L103" s="62">
        <v>4765601.3333000001</v>
      </c>
      <c r="M103" s="62">
        <v>2077116</v>
      </c>
      <c r="N103" s="62">
        <v>4567012</v>
      </c>
      <c r="O103" s="62">
        <v>198589.33332999999</v>
      </c>
      <c r="P103" s="62">
        <v>0</v>
      </c>
      <c r="Q103" s="62">
        <v>0</v>
      </c>
      <c r="R103" s="62">
        <v>73209</v>
      </c>
      <c r="S103" s="62">
        <v>2817</v>
      </c>
      <c r="T103" s="62">
        <v>0</v>
      </c>
      <c r="U103" s="62">
        <v>29404</v>
      </c>
      <c r="V103" s="62">
        <v>4571</v>
      </c>
    </row>
    <row r="104" spans="1:22" ht="15" x14ac:dyDescent="0.25">
      <c r="A104" s="62" t="s">
        <v>176</v>
      </c>
      <c r="B104" s="62">
        <v>6741</v>
      </c>
      <c r="C104" s="62">
        <v>0</v>
      </c>
      <c r="D104" s="62">
        <v>1</v>
      </c>
      <c r="E104" s="62">
        <v>925.2</v>
      </c>
      <c r="F104" s="62">
        <v>8.8000000000000007</v>
      </c>
      <c r="G104" s="62">
        <v>4285950</v>
      </c>
      <c r="H104" s="62">
        <v>697662</v>
      </c>
      <c r="I104" s="62">
        <v>264267</v>
      </c>
      <c r="J104" s="62">
        <v>3048823</v>
      </c>
      <c r="K104" s="62">
        <v>154648</v>
      </c>
      <c r="L104" s="62">
        <v>8047262.3333000001</v>
      </c>
      <c r="M104" s="62">
        <v>2894175</v>
      </c>
      <c r="N104" s="62">
        <v>7613520</v>
      </c>
      <c r="O104" s="62">
        <v>433742.33332999999</v>
      </c>
      <c r="P104" s="62">
        <v>0</v>
      </c>
      <c r="Q104" s="62">
        <v>0</v>
      </c>
      <c r="R104" s="62">
        <v>175065</v>
      </c>
      <c r="S104" s="62">
        <v>-45291</v>
      </c>
      <c r="T104" s="62">
        <v>0</v>
      </c>
      <c r="U104" s="62">
        <v>48194</v>
      </c>
      <c r="V104" s="62">
        <v>14827</v>
      </c>
    </row>
    <row r="105" spans="1:22" ht="15" x14ac:dyDescent="0.25">
      <c r="A105" s="62" t="s">
        <v>177</v>
      </c>
      <c r="B105" s="62">
        <v>1970</v>
      </c>
      <c r="C105" s="62">
        <v>0</v>
      </c>
      <c r="D105" s="62">
        <v>1</v>
      </c>
      <c r="E105" s="62">
        <v>515.79999999999995</v>
      </c>
      <c r="F105" s="62">
        <v>24.9</v>
      </c>
      <c r="G105" s="62">
        <v>2611161</v>
      </c>
      <c r="H105" s="62">
        <v>375393</v>
      </c>
      <c r="I105" s="62">
        <v>444765</v>
      </c>
      <c r="J105" s="62">
        <v>1483953</v>
      </c>
      <c r="K105" s="62">
        <v>72759</v>
      </c>
      <c r="L105" s="62">
        <v>4475196.3333000001</v>
      </c>
      <c r="M105" s="62">
        <v>1411194</v>
      </c>
      <c r="N105" s="62">
        <v>3952983</v>
      </c>
      <c r="O105" s="62">
        <v>522213.33332999999</v>
      </c>
      <c r="P105" s="62">
        <v>0</v>
      </c>
      <c r="Q105" s="62">
        <v>0</v>
      </c>
      <c r="R105" s="62">
        <v>101856</v>
      </c>
      <c r="S105" s="62">
        <v>-11383</v>
      </c>
      <c r="T105" s="62">
        <v>0</v>
      </c>
      <c r="U105" s="62">
        <v>26884</v>
      </c>
      <c r="V105" s="62">
        <v>4689</v>
      </c>
    </row>
    <row r="106" spans="1:22" ht="15" x14ac:dyDescent="0.25">
      <c r="A106" s="62" t="s">
        <v>178</v>
      </c>
      <c r="B106" s="62">
        <v>1972</v>
      </c>
      <c r="C106" s="62">
        <v>0</v>
      </c>
      <c r="D106" s="62">
        <v>1</v>
      </c>
      <c r="E106" s="62">
        <v>364</v>
      </c>
      <c r="F106" s="62">
        <v>-13</v>
      </c>
      <c r="G106" s="62">
        <v>1428649</v>
      </c>
      <c r="H106" s="62">
        <v>286839</v>
      </c>
      <c r="I106" s="62">
        <v>28699</v>
      </c>
      <c r="J106" s="62">
        <v>1527129</v>
      </c>
      <c r="K106" s="62">
        <v>13050</v>
      </c>
      <c r="L106" s="62">
        <v>3251002.6666999999</v>
      </c>
      <c r="M106" s="62">
        <v>1514079</v>
      </c>
      <c r="N106" s="62">
        <v>3200868</v>
      </c>
      <c r="O106" s="62">
        <v>50134.666666999998</v>
      </c>
      <c r="P106" s="62">
        <v>13469</v>
      </c>
      <c r="Q106" s="62">
        <v>0</v>
      </c>
      <c r="R106" s="62">
        <v>50928</v>
      </c>
      <c r="S106" s="62">
        <v>-13343</v>
      </c>
      <c r="T106" s="62">
        <v>0</v>
      </c>
      <c r="U106" s="62">
        <v>19491</v>
      </c>
      <c r="V106" s="62">
        <v>8386</v>
      </c>
    </row>
    <row r="107" spans="1:22" ht="15" x14ac:dyDescent="0.25">
      <c r="A107" s="62" t="s">
        <v>179</v>
      </c>
      <c r="B107" s="62">
        <v>1965</v>
      </c>
      <c r="C107" s="62">
        <v>0</v>
      </c>
      <c r="D107" s="62">
        <v>1</v>
      </c>
      <c r="E107" s="62">
        <v>655</v>
      </c>
      <c r="F107" s="62">
        <v>-16.5</v>
      </c>
      <c r="G107" s="62">
        <v>3518843</v>
      </c>
      <c r="H107" s="62">
        <v>465232</v>
      </c>
      <c r="I107" s="62">
        <v>19830</v>
      </c>
      <c r="J107" s="62">
        <v>1710821</v>
      </c>
      <c r="K107" s="62">
        <v>51233</v>
      </c>
      <c r="L107" s="62">
        <v>5703487.3333000001</v>
      </c>
      <c r="M107" s="62">
        <v>1659588</v>
      </c>
      <c r="N107" s="62">
        <v>5623833</v>
      </c>
      <c r="O107" s="62">
        <v>79654.333333000002</v>
      </c>
      <c r="P107" s="62">
        <v>0</v>
      </c>
      <c r="Q107" s="62">
        <v>0</v>
      </c>
      <c r="R107" s="62">
        <v>95490</v>
      </c>
      <c r="S107" s="62">
        <v>43461</v>
      </c>
      <c r="T107" s="62">
        <v>0</v>
      </c>
      <c r="U107" s="62">
        <v>35779</v>
      </c>
      <c r="V107" s="62">
        <v>8591</v>
      </c>
    </row>
    <row r="108" spans="1:22" ht="15" x14ac:dyDescent="0.25">
      <c r="A108" s="62" t="s">
        <v>180</v>
      </c>
      <c r="B108" s="62">
        <v>657</v>
      </c>
      <c r="C108" s="62">
        <v>0</v>
      </c>
      <c r="D108" s="62">
        <v>1</v>
      </c>
      <c r="E108" s="62">
        <v>857.1</v>
      </c>
      <c r="F108" s="62">
        <v>-28.9</v>
      </c>
      <c r="G108" s="62">
        <v>3282161</v>
      </c>
      <c r="H108" s="62">
        <v>624959</v>
      </c>
      <c r="I108" s="62">
        <v>-16962</v>
      </c>
      <c r="J108" s="62">
        <v>3419367</v>
      </c>
      <c r="K108" s="62">
        <v>83836</v>
      </c>
      <c r="L108" s="62">
        <v>7385143</v>
      </c>
      <c r="M108" s="62">
        <v>3335531</v>
      </c>
      <c r="N108" s="62">
        <v>7259613</v>
      </c>
      <c r="O108" s="62">
        <v>125530</v>
      </c>
      <c r="P108" s="62">
        <v>21139</v>
      </c>
      <c r="Q108" s="62">
        <v>0</v>
      </c>
      <c r="R108" s="62">
        <v>210078</v>
      </c>
      <c r="S108" s="62">
        <v>41750</v>
      </c>
      <c r="T108" s="62">
        <v>0</v>
      </c>
      <c r="U108" s="62">
        <v>44720</v>
      </c>
      <c r="V108" s="62">
        <v>58656</v>
      </c>
    </row>
    <row r="109" spans="1:22" ht="15" x14ac:dyDescent="0.25">
      <c r="A109" s="62" t="s">
        <v>181</v>
      </c>
      <c r="B109" s="62">
        <v>1989</v>
      </c>
      <c r="C109" s="62">
        <v>0</v>
      </c>
      <c r="D109" s="62">
        <v>1</v>
      </c>
      <c r="E109" s="62">
        <v>414</v>
      </c>
      <c r="F109" s="62">
        <v>-16.100000000000001</v>
      </c>
      <c r="G109" s="62">
        <v>1950574</v>
      </c>
      <c r="H109" s="62">
        <v>323548</v>
      </c>
      <c r="I109" s="62">
        <v>-21388</v>
      </c>
      <c r="J109" s="62">
        <v>1157305</v>
      </c>
      <c r="K109" s="62">
        <v>-141478</v>
      </c>
      <c r="L109" s="62">
        <v>3438556.3333000001</v>
      </c>
      <c r="M109" s="62">
        <v>1298783</v>
      </c>
      <c r="N109" s="62">
        <v>3594293</v>
      </c>
      <c r="O109" s="62">
        <v>-155736.6667</v>
      </c>
      <c r="P109" s="62">
        <v>23444</v>
      </c>
      <c r="Q109" s="62">
        <v>0</v>
      </c>
      <c r="R109" s="62">
        <v>85941</v>
      </c>
      <c r="S109" s="62">
        <v>9428</v>
      </c>
      <c r="T109" s="62">
        <v>0</v>
      </c>
      <c r="U109" s="62">
        <v>21036</v>
      </c>
      <c r="V109" s="62">
        <v>7129</v>
      </c>
    </row>
    <row r="110" spans="1:22" ht="15" x14ac:dyDescent="0.25">
      <c r="A110" s="62" t="s">
        <v>182</v>
      </c>
      <c r="B110" s="62">
        <v>2007</v>
      </c>
      <c r="C110" s="62">
        <v>0</v>
      </c>
      <c r="D110" s="62">
        <v>1</v>
      </c>
      <c r="E110" s="62">
        <v>631</v>
      </c>
      <c r="F110" s="62">
        <v>-14.7</v>
      </c>
      <c r="G110" s="62">
        <v>3797601</v>
      </c>
      <c r="H110" s="62">
        <v>480677</v>
      </c>
      <c r="I110" s="62">
        <v>121048</v>
      </c>
      <c r="J110" s="62">
        <v>1868660</v>
      </c>
      <c r="K110" s="62">
        <v>30674</v>
      </c>
      <c r="L110" s="62">
        <v>6158040.3333000001</v>
      </c>
      <c r="M110" s="62">
        <v>1837986</v>
      </c>
      <c r="N110" s="62">
        <v>5995216</v>
      </c>
      <c r="O110" s="62">
        <v>162824.33332999999</v>
      </c>
      <c r="P110" s="62">
        <v>0</v>
      </c>
      <c r="Q110" s="62">
        <v>15729.987001</v>
      </c>
      <c r="R110" s="62">
        <v>152784</v>
      </c>
      <c r="S110" s="62">
        <v>36485</v>
      </c>
      <c r="T110" s="62">
        <v>15729.987001</v>
      </c>
      <c r="U110" s="62">
        <v>37571</v>
      </c>
      <c r="V110" s="62">
        <v>11102</v>
      </c>
    </row>
    <row r="111" spans="1:22" ht="15" x14ac:dyDescent="0.25">
      <c r="A111" s="62" t="s">
        <v>183</v>
      </c>
      <c r="B111" s="62">
        <v>2016</v>
      </c>
      <c r="C111" s="62">
        <v>0</v>
      </c>
      <c r="D111" s="62">
        <v>1</v>
      </c>
      <c r="E111" s="62">
        <v>219.6</v>
      </c>
      <c r="F111" s="62">
        <v>-3.9</v>
      </c>
      <c r="G111" s="62">
        <v>1157048</v>
      </c>
      <c r="H111" s="62">
        <v>176309</v>
      </c>
      <c r="I111" s="62">
        <v>123488</v>
      </c>
      <c r="J111" s="62">
        <v>741673</v>
      </c>
      <c r="K111" s="62">
        <v>-47208</v>
      </c>
      <c r="L111" s="62">
        <v>2077391.6666999999</v>
      </c>
      <c r="M111" s="62">
        <v>788881</v>
      </c>
      <c r="N111" s="62">
        <v>1998750</v>
      </c>
      <c r="O111" s="62">
        <v>78641.666666999998</v>
      </c>
      <c r="P111" s="62">
        <v>0</v>
      </c>
      <c r="Q111" s="62">
        <v>0</v>
      </c>
      <c r="R111" s="62">
        <v>22281</v>
      </c>
      <c r="S111" s="62">
        <v>13099</v>
      </c>
      <c r="T111" s="62">
        <v>0</v>
      </c>
      <c r="U111" s="62">
        <v>12473</v>
      </c>
      <c r="V111" s="62">
        <v>2362</v>
      </c>
    </row>
    <row r="112" spans="1:22" ht="15" x14ac:dyDescent="0.25">
      <c r="A112" s="62" t="s">
        <v>184</v>
      </c>
      <c r="B112" s="62">
        <v>2088</v>
      </c>
      <c r="C112" s="62">
        <v>0</v>
      </c>
      <c r="D112" s="62">
        <v>1</v>
      </c>
      <c r="E112" s="62">
        <v>668.8</v>
      </c>
      <c r="F112" s="62">
        <v>1.3</v>
      </c>
      <c r="G112" s="62">
        <v>2885654</v>
      </c>
      <c r="H112" s="62">
        <v>480889</v>
      </c>
      <c r="I112" s="62">
        <v>249982</v>
      </c>
      <c r="J112" s="62">
        <v>2646899</v>
      </c>
      <c r="K112" s="62">
        <v>51641</v>
      </c>
      <c r="L112" s="62">
        <v>6040459.3333000001</v>
      </c>
      <c r="M112" s="62">
        <v>2595258</v>
      </c>
      <c r="N112" s="62">
        <v>5711819</v>
      </c>
      <c r="O112" s="62">
        <v>328640.33332999999</v>
      </c>
      <c r="P112" s="62">
        <v>0</v>
      </c>
      <c r="Q112" s="62">
        <v>0</v>
      </c>
      <c r="R112" s="62">
        <v>146418</v>
      </c>
      <c r="S112" s="62">
        <v>-34152</v>
      </c>
      <c r="T112" s="62">
        <v>0</v>
      </c>
      <c r="U112" s="62">
        <v>35846</v>
      </c>
      <c r="V112" s="62">
        <v>27017</v>
      </c>
    </row>
    <row r="113" spans="1:22" ht="15" x14ac:dyDescent="0.25">
      <c r="A113" s="62" t="s">
        <v>185</v>
      </c>
      <c r="B113" s="62">
        <v>2097</v>
      </c>
      <c r="C113" s="62">
        <v>0</v>
      </c>
      <c r="D113" s="62">
        <v>1</v>
      </c>
      <c r="E113" s="62">
        <v>458.8</v>
      </c>
      <c r="F113" s="62">
        <v>-8.1</v>
      </c>
      <c r="G113" s="62">
        <v>2153555</v>
      </c>
      <c r="H113" s="62">
        <v>375763</v>
      </c>
      <c r="I113" s="62">
        <v>117894</v>
      </c>
      <c r="J113" s="62">
        <v>1616373</v>
      </c>
      <c r="K113" s="62">
        <v>-125721</v>
      </c>
      <c r="L113" s="62">
        <v>4149954.6666999999</v>
      </c>
      <c r="M113" s="62">
        <v>1742094</v>
      </c>
      <c r="N113" s="62">
        <v>4153518</v>
      </c>
      <c r="O113" s="62">
        <v>-3563.333333</v>
      </c>
      <c r="P113" s="62">
        <v>0</v>
      </c>
      <c r="Q113" s="62">
        <v>0</v>
      </c>
      <c r="R113" s="62">
        <v>92307</v>
      </c>
      <c r="S113" s="62">
        <v>12734</v>
      </c>
      <c r="T113" s="62">
        <v>0</v>
      </c>
      <c r="U113" s="62">
        <v>24394</v>
      </c>
      <c r="V113" s="62">
        <v>4264</v>
      </c>
    </row>
    <row r="114" spans="1:22" ht="15" x14ac:dyDescent="0.25">
      <c r="A114" s="62" t="s">
        <v>186</v>
      </c>
      <c r="B114" s="62">
        <v>2113</v>
      </c>
      <c r="C114" s="62">
        <v>0</v>
      </c>
      <c r="D114" s="62">
        <v>1</v>
      </c>
      <c r="E114" s="62">
        <v>236.8</v>
      </c>
      <c r="F114" s="62">
        <v>21.6</v>
      </c>
      <c r="G114" s="62">
        <v>1247738</v>
      </c>
      <c r="H114" s="62">
        <v>193647</v>
      </c>
      <c r="I114" s="62">
        <v>261762</v>
      </c>
      <c r="J114" s="62">
        <v>770630</v>
      </c>
      <c r="K114" s="62">
        <v>-43247</v>
      </c>
      <c r="L114" s="62">
        <v>2213954</v>
      </c>
      <c r="M114" s="62">
        <v>813877</v>
      </c>
      <c r="N114" s="62">
        <v>1993500</v>
      </c>
      <c r="O114" s="62">
        <v>220454</v>
      </c>
      <c r="P114" s="62">
        <v>0</v>
      </c>
      <c r="Q114" s="62">
        <v>0</v>
      </c>
      <c r="R114" s="62">
        <v>44562</v>
      </c>
      <c r="S114" s="62">
        <v>44562</v>
      </c>
      <c r="T114" s="62">
        <v>0</v>
      </c>
      <c r="U114" s="62">
        <v>13377</v>
      </c>
      <c r="V114" s="62">
        <v>1939</v>
      </c>
    </row>
    <row r="115" spans="1:22" ht="15" x14ac:dyDescent="0.25">
      <c r="A115" s="62" t="s">
        <v>187</v>
      </c>
      <c r="B115" s="62">
        <v>2124</v>
      </c>
      <c r="C115" s="62">
        <v>0</v>
      </c>
      <c r="D115" s="62">
        <v>1</v>
      </c>
      <c r="E115" s="62">
        <v>1376.8</v>
      </c>
      <c r="F115" s="62">
        <v>25.8</v>
      </c>
      <c r="G115" s="62">
        <v>7422943</v>
      </c>
      <c r="H115" s="62">
        <v>1000916</v>
      </c>
      <c r="I115" s="62">
        <v>432198</v>
      </c>
      <c r="J115" s="62">
        <v>3346373</v>
      </c>
      <c r="K115" s="62">
        <v>84684</v>
      </c>
      <c r="L115" s="62">
        <v>11805423.333000001</v>
      </c>
      <c r="M115" s="62">
        <v>3261689</v>
      </c>
      <c r="N115" s="62">
        <v>11253350</v>
      </c>
      <c r="O115" s="62">
        <v>552073.33333000005</v>
      </c>
      <c r="P115" s="62">
        <v>0</v>
      </c>
      <c r="Q115" s="62">
        <v>60460.269533999999</v>
      </c>
      <c r="R115" s="62">
        <v>232359</v>
      </c>
      <c r="S115" s="62">
        <v>-43086</v>
      </c>
      <c r="T115" s="62">
        <v>60460.269533999999</v>
      </c>
      <c r="U115" s="62">
        <v>72408</v>
      </c>
      <c r="V115" s="62">
        <v>35191</v>
      </c>
    </row>
    <row r="116" spans="1:22" ht="15" x14ac:dyDescent="0.25">
      <c r="A116" s="62" t="s">
        <v>188</v>
      </c>
      <c r="B116" s="62">
        <v>2151</v>
      </c>
      <c r="C116" s="62">
        <v>0</v>
      </c>
      <c r="D116" s="62">
        <v>1</v>
      </c>
      <c r="E116" s="62">
        <v>216.7</v>
      </c>
      <c r="F116" s="62">
        <v>-6.6</v>
      </c>
      <c r="G116" s="62">
        <v>1097272</v>
      </c>
      <c r="H116" s="62">
        <v>171837</v>
      </c>
      <c r="I116" s="62">
        <v>150669</v>
      </c>
      <c r="J116" s="62">
        <v>748313</v>
      </c>
      <c r="K116" s="62">
        <v>-139837</v>
      </c>
      <c r="L116" s="62">
        <v>2019838.6666999999</v>
      </c>
      <c r="M116" s="62">
        <v>888150</v>
      </c>
      <c r="N116" s="62">
        <v>2006590</v>
      </c>
      <c r="O116" s="62">
        <v>13248.666667</v>
      </c>
      <c r="P116" s="62">
        <v>975</v>
      </c>
      <c r="Q116" s="62">
        <v>0</v>
      </c>
      <c r="R116" s="62">
        <v>35013</v>
      </c>
      <c r="S116" s="62">
        <v>-1713</v>
      </c>
      <c r="T116" s="62">
        <v>0</v>
      </c>
      <c r="U116" s="62">
        <v>12472</v>
      </c>
      <c r="V116" s="62">
        <v>2417</v>
      </c>
    </row>
    <row r="117" spans="1:22" ht="15" x14ac:dyDescent="0.25">
      <c r="A117" s="62" t="s">
        <v>189</v>
      </c>
      <c r="B117" s="62">
        <v>2169</v>
      </c>
      <c r="C117" s="62">
        <v>0</v>
      </c>
      <c r="D117" s="62">
        <v>1</v>
      </c>
      <c r="E117" s="62">
        <v>1660.2</v>
      </c>
      <c r="F117" s="62">
        <v>-34.4</v>
      </c>
      <c r="G117" s="62">
        <v>7882136</v>
      </c>
      <c r="H117" s="62">
        <v>1202910</v>
      </c>
      <c r="I117" s="62">
        <v>219792</v>
      </c>
      <c r="J117" s="62">
        <v>5307198</v>
      </c>
      <c r="K117" s="62">
        <v>51055</v>
      </c>
      <c r="L117" s="62">
        <v>14447319</v>
      </c>
      <c r="M117" s="62">
        <v>5256143</v>
      </c>
      <c r="N117" s="62">
        <v>14121397</v>
      </c>
      <c r="O117" s="62">
        <v>325922</v>
      </c>
      <c r="P117" s="62">
        <v>0</v>
      </c>
      <c r="Q117" s="62">
        <v>0</v>
      </c>
      <c r="R117" s="62">
        <v>101856</v>
      </c>
      <c r="S117" s="62">
        <v>19222</v>
      </c>
      <c r="T117" s="62">
        <v>0</v>
      </c>
      <c r="U117" s="62">
        <v>89816</v>
      </c>
      <c r="V117" s="62">
        <v>55075</v>
      </c>
    </row>
    <row r="118" spans="1:22" ht="15" x14ac:dyDescent="0.25">
      <c r="A118" s="62" t="s">
        <v>190</v>
      </c>
      <c r="B118" s="62">
        <v>2205</v>
      </c>
      <c r="C118" s="62">
        <v>0</v>
      </c>
      <c r="D118" s="62">
        <v>1</v>
      </c>
      <c r="E118" s="62">
        <v>197.2</v>
      </c>
      <c r="F118" s="62">
        <v>-14</v>
      </c>
      <c r="G118" s="62">
        <v>769729</v>
      </c>
      <c r="H118" s="62">
        <v>159390</v>
      </c>
      <c r="I118" s="62">
        <v>79315</v>
      </c>
      <c r="J118" s="62">
        <v>942792</v>
      </c>
      <c r="K118" s="62">
        <v>13320</v>
      </c>
      <c r="L118" s="62">
        <v>1872875.6666999999</v>
      </c>
      <c r="M118" s="62">
        <v>929472</v>
      </c>
      <c r="N118" s="62">
        <v>1779276</v>
      </c>
      <c r="O118" s="62">
        <v>93599.666666999998</v>
      </c>
      <c r="P118" s="62">
        <v>51693</v>
      </c>
      <c r="Q118" s="62">
        <v>0</v>
      </c>
      <c r="R118" s="62">
        <v>28647</v>
      </c>
      <c r="S118" s="62">
        <v>28647</v>
      </c>
      <c r="T118" s="62">
        <v>0</v>
      </c>
      <c r="U118" s="62">
        <v>11125</v>
      </c>
      <c r="V118" s="62">
        <v>965</v>
      </c>
    </row>
    <row r="119" spans="1:22" ht="15" x14ac:dyDescent="0.25">
      <c r="A119" s="62" t="s">
        <v>191</v>
      </c>
      <c r="B119" s="62">
        <v>2295</v>
      </c>
      <c r="C119" s="62">
        <v>0</v>
      </c>
      <c r="D119" s="62">
        <v>1</v>
      </c>
      <c r="E119" s="62">
        <v>1105.5</v>
      </c>
      <c r="F119" s="62">
        <v>-2.2000000000000002</v>
      </c>
      <c r="G119" s="62">
        <v>6180650</v>
      </c>
      <c r="H119" s="62">
        <v>843063</v>
      </c>
      <c r="I119" s="62">
        <v>93501</v>
      </c>
      <c r="J119" s="62">
        <v>3608206</v>
      </c>
      <c r="K119" s="62">
        <v>-182467</v>
      </c>
      <c r="L119" s="62">
        <v>10676999.666999999</v>
      </c>
      <c r="M119" s="62">
        <v>3790673</v>
      </c>
      <c r="N119" s="62">
        <v>10720885</v>
      </c>
      <c r="O119" s="62">
        <v>-43885.333330000001</v>
      </c>
      <c r="P119" s="62">
        <v>0</v>
      </c>
      <c r="Q119" s="62">
        <v>0</v>
      </c>
      <c r="R119" s="62">
        <v>197346</v>
      </c>
      <c r="S119" s="62">
        <v>16776</v>
      </c>
      <c r="T119" s="62">
        <v>0</v>
      </c>
      <c r="U119" s="62">
        <v>64743</v>
      </c>
      <c r="V119" s="62">
        <v>45081</v>
      </c>
    </row>
    <row r="120" spans="1:22" ht="15" x14ac:dyDescent="0.25">
      <c r="A120" s="62" t="s">
        <v>192</v>
      </c>
      <c r="B120" s="62">
        <v>2313</v>
      </c>
      <c r="C120" s="62">
        <v>0</v>
      </c>
      <c r="D120" s="62">
        <v>1</v>
      </c>
      <c r="E120" s="62">
        <v>3729.9</v>
      </c>
      <c r="F120" s="62">
        <v>18.100000000000001</v>
      </c>
      <c r="G120" s="62">
        <v>20817878</v>
      </c>
      <c r="H120" s="62">
        <v>2760176</v>
      </c>
      <c r="I120" s="62">
        <v>1381078</v>
      </c>
      <c r="J120" s="62">
        <v>9174703</v>
      </c>
      <c r="K120" s="62">
        <v>168975</v>
      </c>
      <c r="L120" s="62">
        <v>32902274.333000001</v>
      </c>
      <c r="M120" s="62">
        <v>9005728</v>
      </c>
      <c r="N120" s="62">
        <v>31202704</v>
      </c>
      <c r="O120" s="62">
        <v>1699570.3333000001</v>
      </c>
      <c r="P120" s="62">
        <v>0</v>
      </c>
      <c r="Q120" s="62">
        <v>260978.79577999999</v>
      </c>
      <c r="R120" s="62">
        <v>681162</v>
      </c>
      <c r="S120" s="62">
        <v>-10511</v>
      </c>
      <c r="T120" s="62">
        <v>260978.79577999999</v>
      </c>
      <c r="U120" s="62">
        <v>201138</v>
      </c>
      <c r="V120" s="62">
        <v>149517</v>
      </c>
    </row>
    <row r="121" spans="1:22" ht="15" x14ac:dyDescent="0.25">
      <c r="A121" s="62" t="s">
        <v>193</v>
      </c>
      <c r="B121" s="62">
        <v>2322</v>
      </c>
      <c r="C121" s="62">
        <v>0</v>
      </c>
      <c r="D121" s="62">
        <v>1</v>
      </c>
      <c r="E121" s="62">
        <v>2226.4</v>
      </c>
      <c r="F121" s="62">
        <v>-41.8</v>
      </c>
      <c r="G121" s="62">
        <v>11727566</v>
      </c>
      <c r="H121" s="62">
        <v>1515816</v>
      </c>
      <c r="I121" s="62">
        <v>330198</v>
      </c>
      <c r="J121" s="62">
        <v>5911121</v>
      </c>
      <c r="K121" s="62">
        <v>95290</v>
      </c>
      <c r="L121" s="62">
        <v>19220352.333000001</v>
      </c>
      <c r="M121" s="62">
        <v>5815831</v>
      </c>
      <c r="N121" s="62">
        <v>18729015</v>
      </c>
      <c r="O121" s="62">
        <v>491337.33332999999</v>
      </c>
      <c r="P121" s="62">
        <v>0</v>
      </c>
      <c r="Q121" s="62">
        <v>32578.638964999998</v>
      </c>
      <c r="R121" s="62">
        <v>0</v>
      </c>
      <c r="S121" s="62">
        <v>0</v>
      </c>
      <c r="T121" s="62">
        <v>32578.638964999998</v>
      </c>
      <c r="U121" s="62">
        <v>116598</v>
      </c>
      <c r="V121" s="62">
        <v>65849</v>
      </c>
    </row>
    <row r="122" spans="1:22" ht="15" x14ac:dyDescent="0.25">
      <c r="A122" s="62" t="s">
        <v>194</v>
      </c>
      <c r="B122" s="62">
        <v>2349</v>
      </c>
      <c r="C122" s="62">
        <v>0</v>
      </c>
      <c r="D122" s="62">
        <v>1</v>
      </c>
      <c r="E122" s="62">
        <v>269</v>
      </c>
      <c r="F122" s="62">
        <v>14</v>
      </c>
      <c r="G122" s="62">
        <v>1355693</v>
      </c>
      <c r="H122" s="62">
        <v>209301</v>
      </c>
      <c r="I122" s="62">
        <v>341450</v>
      </c>
      <c r="J122" s="62">
        <v>897198</v>
      </c>
      <c r="K122" s="62">
        <v>60189</v>
      </c>
      <c r="L122" s="62">
        <v>2466326.3333000001</v>
      </c>
      <c r="M122" s="62">
        <v>837009</v>
      </c>
      <c r="N122" s="62">
        <v>2060553</v>
      </c>
      <c r="O122" s="62">
        <v>405773.33332999999</v>
      </c>
      <c r="P122" s="62">
        <v>0</v>
      </c>
      <c r="Q122" s="62">
        <v>0</v>
      </c>
      <c r="R122" s="62">
        <v>54111</v>
      </c>
      <c r="S122" s="62">
        <v>-25462</v>
      </c>
      <c r="T122" s="62">
        <v>0</v>
      </c>
      <c r="U122" s="62">
        <v>15269</v>
      </c>
      <c r="V122" s="62">
        <v>4134</v>
      </c>
    </row>
    <row r="123" spans="1:22" ht="15" x14ac:dyDescent="0.25">
      <c r="A123" s="62" t="s">
        <v>195</v>
      </c>
      <c r="B123" s="62">
        <v>2369</v>
      </c>
      <c r="C123" s="62">
        <v>0</v>
      </c>
      <c r="D123" s="62">
        <v>1</v>
      </c>
      <c r="E123" s="62">
        <v>449</v>
      </c>
      <c r="F123" s="62">
        <v>2.4</v>
      </c>
      <c r="G123" s="62">
        <v>2396730</v>
      </c>
      <c r="H123" s="62">
        <v>318299</v>
      </c>
      <c r="I123" s="62">
        <v>140603</v>
      </c>
      <c r="J123" s="62">
        <v>1323292</v>
      </c>
      <c r="K123" s="62">
        <v>27083</v>
      </c>
      <c r="L123" s="62">
        <v>4041264.3333000001</v>
      </c>
      <c r="M123" s="62">
        <v>1296209</v>
      </c>
      <c r="N123" s="62">
        <v>3870635</v>
      </c>
      <c r="O123" s="62">
        <v>170629.33332999999</v>
      </c>
      <c r="P123" s="62">
        <v>0</v>
      </c>
      <c r="Q123" s="62">
        <v>0</v>
      </c>
      <c r="R123" s="62">
        <v>98673</v>
      </c>
      <c r="S123" s="62">
        <v>9918</v>
      </c>
      <c r="T123" s="62">
        <v>0</v>
      </c>
      <c r="U123" s="62">
        <v>25402</v>
      </c>
      <c r="V123" s="62">
        <v>2943</v>
      </c>
    </row>
    <row r="124" spans="1:22" ht="15" x14ac:dyDescent="0.25">
      <c r="A124" s="62" t="s">
        <v>196</v>
      </c>
      <c r="B124" s="62">
        <v>2682</v>
      </c>
      <c r="C124" s="62">
        <v>0</v>
      </c>
      <c r="D124" s="62">
        <v>1</v>
      </c>
      <c r="E124" s="62">
        <v>316</v>
      </c>
      <c r="F124" s="62">
        <v>-2.2999999999999998</v>
      </c>
      <c r="G124" s="62">
        <v>1447393</v>
      </c>
      <c r="H124" s="62">
        <v>266972</v>
      </c>
      <c r="I124" s="62">
        <v>154115</v>
      </c>
      <c r="J124" s="62">
        <v>1122691</v>
      </c>
      <c r="K124" s="62">
        <v>27431</v>
      </c>
      <c r="L124" s="62">
        <v>2844058.3333000001</v>
      </c>
      <c r="M124" s="62">
        <v>1095260</v>
      </c>
      <c r="N124" s="62">
        <v>2655510</v>
      </c>
      <c r="O124" s="62">
        <v>188548.33332999999</v>
      </c>
      <c r="P124" s="62">
        <v>0</v>
      </c>
      <c r="Q124" s="62">
        <v>0</v>
      </c>
      <c r="R124" s="62">
        <v>108222</v>
      </c>
      <c r="S124" s="62">
        <v>28649</v>
      </c>
      <c r="T124" s="62">
        <v>0</v>
      </c>
      <c r="U124" s="62">
        <v>16937</v>
      </c>
      <c r="V124" s="62">
        <v>7002</v>
      </c>
    </row>
    <row r="125" spans="1:22" ht="15" x14ac:dyDescent="0.25">
      <c r="A125" s="62" t="s">
        <v>197</v>
      </c>
      <c r="B125" s="62">
        <v>2376</v>
      </c>
      <c r="C125" s="62">
        <v>0</v>
      </c>
      <c r="D125" s="62">
        <v>1</v>
      </c>
      <c r="E125" s="62">
        <v>464.4</v>
      </c>
      <c r="F125" s="62">
        <v>20.399999999999999</v>
      </c>
      <c r="G125" s="62">
        <v>2026474</v>
      </c>
      <c r="H125" s="62">
        <v>351557</v>
      </c>
      <c r="I125" s="62">
        <v>461955</v>
      </c>
      <c r="J125" s="62">
        <v>1631510</v>
      </c>
      <c r="K125" s="62">
        <v>86819</v>
      </c>
      <c r="L125" s="62">
        <v>4023531</v>
      </c>
      <c r="M125" s="62">
        <v>1544691</v>
      </c>
      <c r="N125" s="62">
        <v>3460767</v>
      </c>
      <c r="O125" s="62">
        <v>562764</v>
      </c>
      <c r="P125" s="62">
        <v>0</v>
      </c>
      <c r="Q125" s="62">
        <v>0</v>
      </c>
      <c r="R125" s="62">
        <v>76392</v>
      </c>
      <c r="S125" s="62">
        <v>-3181</v>
      </c>
      <c r="T125" s="62">
        <v>0</v>
      </c>
      <c r="U125" s="62">
        <v>25068</v>
      </c>
      <c r="V125" s="62">
        <v>13990</v>
      </c>
    </row>
    <row r="126" spans="1:22" ht="15" x14ac:dyDescent="0.25">
      <c r="A126" s="62" t="s">
        <v>198</v>
      </c>
      <c r="B126" s="62">
        <v>2403</v>
      </c>
      <c r="C126" s="62">
        <v>0</v>
      </c>
      <c r="D126" s="62">
        <v>1</v>
      </c>
      <c r="E126" s="62">
        <v>800.7</v>
      </c>
      <c r="F126" s="62">
        <v>15.7</v>
      </c>
      <c r="G126" s="62">
        <v>4552720</v>
      </c>
      <c r="H126" s="62">
        <v>603500</v>
      </c>
      <c r="I126" s="62">
        <v>409865</v>
      </c>
      <c r="J126" s="62">
        <v>2104561</v>
      </c>
      <c r="K126" s="62">
        <v>49402</v>
      </c>
      <c r="L126" s="62">
        <v>7281915</v>
      </c>
      <c r="M126" s="62">
        <v>2055159</v>
      </c>
      <c r="N126" s="62">
        <v>6801514</v>
      </c>
      <c r="O126" s="62">
        <v>480401</v>
      </c>
      <c r="P126" s="62">
        <v>0</v>
      </c>
      <c r="Q126" s="62">
        <v>24656.144063</v>
      </c>
      <c r="R126" s="62">
        <v>146418</v>
      </c>
      <c r="S126" s="62">
        <v>-80059</v>
      </c>
      <c r="T126" s="62">
        <v>24656.144063</v>
      </c>
      <c r="U126" s="62">
        <v>45041</v>
      </c>
      <c r="V126" s="62">
        <v>21134</v>
      </c>
    </row>
    <row r="127" spans="1:22" ht="15" x14ac:dyDescent="0.25">
      <c r="A127" s="62" t="s">
        <v>199</v>
      </c>
      <c r="B127" s="62">
        <v>2457</v>
      </c>
      <c r="C127" s="62">
        <v>0</v>
      </c>
      <c r="D127" s="62">
        <v>1</v>
      </c>
      <c r="E127" s="62">
        <v>442.1</v>
      </c>
      <c r="F127" s="62">
        <v>-13.9</v>
      </c>
      <c r="G127" s="62">
        <v>1830111</v>
      </c>
      <c r="H127" s="62">
        <v>325677</v>
      </c>
      <c r="I127" s="62">
        <v>11696</v>
      </c>
      <c r="J127" s="62">
        <v>1612213</v>
      </c>
      <c r="K127" s="62">
        <v>-35841</v>
      </c>
      <c r="L127" s="62">
        <v>3771944</v>
      </c>
      <c r="M127" s="62">
        <v>1648054</v>
      </c>
      <c r="N127" s="62">
        <v>3792146</v>
      </c>
      <c r="O127" s="62">
        <v>-20202</v>
      </c>
      <c r="P127" s="62">
        <v>4679</v>
      </c>
      <c r="Q127" s="62">
        <v>0</v>
      </c>
      <c r="R127" s="62">
        <v>92307</v>
      </c>
      <c r="S127" s="62">
        <v>34157</v>
      </c>
      <c r="T127" s="62">
        <v>0</v>
      </c>
      <c r="U127" s="62">
        <v>22516</v>
      </c>
      <c r="V127" s="62">
        <v>3943</v>
      </c>
    </row>
    <row r="128" spans="1:22" ht="15" x14ac:dyDescent="0.25">
      <c r="A128" s="62" t="s">
        <v>200</v>
      </c>
      <c r="B128" s="62">
        <v>2466</v>
      </c>
      <c r="C128" s="62">
        <v>0</v>
      </c>
      <c r="D128" s="62">
        <v>1</v>
      </c>
      <c r="E128" s="62">
        <v>1321.2</v>
      </c>
      <c r="F128" s="62">
        <v>24.9</v>
      </c>
      <c r="G128" s="62">
        <v>6105570</v>
      </c>
      <c r="H128" s="62">
        <v>859922</v>
      </c>
      <c r="I128" s="62">
        <v>517949</v>
      </c>
      <c r="J128" s="62">
        <v>3523426</v>
      </c>
      <c r="K128" s="62">
        <v>91050</v>
      </c>
      <c r="L128" s="62">
        <v>10510871.333000001</v>
      </c>
      <c r="M128" s="62">
        <v>3432376</v>
      </c>
      <c r="N128" s="62">
        <v>9879919</v>
      </c>
      <c r="O128" s="62">
        <v>630952.33333000005</v>
      </c>
      <c r="P128" s="62">
        <v>0</v>
      </c>
      <c r="Q128" s="62">
        <v>0</v>
      </c>
      <c r="R128" s="62">
        <v>143235</v>
      </c>
      <c r="S128" s="62">
        <v>51420</v>
      </c>
      <c r="T128" s="62">
        <v>0</v>
      </c>
      <c r="U128" s="62">
        <v>65164</v>
      </c>
      <c r="V128" s="62">
        <v>21953</v>
      </c>
    </row>
    <row r="129" spans="1:22" ht="15" x14ac:dyDescent="0.25">
      <c r="A129" s="62" t="s">
        <v>201</v>
      </c>
      <c r="B129" s="62">
        <v>2493</v>
      </c>
      <c r="C129" s="62">
        <v>0</v>
      </c>
      <c r="D129" s="62">
        <v>1</v>
      </c>
      <c r="E129" s="62">
        <v>112</v>
      </c>
      <c r="F129" s="62">
        <v>-17</v>
      </c>
      <c r="G129" s="62">
        <v>335629</v>
      </c>
      <c r="H129" s="62">
        <v>97611</v>
      </c>
      <c r="I129" s="62">
        <v>-27560</v>
      </c>
      <c r="J129" s="62">
        <v>748567</v>
      </c>
      <c r="K129" s="62">
        <v>87981</v>
      </c>
      <c r="L129" s="62">
        <v>1187183</v>
      </c>
      <c r="M129" s="62">
        <v>660586</v>
      </c>
      <c r="N129" s="62">
        <v>1121386</v>
      </c>
      <c r="O129" s="62">
        <v>65797</v>
      </c>
      <c r="P129" s="62">
        <v>87568</v>
      </c>
      <c r="Q129" s="62">
        <v>0</v>
      </c>
      <c r="R129" s="62">
        <v>19098</v>
      </c>
      <c r="S129" s="62">
        <v>-5386</v>
      </c>
      <c r="T129" s="62">
        <v>0</v>
      </c>
      <c r="U129" s="62">
        <v>6579</v>
      </c>
      <c r="V129" s="62">
        <v>5376</v>
      </c>
    </row>
    <row r="130" spans="1:22" ht="15" x14ac:dyDescent="0.25">
      <c r="A130" s="62" t="s">
        <v>202</v>
      </c>
      <c r="B130" s="62">
        <v>2502</v>
      </c>
      <c r="C130" s="62">
        <v>0</v>
      </c>
      <c r="D130" s="62">
        <v>1</v>
      </c>
      <c r="E130" s="62">
        <v>601.5</v>
      </c>
      <c r="F130" s="62">
        <v>-9.3000000000000007</v>
      </c>
      <c r="G130" s="62">
        <v>2745730</v>
      </c>
      <c r="H130" s="62">
        <v>455224</v>
      </c>
      <c r="I130" s="62">
        <v>129724</v>
      </c>
      <c r="J130" s="62">
        <v>2107270</v>
      </c>
      <c r="K130" s="62">
        <v>-32258</v>
      </c>
      <c r="L130" s="62">
        <v>5316908.6666999999</v>
      </c>
      <c r="M130" s="62">
        <v>2139528</v>
      </c>
      <c r="N130" s="62">
        <v>5210758</v>
      </c>
      <c r="O130" s="62">
        <v>106150.66667000001</v>
      </c>
      <c r="P130" s="62">
        <v>0</v>
      </c>
      <c r="Q130" s="62">
        <v>0</v>
      </c>
      <c r="R130" s="62">
        <v>0</v>
      </c>
      <c r="S130" s="62">
        <v>0</v>
      </c>
      <c r="T130" s="62">
        <v>0</v>
      </c>
      <c r="U130" s="62">
        <v>32165</v>
      </c>
      <c r="V130" s="62">
        <v>8685</v>
      </c>
    </row>
    <row r="131" spans="1:22" ht="15" x14ac:dyDescent="0.25">
      <c r="A131" s="62" t="s">
        <v>203</v>
      </c>
      <c r="B131" s="62">
        <v>2511</v>
      </c>
      <c r="C131" s="62">
        <v>0</v>
      </c>
      <c r="D131" s="62">
        <v>1</v>
      </c>
      <c r="E131" s="62">
        <v>1960.7</v>
      </c>
      <c r="F131" s="62">
        <v>-62.8</v>
      </c>
      <c r="G131" s="62">
        <v>10036946</v>
      </c>
      <c r="H131" s="62">
        <v>1335345</v>
      </c>
      <c r="I131" s="62">
        <v>89738</v>
      </c>
      <c r="J131" s="62">
        <v>5099196</v>
      </c>
      <c r="K131" s="62">
        <v>85515</v>
      </c>
      <c r="L131" s="62">
        <v>16497218</v>
      </c>
      <c r="M131" s="62">
        <v>5013681</v>
      </c>
      <c r="N131" s="62">
        <v>16296234</v>
      </c>
      <c r="O131" s="62">
        <v>200984</v>
      </c>
      <c r="P131" s="62">
        <v>27886</v>
      </c>
      <c r="Q131" s="62">
        <v>0</v>
      </c>
      <c r="R131" s="62">
        <v>190980</v>
      </c>
      <c r="S131" s="62">
        <v>-26316</v>
      </c>
      <c r="T131" s="62">
        <v>0</v>
      </c>
      <c r="U131" s="62">
        <v>100996</v>
      </c>
      <c r="V131" s="62">
        <v>25731</v>
      </c>
    </row>
    <row r="132" spans="1:22" ht="15" x14ac:dyDescent="0.25">
      <c r="A132" s="62" t="s">
        <v>204</v>
      </c>
      <c r="B132" s="62">
        <v>2520</v>
      </c>
      <c r="C132" s="62">
        <v>0</v>
      </c>
      <c r="D132" s="62">
        <v>1</v>
      </c>
      <c r="E132" s="62">
        <v>293.3</v>
      </c>
      <c r="F132" s="62">
        <v>-11.8</v>
      </c>
      <c r="G132" s="62">
        <v>1224622</v>
      </c>
      <c r="H132" s="62">
        <v>222390</v>
      </c>
      <c r="I132" s="62">
        <v>28796</v>
      </c>
      <c r="J132" s="62">
        <v>1081492</v>
      </c>
      <c r="K132" s="62">
        <v>-72048</v>
      </c>
      <c r="L132" s="62">
        <v>2536368.6666999999</v>
      </c>
      <c r="M132" s="62">
        <v>1153540</v>
      </c>
      <c r="N132" s="62">
        <v>2571756</v>
      </c>
      <c r="O132" s="62">
        <v>-35387.333330000001</v>
      </c>
      <c r="P132" s="62">
        <v>19089</v>
      </c>
      <c r="Q132" s="62">
        <v>0</v>
      </c>
      <c r="R132" s="62">
        <v>70026</v>
      </c>
      <c r="S132" s="62">
        <v>5755</v>
      </c>
      <c r="T132" s="62">
        <v>0</v>
      </c>
      <c r="U132" s="62">
        <v>15459</v>
      </c>
      <c r="V132" s="62">
        <v>7865</v>
      </c>
    </row>
    <row r="133" spans="1:22" ht="15" x14ac:dyDescent="0.25">
      <c r="A133" s="62" t="s">
        <v>205</v>
      </c>
      <c r="B133" s="62">
        <v>2556</v>
      </c>
      <c r="C133" s="62">
        <v>0</v>
      </c>
      <c r="D133" s="62">
        <v>1</v>
      </c>
      <c r="E133" s="62">
        <v>354</v>
      </c>
      <c r="F133" s="62">
        <v>4</v>
      </c>
      <c r="G133" s="62">
        <v>1373555</v>
      </c>
      <c r="H133" s="62">
        <v>263457</v>
      </c>
      <c r="I133" s="62">
        <v>111359</v>
      </c>
      <c r="J133" s="62">
        <v>1528441</v>
      </c>
      <c r="K133" s="62">
        <v>-27593</v>
      </c>
      <c r="L133" s="62">
        <v>3169700.3333000001</v>
      </c>
      <c r="M133" s="62">
        <v>1556034</v>
      </c>
      <c r="N133" s="62">
        <v>3081687</v>
      </c>
      <c r="O133" s="62">
        <v>88013.333333000002</v>
      </c>
      <c r="P133" s="62">
        <v>0</v>
      </c>
      <c r="Q133" s="62">
        <v>0</v>
      </c>
      <c r="R133" s="62">
        <v>89124</v>
      </c>
      <c r="S133" s="62">
        <v>18732</v>
      </c>
      <c r="T133" s="62">
        <v>0</v>
      </c>
      <c r="U133" s="62">
        <v>19558</v>
      </c>
      <c r="V133" s="62">
        <v>4247</v>
      </c>
    </row>
    <row r="134" spans="1:22" ht="15" x14ac:dyDescent="0.25">
      <c r="A134" s="62" t="s">
        <v>206</v>
      </c>
      <c r="B134" s="62">
        <v>2709</v>
      </c>
      <c r="C134" s="62">
        <v>0</v>
      </c>
      <c r="D134" s="62">
        <v>1</v>
      </c>
      <c r="E134" s="62">
        <v>1625.9</v>
      </c>
      <c r="F134" s="62">
        <v>-44.8</v>
      </c>
      <c r="G134" s="62">
        <v>7834802</v>
      </c>
      <c r="H134" s="62">
        <v>1153832</v>
      </c>
      <c r="I134" s="62">
        <v>-33203</v>
      </c>
      <c r="J134" s="62">
        <v>5130566</v>
      </c>
      <c r="K134" s="62">
        <v>-332546</v>
      </c>
      <c r="L134" s="62">
        <v>14185253.333000001</v>
      </c>
      <c r="M134" s="62">
        <v>5463112</v>
      </c>
      <c r="N134" s="62">
        <v>14484949</v>
      </c>
      <c r="O134" s="62">
        <v>-299695.6667</v>
      </c>
      <c r="P134" s="62">
        <v>0</v>
      </c>
      <c r="Q134" s="62">
        <v>0</v>
      </c>
      <c r="R134" s="62">
        <v>289653</v>
      </c>
      <c r="S134" s="62">
        <v>47873</v>
      </c>
      <c r="T134" s="62">
        <v>0</v>
      </c>
      <c r="U134" s="62">
        <v>85178</v>
      </c>
      <c r="V134" s="62">
        <v>66053</v>
      </c>
    </row>
    <row r="135" spans="1:22" ht="15" x14ac:dyDescent="0.25">
      <c r="A135" s="62" t="s">
        <v>207</v>
      </c>
      <c r="B135" s="62">
        <v>2718</v>
      </c>
      <c r="C135" s="62">
        <v>0</v>
      </c>
      <c r="D135" s="62">
        <v>1</v>
      </c>
      <c r="E135" s="62">
        <v>573.79999999999995</v>
      </c>
      <c r="F135" s="62">
        <v>-19.600000000000001</v>
      </c>
      <c r="G135" s="62">
        <v>2634532</v>
      </c>
      <c r="H135" s="62">
        <v>393011</v>
      </c>
      <c r="I135" s="62">
        <v>-61754</v>
      </c>
      <c r="J135" s="62">
        <v>2021745</v>
      </c>
      <c r="K135" s="62">
        <v>24482</v>
      </c>
      <c r="L135" s="62">
        <v>5053266.3333000001</v>
      </c>
      <c r="M135" s="62">
        <v>1997263</v>
      </c>
      <c r="N135" s="62">
        <v>5086560</v>
      </c>
      <c r="O135" s="62">
        <v>-33293.666669999999</v>
      </c>
      <c r="P135" s="62">
        <v>17372</v>
      </c>
      <c r="Q135" s="62">
        <v>0</v>
      </c>
      <c r="R135" s="62">
        <v>89124</v>
      </c>
      <c r="S135" s="62">
        <v>-2691</v>
      </c>
      <c r="T135" s="62">
        <v>0</v>
      </c>
      <c r="U135" s="62">
        <v>30660</v>
      </c>
      <c r="V135" s="62">
        <v>3978</v>
      </c>
    </row>
    <row r="136" spans="1:22" ht="15" x14ac:dyDescent="0.25">
      <c r="A136" s="62" t="s">
        <v>208</v>
      </c>
      <c r="B136" s="62">
        <v>2727</v>
      </c>
      <c r="C136" s="62">
        <v>0</v>
      </c>
      <c r="D136" s="62">
        <v>1</v>
      </c>
      <c r="E136" s="62">
        <v>624.70000000000005</v>
      </c>
      <c r="F136" s="62">
        <v>-12.7</v>
      </c>
      <c r="G136" s="62">
        <v>3243139</v>
      </c>
      <c r="H136" s="62">
        <v>479392</v>
      </c>
      <c r="I136" s="62">
        <v>199664</v>
      </c>
      <c r="J136" s="62">
        <v>1840971</v>
      </c>
      <c r="K136" s="62">
        <v>-29417</v>
      </c>
      <c r="L136" s="62">
        <v>5576001</v>
      </c>
      <c r="M136" s="62">
        <v>1870388</v>
      </c>
      <c r="N136" s="62">
        <v>5393255</v>
      </c>
      <c r="O136" s="62">
        <v>182746</v>
      </c>
      <c r="P136" s="62">
        <v>0</v>
      </c>
      <c r="Q136" s="62">
        <v>0</v>
      </c>
      <c r="R136" s="62">
        <v>0</v>
      </c>
      <c r="S136" s="62">
        <v>0</v>
      </c>
      <c r="T136" s="62">
        <v>0</v>
      </c>
      <c r="U136" s="62">
        <v>34083</v>
      </c>
      <c r="V136" s="62">
        <v>12499</v>
      </c>
    </row>
    <row r="137" spans="1:22" ht="15" x14ac:dyDescent="0.25">
      <c r="A137" s="62" t="s">
        <v>209</v>
      </c>
      <c r="B137" s="62">
        <v>2754</v>
      </c>
      <c r="C137" s="62">
        <v>0</v>
      </c>
      <c r="D137" s="62">
        <v>1</v>
      </c>
      <c r="E137" s="62">
        <v>465.8</v>
      </c>
      <c r="F137" s="62">
        <v>-1.1000000000000001</v>
      </c>
      <c r="G137" s="62">
        <v>2340456</v>
      </c>
      <c r="H137" s="62">
        <v>341340</v>
      </c>
      <c r="I137" s="62">
        <v>147103</v>
      </c>
      <c r="J137" s="62">
        <v>1367611</v>
      </c>
      <c r="K137" s="62">
        <v>11854</v>
      </c>
      <c r="L137" s="62">
        <v>4055154</v>
      </c>
      <c r="M137" s="62">
        <v>1355757</v>
      </c>
      <c r="N137" s="62">
        <v>3890450</v>
      </c>
      <c r="O137" s="62">
        <v>164704</v>
      </c>
      <c r="P137" s="62">
        <v>0</v>
      </c>
      <c r="Q137" s="62">
        <v>0</v>
      </c>
      <c r="R137" s="62">
        <v>101856</v>
      </c>
      <c r="S137" s="62">
        <v>6980</v>
      </c>
      <c r="T137" s="62">
        <v>0</v>
      </c>
      <c r="U137" s="62">
        <v>24801</v>
      </c>
      <c r="V137" s="62">
        <v>5747</v>
      </c>
    </row>
    <row r="138" spans="1:22" ht="15" x14ac:dyDescent="0.25">
      <c r="A138" s="62" t="s">
        <v>210</v>
      </c>
      <c r="B138" s="62">
        <v>2766</v>
      </c>
      <c r="C138" s="62">
        <v>0</v>
      </c>
      <c r="D138" s="62">
        <v>1</v>
      </c>
      <c r="E138" s="62">
        <v>324.89999999999998</v>
      </c>
      <c r="F138" s="62">
        <v>11.2</v>
      </c>
      <c r="G138" s="62">
        <v>1345724</v>
      </c>
      <c r="H138" s="62">
        <v>235134</v>
      </c>
      <c r="I138" s="62">
        <v>210485</v>
      </c>
      <c r="J138" s="62">
        <v>1210920</v>
      </c>
      <c r="K138" s="62">
        <v>-50133</v>
      </c>
      <c r="L138" s="62">
        <v>2799753</v>
      </c>
      <c r="M138" s="62">
        <v>1261053</v>
      </c>
      <c r="N138" s="62">
        <v>2631426</v>
      </c>
      <c r="O138" s="62">
        <v>168327</v>
      </c>
      <c r="P138" s="62">
        <v>0</v>
      </c>
      <c r="Q138" s="62">
        <v>0</v>
      </c>
      <c r="R138" s="62">
        <v>76392</v>
      </c>
      <c r="S138" s="62">
        <v>-9302</v>
      </c>
      <c r="T138" s="62">
        <v>0</v>
      </c>
      <c r="U138" s="62">
        <v>16988</v>
      </c>
      <c r="V138" s="62">
        <v>7975</v>
      </c>
    </row>
    <row r="139" spans="1:22" ht="15" x14ac:dyDescent="0.25">
      <c r="A139" s="62" t="s">
        <v>211</v>
      </c>
      <c r="B139" s="62">
        <v>2772</v>
      </c>
      <c r="C139" s="62">
        <v>0</v>
      </c>
      <c r="D139" s="62">
        <v>1</v>
      </c>
      <c r="E139" s="62">
        <v>247.3</v>
      </c>
      <c r="F139" s="62">
        <v>-11.7</v>
      </c>
      <c r="G139" s="62">
        <v>1211112</v>
      </c>
      <c r="H139" s="62">
        <v>179742</v>
      </c>
      <c r="I139" s="62">
        <v>84857</v>
      </c>
      <c r="J139" s="62">
        <v>937333</v>
      </c>
      <c r="K139" s="62">
        <v>47674</v>
      </c>
      <c r="L139" s="62">
        <v>2338317.3333000001</v>
      </c>
      <c r="M139" s="62">
        <v>889659</v>
      </c>
      <c r="N139" s="62">
        <v>2195656</v>
      </c>
      <c r="O139" s="62">
        <v>142661.33332999999</v>
      </c>
      <c r="P139" s="62">
        <v>28895</v>
      </c>
      <c r="Q139" s="62">
        <v>0</v>
      </c>
      <c r="R139" s="62">
        <v>44562</v>
      </c>
      <c r="S139" s="62">
        <v>-19709</v>
      </c>
      <c r="T139" s="62">
        <v>0</v>
      </c>
      <c r="U139" s="62">
        <v>14307</v>
      </c>
      <c r="V139" s="62">
        <v>10130</v>
      </c>
    </row>
    <row r="140" spans="1:22" ht="15" x14ac:dyDescent="0.25">
      <c r="A140" s="62" t="s">
        <v>212</v>
      </c>
      <c r="B140" s="62">
        <v>2781</v>
      </c>
      <c r="C140" s="62">
        <v>0</v>
      </c>
      <c r="D140" s="62">
        <v>1</v>
      </c>
      <c r="E140" s="62">
        <v>1217.4000000000001</v>
      </c>
      <c r="F140" s="62">
        <v>18.399999999999999</v>
      </c>
      <c r="G140" s="62">
        <v>7113002</v>
      </c>
      <c r="H140" s="62">
        <v>921041</v>
      </c>
      <c r="I140" s="62">
        <v>577736</v>
      </c>
      <c r="J140" s="62">
        <v>3279741</v>
      </c>
      <c r="K140" s="62">
        <v>73514</v>
      </c>
      <c r="L140" s="62">
        <v>11342861.333000001</v>
      </c>
      <c r="M140" s="62">
        <v>3206227</v>
      </c>
      <c r="N140" s="62">
        <v>10662534</v>
      </c>
      <c r="O140" s="62">
        <v>680327.33333000005</v>
      </c>
      <c r="P140" s="62">
        <v>0</v>
      </c>
      <c r="Q140" s="62">
        <v>57631.649170999997</v>
      </c>
      <c r="R140" s="62">
        <v>152784</v>
      </c>
      <c r="S140" s="62">
        <v>33424</v>
      </c>
      <c r="T140" s="62">
        <v>57631.649170999997</v>
      </c>
      <c r="U140" s="62">
        <v>69926</v>
      </c>
      <c r="V140" s="62">
        <v>29077</v>
      </c>
    </row>
    <row r="141" spans="1:22" ht="15" x14ac:dyDescent="0.25">
      <c r="A141" s="62" t="s">
        <v>213</v>
      </c>
      <c r="B141" s="62">
        <v>2826</v>
      </c>
      <c r="C141" s="62">
        <v>0</v>
      </c>
      <c r="D141" s="62">
        <v>1</v>
      </c>
      <c r="E141" s="62">
        <v>1424.8</v>
      </c>
      <c r="F141" s="62">
        <v>-24.2</v>
      </c>
      <c r="G141" s="62">
        <v>7240475</v>
      </c>
      <c r="H141" s="62">
        <v>1015897</v>
      </c>
      <c r="I141" s="62">
        <v>426315</v>
      </c>
      <c r="J141" s="62">
        <v>4416445</v>
      </c>
      <c r="K141" s="62">
        <v>64594</v>
      </c>
      <c r="L141" s="62">
        <v>12707410</v>
      </c>
      <c r="M141" s="62">
        <v>4351851</v>
      </c>
      <c r="N141" s="62">
        <v>12181908</v>
      </c>
      <c r="O141" s="62">
        <v>525502</v>
      </c>
      <c r="P141" s="62">
        <v>0</v>
      </c>
      <c r="Q141" s="62">
        <v>0</v>
      </c>
      <c r="R141" s="62">
        <v>168699</v>
      </c>
      <c r="S141" s="62">
        <v>67702</v>
      </c>
      <c r="T141" s="62">
        <v>0</v>
      </c>
      <c r="U141" s="62">
        <v>76468</v>
      </c>
      <c r="V141" s="62">
        <v>34593</v>
      </c>
    </row>
    <row r="142" spans="1:22" ht="15" x14ac:dyDescent="0.25">
      <c r="A142" s="62" t="s">
        <v>214</v>
      </c>
      <c r="B142" s="62">
        <v>2834</v>
      </c>
      <c r="C142" s="62">
        <v>0</v>
      </c>
      <c r="D142" s="62">
        <v>1</v>
      </c>
      <c r="E142" s="62">
        <v>348.5</v>
      </c>
      <c r="F142" s="62">
        <v>-11.5</v>
      </c>
      <c r="G142" s="62">
        <v>1798915</v>
      </c>
      <c r="H142" s="62">
        <v>241127</v>
      </c>
      <c r="I142" s="62">
        <v>1901</v>
      </c>
      <c r="J142" s="62">
        <v>903053</v>
      </c>
      <c r="K142" s="62">
        <v>7863</v>
      </c>
      <c r="L142" s="62">
        <v>2946685.6666999999</v>
      </c>
      <c r="M142" s="62">
        <v>895190</v>
      </c>
      <c r="N142" s="62">
        <v>2933331</v>
      </c>
      <c r="O142" s="62">
        <v>13354.666667</v>
      </c>
      <c r="P142" s="62">
        <v>7045</v>
      </c>
      <c r="Q142" s="62">
        <v>0</v>
      </c>
      <c r="R142" s="62">
        <v>47745</v>
      </c>
      <c r="S142" s="62">
        <v>-10405</v>
      </c>
      <c r="T142" s="62">
        <v>0</v>
      </c>
      <c r="U142" s="62">
        <v>18393</v>
      </c>
      <c r="V142" s="62">
        <v>3591</v>
      </c>
    </row>
    <row r="143" spans="1:22" ht="15" x14ac:dyDescent="0.25">
      <c r="A143" s="62" t="s">
        <v>215</v>
      </c>
      <c r="B143" s="62">
        <v>2846</v>
      </c>
      <c r="C143" s="62">
        <v>0</v>
      </c>
      <c r="D143" s="62">
        <v>1</v>
      </c>
      <c r="E143" s="62">
        <v>328</v>
      </c>
      <c r="F143" s="62">
        <v>3.6</v>
      </c>
      <c r="G143" s="62">
        <v>1071824</v>
      </c>
      <c r="H143" s="62">
        <v>246291</v>
      </c>
      <c r="I143" s="62">
        <v>140998</v>
      </c>
      <c r="J143" s="62">
        <v>1460761</v>
      </c>
      <c r="K143" s="62">
        <v>39589</v>
      </c>
      <c r="L143" s="62">
        <v>2800723</v>
      </c>
      <c r="M143" s="62">
        <v>1421172</v>
      </c>
      <c r="N143" s="62">
        <v>2598289</v>
      </c>
      <c r="O143" s="62">
        <v>202434</v>
      </c>
      <c r="P143" s="62">
        <v>0</v>
      </c>
      <c r="Q143" s="62">
        <v>0</v>
      </c>
      <c r="R143" s="62">
        <v>70026</v>
      </c>
      <c r="S143" s="62">
        <v>11876</v>
      </c>
      <c r="T143" s="62">
        <v>0</v>
      </c>
      <c r="U143" s="62">
        <v>16806</v>
      </c>
      <c r="V143" s="62">
        <v>21847</v>
      </c>
    </row>
    <row r="144" spans="1:22" ht="15" x14ac:dyDescent="0.25">
      <c r="A144" s="62" t="s">
        <v>216</v>
      </c>
      <c r="B144" s="62">
        <v>2862</v>
      </c>
      <c r="C144" s="62">
        <v>0</v>
      </c>
      <c r="D144" s="62">
        <v>1</v>
      </c>
      <c r="E144" s="62">
        <v>619.5</v>
      </c>
      <c r="F144" s="62">
        <v>-12.8</v>
      </c>
      <c r="G144" s="62">
        <v>2950113</v>
      </c>
      <c r="H144" s="62">
        <v>459183</v>
      </c>
      <c r="I144" s="62">
        <v>135728</v>
      </c>
      <c r="J144" s="62">
        <v>2330626</v>
      </c>
      <c r="K144" s="62">
        <v>33505</v>
      </c>
      <c r="L144" s="62">
        <v>5753591.6666999999</v>
      </c>
      <c r="M144" s="62">
        <v>2297121</v>
      </c>
      <c r="N144" s="62">
        <v>5570689</v>
      </c>
      <c r="O144" s="62">
        <v>182902.66667000001</v>
      </c>
      <c r="P144" s="62">
        <v>0</v>
      </c>
      <c r="Q144" s="62">
        <v>0</v>
      </c>
      <c r="R144" s="62">
        <v>89124</v>
      </c>
      <c r="S144" s="62">
        <v>12611</v>
      </c>
      <c r="T144" s="62">
        <v>0</v>
      </c>
      <c r="U144" s="62">
        <v>34596</v>
      </c>
      <c r="V144" s="62">
        <v>13670</v>
      </c>
    </row>
    <row r="145" spans="1:22" ht="15" x14ac:dyDescent="0.25">
      <c r="A145" s="62" t="s">
        <v>217</v>
      </c>
      <c r="B145" s="62">
        <v>2977</v>
      </c>
      <c r="C145" s="62">
        <v>0</v>
      </c>
      <c r="D145" s="62">
        <v>1</v>
      </c>
      <c r="E145" s="62">
        <v>649.5</v>
      </c>
      <c r="F145" s="62">
        <v>-10.1</v>
      </c>
      <c r="G145" s="62">
        <v>3415511</v>
      </c>
      <c r="H145" s="62">
        <v>482649</v>
      </c>
      <c r="I145" s="62">
        <v>180128</v>
      </c>
      <c r="J145" s="62">
        <v>1879571</v>
      </c>
      <c r="K145" s="62">
        <v>27970</v>
      </c>
      <c r="L145" s="62">
        <v>5785928.3333000001</v>
      </c>
      <c r="M145" s="62">
        <v>1851601</v>
      </c>
      <c r="N145" s="62">
        <v>5569633</v>
      </c>
      <c r="O145" s="62">
        <v>216295.33332999999</v>
      </c>
      <c r="P145" s="62">
        <v>0</v>
      </c>
      <c r="Q145" s="62">
        <v>0</v>
      </c>
      <c r="R145" s="62">
        <v>124137</v>
      </c>
      <c r="S145" s="62">
        <v>10898</v>
      </c>
      <c r="T145" s="62">
        <v>0</v>
      </c>
      <c r="U145" s="62">
        <v>35786</v>
      </c>
      <c r="V145" s="62">
        <v>8197</v>
      </c>
    </row>
    <row r="146" spans="1:22" ht="15" x14ac:dyDescent="0.25">
      <c r="A146" s="62" t="s">
        <v>218</v>
      </c>
      <c r="B146" s="62">
        <v>2988</v>
      </c>
      <c r="C146" s="62">
        <v>0</v>
      </c>
      <c r="D146" s="62">
        <v>1</v>
      </c>
      <c r="E146" s="62">
        <v>546.79999999999995</v>
      </c>
      <c r="F146" s="62">
        <v>17</v>
      </c>
      <c r="G146" s="62">
        <v>2484672</v>
      </c>
      <c r="H146" s="62">
        <v>404760</v>
      </c>
      <c r="I146" s="62">
        <v>283960</v>
      </c>
      <c r="J146" s="62">
        <v>1674279</v>
      </c>
      <c r="K146" s="62">
        <v>54716</v>
      </c>
      <c r="L146" s="62">
        <v>4571357</v>
      </c>
      <c r="M146" s="62">
        <v>1619563</v>
      </c>
      <c r="N146" s="62">
        <v>4225035</v>
      </c>
      <c r="O146" s="62">
        <v>346322</v>
      </c>
      <c r="P146" s="62">
        <v>0</v>
      </c>
      <c r="Q146" s="62">
        <v>0</v>
      </c>
      <c r="R146" s="62">
        <v>89124</v>
      </c>
      <c r="S146" s="62">
        <v>-21054</v>
      </c>
      <c r="T146" s="62">
        <v>0</v>
      </c>
      <c r="U146" s="62">
        <v>27592</v>
      </c>
      <c r="V146" s="62">
        <v>7646</v>
      </c>
    </row>
    <row r="147" spans="1:22" ht="15" x14ac:dyDescent="0.25">
      <c r="A147" s="62" t="s">
        <v>219</v>
      </c>
      <c r="B147" s="62">
        <v>3029</v>
      </c>
      <c r="C147" s="62">
        <v>0</v>
      </c>
      <c r="D147" s="62">
        <v>1</v>
      </c>
      <c r="E147" s="62">
        <v>1297.0999999999999</v>
      </c>
      <c r="F147" s="62">
        <v>-23.7</v>
      </c>
      <c r="G147" s="62">
        <v>6027771</v>
      </c>
      <c r="H147" s="62">
        <v>943703</v>
      </c>
      <c r="I147" s="62">
        <v>116148</v>
      </c>
      <c r="J147" s="62">
        <v>4366425</v>
      </c>
      <c r="K147" s="62">
        <v>-15199</v>
      </c>
      <c r="L147" s="62">
        <v>11368014.666999999</v>
      </c>
      <c r="M147" s="62">
        <v>4381624</v>
      </c>
      <c r="N147" s="62">
        <v>11236950</v>
      </c>
      <c r="O147" s="62">
        <v>131064.66667000001</v>
      </c>
      <c r="P147" s="62">
        <v>0</v>
      </c>
      <c r="Q147" s="62">
        <v>0</v>
      </c>
      <c r="R147" s="62">
        <v>280104</v>
      </c>
      <c r="S147" s="62">
        <v>-10644</v>
      </c>
      <c r="T147" s="62">
        <v>0</v>
      </c>
      <c r="U147" s="62">
        <v>67306</v>
      </c>
      <c r="V147" s="62">
        <v>30116</v>
      </c>
    </row>
    <row r="148" spans="1:22" ht="15" x14ac:dyDescent="0.25">
      <c r="A148" s="62" t="s">
        <v>220</v>
      </c>
      <c r="B148" s="62">
        <v>3033</v>
      </c>
      <c r="C148" s="62">
        <v>0</v>
      </c>
      <c r="D148" s="62">
        <v>1</v>
      </c>
      <c r="E148" s="62">
        <v>437.4</v>
      </c>
      <c r="F148" s="62">
        <v>10.7</v>
      </c>
      <c r="G148" s="62">
        <v>1725551</v>
      </c>
      <c r="H148" s="62">
        <v>300718</v>
      </c>
      <c r="I148" s="62">
        <v>257242</v>
      </c>
      <c r="J148" s="62">
        <v>1859154</v>
      </c>
      <c r="K148" s="62">
        <v>67562</v>
      </c>
      <c r="L148" s="62">
        <v>3892567.6666999999</v>
      </c>
      <c r="M148" s="62">
        <v>1791592</v>
      </c>
      <c r="N148" s="62">
        <v>3560619</v>
      </c>
      <c r="O148" s="62">
        <v>331948.66667000001</v>
      </c>
      <c r="P148" s="62">
        <v>0</v>
      </c>
      <c r="Q148" s="62">
        <v>0</v>
      </c>
      <c r="R148" s="62">
        <v>92307</v>
      </c>
      <c r="S148" s="62">
        <v>21915</v>
      </c>
      <c r="T148" s="62">
        <v>0</v>
      </c>
      <c r="U148" s="62">
        <v>23247</v>
      </c>
      <c r="V148" s="62">
        <v>7145</v>
      </c>
    </row>
    <row r="149" spans="1:22" ht="15" x14ac:dyDescent="0.25">
      <c r="A149" s="62" t="s">
        <v>221</v>
      </c>
      <c r="B149" s="62">
        <v>3042</v>
      </c>
      <c r="C149" s="62">
        <v>0</v>
      </c>
      <c r="D149" s="62">
        <v>1</v>
      </c>
      <c r="E149" s="62">
        <v>670</v>
      </c>
      <c r="F149" s="62">
        <v>-22</v>
      </c>
      <c r="G149" s="62">
        <v>3546183</v>
      </c>
      <c r="H149" s="62">
        <v>508886</v>
      </c>
      <c r="I149" s="62">
        <v>153840</v>
      </c>
      <c r="J149" s="62">
        <v>1952413</v>
      </c>
      <c r="K149" s="62">
        <v>39023</v>
      </c>
      <c r="L149" s="62">
        <v>6024742.3333000001</v>
      </c>
      <c r="M149" s="62">
        <v>1913390</v>
      </c>
      <c r="N149" s="62">
        <v>5814619</v>
      </c>
      <c r="O149" s="62">
        <v>210123.33332999999</v>
      </c>
      <c r="P149" s="62">
        <v>17930</v>
      </c>
      <c r="Q149" s="62">
        <v>0</v>
      </c>
      <c r="R149" s="62">
        <v>0</v>
      </c>
      <c r="S149" s="62">
        <v>0</v>
      </c>
      <c r="T149" s="62">
        <v>0</v>
      </c>
      <c r="U149" s="62">
        <v>35793</v>
      </c>
      <c r="V149" s="62">
        <v>17260</v>
      </c>
    </row>
    <row r="150" spans="1:22" ht="15" x14ac:dyDescent="0.25">
      <c r="A150" s="62" t="s">
        <v>222</v>
      </c>
      <c r="B150" s="62">
        <v>3060</v>
      </c>
      <c r="C150" s="62">
        <v>0</v>
      </c>
      <c r="D150" s="62">
        <v>1</v>
      </c>
      <c r="E150" s="62">
        <v>1189.5</v>
      </c>
      <c r="F150" s="62">
        <v>25</v>
      </c>
      <c r="G150" s="62">
        <v>5858639</v>
      </c>
      <c r="H150" s="62">
        <v>870149</v>
      </c>
      <c r="I150" s="62">
        <v>661484</v>
      </c>
      <c r="J150" s="62">
        <v>3671381</v>
      </c>
      <c r="K150" s="62">
        <v>125033</v>
      </c>
      <c r="L150" s="62">
        <v>10436024.333000001</v>
      </c>
      <c r="M150" s="62">
        <v>3546348</v>
      </c>
      <c r="N150" s="62">
        <v>9613652</v>
      </c>
      <c r="O150" s="62">
        <v>822372.33333000005</v>
      </c>
      <c r="P150" s="62">
        <v>0</v>
      </c>
      <c r="Q150" s="62">
        <v>0</v>
      </c>
      <c r="R150" s="62">
        <v>203712</v>
      </c>
      <c r="S150" s="62">
        <v>-59491</v>
      </c>
      <c r="T150" s="62">
        <v>0</v>
      </c>
      <c r="U150" s="62">
        <v>63113</v>
      </c>
      <c r="V150" s="62">
        <v>35855</v>
      </c>
    </row>
    <row r="151" spans="1:22" ht="15" x14ac:dyDescent="0.25">
      <c r="A151" s="62" t="s">
        <v>223</v>
      </c>
      <c r="B151" s="62">
        <v>3168</v>
      </c>
      <c r="C151" s="62">
        <v>0</v>
      </c>
      <c r="D151" s="62">
        <v>1</v>
      </c>
      <c r="E151" s="62">
        <v>706.8</v>
      </c>
      <c r="F151" s="62">
        <v>-24.7</v>
      </c>
      <c r="G151" s="62">
        <v>2894883</v>
      </c>
      <c r="H151" s="62">
        <v>540459</v>
      </c>
      <c r="I151" s="62">
        <v>-105069</v>
      </c>
      <c r="J151" s="62">
        <v>2648015</v>
      </c>
      <c r="K151" s="62">
        <v>149167</v>
      </c>
      <c r="L151" s="62">
        <v>6094100.3333000001</v>
      </c>
      <c r="M151" s="62">
        <v>2498848</v>
      </c>
      <c r="N151" s="62">
        <v>6039259</v>
      </c>
      <c r="O151" s="62">
        <v>54841.333333000002</v>
      </c>
      <c r="P151" s="62">
        <v>26031</v>
      </c>
      <c r="Q151" s="62">
        <v>0</v>
      </c>
      <c r="R151" s="62">
        <v>133686</v>
      </c>
      <c r="S151" s="62">
        <v>-976</v>
      </c>
      <c r="T151" s="62">
        <v>0</v>
      </c>
      <c r="U151" s="62">
        <v>36669</v>
      </c>
      <c r="V151" s="62">
        <v>10743</v>
      </c>
    </row>
    <row r="152" spans="1:22" ht="15" x14ac:dyDescent="0.25">
      <c r="A152" s="62" t="s">
        <v>224</v>
      </c>
      <c r="B152" s="62">
        <v>3105</v>
      </c>
      <c r="C152" s="62">
        <v>0</v>
      </c>
      <c r="D152" s="62">
        <v>1</v>
      </c>
      <c r="E152" s="62">
        <v>1391.2</v>
      </c>
      <c r="F152" s="62">
        <v>10.1</v>
      </c>
      <c r="G152" s="62">
        <v>7590316</v>
      </c>
      <c r="H152" s="62">
        <v>1049740</v>
      </c>
      <c r="I152" s="62">
        <v>534117</v>
      </c>
      <c r="J152" s="62">
        <v>4096947</v>
      </c>
      <c r="K152" s="62">
        <v>88573</v>
      </c>
      <c r="L152" s="62">
        <v>12781232</v>
      </c>
      <c r="M152" s="62">
        <v>4008374</v>
      </c>
      <c r="N152" s="62">
        <v>12114313</v>
      </c>
      <c r="O152" s="62">
        <v>666919</v>
      </c>
      <c r="P152" s="62">
        <v>0</v>
      </c>
      <c r="Q152" s="62">
        <v>0</v>
      </c>
      <c r="R152" s="62">
        <v>346947</v>
      </c>
      <c r="S152" s="62">
        <v>37836</v>
      </c>
      <c r="T152" s="62">
        <v>0</v>
      </c>
      <c r="U152" s="62">
        <v>77549</v>
      </c>
      <c r="V152" s="62">
        <v>44229</v>
      </c>
    </row>
    <row r="153" spans="1:22" ht="15" x14ac:dyDescent="0.25">
      <c r="A153" s="62" t="s">
        <v>225</v>
      </c>
      <c r="B153" s="62">
        <v>3114</v>
      </c>
      <c r="C153" s="62">
        <v>0</v>
      </c>
      <c r="D153" s="62">
        <v>1</v>
      </c>
      <c r="E153" s="62">
        <v>3402.8</v>
      </c>
      <c r="F153" s="62">
        <v>-6.6</v>
      </c>
      <c r="G153" s="62">
        <v>18002118</v>
      </c>
      <c r="H153" s="62">
        <v>2217742</v>
      </c>
      <c r="I153" s="62">
        <v>727654</v>
      </c>
      <c r="J153" s="62">
        <v>8244378</v>
      </c>
      <c r="K153" s="62">
        <v>180221</v>
      </c>
      <c r="L153" s="62">
        <v>28541042.666999999</v>
      </c>
      <c r="M153" s="62">
        <v>8064157</v>
      </c>
      <c r="N153" s="62">
        <v>27556363</v>
      </c>
      <c r="O153" s="62">
        <v>984679.66666999995</v>
      </c>
      <c r="P153" s="62">
        <v>0</v>
      </c>
      <c r="Q153" s="62">
        <v>286135.4374</v>
      </c>
      <c r="R153" s="62">
        <v>391509</v>
      </c>
      <c r="S153" s="62">
        <v>21188</v>
      </c>
      <c r="T153" s="62">
        <v>286135.4374</v>
      </c>
      <c r="U153" s="62">
        <v>172871</v>
      </c>
      <c r="V153" s="62">
        <v>76805</v>
      </c>
    </row>
    <row r="154" spans="1:22" ht="15" x14ac:dyDescent="0.25">
      <c r="A154" s="62" t="s">
        <v>226</v>
      </c>
      <c r="B154" s="62">
        <v>3119</v>
      </c>
      <c r="C154" s="62">
        <v>0</v>
      </c>
      <c r="D154" s="62">
        <v>1</v>
      </c>
      <c r="E154" s="62">
        <v>886.4</v>
      </c>
      <c r="F154" s="62">
        <v>-22.3</v>
      </c>
      <c r="G154" s="62">
        <v>4593238</v>
      </c>
      <c r="H154" s="62">
        <v>616643</v>
      </c>
      <c r="I154" s="62">
        <v>66226</v>
      </c>
      <c r="J154" s="62">
        <v>1973742</v>
      </c>
      <c r="K154" s="62">
        <v>47789</v>
      </c>
      <c r="L154" s="62">
        <v>7189193.6666999999</v>
      </c>
      <c r="M154" s="62">
        <v>1925953</v>
      </c>
      <c r="N154" s="62">
        <v>7069608</v>
      </c>
      <c r="O154" s="62">
        <v>119585.66667000001</v>
      </c>
      <c r="P154" s="62">
        <v>0</v>
      </c>
      <c r="Q154" s="62">
        <v>38587.250120999997</v>
      </c>
      <c r="R154" s="62">
        <v>124137</v>
      </c>
      <c r="S154" s="62">
        <v>-13586</v>
      </c>
      <c r="T154" s="62">
        <v>38587.250120999997</v>
      </c>
      <c r="U154" s="62">
        <v>44966</v>
      </c>
      <c r="V154" s="62">
        <v>5571</v>
      </c>
    </row>
    <row r="155" spans="1:22" ht="15" x14ac:dyDescent="0.25">
      <c r="A155" s="62" t="s">
        <v>227</v>
      </c>
      <c r="B155" s="62">
        <v>3141</v>
      </c>
      <c r="C155" s="62">
        <v>0</v>
      </c>
      <c r="D155" s="62">
        <v>1</v>
      </c>
      <c r="E155" s="62">
        <v>13160.1</v>
      </c>
      <c r="F155" s="62">
        <v>385.7</v>
      </c>
      <c r="G155" s="62">
        <v>59896891</v>
      </c>
      <c r="H155" s="62">
        <v>9091988</v>
      </c>
      <c r="I155" s="62">
        <v>5871669</v>
      </c>
      <c r="J155" s="62">
        <v>44339914</v>
      </c>
      <c r="K155" s="62">
        <v>1232817</v>
      </c>
      <c r="L155" s="62">
        <v>114039905</v>
      </c>
      <c r="M155" s="62">
        <v>43107097</v>
      </c>
      <c r="N155" s="62">
        <v>106224307</v>
      </c>
      <c r="O155" s="62">
        <v>7815598</v>
      </c>
      <c r="P155" s="62">
        <v>0</v>
      </c>
      <c r="Q155" s="62">
        <v>0</v>
      </c>
      <c r="R155" s="62">
        <v>1094952</v>
      </c>
      <c r="S155" s="62">
        <v>265556</v>
      </c>
      <c r="T155" s="62">
        <v>0</v>
      </c>
      <c r="U155" s="62">
        <v>687348</v>
      </c>
      <c r="V155" s="62">
        <v>711112</v>
      </c>
    </row>
    <row r="156" spans="1:22" ht="15" x14ac:dyDescent="0.25">
      <c r="A156" s="62" t="s">
        <v>228</v>
      </c>
      <c r="B156" s="62">
        <v>3150</v>
      </c>
      <c r="C156" s="62">
        <v>0</v>
      </c>
      <c r="D156" s="62">
        <v>1</v>
      </c>
      <c r="E156" s="62">
        <v>1087.5</v>
      </c>
      <c r="F156" s="62">
        <v>0.5</v>
      </c>
      <c r="G156" s="62">
        <v>6060425</v>
      </c>
      <c r="H156" s="62">
        <v>803997</v>
      </c>
      <c r="I156" s="62">
        <v>574238</v>
      </c>
      <c r="J156" s="62">
        <v>2944418</v>
      </c>
      <c r="K156" s="62">
        <v>63222</v>
      </c>
      <c r="L156" s="62">
        <v>9843683.6666999999</v>
      </c>
      <c r="M156" s="62">
        <v>2881196</v>
      </c>
      <c r="N156" s="62">
        <v>9171380</v>
      </c>
      <c r="O156" s="62">
        <v>672303.66666999995</v>
      </c>
      <c r="P156" s="62">
        <v>0</v>
      </c>
      <c r="Q156" s="62">
        <v>39919.961176999997</v>
      </c>
      <c r="R156" s="62">
        <v>35013</v>
      </c>
      <c r="S156" s="62">
        <v>-7834</v>
      </c>
      <c r="T156" s="62">
        <v>39919.961176999997</v>
      </c>
      <c r="U156" s="62">
        <v>59533</v>
      </c>
      <c r="V156" s="62">
        <v>34844</v>
      </c>
    </row>
    <row r="157" spans="1:22" ht="15" x14ac:dyDescent="0.25">
      <c r="A157" s="62" t="s">
        <v>229</v>
      </c>
      <c r="B157" s="62">
        <v>3154</v>
      </c>
      <c r="C157" s="62">
        <v>0</v>
      </c>
      <c r="D157" s="62">
        <v>1</v>
      </c>
      <c r="E157" s="62">
        <v>557.6</v>
      </c>
      <c r="F157" s="62">
        <v>-3</v>
      </c>
      <c r="G157" s="62">
        <v>2976449</v>
      </c>
      <c r="H157" s="62">
        <v>370935</v>
      </c>
      <c r="I157" s="62">
        <v>147480</v>
      </c>
      <c r="J157" s="62">
        <v>1327941</v>
      </c>
      <c r="K157" s="62">
        <v>-79557</v>
      </c>
      <c r="L157" s="62">
        <v>4682257.3333000001</v>
      </c>
      <c r="M157" s="62">
        <v>1407498</v>
      </c>
      <c r="N157" s="62">
        <v>4607402</v>
      </c>
      <c r="O157" s="62">
        <v>74855.333333000002</v>
      </c>
      <c r="P157" s="62">
        <v>0</v>
      </c>
      <c r="Q157" s="62">
        <v>19031.991194999999</v>
      </c>
      <c r="R157" s="62">
        <v>92307</v>
      </c>
      <c r="S157" s="62">
        <v>-2569</v>
      </c>
      <c r="T157" s="62">
        <v>19031.991194999999</v>
      </c>
      <c r="U157" s="62">
        <v>29252</v>
      </c>
      <c r="V157" s="62">
        <v>6932</v>
      </c>
    </row>
    <row r="158" spans="1:22" ht="15" x14ac:dyDescent="0.25">
      <c r="A158" s="62" t="s">
        <v>230</v>
      </c>
      <c r="B158" s="62">
        <v>3186</v>
      </c>
      <c r="C158" s="62">
        <v>0</v>
      </c>
      <c r="D158" s="62">
        <v>1</v>
      </c>
      <c r="E158" s="62">
        <v>374.8</v>
      </c>
      <c r="F158" s="62">
        <v>16.3</v>
      </c>
      <c r="G158" s="62">
        <v>1784860</v>
      </c>
      <c r="H158" s="62">
        <v>254182</v>
      </c>
      <c r="I158" s="62">
        <v>214412</v>
      </c>
      <c r="J158" s="62">
        <v>1038150</v>
      </c>
      <c r="K158" s="62">
        <v>26153</v>
      </c>
      <c r="L158" s="62">
        <v>3082184</v>
      </c>
      <c r="M158" s="62">
        <v>1011997</v>
      </c>
      <c r="N158" s="62">
        <v>2836627</v>
      </c>
      <c r="O158" s="62">
        <v>245557</v>
      </c>
      <c r="P158" s="62">
        <v>0</v>
      </c>
      <c r="Q158" s="62">
        <v>0</v>
      </c>
      <c r="R158" s="62">
        <v>105039</v>
      </c>
      <c r="S158" s="62">
        <v>34647</v>
      </c>
      <c r="T158" s="62">
        <v>0</v>
      </c>
      <c r="U158" s="62">
        <v>19105</v>
      </c>
      <c r="V158" s="62">
        <v>4992</v>
      </c>
    </row>
    <row r="159" spans="1:22" ht="15" x14ac:dyDescent="0.25">
      <c r="A159" s="62" t="s">
        <v>231</v>
      </c>
      <c r="B159" s="62">
        <v>3195</v>
      </c>
      <c r="C159" s="62">
        <v>0</v>
      </c>
      <c r="D159" s="62">
        <v>1</v>
      </c>
      <c r="E159" s="62">
        <v>992.7</v>
      </c>
      <c r="F159" s="62">
        <v>-9.3000000000000007</v>
      </c>
      <c r="G159" s="62">
        <v>5329516</v>
      </c>
      <c r="H159" s="62">
        <v>730960</v>
      </c>
      <c r="I159" s="62">
        <v>618637</v>
      </c>
      <c r="J159" s="62">
        <v>3182071</v>
      </c>
      <c r="K159" s="62">
        <v>51013</v>
      </c>
      <c r="L159" s="62">
        <v>9270016</v>
      </c>
      <c r="M159" s="62">
        <v>3131058</v>
      </c>
      <c r="N159" s="62">
        <v>8572897</v>
      </c>
      <c r="O159" s="62">
        <v>697119</v>
      </c>
      <c r="P159" s="62">
        <v>0</v>
      </c>
      <c r="Q159" s="62">
        <v>0</v>
      </c>
      <c r="R159" s="62">
        <v>162333</v>
      </c>
      <c r="S159" s="62">
        <v>-45781</v>
      </c>
      <c r="T159" s="62">
        <v>0</v>
      </c>
      <c r="U159" s="62">
        <v>55650</v>
      </c>
      <c r="V159" s="62">
        <v>27469</v>
      </c>
    </row>
    <row r="160" spans="1:22" ht="15" x14ac:dyDescent="0.25">
      <c r="A160" s="62" t="s">
        <v>232</v>
      </c>
      <c r="B160" s="62">
        <v>3204</v>
      </c>
      <c r="C160" s="62">
        <v>0</v>
      </c>
      <c r="D160" s="62">
        <v>1</v>
      </c>
      <c r="E160" s="62">
        <v>881.6</v>
      </c>
      <c r="F160" s="62">
        <v>-19.8</v>
      </c>
      <c r="G160" s="62">
        <v>4630795</v>
      </c>
      <c r="H160" s="62">
        <v>582356</v>
      </c>
      <c r="I160" s="62">
        <v>304522</v>
      </c>
      <c r="J160" s="62">
        <v>2390905</v>
      </c>
      <c r="K160" s="62">
        <v>40130</v>
      </c>
      <c r="L160" s="62">
        <v>7615846</v>
      </c>
      <c r="M160" s="62">
        <v>2350775</v>
      </c>
      <c r="N160" s="62">
        <v>7259404</v>
      </c>
      <c r="O160" s="62">
        <v>356442</v>
      </c>
      <c r="P160" s="62">
        <v>0</v>
      </c>
      <c r="Q160" s="62">
        <v>0</v>
      </c>
      <c r="R160" s="62">
        <v>0</v>
      </c>
      <c r="S160" s="62">
        <v>0</v>
      </c>
      <c r="T160" s="62">
        <v>0</v>
      </c>
      <c r="U160" s="62">
        <v>47519</v>
      </c>
      <c r="V160" s="62">
        <v>11790</v>
      </c>
    </row>
    <row r="161" spans="1:22" ht="15" x14ac:dyDescent="0.25">
      <c r="A161" s="62" t="s">
        <v>233</v>
      </c>
      <c r="B161" s="62">
        <v>3231</v>
      </c>
      <c r="C161" s="62">
        <v>0</v>
      </c>
      <c r="D161" s="62">
        <v>1</v>
      </c>
      <c r="E161" s="62">
        <v>6409</v>
      </c>
      <c r="F161" s="62">
        <v>140</v>
      </c>
      <c r="G161" s="62">
        <v>30364485</v>
      </c>
      <c r="H161" s="62">
        <v>4148488</v>
      </c>
      <c r="I161" s="62">
        <v>2458285</v>
      </c>
      <c r="J161" s="62">
        <v>17558840</v>
      </c>
      <c r="K161" s="62">
        <v>364992</v>
      </c>
      <c r="L161" s="62">
        <v>52336622.667000003</v>
      </c>
      <c r="M161" s="62">
        <v>17193848</v>
      </c>
      <c r="N161" s="62">
        <v>49231976</v>
      </c>
      <c r="O161" s="62">
        <v>3104646.6666999999</v>
      </c>
      <c r="P161" s="62">
        <v>0</v>
      </c>
      <c r="Q161" s="62">
        <v>0</v>
      </c>
      <c r="R161" s="62">
        <v>795750</v>
      </c>
      <c r="S161" s="62">
        <v>48988</v>
      </c>
      <c r="T161" s="62">
        <v>0</v>
      </c>
      <c r="U161" s="62">
        <v>321140</v>
      </c>
      <c r="V161" s="62">
        <v>264810</v>
      </c>
    </row>
    <row r="162" spans="1:22" ht="15" x14ac:dyDescent="0.25">
      <c r="A162" s="62" t="s">
        <v>234</v>
      </c>
      <c r="B162" s="62">
        <v>3312</v>
      </c>
      <c r="C162" s="62">
        <v>0</v>
      </c>
      <c r="D162" s="62">
        <v>1</v>
      </c>
      <c r="E162" s="62">
        <v>1969.4</v>
      </c>
      <c r="F162" s="62">
        <v>-27.5</v>
      </c>
      <c r="G162" s="62">
        <v>12065820</v>
      </c>
      <c r="H162" s="62">
        <v>1393760</v>
      </c>
      <c r="I162" s="62">
        <v>496711</v>
      </c>
      <c r="J162" s="62">
        <v>4075455</v>
      </c>
      <c r="K162" s="62">
        <v>55782</v>
      </c>
      <c r="L162" s="62">
        <v>17608042.333000001</v>
      </c>
      <c r="M162" s="62">
        <v>4019673</v>
      </c>
      <c r="N162" s="62">
        <v>16982542</v>
      </c>
      <c r="O162" s="62">
        <v>625500.33333000005</v>
      </c>
      <c r="P162" s="62">
        <v>0</v>
      </c>
      <c r="Q162" s="62">
        <v>505057.07257999998</v>
      </c>
      <c r="R162" s="62">
        <v>267372</v>
      </c>
      <c r="S162" s="62">
        <v>13350</v>
      </c>
      <c r="T162" s="62">
        <v>505057.07257999998</v>
      </c>
      <c r="U162" s="62">
        <v>107802</v>
      </c>
      <c r="V162" s="62">
        <v>73007</v>
      </c>
    </row>
    <row r="163" spans="1:22" ht="15" x14ac:dyDescent="0.25">
      <c r="A163" s="62" t="s">
        <v>235</v>
      </c>
      <c r="B163" s="62">
        <v>3330</v>
      </c>
      <c r="C163" s="62">
        <v>0</v>
      </c>
      <c r="D163" s="62">
        <v>1</v>
      </c>
      <c r="E163" s="62">
        <v>345.8</v>
      </c>
      <c r="F163" s="62">
        <v>4</v>
      </c>
      <c r="G163" s="62">
        <v>1484632</v>
      </c>
      <c r="H163" s="62">
        <v>256715</v>
      </c>
      <c r="I163" s="62">
        <v>182367</v>
      </c>
      <c r="J163" s="62">
        <v>1278850</v>
      </c>
      <c r="K163" s="62">
        <v>41234</v>
      </c>
      <c r="L163" s="62">
        <v>3023866</v>
      </c>
      <c r="M163" s="62">
        <v>1237616</v>
      </c>
      <c r="N163" s="62">
        <v>2796596</v>
      </c>
      <c r="O163" s="62">
        <v>227270</v>
      </c>
      <c r="P163" s="62">
        <v>0</v>
      </c>
      <c r="Q163" s="62">
        <v>0</v>
      </c>
      <c r="R163" s="62">
        <v>76392</v>
      </c>
      <c r="S163" s="62">
        <v>6000</v>
      </c>
      <c r="T163" s="62">
        <v>0</v>
      </c>
      <c r="U163" s="62">
        <v>18607</v>
      </c>
      <c r="V163" s="62">
        <v>3669</v>
      </c>
    </row>
    <row r="164" spans="1:22" ht="15" x14ac:dyDescent="0.25">
      <c r="A164" s="62" t="s">
        <v>236</v>
      </c>
      <c r="B164" s="62">
        <v>3348</v>
      </c>
      <c r="C164" s="62">
        <v>0</v>
      </c>
      <c r="D164" s="62">
        <v>1</v>
      </c>
      <c r="E164" s="62">
        <v>456</v>
      </c>
      <c r="F164" s="62">
        <v>-5.3</v>
      </c>
      <c r="G164" s="62">
        <v>2296396</v>
      </c>
      <c r="H164" s="62">
        <v>350189</v>
      </c>
      <c r="I164" s="62">
        <v>206823</v>
      </c>
      <c r="J164" s="62">
        <v>1472058</v>
      </c>
      <c r="K164" s="62">
        <v>25096</v>
      </c>
      <c r="L164" s="62">
        <v>4124972.3333000001</v>
      </c>
      <c r="M164" s="62">
        <v>1446962</v>
      </c>
      <c r="N164" s="62">
        <v>3886724</v>
      </c>
      <c r="O164" s="62">
        <v>238248.33332999999</v>
      </c>
      <c r="P164" s="62">
        <v>0</v>
      </c>
      <c r="Q164" s="62">
        <v>0</v>
      </c>
      <c r="R164" s="62">
        <v>0</v>
      </c>
      <c r="S164" s="62">
        <v>0</v>
      </c>
      <c r="T164" s="62">
        <v>0</v>
      </c>
      <c r="U164" s="62">
        <v>24832</v>
      </c>
      <c r="V164" s="62">
        <v>6329</v>
      </c>
    </row>
    <row r="165" spans="1:22" ht="15" x14ac:dyDescent="0.25">
      <c r="A165" s="62" t="s">
        <v>237</v>
      </c>
      <c r="B165" s="62">
        <v>3375</v>
      </c>
      <c r="C165" s="62">
        <v>0</v>
      </c>
      <c r="D165" s="62">
        <v>1</v>
      </c>
      <c r="E165" s="62">
        <v>1797.2</v>
      </c>
      <c r="F165" s="62">
        <v>-21.7</v>
      </c>
      <c r="G165" s="62">
        <v>10457823</v>
      </c>
      <c r="H165" s="62">
        <v>1265048</v>
      </c>
      <c r="I165" s="62">
        <v>548706</v>
      </c>
      <c r="J165" s="62">
        <v>3908146</v>
      </c>
      <c r="K165" s="62">
        <v>-132402</v>
      </c>
      <c r="L165" s="62">
        <v>15669340.666999999</v>
      </c>
      <c r="M165" s="62">
        <v>4040548</v>
      </c>
      <c r="N165" s="62">
        <v>15214713</v>
      </c>
      <c r="O165" s="62">
        <v>454627.66667000001</v>
      </c>
      <c r="P165" s="62">
        <v>0</v>
      </c>
      <c r="Q165" s="62">
        <v>326838.08195999998</v>
      </c>
      <c r="R165" s="62">
        <v>251457</v>
      </c>
      <c r="S165" s="62">
        <v>-48472</v>
      </c>
      <c r="T165" s="62">
        <v>326838.08195999998</v>
      </c>
      <c r="U165" s="62">
        <v>96310</v>
      </c>
      <c r="V165" s="62">
        <v>38324</v>
      </c>
    </row>
    <row r="166" spans="1:22" ht="15" x14ac:dyDescent="0.25">
      <c r="A166" s="62" t="s">
        <v>238</v>
      </c>
      <c r="B166" s="62">
        <v>3420</v>
      </c>
      <c r="C166" s="62">
        <v>0</v>
      </c>
      <c r="D166" s="62">
        <v>1</v>
      </c>
      <c r="E166" s="62">
        <v>609.79999999999995</v>
      </c>
      <c r="F166" s="62">
        <v>18</v>
      </c>
      <c r="G166" s="62">
        <v>2734925</v>
      </c>
      <c r="H166" s="62">
        <v>462837</v>
      </c>
      <c r="I166" s="62">
        <v>360251</v>
      </c>
      <c r="J166" s="62">
        <v>1964897</v>
      </c>
      <c r="K166" s="62">
        <v>66285</v>
      </c>
      <c r="L166" s="62">
        <v>5181642</v>
      </c>
      <c r="M166" s="62">
        <v>1898612</v>
      </c>
      <c r="N166" s="62">
        <v>4736123</v>
      </c>
      <c r="O166" s="62">
        <v>445519</v>
      </c>
      <c r="P166" s="62">
        <v>0</v>
      </c>
      <c r="Q166" s="62">
        <v>0</v>
      </c>
      <c r="R166" s="62">
        <v>105039</v>
      </c>
      <c r="S166" s="62">
        <v>-17381</v>
      </c>
      <c r="T166" s="62">
        <v>0</v>
      </c>
      <c r="U166" s="62">
        <v>32050</v>
      </c>
      <c r="V166" s="62">
        <v>18983</v>
      </c>
    </row>
    <row r="167" spans="1:22" ht="15" x14ac:dyDescent="0.25">
      <c r="A167" s="62" t="s">
        <v>239</v>
      </c>
      <c r="B167" s="62">
        <v>3465</v>
      </c>
      <c r="C167" s="62">
        <v>0</v>
      </c>
      <c r="D167" s="62">
        <v>1</v>
      </c>
      <c r="E167" s="62">
        <v>322.60000000000002</v>
      </c>
      <c r="F167" s="62">
        <v>12.7</v>
      </c>
      <c r="G167" s="62">
        <v>1844051</v>
      </c>
      <c r="H167" s="62">
        <v>258467</v>
      </c>
      <c r="I167" s="62">
        <v>190340</v>
      </c>
      <c r="J167" s="62">
        <v>778407</v>
      </c>
      <c r="K167" s="62">
        <v>-183169</v>
      </c>
      <c r="L167" s="62">
        <v>2890501.3333000001</v>
      </c>
      <c r="M167" s="62">
        <v>961576</v>
      </c>
      <c r="N167" s="62">
        <v>2873754</v>
      </c>
      <c r="O167" s="62">
        <v>16747.333332999999</v>
      </c>
      <c r="P167" s="62">
        <v>0</v>
      </c>
      <c r="Q167" s="62">
        <v>31990.365536000001</v>
      </c>
      <c r="R167" s="62">
        <v>54111</v>
      </c>
      <c r="S167" s="62">
        <v>-40765</v>
      </c>
      <c r="T167" s="62">
        <v>31990.365536000001</v>
      </c>
      <c r="U167" s="62">
        <v>17694</v>
      </c>
      <c r="V167" s="62">
        <v>9576</v>
      </c>
    </row>
    <row r="168" spans="1:22" ht="15" x14ac:dyDescent="0.25">
      <c r="A168" s="62" t="s">
        <v>240</v>
      </c>
      <c r="B168" s="62">
        <v>3537</v>
      </c>
      <c r="C168" s="62">
        <v>0</v>
      </c>
      <c r="D168" s="62">
        <v>1</v>
      </c>
      <c r="E168" s="62">
        <v>313.10000000000002</v>
      </c>
      <c r="F168" s="62">
        <v>-7.9</v>
      </c>
      <c r="G168" s="62">
        <v>1276704</v>
      </c>
      <c r="H168" s="62">
        <v>245732</v>
      </c>
      <c r="I168" s="62">
        <v>113153</v>
      </c>
      <c r="J168" s="62">
        <v>1237053</v>
      </c>
      <c r="K168" s="62">
        <v>-68663</v>
      </c>
      <c r="L168" s="62">
        <v>2766355.3333000001</v>
      </c>
      <c r="M168" s="62">
        <v>1305716</v>
      </c>
      <c r="N168" s="62">
        <v>2714999</v>
      </c>
      <c r="O168" s="62">
        <v>51356.333333000002</v>
      </c>
      <c r="P168" s="62">
        <v>0</v>
      </c>
      <c r="Q168" s="62">
        <v>0</v>
      </c>
      <c r="R168" s="62">
        <v>79575</v>
      </c>
      <c r="S168" s="62">
        <v>39788</v>
      </c>
      <c r="T168" s="62">
        <v>0</v>
      </c>
      <c r="U168" s="62">
        <v>16526</v>
      </c>
      <c r="V168" s="62">
        <v>6866</v>
      </c>
    </row>
    <row r="169" spans="1:22" ht="15" x14ac:dyDescent="0.25">
      <c r="A169" s="62" t="s">
        <v>241</v>
      </c>
      <c r="B169" s="62">
        <v>3555</v>
      </c>
      <c r="C169" s="62">
        <v>0</v>
      </c>
      <c r="D169" s="62">
        <v>1</v>
      </c>
      <c r="E169" s="62">
        <v>607</v>
      </c>
      <c r="F169" s="62">
        <v>-18</v>
      </c>
      <c r="G169" s="62">
        <v>2934937</v>
      </c>
      <c r="H169" s="62">
        <v>416551</v>
      </c>
      <c r="I169" s="62">
        <v>159490</v>
      </c>
      <c r="J169" s="62">
        <v>1736488</v>
      </c>
      <c r="K169" s="62">
        <v>30390</v>
      </c>
      <c r="L169" s="62">
        <v>5097450.6666999999</v>
      </c>
      <c r="M169" s="62">
        <v>1706098</v>
      </c>
      <c r="N169" s="62">
        <v>4898096</v>
      </c>
      <c r="O169" s="62">
        <v>199354.66667000001</v>
      </c>
      <c r="P169" s="62">
        <v>0</v>
      </c>
      <c r="Q169" s="62">
        <v>0</v>
      </c>
      <c r="R169" s="62">
        <v>76392</v>
      </c>
      <c r="S169" s="62">
        <v>-6242</v>
      </c>
      <c r="T169" s="62">
        <v>0</v>
      </c>
      <c r="U169" s="62">
        <v>31280</v>
      </c>
      <c r="V169" s="62">
        <v>9475</v>
      </c>
    </row>
    <row r="170" spans="1:22" ht="15" x14ac:dyDescent="0.25">
      <c r="A170" s="62" t="s">
        <v>242</v>
      </c>
      <c r="B170" s="62">
        <v>3600</v>
      </c>
      <c r="C170" s="62">
        <v>0</v>
      </c>
      <c r="D170" s="62">
        <v>1</v>
      </c>
      <c r="E170" s="62">
        <v>2087.8000000000002</v>
      </c>
      <c r="F170" s="62">
        <v>-5.2</v>
      </c>
      <c r="G170" s="62">
        <v>10367335</v>
      </c>
      <c r="H170" s="62">
        <v>1423018</v>
      </c>
      <c r="I170" s="62">
        <v>591810</v>
      </c>
      <c r="J170" s="62">
        <v>5872572</v>
      </c>
      <c r="K170" s="62">
        <v>109142</v>
      </c>
      <c r="L170" s="62">
        <v>17723745.666999999</v>
      </c>
      <c r="M170" s="62">
        <v>5763430</v>
      </c>
      <c r="N170" s="62">
        <v>16961973</v>
      </c>
      <c r="O170" s="62">
        <v>761772.66666999995</v>
      </c>
      <c r="P170" s="62">
        <v>0</v>
      </c>
      <c r="Q170" s="62">
        <v>0</v>
      </c>
      <c r="R170" s="62">
        <v>114588</v>
      </c>
      <c r="S170" s="62">
        <v>13591</v>
      </c>
      <c r="T170" s="62">
        <v>0</v>
      </c>
      <c r="U170" s="62">
        <v>109960</v>
      </c>
      <c r="V170" s="62">
        <v>60821</v>
      </c>
    </row>
    <row r="171" spans="1:22" ht="15" x14ac:dyDescent="0.25">
      <c r="A171" s="62" t="s">
        <v>243</v>
      </c>
      <c r="B171" s="62">
        <v>3609</v>
      </c>
      <c r="C171" s="62">
        <v>0</v>
      </c>
      <c r="D171" s="62">
        <v>1</v>
      </c>
      <c r="E171" s="62">
        <v>393.2</v>
      </c>
      <c r="F171" s="62">
        <v>-10.3</v>
      </c>
      <c r="G171" s="62">
        <v>2009727</v>
      </c>
      <c r="H171" s="62">
        <v>312817</v>
      </c>
      <c r="I171" s="62">
        <v>38701</v>
      </c>
      <c r="J171" s="62">
        <v>938895</v>
      </c>
      <c r="K171" s="62">
        <v>-4758</v>
      </c>
      <c r="L171" s="62">
        <v>3269087</v>
      </c>
      <c r="M171" s="62">
        <v>943653</v>
      </c>
      <c r="N171" s="62">
        <v>3227496</v>
      </c>
      <c r="O171" s="62">
        <v>41591</v>
      </c>
      <c r="P171" s="62">
        <v>0</v>
      </c>
      <c r="Q171" s="62">
        <v>0</v>
      </c>
      <c r="R171" s="62">
        <v>70026</v>
      </c>
      <c r="S171" s="62">
        <v>-46273</v>
      </c>
      <c r="T171" s="62">
        <v>0</v>
      </c>
      <c r="U171" s="62">
        <v>20221</v>
      </c>
      <c r="V171" s="62">
        <v>7648</v>
      </c>
    </row>
    <row r="172" spans="1:22" ht="15" x14ac:dyDescent="0.25">
      <c r="A172" s="62" t="s">
        <v>244</v>
      </c>
      <c r="B172" s="62">
        <v>3645</v>
      </c>
      <c r="C172" s="62">
        <v>0</v>
      </c>
      <c r="D172" s="62">
        <v>1</v>
      </c>
      <c r="E172" s="62">
        <v>2549.6999999999998</v>
      </c>
      <c r="F172" s="62">
        <v>-45.9</v>
      </c>
      <c r="G172" s="62">
        <v>11202118</v>
      </c>
      <c r="H172" s="62">
        <v>1807398</v>
      </c>
      <c r="I172" s="62">
        <v>170687</v>
      </c>
      <c r="J172" s="62">
        <v>8213134</v>
      </c>
      <c r="K172" s="62">
        <v>72572</v>
      </c>
      <c r="L172" s="62">
        <v>21337686.666999999</v>
      </c>
      <c r="M172" s="62">
        <v>8140562</v>
      </c>
      <c r="N172" s="62">
        <v>20979391</v>
      </c>
      <c r="O172" s="62">
        <v>358295.66667000001</v>
      </c>
      <c r="P172" s="62">
        <v>0</v>
      </c>
      <c r="Q172" s="62">
        <v>0</v>
      </c>
      <c r="R172" s="62">
        <v>200529</v>
      </c>
      <c r="S172" s="62">
        <v>10778</v>
      </c>
      <c r="T172" s="62">
        <v>0</v>
      </c>
      <c r="U172" s="62">
        <v>131734</v>
      </c>
      <c r="V172" s="62">
        <v>115037</v>
      </c>
    </row>
    <row r="173" spans="1:22" ht="15" x14ac:dyDescent="0.25">
      <c r="A173" s="62" t="s">
        <v>245</v>
      </c>
      <c r="B173" s="62">
        <v>3715</v>
      </c>
      <c r="C173" s="62">
        <v>0</v>
      </c>
      <c r="D173" s="62">
        <v>1</v>
      </c>
      <c r="E173" s="62">
        <v>6943</v>
      </c>
      <c r="F173" s="62">
        <v>63.1</v>
      </c>
      <c r="G173" s="62">
        <v>34803529</v>
      </c>
      <c r="H173" s="62">
        <v>4555780</v>
      </c>
      <c r="I173" s="62">
        <v>2325002</v>
      </c>
      <c r="J173" s="62">
        <v>17628774</v>
      </c>
      <c r="K173" s="62">
        <v>278554</v>
      </c>
      <c r="L173" s="62">
        <v>57271820.332999997</v>
      </c>
      <c r="M173" s="62">
        <v>17350220</v>
      </c>
      <c r="N173" s="62">
        <v>54384527</v>
      </c>
      <c r="O173" s="62">
        <v>2887293.3333000001</v>
      </c>
      <c r="P173" s="62">
        <v>0</v>
      </c>
      <c r="Q173" s="62">
        <v>0</v>
      </c>
      <c r="R173" s="62">
        <v>572940</v>
      </c>
      <c r="S173" s="62">
        <v>-5495</v>
      </c>
      <c r="T173" s="62">
        <v>0</v>
      </c>
      <c r="U173" s="62">
        <v>353873</v>
      </c>
      <c r="V173" s="62">
        <v>283737</v>
      </c>
    </row>
    <row r="174" spans="1:22" ht="15" x14ac:dyDescent="0.25">
      <c r="A174" s="62" t="s">
        <v>246</v>
      </c>
      <c r="B174" s="62">
        <v>3744</v>
      </c>
      <c r="C174" s="62">
        <v>0</v>
      </c>
      <c r="D174" s="62">
        <v>1</v>
      </c>
      <c r="E174" s="62">
        <v>699.5</v>
      </c>
      <c r="F174" s="62">
        <v>21</v>
      </c>
      <c r="G174" s="62">
        <v>3936284</v>
      </c>
      <c r="H174" s="62">
        <v>453114</v>
      </c>
      <c r="I174" s="62">
        <v>520921</v>
      </c>
      <c r="J174" s="62">
        <v>1304022</v>
      </c>
      <c r="K174" s="62">
        <v>33262</v>
      </c>
      <c r="L174" s="62">
        <v>5699834.6666999999</v>
      </c>
      <c r="M174" s="62">
        <v>1270760</v>
      </c>
      <c r="N174" s="62">
        <v>5139237</v>
      </c>
      <c r="O174" s="62">
        <v>560597.66666999995</v>
      </c>
      <c r="P174" s="62">
        <v>0</v>
      </c>
      <c r="Q174" s="62">
        <v>139768.94625000001</v>
      </c>
      <c r="R174" s="62">
        <v>165516</v>
      </c>
      <c r="S174" s="62">
        <v>33914</v>
      </c>
      <c r="T174" s="62">
        <v>139768.94625000001</v>
      </c>
      <c r="U174" s="62">
        <v>35797</v>
      </c>
      <c r="V174" s="62">
        <v>6415</v>
      </c>
    </row>
    <row r="175" spans="1:22" ht="15" x14ac:dyDescent="0.25">
      <c r="A175" s="62" t="s">
        <v>247</v>
      </c>
      <c r="B175" s="62">
        <v>3798</v>
      </c>
      <c r="C175" s="62">
        <v>0</v>
      </c>
      <c r="D175" s="62">
        <v>1</v>
      </c>
      <c r="E175" s="62">
        <v>553.9</v>
      </c>
      <c r="F175" s="62">
        <v>-15.1</v>
      </c>
      <c r="G175" s="62">
        <v>2948558</v>
      </c>
      <c r="H175" s="62">
        <v>394041</v>
      </c>
      <c r="I175" s="62">
        <v>84266</v>
      </c>
      <c r="J175" s="62">
        <v>1444102</v>
      </c>
      <c r="K175" s="62">
        <v>14621</v>
      </c>
      <c r="L175" s="62">
        <v>4791907.6666999999</v>
      </c>
      <c r="M175" s="62">
        <v>1429481</v>
      </c>
      <c r="N175" s="62">
        <v>4687814</v>
      </c>
      <c r="O175" s="62">
        <v>104093.66667000001</v>
      </c>
      <c r="P175" s="62">
        <v>0</v>
      </c>
      <c r="Q175" s="62">
        <v>0</v>
      </c>
      <c r="R175" s="62">
        <v>114588</v>
      </c>
      <c r="S175" s="62">
        <v>16652</v>
      </c>
      <c r="T175" s="62">
        <v>0</v>
      </c>
      <c r="U175" s="62">
        <v>29867</v>
      </c>
      <c r="V175" s="62">
        <v>5207</v>
      </c>
    </row>
    <row r="176" spans="1:22" ht="15" x14ac:dyDescent="0.25">
      <c r="A176" s="62" t="s">
        <v>248</v>
      </c>
      <c r="B176" s="62">
        <v>3816</v>
      </c>
      <c r="C176" s="62">
        <v>0</v>
      </c>
      <c r="D176" s="62">
        <v>1</v>
      </c>
      <c r="E176" s="62">
        <v>404.5</v>
      </c>
      <c r="F176" s="62">
        <v>-20.6</v>
      </c>
      <c r="G176" s="62">
        <v>1882006</v>
      </c>
      <c r="H176" s="62">
        <v>323707</v>
      </c>
      <c r="I176" s="62">
        <v>-85583</v>
      </c>
      <c r="J176" s="62">
        <v>1231844</v>
      </c>
      <c r="K176" s="62">
        <v>46479</v>
      </c>
      <c r="L176" s="62">
        <v>3445672.6666999999</v>
      </c>
      <c r="M176" s="62">
        <v>1185365</v>
      </c>
      <c r="N176" s="62">
        <v>3476661</v>
      </c>
      <c r="O176" s="62">
        <v>-30988.333330000001</v>
      </c>
      <c r="P176" s="62">
        <v>53010</v>
      </c>
      <c r="Q176" s="62">
        <v>0</v>
      </c>
      <c r="R176" s="62">
        <v>73209</v>
      </c>
      <c r="S176" s="62">
        <v>-18606</v>
      </c>
      <c r="T176" s="62">
        <v>0</v>
      </c>
      <c r="U176" s="62">
        <v>20692</v>
      </c>
      <c r="V176" s="62">
        <v>8116</v>
      </c>
    </row>
    <row r="177" spans="1:22" ht="15" x14ac:dyDescent="0.25">
      <c r="A177" s="62" t="s">
        <v>249</v>
      </c>
      <c r="B177" s="62">
        <v>3841</v>
      </c>
      <c r="C177" s="62">
        <v>0</v>
      </c>
      <c r="D177" s="62">
        <v>1</v>
      </c>
      <c r="E177" s="62">
        <v>770.9</v>
      </c>
      <c r="F177" s="62">
        <v>10.8</v>
      </c>
      <c r="G177" s="62">
        <v>3667548</v>
      </c>
      <c r="H177" s="62">
        <v>586978</v>
      </c>
      <c r="I177" s="62">
        <v>294461</v>
      </c>
      <c r="J177" s="62">
        <v>2323003</v>
      </c>
      <c r="K177" s="62">
        <v>64048</v>
      </c>
      <c r="L177" s="62">
        <v>6599017.3333000001</v>
      </c>
      <c r="M177" s="62">
        <v>2258955</v>
      </c>
      <c r="N177" s="62">
        <v>6219020</v>
      </c>
      <c r="O177" s="62">
        <v>379997.33332999999</v>
      </c>
      <c r="P177" s="62">
        <v>0</v>
      </c>
      <c r="Q177" s="62">
        <v>0</v>
      </c>
      <c r="R177" s="62">
        <v>127320</v>
      </c>
      <c r="S177" s="62">
        <v>-1221</v>
      </c>
      <c r="T177" s="62">
        <v>0</v>
      </c>
      <c r="U177" s="62">
        <v>40083</v>
      </c>
      <c r="V177" s="62">
        <v>21488</v>
      </c>
    </row>
    <row r="178" spans="1:22" ht="15" x14ac:dyDescent="0.25">
      <c r="A178" s="62" t="s">
        <v>250</v>
      </c>
      <c r="B178" s="62">
        <v>3897</v>
      </c>
      <c r="C178" s="62">
        <v>0</v>
      </c>
      <c r="D178" s="62">
        <v>1</v>
      </c>
      <c r="E178" s="62">
        <v>76</v>
      </c>
      <c r="F178" s="62">
        <v>0</v>
      </c>
      <c r="G178" s="62">
        <v>112378</v>
      </c>
      <c r="H178" s="62">
        <v>56420</v>
      </c>
      <c r="I178" s="62">
        <v>75832</v>
      </c>
      <c r="J178" s="62">
        <v>570430</v>
      </c>
      <c r="K178" s="62">
        <v>25774</v>
      </c>
      <c r="L178" s="62">
        <v>741985.66666999995</v>
      </c>
      <c r="M178" s="62">
        <v>544656</v>
      </c>
      <c r="N178" s="62">
        <v>637622</v>
      </c>
      <c r="O178" s="62">
        <v>104363.66667000001</v>
      </c>
      <c r="P178" s="62">
        <v>0</v>
      </c>
      <c r="Q178" s="62">
        <v>0</v>
      </c>
      <c r="R178" s="62">
        <v>28647</v>
      </c>
      <c r="S178" s="62">
        <v>4163</v>
      </c>
      <c r="T178" s="62">
        <v>0</v>
      </c>
      <c r="U178" s="62">
        <v>4420</v>
      </c>
      <c r="V178" s="62">
        <v>2758</v>
      </c>
    </row>
    <row r="179" spans="1:22" ht="15" x14ac:dyDescent="0.25">
      <c r="A179" s="62" t="s">
        <v>251</v>
      </c>
      <c r="B179" s="62">
        <v>3906</v>
      </c>
      <c r="C179" s="62">
        <v>0</v>
      </c>
      <c r="D179" s="62">
        <v>1</v>
      </c>
      <c r="E179" s="62">
        <v>432.8</v>
      </c>
      <c r="F179" s="62">
        <v>-3</v>
      </c>
      <c r="G179" s="62">
        <v>1881663</v>
      </c>
      <c r="H179" s="62">
        <v>302941</v>
      </c>
      <c r="I179" s="62">
        <v>158965</v>
      </c>
      <c r="J179" s="62">
        <v>1471465</v>
      </c>
      <c r="K179" s="62">
        <v>-6467</v>
      </c>
      <c r="L179" s="62">
        <v>3663519</v>
      </c>
      <c r="M179" s="62">
        <v>1477932</v>
      </c>
      <c r="N179" s="62">
        <v>3503571</v>
      </c>
      <c r="O179" s="62">
        <v>159948</v>
      </c>
      <c r="P179" s="62">
        <v>0</v>
      </c>
      <c r="Q179" s="62">
        <v>0</v>
      </c>
      <c r="R179" s="62">
        <v>111405</v>
      </c>
      <c r="S179" s="62">
        <v>47134</v>
      </c>
      <c r="T179" s="62">
        <v>0</v>
      </c>
      <c r="U179" s="62">
        <v>22469</v>
      </c>
      <c r="V179" s="62">
        <v>7450</v>
      </c>
    </row>
    <row r="180" spans="1:22" ht="15" x14ac:dyDescent="0.25">
      <c r="A180" s="62" t="s">
        <v>252</v>
      </c>
      <c r="B180" s="62">
        <v>4419</v>
      </c>
      <c r="C180" s="62">
        <v>0</v>
      </c>
      <c r="D180" s="62">
        <v>1</v>
      </c>
      <c r="E180" s="62">
        <v>794.2</v>
      </c>
      <c r="F180" s="62">
        <v>-2.9</v>
      </c>
      <c r="G180" s="62">
        <v>4135652</v>
      </c>
      <c r="H180" s="62">
        <v>586622</v>
      </c>
      <c r="I180" s="62">
        <v>293980</v>
      </c>
      <c r="J180" s="62">
        <v>2260583</v>
      </c>
      <c r="K180" s="62">
        <v>-19301</v>
      </c>
      <c r="L180" s="62">
        <v>6996786.6666999999</v>
      </c>
      <c r="M180" s="62">
        <v>2279884</v>
      </c>
      <c r="N180" s="62">
        <v>6708178</v>
      </c>
      <c r="O180" s="62">
        <v>288608.66667000001</v>
      </c>
      <c r="P180" s="62">
        <v>0</v>
      </c>
      <c r="Q180" s="62">
        <v>0</v>
      </c>
      <c r="R180" s="62">
        <v>136869</v>
      </c>
      <c r="S180" s="62">
        <v>-3914</v>
      </c>
      <c r="T180" s="62">
        <v>0</v>
      </c>
      <c r="U180" s="62">
        <v>42095</v>
      </c>
      <c r="V180" s="62">
        <v>13930</v>
      </c>
    </row>
    <row r="181" spans="1:22" ht="15" x14ac:dyDescent="0.25">
      <c r="A181" s="62" t="s">
        <v>253</v>
      </c>
      <c r="B181" s="62">
        <v>4149</v>
      </c>
      <c r="C181" s="62">
        <v>0</v>
      </c>
      <c r="D181" s="62">
        <v>1</v>
      </c>
      <c r="E181" s="62">
        <v>1377.3</v>
      </c>
      <c r="F181" s="62">
        <v>34</v>
      </c>
      <c r="G181" s="62">
        <v>6508452</v>
      </c>
      <c r="H181" s="62">
        <v>966511</v>
      </c>
      <c r="I181" s="62">
        <v>623725</v>
      </c>
      <c r="J181" s="62">
        <v>4381311</v>
      </c>
      <c r="K181" s="62">
        <v>135110</v>
      </c>
      <c r="L181" s="62">
        <v>11890971.666999999</v>
      </c>
      <c r="M181" s="62">
        <v>4246201</v>
      </c>
      <c r="N181" s="62">
        <v>11097439</v>
      </c>
      <c r="O181" s="62">
        <v>793532.66666999995</v>
      </c>
      <c r="P181" s="62">
        <v>0</v>
      </c>
      <c r="Q181" s="62">
        <v>0</v>
      </c>
      <c r="R181" s="62">
        <v>216444</v>
      </c>
      <c r="S181" s="62">
        <v>-117151</v>
      </c>
      <c r="T181" s="62">
        <v>0</v>
      </c>
      <c r="U181" s="62">
        <v>71762</v>
      </c>
      <c r="V181" s="62">
        <v>34698</v>
      </c>
    </row>
    <row r="182" spans="1:22" ht="15" x14ac:dyDescent="0.25">
      <c r="A182" s="62" t="s">
        <v>254</v>
      </c>
      <c r="B182" s="62">
        <v>3942</v>
      </c>
      <c r="C182" s="62">
        <v>0</v>
      </c>
      <c r="D182" s="62">
        <v>1</v>
      </c>
      <c r="E182" s="62">
        <v>650.6</v>
      </c>
      <c r="F182" s="62">
        <v>-25.5</v>
      </c>
      <c r="G182" s="62">
        <v>3637575</v>
      </c>
      <c r="H182" s="62">
        <v>449710</v>
      </c>
      <c r="I182" s="62">
        <v>-19319</v>
      </c>
      <c r="J182" s="62">
        <v>1154958</v>
      </c>
      <c r="K182" s="62">
        <v>61681</v>
      </c>
      <c r="L182" s="62">
        <v>5246051.6666999999</v>
      </c>
      <c r="M182" s="62">
        <v>1093277</v>
      </c>
      <c r="N182" s="62">
        <v>5199881</v>
      </c>
      <c r="O182" s="62">
        <v>46170.666666999998</v>
      </c>
      <c r="P182" s="62">
        <v>38072</v>
      </c>
      <c r="Q182" s="62">
        <v>146914.42494</v>
      </c>
      <c r="R182" s="62">
        <v>15915</v>
      </c>
      <c r="S182" s="62">
        <v>3673</v>
      </c>
      <c r="T182" s="62">
        <v>146914.42494</v>
      </c>
      <c r="U182" s="62">
        <v>32542</v>
      </c>
      <c r="V182" s="62">
        <v>3809</v>
      </c>
    </row>
    <row r="183" spans="1:22" ht="15" x14ac:dyDescent="0.25">
      <c r="A183" s="62" t="s">
        <v>255</v>
      </c>
      <c r="B183" s="62">
        <v>4023</v>
      </c>
      <c r="C183" s="62">
        <v>0</v>
      </c>
      <c r="D183" s="62">
        <v>1</v>
      </c>
      <c r="E183" s="62">
        <v>671</v>
      </c>
      <c r="F183" s="62">
        <v>38.9</v>
      </c>
      <c r="G183" s="62">
        <v>2634928</v>
      </c>
      <c r="H183" s="62">
        <v>490284</v>
      </c>
      <c r="I183" s="62">
        <v>525221</v>
      </c>
      <c r="J183" s="62">
        <v>2629390</v>
      </c>
      <c r="K183" s="62">
        <v>112948</v>
      </c>
      <c r="L183" s="62">
        <v>5772023.3333000001</v>
      </c>
      <c r="M183" s="62">
        <v>2516442</v>
      </c>
      <c r="N183" s="62">
        <v>5116433</v>
      </c>
      <c r="O183" s="62">
        <v>655590.33333000005</v>
      </c>
      <c r="P183" s="62">
        <v>0</v>
      </c>
      <c r="Q183" s="62">
        <v>0</v>
      </c>
      <c r="R183" s="62">
        <v>98673</v>
      </c>
      <c r="S183" s="62">
        <v>-20687</v>
      </c>
      <c r="T183" s="62">
        <v>0</v>
      </c>
      <c r="U183" s="62">
        <v>34323</v>
      </c>
      <c r="V183" s="62">
        <v>17421</v>
      </c>
    </row>
    <row r="184" spans="1:22" ht="15" x14ac:dyDescent="0.25">
      <c r="A184" s="62" t="s">
        <v>256</v>
      </c>
      <c r="B184" s="62">
        <v>4033</v>
      </c>
      <c r="C184" s="62">
        <v>0</v>
      </c>
      <c r="D184" s="62">
        <v>1</v>
      </c>
      <c r="E184" s="62">
        <v>673.1</v>
      </c>
      <c r="F184" s="62">
        <v>-22.1</v>
      </c>
      <c r="G184" s="62">
        <v>3206910</v>
      </c>
      <c r="H184" s="62">
        <v>477905</v>
      </c>
      <c r="I184" s="62">
        <v>128974</v>
      </c>
      <c r="J184" s="62">
        <v>2423648</v>
      </c>
      <c r="K184" s="62">
        <v>86077</v>
      </c>
      <c r="L184" s="62">
        <v>6118628.6666999999</v>
      </c>
      <c r="M184" s="62">
        <v>2337571</v>
      </c>
      <c r="N184" s="62">
        <v>5893412</v>
      </c>
      <c r="O184" s="62">
        <v>225216.66667000001</v>
      </c>
      <c r="P184" s="62">
        <v>16027</v>
      </c>
      <c r="Q184" s="62">
        <v>0</v>
      </c>
      <c r="R184" s="62">
        <v>105039</v>
      </c>
      <c r="S184" s="62">
        <v>-14321</v>
      </c>
      <c r="T184" s="62">
        <v>0</v>
      </c>
      <c r="U184" s="62">
        <v>37339</v>
      </c>
      <c r="V184" s="62">
        <v>10166</v>
      </c>
    </row>
    <row r="185" spans="1:22" ht="15" x14ac:dyDescent="0.25">
      <c r="A185" s="62" t="s">
        <v>257</v>
      </c>
      <c r="B185" s="62">
        <v>4041</v>
      </c>
      <c r="C185" s="62">
        <v>0</v>
      </c>
      <c r="D185" s="62">
        <v>1</v>
      </c>
      <c r="E185" s="62">
        <v>1352.6</v>
      </c>
      <c r="F185" s="62">
        <v>-25</v>
      </c>
      <c r="G185" s="62">
        <v>7665501</v>
      </c>
      <c r="H185" s="62">
        <v>1015230</v>
      </c>
      <c r="I185" s="62">
        <v>115820</v>
      </c>
      <c r="J185" s="62">
        <v>3400756</v>
      </c>
      <c r="K185" s="62">
        <v>-14667</v>
      </c>
      <c r="L185" s="62">
        <v>12125384.666999999</v>
      </c>
      <c r="M185" s="62">
        <v>3415423</v>
      </c>
      <c r="N185" s="62">
        <v>11980334</v>
      </c>
      <c r="O185" s="62">
        <v>145050.66667000001</v>
      </c>
      <c r="P185" s="62">
        <v>0</v>
      </c>
      <c r="Q185" s="62">
        <v>76445.197602</v>
      </c>
      <c r="R185" s="62">
        <v>257823</v>
      </c>
      <c r="S185" s="62">
        <v>-20683</v>
      </c>
      <c r="T185" s="62">
        <v>76445.197602</v>
      </c>
      <c r="U185" s="62">
        <v>74890</v>
      </c>
      <c r="V185" s="62">
        <v>43898</v>
      </c>
    </row>
    <row r="186" spans="1:22" ht="15" x14ac:dyDescent="0.25">
      <c r="A186" s="62" t="s">
        <v>258</v>
      </c>
      <c r="B186" s="62">
        <v>4043</v>
      </c>
      <c r="C186" s="62">
        <v>0</v>
      </c>
      <c r="D186" s="62">
        <v>1</v>
      </c>
      <c r="E186" s="62">
        <v>691.1</v>
      </c>
      <c r="F186" s="62">
        <v>-28.4</v>
      </c>
      <c r="G186" s="62">
        <v>3089311</v>
      </c>
      <c r="H186" s="62">
        <v>497531</v>
      </c>
      <c r="I186" s="62">
        <v>-41345</v>
      </c>
      <c r="J186" s="62">
        <v>2328311</v>
      </c>
      <c r="K186" s="62">
        <v>55440</v>
      </c>
      <c r="L186" s="62">
        <v>5923428.3333000001</v>
      </c>
      <c r="M186" s="62">
        <v>2272871</v>
      </c>
      <c r="N186" s="62">
        <v>5901058</v>
      </c>
      <c r="O186" s="62">
        <v>22370.333332999999</v>
      </c>
      <c r="P186" s="62">
        <v>49697</v>
      </c>
      <c r="Q186" s="62">
        <v>0</v>
      </c>
      <c r="R186" s="62">
        <v>146418</v>
      </c>
      <c r="S186" s="62">
        <v>30119</v>
      </c>
      <c r="T186" s="62">
        <v>0</v>
      </c>
      <c r="U186" s="62">
        <v>35601</v>
      </c>
      <c r="V186" s="62">
        <v>8275</v>
      </c>
    </row>
    <row r="187" spans="1:22" ht="15" x14ac:dyDescent="0.25">
      <c r="A187" s="62" t="s">
        <v>259</v>
      </c>
      <c r="B187" s="62">
        <v>4068</v>
      </c>
      <c r="C187" s="62">
        <v>0</v>
      </c>
      <c r="D187" s="62">
        <v>1</v>
      </c>
      <c r="E187" s="62">
        <v>433.2</v>
      </c>
      <c r="F187" s="62">
        <v>-18.2</v>
      </c>
      <c r="G187" s="62">
        <v>1345683</v>
      </c>
      <c r="H187" s="62">
        <v>318184</v>
      </c>
      <c r="I187" s="62">
        <v>-2427</v>
      </c>
      <c r="J187" s="62">
        <v>2115545</v>
      </c>
      <c r="K187" s="62">
        <v>47691</v>
      </c>
      <c r="L187" s="62">
        <v>3787568.6666999999</v>
      </c>
      <c r="M187" s="62">
        <v>2067854</v>
      </c>
      <c r="N187" s="62">
        <v>3734148</v>
      </c>
      <c r="O187" s="62">
        <v>53420.666666999998</v>
      </c>
      <c r="P187" s="62">
        <v>33693</v>
      </c>
      <c r="Q187" s="62">
        <v>0</v>
      </c>
      <c r="R187" s="62">
        <v>85941</v>
      </c>
      <c r="S187" s="62">
        <v>6368</v>
      </c>
      <c r="T187" s="62">
        <v>0</v>
      </c>
      <c r="U187" s="62">
        <v>22607</v>
      </c>
      <c r="V187" s="62">
        <v>8157</v>
      </c>
    </row>
    <row r="188" spans="1:22" ht="15" x14ac:dyDescent="0.25">
      <c r="A188" s="62" t="s">
        <v>260</v>
      </c>
      <c r="B188" s="62">
        <v>4086</v>
      </c>
      <c r="C188" s="62">
        <v>0</v>
      </c>
      <c r="D188" s="62">
        <v>1</v>
      </c>
      <c r="E188" s="62">
        <v>1864</v>
      </c>
      <c r="F188" s="62">
        <v>-0.8</v>
      </c>
      <c r="G188" s="62">
        <v>10194037</v>
      </c>
      <c r="H188" s="62">
        <v>1376599</v>
      </c>
      <c r="I188" s="62">
        <v>426636</v>
      </c>
      <c r="J188" s="62">
        <v>4258339</v>
      </c>
      <c r="K188" s="62">
        <v>81102</v>
      </c>
      <c r="L188" s="62">
        <v>15893445.666999999</v>
      </c>
      <c r="M188" s="62">
        <v>4177237</v>
      </c>
      <c r="N188" s="62">
        <v>15321237</v>
      </c>
      <c r="O188" s="62">
        <v>572208.66666999995</v>
      </c>
      <c r="P188" s="62">
        <v>0</v>
      </c>
      <c r="Q188" s="62">
        <v>179587.00531000001</v>
      </c>
      <c r="R188" s="62">
        <v>289653</v>
      </c>
      <c r="S188" s="62">
        <v>29510</v>
      </c>
      <c r="T188" s="62">
        <v>179587.00531000001</v>
      </c>
      <c r="U188" s="62">
        <v>96893</v>
      </c>
      <c r="V188" s="62">
        <v>64471</v>
      </c>
    </row>
    <row r="189" spans="1:22" ht="15" x14ac:dyDescent="0.25">
      <c r="A189" s="62" t="s">
        <v>261</v>
      </c>
      <c r="B189" s="62">
        <v>4104</v>
      </c>
      <c r="C189" s="62">
        <v>0</v>
      </c>
      <c r="D189" s="62">
        <v>1</v>
      </c>
      <c r="E189" s="62">
        <v>5388.5</v>
      </c>
      <c r="F189" s="62">
        <v>80.3</v>
      </c>
      <c r="G189" s="62">
        <v>33741278</v>
      </c>
      <c r="H189" s="62">
        <v>3872434</v>
      </c>
      <c r="I189" s="62">
        <v>2351642</v>
      </c>
      <c r="J189" s="62">
        <v>11276049</v>
      </c>
      <c r="K189" s="62">
        <v>285548</v>
      </c>
      <c r="L189" s="62">
        <v>49060973</v>
      </c>
      <c r="M189" s="62">
        <v>10990501</v>
      </c>
      <c r="N189" s="62">
        <v>46252571</v>
      </c>
      <c r="O189" s="62">
        <v>2808402</v>
      </c>
      <c r="P189" s="62">
        <v>0</v>
      </c>
      <c r="Q189" s="62">
        <v>1552483.2615</v>
      </c>
      <c r="R189" s="62">
        <v>700260</v>
      </c>
      <c r="S189" s="62">
        <v>42252</v>
      </c>
      <c r="T189" s="62">
        <v>1552483.2615</v>
      </c>
      <c r="U189" s="62">
        <v>295965</v>
      </c>
      <c r="V189" s="62">
        <v>171212</v>
      </c>
    </row>
    <row r="190" spans="1:22" ht="15" x14ac:dyDescent="0.25">
      <c r="A190" s="62" t="s">
        <v>262</v>
      </c>
      <c r="B190" s="62">
        <v>4122</v>
      </c>
      <c r="C190" s="62">
        <v>0</v>
      </c>
      <c r="D190" s="62">
        <v>1</v>
      </c>
      <c r="E190" s="62">
        <v>530.5</v>
      </c>
      <c r="F190" s="62">
        <v>-0.9</v>
      </c>
      <c r="G190" s="62">
        <v>2678213</v>
      </c>
      <c r="H190" s="62">
        <v>363446</v>
      </c>
      <c r="I190" s="62">
        <v>106545</v>
      </c>
      <c r="J190" s="62">
        <v>1390755</v>
      </c>
      <c r="K190" s="62">
        <v>19969</v>
      </c>
      <c r="L190" s="62">
        <v>4436024</v>
      </c>
      <c r="M190" s="62">
        <v>1370786</v>
      </c>
      <c r="N190" s="62">
        <v>4305900</v>
      </c>
      <c r="O190" s="62">
        <v>130124</v>
      </c>
      <c r="P190" s="62">
        <v>0</v>
      </c>
      <c r="Q190" s="62">
        <v>0</v>
      </c>
      <c r="R190" s="62">
        <v>63660</v>
      </c>
      <c r="S190" s="62">
        <v>-12853</v>
      </c>
      <c r="T190" s="62">
        <v>0</v>
      </c>
      <c r="U190" s="62">
        <v>27173</v>
      </c>
      <c r="V190" s="62">
        <v>3610</v>
      </c>
    </row>
    <row r="191" spans="1:22" ht="15" x14ac:dyDescent="0.25">
      <c r="A191" s="62" t="s">
        <v>263</v>
      </c>
      <c r="B191" s="62">
        <v>4131</v>
      </c>
      <c r="C191" s="62">
        <v>0</v>
      </c>
      <c r="D191" s="62">
        <v>1</v>
      </c>
      <c r="E191" s="62">
        <v>3724.7</v>
      </c>
      <c r="F191" s="62">
        <v>-26.4</v>
      </c>
      <c r="G191" s="62">
        <v>19125693</v>
      </c>
      <c r="H191" s="62">
        <v>2676905</v>
      </c>
      <c r="I191" s="62">
        <v>804005</v>
      </c>
      <c r="J191" s="62">
        <v>11804411</v>
      </c>
      <c r="K191" s="62">
        <v>27967</v>
      </c>
      <c r="L191" s="62">
        <v>33841717</v>
      </c>
      <c r="M191" s="62">
        <v>11776444</v>
      </c>
      <c r="N191" s="62">
        <v>32775037</v>
      </c>
      <c r="O191" s="62">
        <v>1066680</v>
      </c>
      <c r="P191" s="62">
        <v>0</v>
      </c>
      <c r="Q191" s="62">
        <v>0</v>
      </c>
      <c r="R191" s="62">
        <v>455169</v>
      </c>
      <c r="S191" s="62">
        <v>-6967</v>
      </c>
      <c r="T191" s="62">
        <v>0</v>
      </c>
      <c r="U191" s="62">
        <v>202431</v>
      </c>
      <c r="V191" s="62">
        <v>234708</v>
      </c>
    </row>
    <row r="192" spans="1:22" ht="15" x14ac:dyDescent="0.25">
      <c r="A192" s="62" t="s">
        <v>264</v>
      </c>
      <c r="B192" s="62">
        <v>4203</v>
      </c>
      <c r="C192" s="62">
        <v>0</v>
      </c>
      <c r="D192" s="62">
        <v>1</v>
      </c>
      <c r="E192" s="62">
        <v>737</v>
      </c>
      <c r="F192" s="62">
        <v>-17.3</v>
      </c>
      <c r="G192" s="62">
        <v>3456654</v>
      </c>
      <c r="H192" s="62">
        <v>517914</v>
      </c>
      <c r="I192" s="62">
        <v>76052</v>
      </c>
      <c r="J192" s="62">
        <v>2416491</v>
      </c>
      <c r="K192" s="62">
        <v>-327534</v>
      </c>
      <c r="L192" s="62">
        <v>6403873.6666999999</v>
      </c>
      <c r="M192" s="62">
        <v>2744025</v>
      </c>
      <c r="N192" s="62">
        <v>6642541</v>
      </c>
      <c r="O192" s="62">
        <v>-238667.3333</v>
      </c>
      <c r="P192" s="62">
        <v>0</v>
      </c>
      <c r="Q192" s="62">
        <v>0</v>
      </c>
      <c r="R192" s="62">
        <v>0</v>
      </c>
      <c r="S192" s="62">
        <v>0</v>
      </c>
      <c r="T192" s="62">
        <v>0</v>
      </c>
      <c r="U192" s="62">
        <v>39157</v>
      </c>
      <c r="V192" s="62">
        <v>12815</v>
      </c>
    </row>
    <row r="193" spans="1:22" ht="15" x14ac:dyDescent="0.25">
      <c r="A193" s="62" t="s">
        <v>265</v>
      </c>
      <c r="B193" s="62">
        <v>4212</v>
      </c>
      <c r="C193" s="62">
        <v>0</v>
      </c>
      <c r="D193" s="62">
        <v>1</v>
      </c>
      <c r="E193" s="62">
        <v>314</v>
      </c>
      <c r="F193" s="62">
        <v>-1</v>
      </c>
      <c r="G193" s="62">
        <v>1830803</v>
      </c>
      <c r="H193" s="62">
        <v>254874</v>
      </c>
      <c r="I193" s="62">
        <v>55766</v>
      </c>
      <c r="J193" s="62">
        <v>724885</v>
      </c>
      <c r="K193" s="62">
        <v>15579</v>
      </c>
      <c r="L193" s="62">
        <v>2811775.3333000001</v>
      </c>
      <c r="M193" s="62">
        <v>709306</v>
      </c>
      <c r="N193" s="62">
        <v>2739217</v>
      </c>
      <c r="O193" s="62">
        <v>72558.333333000002</v>
      </c>
      <c r="P193" s="62">
        <v>0</v>
      </c>
      <c r="Q193" s="62">
        <v>55510.847404</v>
      </c>
      <c r="R193" s="62">
        <v>85941</v>
      </c>
      <c r="S193" s="62">
        <v>6368</v>
      </c>
      <c r="T193" s="62">
        <v>55510.847404</v>
      </c>
      <c r="U193" s="62">
        <v>16874</v>
      </c>
      <c r="V193" s="62">
        <v>1213</v>
      </c>
    </row>
    <row r="194" spans="1:22" ht="15" x14ac:dyDescent="0.25">
      <c r="A194" s="62" t="s">
        <v>266</v>
      </c>
      <c r="B194" s="62">
        <v>4271</v>
      </c>
      <c r="C194" s="62">
        <v>0</v>
      </c>
      <c r="D194" s="62">
        <v>1</v>
      </c>
      <c r="E194" s="62">
        <v>1246</v>
      </c>
      <c r="F194" s="62">
        <v>23.5</v>
      </c>
      <c r="G194" s="62">
        <v>6304741</v>
      </c>
      <c r="H194" s="62">
        <v>900075</v>
      </c>
      <c r="I194" s="62">
        <v>375491</v>
      </c>
      <c r="J194" s="62">
        <v>3614110</v>
      </c>
      <c r="K194" s="62">
        <v>110828</v>
      </c>
      <c r="L194" s="62">
        <v>10840475.333000001</v>
      </c>
      <c r="M194" s="62">
        <v>3503282</v>
      </c>
      <c r="N194" s="62">
        <v>10332607</v>
      </c>
      <c r="O194" s="62">
        <v>507868.33332999999</v>
      </c>
      <c r="P194" s="62">
        <v>0</v>
      </c>
      <c r="Q194" s="62">
        <v>0</v>
      </c>
      <c r="R194" s="62">
        <v>248274</v>
      </c>
      <c r="S194" s="62">
        <v>-63897</v>
      </c>
      <c r="T194" s="62">
        <v>0</v>
      </c>
      <c r="U194" s="62">
        <v>66304</v>
      </c>
      <c r="V194" s="62">
        <v>21549</v>
      </c>
    </row>
    <row r="195" spans="1:22" ht="15" x14ac:dyDescent="0.25">
      <c r="A195" s="62" t="s">
        <v>267</v>
      </c>
      <c r="B195" s="62">
        <v>4269</v>
      </c>
      <c r="C195" s="62">
        <v>0</v>
      </c>
      <c r="D195" s="62">
        <v>1</v>
      </c>
      <c r="E195" s="62">
        <v>554</v>
      </c>
      <c r="F195" s="62">
        <v>-1</v>
      </c>
      <c r="G195" s="62">
        <v>2559729</v>
      </c>
      <c r="H195" s="62">
        <v>414713</v>
      </c>
      <c r="I195" s="62">
        <v>38623</v>
      </c>
      <c r="J195" s="62">
        <v>1820674</v>
      </c>
      <c r="K195" s="62">
        <v>24632</v>
      </c>
      <c r="L195" s="62">
        <v>4799059.3333000001</v>
      </c>
      <c r="M195" s="62">
        <v>1796042</v>
      </c>
      <c r="N195" s="62">
        <v>4731861</v>
      </c>
      <c r="O195" s="62">
        <v>67198.333333000002</v>
      </c>
      <c r="P195" s="62">
        <v>0</v>
      </c>
      <c r="Q195" s="62">
        <v>0</v>
      </c>
      <c r="R195" s="62">
        <v>95490</v>
      </c>
      <c r="S195" s="62">
        <v>6735</v>
      </c>
      <c r="T195" s="62">
        <v>0</v>
      </c>
      <c r="U195" s="62">
        <v>29605</v>
      </c>
      <c r="V195" s="62">
        <v>3943</v>
      </c>
    </row>
    <row r="196" spans="1:22" ht="15" x14ac:dyDescent="0.25">
      <c r="A196" s="62" t="s">
        <v>268</v>
      </c>
      <c r="B196" s="62">
        <v>4356</v>
      </c>
      <c r="C196" s="62">
        <v>0</v>
      </c>
      <c r="D196" s="62">
        <v>1</v>
      </c>
      <c r="E196" s="62">
        <v>859.2</v>
      </c>
      <c r="F196" s="62">
        <v>-17.8</v>
      </c>
      <c r="G196" s="62">
        <v>4266414</v>
      </c>
      <c r="H196" s="62">
        <v>578981</v>
      </c>
      <c r="I196" s="62">
        <v>12429</v>
      </c>
      <c r="J196" s="62">
        <v>2397756</v>
      </c>
      <c r="K196" s="62">
        <v>4124</v>
      </c>
      <c r="L196" s="62">
        <v>7258372</v>
      </c>
      <c r="M196" s="62">
        <v>2393632</v>
      </c>
      <c r="N196" s="62">
        <v>7226598</v>
      </c>
      <c r="O196" s="62">
        <v>31774</v>
      </c>
      <c r="P196" s="62">
        <v>0</v>
      </c>
      <c r="Q196" s="62">
        <v>0</v>
      </c>
      <c r="R196" s="62">
        <v>187797</v>
      </c>
      <c r="S196" s="62">
        <v>62316</v>
      </c>
      <c r="T196" s="62">
        <v>0</v>
      </c>
      <c r="U196" s="62">
        <v>44713</v>
      </c>
      <c r="V196" s="62">
        <v>15221</v>
      </c>
    </row>
    <row r="197" spans="1:22" ht="15" x14ac:dyDescent="0.25">
      <c r="A197" s="62" t="s">
        <v>269</v>
      </c>
      <c r="B197" s="62">
        <v>4437</v>
      </c>
      <c r="C197" s="62">
        <v>0</v>
      </c>
      <c r="D197" s="62">
        <v>1</v>
      </c>
      <c r="E197" s="62">
        <v>550.9</v>
      </c>
      <c r="F197" s="62">
        <v>22.8</v>
      </c>
      <c r="G197" s="62">
        <v>2107447</v>
      </c>
      <c r="H197" s="62">
        <v>374102</v>
      </c>
      <c r="I197" s="62">
        <v>278583</v>
      </c>
      <c r="J197" s="62">
        <v>2149210</v>
      </c>
      <c r="K197" s="62">
        <v>74654</v>
      </c>
      <c r="L197" s="62">
        <v>4640156</v>
      </c>
      <c r="M197" s="62">
        <v>2074556</v>
      </c>
      <c r="N197" s="62">
        <v>4277522</v>
      </c>
      <c r="O197" s="62">
        <v>362634</v>
      </c>
      <c r="P197" s="62">
        <v>0</v>
      </c>
      <c r="Q197" s="62">
        <v>0</v>
      </c>
      <c r="R197" s="62">
        <v>82758</v>
      </c>
      <c r="S197" s="62">
        <v>-36602</v>
      </c>
      <c r="T197" s="62">
        <v>0</v>
      </c>
      <c r="U197" s="62">
        <v>27994</v>
      </c>
      <c r="V197" s="62">
        <v>9397</v>
      </c>
    </row>
    <row r="198" spans="1:22" ht="15" x14ac:dyDescent="0.25">
      <c r="A198" s="62" t="s">
        <v>270</v>
      </c>
      <c r="B198" s="62">
        <v>4446</v>
      </c>
      <c r="C198" s="62">
        <v>0</v>
      </c>
      <c r="D198" s="62">
        <v>1</v>
      </c>
      <c r="E198" s="62">
        <v>1020.6</v>
      </c>
      <c r="F198" s="62">
        <v>5.0999999999999996</v>
      </c>
      <c r="G198" s="62">
        <v>5382519</v>
      </c>
      <c r="H198" s="62">
        <v>714318</v>
      </c>
      <c r="I198" s="62">
        <v>468042</v>
      </c>
      <c r="J198" s="62">
        <v>2977870</v>
      </c>
      <c r="K198" s="62">
        <v>82018</v>
      </c>
      <c r="L198" s="62">
        <v>9096390.3333000001</v>
      </c>
      <c r="M198" s="62">
        <v>2895852</v>
      </c>
      <c r="N198" s="62">
        <v>8524647</v>
      </c>
      <c r="O198" s="62">
        <v>571743.33333000005</v>
      </c>
      <c r="P198" s="62">
        <v>0</v>
      </c>
      <c r="Q198" s="62">
        <v>0</v>
      </c>
      <c r="R198" s="62">
        <v>178248</v>
      </c>
      <c r="S198" s="62">
        <v>-42108</v>
      </c>
      <c r="T198" s="62">
        <v>0</v>
      </c>
      <c r="U198" s="62">
        <v>55740</v>
      </c>
      <c r="V198" s="62">
        <v>21683</v>
      </c>
    </row>
    <row r="199" spans="1:22" ht="15" x14ac:dyDescent="0.25">
      <c r="A199" s="62" t="s">
        <v>271</v>
      </c>
      <c r="B199" s="62">
        <v>4491</v>
      </c>
      <c r="C199" s="62">
        <v>0</v>
      </c>
      <c r="D199" s="62">
        <v>1</v>
      </c>
      <c r="E199" s="62">
        <v>352.9</v>
      </c>
      <c r="F199" s="62">
        <v>12.4</v>
      </c>
      <c r="G199" s="62">
        <v>1987347</v>
      </c>
      <c r="H199" s="62">
        <v>290772</v>
      </c>
      <c r="I199" s="62">
        <v>363106</v>
      </c>
      <c r="J199" s="62">
        <v>962306</v>
      </c>
      <c r="K199" s="62">
        <v>-976</v>
      </c>
      <c r="L199" s="62">
        <v>3246028</v>
      </c>
      <c r="M199" s="62">
        <v>963282</v>
      </c>
      <c r="N199" s="62">
        <v>2878295</v>
      </c>
      <c r="O199" s="62">
        <v>367733</v>
      </c>
      <c r="P199" s="62">
        <v>0</v>
      </c>
      <c r="Q199" s="62">
        <v>13826.683456000001</v>
      </c>
      <c r="R199" s="62">
        <v>63660</v>
      </c>
      <c r="S199" s="62">
        <v>-12853</v>
      </c>
      <c r="T199" s="62">
        <v>13826.683456000001</v>
      </c>
      <c r="U199" s="62">
        <v>19533</v>
      </c>
      <c r="V199" s="62">
        <v>5603</v>
      </c>
    </row>
    <row r="200" spans="1:22" ht="15" x14ac:dyDescent="0.25">
      <c r="A200" s="62" t="s">
        <v>272</v>
      </c>
      <c r="B200" s="62">
        <v>4505</v>
      </c>
      <c r="C200" s="62">
        <v>0</v>
      </c>
      <c r="D200" s="62">
        <v>1</v>
      </c>
      <c r="E200" s="62">
        <v>249.4</v>
      </c>
      <c r="F200" s="62">
        <v>10</v>
      </c>
      <c r="G200" s="62">
        <v>1300632</v>
      </c>
      <c r="H200" s="62">
        <v>178963</v>
      </c>
      <c r="I200" s="62">
        <v>189445</v>
      </c>
      <c r="J200" s="62">
        <v>748565</v>
      </c>
      <c r="K200" s="62">
        <v>-14457</v>
      </c>
      <c r="L200" s="62">
        <v>2229951</v>
      </c>
      <c r="M200" s="62">
        <v>763022</v>
      </c>
      <c r="N200" s="62">
        <v>2053172</v>
      </c>
      <c r="O200" s="62">
        <v>176779</v>
      </c>
      <c r="P200" s="62">
        <v>0</v>
      </c>
      <c r="Q200" s="62">
        <v>0</v>
      </c>
      <c r="R200" s="62">
        <v>60477</v>
      </c>
      <c r="S200" s="62">
        <v>23751</v>
      </c>
      <c r="T200" s="62">
        <v>0</v>
      </c>
      <c r="U200" s="62">
        <v>13576</v>
      </c>
      <c r="V200" s="62">
        <v>1791</v>
      </c>
    </row>
    <row r="201" spans="1:22" ht="15" x14ac:dyDescent="0.25">
      <c r="A201" s="62" t="s">
        <v>273</v>
      </c>
      <c r="B201" s="62">
        <v>4509</v>
      </c>
      <c r="C201" s="62">
        <v>0</v>
      </c>
      <c r="D201" s="62">
        <v>1</v>
      </c>
      <c r="E201" s="62">
        <v>221</v>
      </c>
      <c r="F201" s="62">
        <v>0.9</v>
      </c>
      <c r="G201" s="62">
        <v>1220359</v>
      </c>
      <c r="H201" s="62">
        <v>164708</v>
      </c>
      <c r="I201" s="62">
        <v>30580</v>
      </c>
      <c r="J201" s="62">
        <v>524074</v>
      </c>
      <c r="K201" s="62">
        <v>15959</v>
      </c>
      <c r="L201" s="62">
        <v>1911754.3333000001</v>
      </c>
      <c r="M201" s="62">
        <v>508115</v>
      </c>
      <c r="N201" s="62">
        <v>1862602</v>
      </c>
      <c r="O201" s="62">
        <v>49152.333333000002</v>
      </c>
      <c r="P201" s="62">
        <v>0</v>
      </c>
      <c r="Q201" s="62">
        <v>10538.820900999999</v>
      </c>
      <c r="R201" s="62">
        <v>63660</v>
      </c>
      <c r="S201" s="62">
        <v>17752</v>
      </c>
      <c r="T201" s="62">
        <v>10538.820900999999</v>
      </c>
      <c r="U201" s="62">
        <v>11972</v>
      </c>
      <c r="V201" s="62">
        <v>2613</v>
      </c>
    </row>
    <row r="202" spans="1:22" ht="15" x14ac:dyDescent="0.25">
      <c r="A202" s="62" t="s">
        <v>274</v>
      </c>
      <c r="B202" s="62">
        <v>4518</v>
      </c>
      <c r="C202" s="62">
        <v>0</v>
      </c>
      <c r="D202" s="62">
        <v>1</v>
      </c>
      <c r="E202" s="62">
        <v>231.9</v>
      </c>
      <c r="F202" s="62">
        <v>7.9</v>
      </c>
      <c r="G202" s="62">
        <v>1204660</v>
      </c>
      <c r="H202" s="62">
        <v>181883</v>
      </c>
      <c r="I202" s="62">
        <v>184994</v>
      </c>
      <c r="J202" s="62">
        <v>601094</v>
      </c>
      <c r="K202" s="62">
        <v>33000</v>
      </c>
      <c r="L202" s="62">
        <v>1988508</v>
      </c>
      <c r="M202" s="62">
        <v>568094</v>
      </c>
      <c r="N202" s="62">
        <v>1769643</v>
      </c>
      <c r="O202" s="62">
        <v>218865</v>
      </c>
      <c r="P202" s="62">
        <v>0</v>
      </c>
      <c r="Q202" s="62">
        <v>0</v>
      </c>
      <c r="R202" s="62">
        <v>41379</v>
      </c>
      <c r="S202" s="62">
        <v>-19831</v>
      </c>
      <c r="T202" s="62">
        <v>0</v>
      </c>
      <c r="U202" s="62">
        <v>12153</v>
      </c>
      <c r="V202" s="62">
        <v>871</v>
      </c>
    </row>
    <row r="203" spans="1:22" ht="15" x14ac:dyDescent="0.25">
      <c r="A203" s="62" t="s">
        <v>275</v>
      </c>
      <c r="B203" s="62">
        <v>4527</v>
      </c>
      <c r="C203" s="62">
        <v>0</v>
      </c>
      <c r="D203" s="62">
        <v>1</v>
      </c>
      <c r="E203" s="62">
        <v>610.4</v>
      </c>
      <c r="F203" s="62">
        <v>-6.6</v>
      </c>
      <c r="G203" s="62">
        <v>3063043</v>
      </c>
      <c r="H203" s="62">
        <v>498050</v>
      </c>
      <c r="I203" s="62">
        <v>154821</v>
      </c>
      <c r="J203" s="62">
        <v>2031881</v>
      </c>
      <c r="K203" s="62">
        <v>34222</v>
      </c>
      <c r="L203" s="62">
        <v>5600858.6666999999</v>
      </c>
      <c r="M203" s="62">
        <v>1997659</v>
      </c>
      <c r="N203" s="62">
        <v>5403931</v>
      </c>
      <c r="O203" s="62">
        <v>196927.66667000001</v>
      </c>
      <c r="P203" s="62">
        <v>0</v>
      </c>
      <c r="Q203" s="62">
        <v>0</v>
      </c>
      <c r="R203" s="62">
        <v>95490</v>
      </c>
      <c r="S203" s="62">
        <v>9796</v>
      </c>
      <c r="T203" s="62">
        <v>0</v>
      </c>
      <c r="U203" s="62">
        <v>33836</v>
      </c>
      <c r="V203" s="62">
        <v>7885</v>
      </c>
    </row>
    <row r="204" spans="1:22" ht="15" x14ac:dyDescent="0.25">
      <c r="A204" s="62" t="s">
        <v>276</v>
      </c>
      <c r="B204" s="62">
        <v>4536</v>
      </c>
      <c r="C204" s="62">
        <v>0</v>
      </c>
      <c r="D204" s="62">
        <v>1</v>
      </c>
      <c r="E204" s="62">
        <v>1964.9</v>
      </c>
      <c r="F204" s="62">
        <v>-63.8</v>
      </c>
      <c r="G204" s="62">
        <v>10679944</v>
      </c>
      <c r="H204" s="62">
        <v>1396221</v>
      </c>
      <c r="I204" s="62">
        <v>376414</v>
      </c>
      <c r="J204" s="62">
        <v>4732412</v>
      </c>
      <c r="K204" s="62">
        <v>128409</v>
      </c>
      <c r="L204" s="62">
        <v>16881096</v>
      </c>
      <c r="M204" s="62">
        <v>4604003</v>
      </c>
      <c r="N204" s="62">
        <v>16303754</v>
      </c>
      <c r="O204" s="62">
        <v>577342</v>
      </c>
      <c r="P204" s="62">
        <v>33296</v>
      </c>
      <c r="Q204" s="62">
        <v>58740.994396000002</v>
      </c>
      <c r="R204" s="62">
        <v>254640</v>
      </c>
      <c r="S204" s="62">
        <v>254640</v>
      </c>
      <c r="T204" s="62">
        <v>58740.994396000002</v>
      </c>
      <c r="U204" s="62">
        <v>105781</v>
      </c>
      <c r="V204" s="62">
        <v>72519</v>
      </c>
    </row>
    <row r="205" spans="1:22" ht="15" x14ac:dyDescent="0.25">
      <c r="A205" s="62" t="s">
        <v>277</v>
      </c>
      <c r="B205" s="62">
        <v>4554</v>
      </c>
      <c r="C205" s="62">
        <v>0</v>
      </c>
      <c r="D205" s="62">
        <v>1</v>
      </c>
      <c r="E205" s="62">
        <v>1095.0999999999999</v>
      </c>
      <c r="F205" s="62">
        <v>31</v>
      </c>
      <c r="G205" s="62">
        <v>5957051</v>
      </c>
      <c r="H205" s="62">
        <v>784986</v>
      </c>
      <c r="I205" s="62">
        <v>799311</v>
      </c>
      <c r="J205" s="62">
        <v>2615335</v>
      </c>
      <c r="K205" s="62">
        <v>70909</v>
      </c>
      <c r="L205" s="62">
        <v>9376914</v>
      </c>
      <c r="M205" s="62">
        <v>2544426</v>
      </c>
      <c r="N205" s="62">
        <v>8487152</v>
      </c>
      <c r="O205" s="62">
        <v>889762</v>
      </c>
      <c r="P205" s="62">
        <v>0</v>
      </c>
      <c r="Q205" s="62">
        <v>91512.148117000004</v>
      </c>
      <c r="R205" s="62">
        <v>168699</v>
      </c>
      <c r="S205" s="62">
        <v>-24113</v>
      </c>
      <c r="T205" s="62">
        <v>91512.148117000004</v>
      </c>
      <c r="U205" s="62">
        <v>57305</v>
      </c>
      <c r="V205" s="62">
        <v>19542</v>
      </c>
    </row>
    <row r="206" spans="1:22" ht="15" x14ac:dyDescent="0.25">
      <c r="A206" s="62" t="s">
        <v>278</v>
      </c>
      <c r="B206" s="62">
        <v>4572</v>
      </c>
      <c r="C206" s="62">
        <v>0</v>
      </c>
      <c r="D206" s="62">
        <v>1</v>
      </c>
      <c r="E206" s="62">
        <v>270.60000000000002</v>
      </c>
      <c r="F206" s="62">
        <v>-10.9</v>
      </c>
      <c r="G206" s="62">
        <v>1545922</v>
      </c>
      <c r="H206" s="62">
        <v>227160</v>
      </c>
      <c r="I206" s="62">
        <v>64466</v>
      </c>
      <c r="J206" s="62">
        <v>612372</v>
      </c>
      <c r="K206" s="62">
        <v>32495</v>
      </c>
      <c r="L206" s="62">
        <v>2386231</v>
      </c>
      <c r="M206" s="62">
        <v>579877</v>
      </c>
      <c r="N206" s="62">
        <v>2288493</v>
      </c>
      <c r="O206" s="62">
        <v>97738</v>
      </c>
      <c r="P206" s="62">
        <v>17653</v>
      </c>
      <c r="Q206" s="62">
        <v>33618.991302000002</v>
      </c>
      <c r="R206" s="62">
        <v>63660</v>
      </c>
      <c r="S206" s="62">
        <v>17752</v>
      </c>
      <c r="T206" s="62">
        <v>33618.991302000002</v>
      </c>
      <c r="U206" s="62">
        <v>14625</v>
      </c>
      <c r="V206" s="62">
        <v>777</v>
      </c>
    </row>
    <row r="207" spans="1:22" ht="15" x14ac:dyDescent="0.25">
      <c r="A207" s="62" t="s">
        <v>279</v>
      </c>
      <c r="B207" s="62">
        <v>4581</v>
      </c>
      <c r="C207" s="62">
        <v>0</v>
      </c>
      <c r="D207" s="62">
        <v>1</v>
      </c>
      <c r="E207" s="62">
        <v>5344.4</v>
      </c>
      <c r="F207" s="62">
        <v>44.9</v>
      </c>
      <c r="G207" s="62">
        <v>29895422</v>
      </c>
      <c r="H207" s="62">
        <v>3734767</v>
      </c>
      <c r="I207" s="62">
        <v>1788763</v>
      </c>
      <c r="J207" s="62">
        <v>12470448</v>
      </c>
      <c r="K207" s="62">
        <v>240175</v>
      </c>
      <c r="L207" s="62">
        <v>46328078.667000003</v>
      </c>
      <c r="M207" s="62">
        <v>12230273</v>
      </c>
      <c r="N207" s="62">
        <v>44071699</v>
      </c>
      <c r="O207" s="62">
        <v>2256379.6666999999</v>
      </c>
      <c r="P207" s="62">
        <v>0</v>
      </c>
      <c r="Q207" s="62">
        <v>587244.91422999999</v>
      </c>
      <c r="R207" s="62">
        <v>983547</v>
      </c>
      <c r="S207" s="62">
        <v>34792</v>
      </c>
      <c r="T207" s="62">
        <v>587244.91422999999</v>
      </c>
      <c r="U207" s="62">
        <v>284457</v>
      </c>
      <c r="V207" s="62">
        <v>227442</v>
      </c>
    </row>
    <row r="208" spans="1:22" ht="15" x14ac:dyDescent="0.25">
      <c r="A208" s="62" t="s">
        <v>280</v>
      </c>
      <c r="B208" s="62">
        <v>4599</v>
      </c>
      <c r="C208" s="62">
        <v>0</v>
      </c>
      <c r="D208" s="62">
        <v>1</v>
      </c>
      <c r="E208" s="62">
        <v>646.4</v>
      </c>
      <c r="F208" s="62">
        <v>-6</v>
      </c>
      <c r="G208" s="62">
        <v>3112985</v>
      </c>
      <c r="H208" s="62">
        <v>448320</v>
      </c>
      <c r="I208" s="62">
        <v>190119</v>
      </c>
      <c r="J208" s="62">
        <v>1977440</v>
      </c>
      <c r="K208" s="62">
        <v>22039</v>
      </c>
      <c r="L208" s="62">
        <v>5544902.6666999999</v>
      </c>
      <c r="M208" s="62">
        <v>1955401</v>
      </c>
      <c r="N208" s="62">
        <v>5326587</v>
      </c>
      <c r="O208" s="62">
        <v>218315.66667000001</v>
      </c>
      <c r="P208" s="62">
        <v>0</v>
      </c>
      <c r="Q208" s="62">
        <v>0</v>
      </c>
      <c r="R208" s="62">
        <v>73209</v>
      </c>
      <c r="S208" s="62">
        <v>-49211</v>
      </c>
      <c r="T208" s="62">
        <v>0</v>
      </c>
      <c r="U208" s="62">
        <v>33539</v>
      </c>
      <c r="V208" s="62">
        <v>6158</v>
      </c>
    </row>
    <row r="209" spans="1:22" ht="15" x14ac:dyDescent="0.25">
      <c r="A209" s="62" t="s">
        <v>281</v>
      </c>
      <c r="B209" s="62">
        <v>4617</v>
      </c>
      <c r="C209" s="62">
        <v>0</v>
      </c>
      <c r="D209" s="62">
        <v>1</v>
      </c>
      <c r="E209" s="62">
        <v>1547.8</v>
      </c>
      <c r="F209" s="62">
        <v>42.3</v>
      </c>
      <c r="G209" s="62">
        <v>8155574</v>
      </c>
      <c r="H209" s="62">
        <v>1105146</v>
      </c>
      <c r="I209" s="62">
        <v>702068</v>
      </c>
      <c r="J209" s="62">
        <v>3853248</v>
      </c>
      <c r="K209" s="62">
        <v>104644</v>
      </c>
      <c r="L209" s="62">
        <v>13152311</v>
      </c>
      <c r="M209" s="62">
        <v>3748604</v>
      </c>
      <c r="N209" s="62">
        <v>12307256</v>
      </c>
      <c r="O209" s="62">
        <v>845055</v>
      </c>
      <c r="P209" s="62">
        <v>0</v>
      </c>
      <c r="Q209" s="62">
        <v>90813.995851</v>
      </c>
      <c r="R209" s="62">
        <v>286470</v>
      </c>
      <c r="S209" s="62">
        <v>-31822</v>
      </c>
      <c r="T209" s="62">
        <v>90813.995851</v>
      </c>
      <c r="U209" s="62">
        <v>79155</v>
      </c>
      <c r="V209" s="62">
        <v>38343</v>
      </c>
    </row>
    <row r="210" spans="1:22" ht="15" x14ac:dyDescent="0.25">
      <c r="A210" s="62" t="s">
        <v>282</v>
      </c>
      <c r="B210" s="62">
        <v>4662</v>
      </c>
      <c r="C210" s="62">
        <v>0</v>
      </c>
      <c r="D210" s="62">
        <v>1</v>
      </c>
      <c r="E210" s="62">
        <v>982.1</v>
      </c>
      <c r="F210" s="62">
        <v>-21</v>
      </c>
      <c r="G210" s="62">
        <v>4326495</v>
      </c>
      <c r="H210" s="62">
        <v>687577</v>
      </c>
      <c r="I210" s="62">
        <v>179691</v>
      </c>
      <c r="J210" s="62">
        <v>3635263</v>
      </c>
      <c r="K210" s="62">
        <v>6575</v>
      </c>
      <c r="L210" s="62">
        <v>8677287.3333000001</v>
      </c>
      <c r="M210" s="62">
        <v>3628688</v>
      </c>
      <c r="N210" s="62">
        <v>8463069</v>
      </c>
      <c r="O210" s="62">
        <v>214218.33332999999</v>
      </c>
      <c r="P210" s="62">
        <v>0</v>
      </c>
      <c r="Q210" s="62">
        <v>0</v>
      </c>
      <c r="R210" s="62">
        <v>175065</v>
      </c>
      <c r="S210" s="62">
        <v>37342</v>
      </c>
      <c r="T210" s="62">
        <v>0</v>
      </c>
      <c r="U210" s="62">
        <v>52412</v>
      </c>
      <c r="V210" s="62">
        <v>27952</v>
      </c>
    </row>
    <row r="211" spans="1:22" ht="15" x14ac:dyDescent="0.25">
      <c r="A211" s="62" t="s">
        <v>283</v>
      </c>
      <c r="B211" s="62">
        <v>4689</v>
      </c>
      <c r="C211" s="62">
        <v>0</v>
      </c>
      <c r="D211" s="62">
        <v>1</v>
      </c>
      <c r="E211" s="62">
        <v>525.70000000000005</v>
      </c>
      <c r="F211" s="62">
        <v>4</v>
      </c>
      <c r="G211" s="62">
        <v>3220505</v>
      </c>
      <c r="H211" s="62">
        <v>385077</v>
      </c>
      <c r="I211" s="62">
        <v>321742</v>
      </c>
      <c r="J211" s="62">
        <v>1119709</v>
      </c>
      <c r="K211" s="62">
        <v>34361</v>
      </c>
      <c r="L211" s="62">
        <v>4730326.6666999999</v>
      </c>
      <c r="M211" s="62">
        <v>1085348</v>
      </c>
      <c r="N211" s="62">
        <v>4369188</v>
      </c>
      <c r="O211" s="62">
        <v>361138.66667000001</v>
      </c>
      <c r="P211" s="62">
        <v>0</v>
      </c>
      <c r="Q211" s="62">
        <v>124229.37806</v>
      </c>
      <c r="R211" s="62">
        <v>0</v>
      </c>
      <c r="S211" s="62">
        <v>0</v>
      </c>
      <c r="T211" s="62">
        <v>124229.37806</v>
      </c>
      <c r="U211" s="62">
        <v>29014</v>
      </c>
      <c r="V211" s="62">
        <v>5036</v>
      </c>
    </row>
    <row r="212" spans="1:22" ht="15" x14ac:dyDescent="0.25">
      <c r="A212" s="62" t="s">
        <v>284</v>
      </c>
      <c r="B212" s="62">
        <v>4644</v>
      </c>
      <c r="C212" s="62">
        <v>0</v>
      </c>
      <c r="D212" s="62">
        <v>1</v>
      </c>
      <c r="E212" s="62">
        <v>480.7</v>
      </c>
      <c r="F212" s="62">
        <v>24.5</v>
      </c>
      <c r="G212" s="62">
        <v>2161950</v>
      </c>
      <c r="H212" s="62">
        <v>349927</v>
      </c>
      <c r="I212" s="62">
        <v>386019</v>
      </c>
      <c r="J212" s="62">
        <v>1748338</v>
      </c>
      <c r="K212" s="62">
        <v>27012</v>
      </c>
      <c r="L212" s="62">
        <v>4279856.3333000001</v>
      </c>
      <c r="M212" s="62">
        <v>1721326</v>
      </c>
      <c r="N212" s="62">
        <v>3847184</v>
      </c>
      <c r="O212" s="62">
        <v>432672.33332999999</v>
      </c>
      <c r="P212" s="62">
        <v>0</v>
      </c>
      <c r="Q212" s="62">
        <v>0</v>
      </c>
      <c r="R212" s="62">
        <v>76392</v>
      </c>
      <c r="S212" s="62">
        <v>-15423</v>
      </c>
      <c r="T212" s="62">
        <v>0</v>
      </c>
      <c r="U212" s="62">
        <v>26155</v>
      </c>
      <c r="V212" s="62">
        <v>19641</v>
      </c>
    </row>
    <row r="213" spans="1:22" ht="15" x14ac:dyDescent="0.25">
      <c r="A213" s="62" t="s">
        <v>285</v>
      </c>
      <c r="B213" s="62">
        <v>4725</v>
      </c>
      <c r="C213" s="62">
        <v>0</v>
      </c>
      <c r="D213" s="62">
        <v>1</v>
      </c>
      <c r="E213" s="62">
        <v>3002.8</v>
      </c>
      <c r="F213" s="62">
        <v>-3.1</v>
      </c>
      <c r="G213" s="62">
        <v>16403703</v>
      </c>
      <c r="H213" s="62">
        <v>2090394</v>
      </c>
      <c r="I213" s="62">
        <v>710615</v>
      </c>
      <c r="J213" s="62">
        <v>7356460</v>
      </c>
      <c r="K213" s="62">
        <v>149458</v>
      </c>
      <c r="L213" s="62">
        <v>25931965.333000001</v>
      </c>
      <c r="M213" s="62">
        <v>7207002</v>
      </c>
      <c r="N213" s="62">
        <v>24990484</v>
      </c>
      <c r="O213" s="62">
        <v>941481.33333000005</v>
      </c>
      <c r="P213" s="62">
        <v>0</v>
      </c>
      <c r="Q213" s="62">
        <v>213575.85011999999</v>
      </c>
      <c r="R213" s="62">
        <v>270555</v>
      </c>
      <c r="S213" s="62">
        <v>-7951</v>
      </c>
      <c r="T213" s="62">
        <v>213575.85011999999</v>
      </c>
      <c r="U213" s="62">
        <v>158694</v>
      </c>
      <c r="V213" s="62">
        <v>81408</v>
      </c>
    </row>
    <row r="214" spans="1:22" ht="15" x14ac:dyDescent="0.25">
      <c r="A214" s="62" t="s">
        <v>286</v>
      </c>
      <c r="B214" s="62">
        <v>2673</v>
      </c>
      <c r="C214" s="62">
        <v>0</v>
      </c>
      <c r="D214" s="62">
        <v>1</v>
      </c>
      <c r="E214" s="62">
        <v>677.3</v>
      </c>
      <c r="F214" s="62">
        <v>5.0999999999999996</v>
      </c>
      <c r="G214" s="62">
        <v>3183127</v>
      </c>
      <c r="H214" s="62">
        <v>511766</v>
      </c>
      <c r="I214" s="62">
        <v>176713</v>
      </c>
      <c r="J214" s="62">
        <v>1974404</v>
      </c>
      <c r="K214" s="62">
        <v>-23729</v>
      </c>
      <c r="L214" s="62">
        <v>5679194.6666999999</v>
      </c>
      <c r="M214" s="62">
        <v>1998133</v>
      </c>
      <c r="N214" s="62">
        <v>5516313</v>
      </c>
      <c r="O214" s="62">
        <v>162881.66667000001</v>
      </c>
      <c r="P214" s="62">
        <v>0</v>
      </c>
      <c r="Q214" s="62">
        <v>0</v>
      </c>
      <c r="R214" s="62">
        <v>105039</v>
      </c>
      <c r="S214" s="62">
        <v>25466</v>
      </c>
      <c r="T214" s="62">
        <v>0</v>
      </c>
      <c r="U214" s="62">
        <v>35161</v>
      </c>
      <c r="V214" s="62">
        <v>9898</v>
      </c>
    </row>
    <row r="215" spans="1:22" ht="15" x14ac:dyDescent="0.25">
      <c r="A215" s="62" t="s">
        <v>287</v>
      </c>
      <c r="B215" s="62">
        <v>153</v>
      </c>
      <c r="C215" s="62">
        <v>0</v>
      </c>
      <c r="D215" s="62">
        <v>1</v>
      </c>
      <c r="E215" s="62">
        <v>634.1</v>
      </c>
      <c r="F215" s="62">
        <v>24.1</v>
      </c>
      <c r="G215" s="62">
        <v>3205976</v>
      </c>
      <c r="H215" s="62">
        <v>510548</v>
      </c>
      <c r="I215" s="62">
        <v>310119</v>
      </c>
      <c r="J215" s="62">
        <v>2034270</v>
      </c>
      <c r="K215" s="62">
        <v>133110</v>
      </c>
      <c r="L215" s="62">
        <v>5759114</v>
      </c>
      <c r="M215" s="62">
        <v>1901160</v>
      </c>
      <c r="N215" s="62">
        <v>5307565</v>
      </c>
      <c r="O215" s="62">
        <v>451549</v>
      </c>
      <c r="P215" s="62">
        <v>0</v>
      </c>
      <c r="Q215" s="62">
        <v>0</v>
      </c>
      <c r="R215" s="62">
        <v>162333</v>
      </c>
      <c r="S215" s="62">
        <v>-2934</v>
      </c>
      <c r="T215" s="62">
        <v>0</v>
      </c>
      <c r="U215" s="62">
        <v>34475</v>
      </c>
      <c r="V215" s="62">
        <v>8320</v>
      </c>
    </row>
    <row r="216" spans="1:22" ht="15" x14ac:dyDescent="0.25">
      <c r="A216" s="62" t="s">
        <v>288</v>
      </c>
      <c r="B216" s="62">
        <v>3691</v>
      </c>
      <c r="C216" s="62">
        <v>0</v>
      </c>
      <c r="D216" s="62">
        <v>1</v>
      </c>
      <c r="E216" s="62">
        <v>859.8</v>
      </c>
      <c r="F216" s="62">
        <v>4.9000000000000004</v>
      </c>
      <c r="G216" s="62">
        <v>4402855</v>
      </c>
      <c r="H216" s="62">
        <v>597882</v>
      </c>
      <c r="I216" s="62">
        <v>400580</v>
      </c>
      <c r="J216" s="62">
        <v>2573300</v>
      </c>
      <c r="K216" s="62">
        <v>-144621</v>
      </c>
      <c r="L216" s="62">
        <v>7586300.3333000001</v>
      </c>
      <c r="M216" s="62">
        <v>2717921</v>
      </c>
      <c r="N216" s="62">
        <v>7318078</v>
      </c>
      <c r="O216" s="62">
        <v>268222.33332999999</v>
      </c>
      <c r="P216" s="62">
        <v>0</v>
      </c>
      <c r="Q216" s="62">
        <v>0</v>
      </c>
      <c r="R216" s="62">
        <v>130503</v>
      </c>
      <c r="S216" s="62">
        <v>5022</v>
      </c>
      <c r="T216" s="62">
        <v>0</v>
      </c>
      <c r="U216" s="62">
        <v>46995</v>
      </c>
      <c r="V216" s="62">
        <v>12263</v>
      </c>
    </row>
    <row r="217" spans="1:22" ht="15" x14ac:dyDescent="0.25">
      <c r="A217" s="62" t="s">
        <v>289</v>
      </c>
      <c r="B217" s="62">
        <v>4774</v>
      </c>
      <c r="C217" s="62">
        <v>0</v>
      </c>
      <c r="D217" s="62">
        <v>1</v>
      </c>
      <c r="E217" s="62">
        <v>833.2</v>
      </c>
      <c r="F217" s="62">
        <v>6.7</v>
      </c>
      <c r="G217" s="62">
        <v>4470920</v>
      </c>
      <c r="H217" s="62">
        <v>594380</v>
      </c>
      <c r="I217" s="62">
        <v>540525</v>
      </c>
      <c r="J217" s="62">
        <v>2541669</v>
      </c>
      <c r="K217" s="62">
        <v>-2203</v>
      </c>
      <c r="L217" s="62">
        <v>7627927</v>
      </c>
      <c r="M217" s="62">
        <v>2543872</v>
      </c>
      <c r="N217" s="62">
        <v>7068647</v>
      </c>
      <c r="O217" s="62">
        <v>559280</v>
      </c>
      <c r="P217" s="62">
        <v>0</v>
      </c>
      <c r="Q217" s="62">
        <v>0</v>
      </c>
      <c r="R217" s="62">
        <v>155967</v>
      </c>
      <c r="S217" s="62">
        <v>21364</v>
      </c>
      <c r="T217" s="62">
        <v>0</v>
      </c>
      <c r="U217" s="62">
        <v>45517</v>
      </c>
      <c r="V217" s="62">
        <v>20958</v>
      </c>
    </row>
    <row r="218" spans="1:22" ht="15" x14ac:dyDescent="0.25">
      <c r="A218" s="62" t="s">
        <v>290</v>
      </c>
      <c r="B218" s="62">
        <v>873</v>
      </c>
      <c r="C218" s="62">
        <v>0</v>
      </c>
      <c r="D218" s="62">
        <v>1</v>
      </c>
      <c r="E218" s="62">
        <v>462.6</v>
      </c>
      <c r="F218" s="62">
        <v>7.8</v>
      </c>
      <c r="G218" s="62">
        <v>1706188</v>
      </c>
      <c r="H218" s="62">
        <v>349375</v>
      </c>
      <c r="I218" s="62">
        <v>309643</v>
      </c>
      <c r="J218" s="62">
        <v>2145584</v>
      </c>
      <c r="K218" s="62">
        <v>-38140</v>
      </c>
      <c r="L218" s="62">
        <v>4210187</v>
      </c>
      <c r="M218" s="62">
        <v>2183724</v>
      </c>
      <c r="N218" s="62">
        <v>3929644</v>
      </c>
      <c r="O218" s="62">
        <v>280543</v>
      </c>
      <c r="P218" s="62">
        <v>0</v>
      </c>
      <c r="Q218" s="62">
        <v>0</v>
      </c>
      <c r="R218" s="62">
        <v>111405</v>
      </c>
      <c r="S218" s="62">
        <v>25711</v>
      </c>
      <c r="T218" s="62">
        <v>0</v>
      </c>
      <c r="U218" s="62">
        <v>25190</v>
      </c>
      <c r="V218" s="62">
        <v>9040</v>
      </c>
    </row>
    <row r="219" spans="1:22" ht="15" x14ac:dyDescent="0.25">
      <c r="A219" s="62" t="s">
        <v>291</v>
      </c>
      <c r="B219" s="62">
        <v>4778</v>
      </c>
      <c r="C219" s="62">
        <v>0</v>
      </c>
      <c r="D219" s="62">
        <v>1</v>
      </c>
      <c r="E219" s="62">
        <v>287.8</v>
      </c>
      <c r="F219" s="62">
        <v>-13.2</v>
      </c>
      <c r="G219" s="62">
        <v>964432</v>
      </c>
      <c r="H219" s="62">
        <v>210588</v>
      </c>
      <c r="I219" s="62">
        <v>15759</v>
      </c>
      <c r="J219" s="62">
        <v>1606189</v>
      </c>
      <c r="K219" s="62">
        <v>44857</v>
      </c>
      <c r="L219" s="62">
        <v>2788627</v>
      </c>
      <c r="M219" s="62">
        <v>1561332</v>
      </c>
      <c r="N219" s="62">
        <v>2720593</v>
      </c>
      <c r="O219" s="62">
        <v>68034</v>
      </c>
      <c r="P219" s="62">
        <v>29310</v>
      </c>
      <c r="Q219" s="62">
        <v>0</v>
      </c>
      <c r="R219" s="62">
        <v>73209</v>
      </c>
      <c r="S219" s="62">
        <v>33422</v>
      </c>
      <c r="T219" s="62">
        <v>0</v>
      </c>
      <c r="U219" s="62">
        <v>16711</v>
      </c>
      <c r="V219" s="62">
        <v>7418</v>
      </c>
    </row>
    <row r="220" spans="1:22" ht="15" x14ac:dyDescent="0.25">
      <c r="A220" s="62" t="s">
        <v>292</v>
      </c>
      <c r="B220" s="62">
        <v>4777</v>
      </c>
      <c r="C220" s="62">
        <v>0</v>
      </c>
      <c r="D220" s="62">
        <v>1</v>
      </c>
      <c r="E220" s="62">
        <v>698.2</v>
      </c>
      <c r="F220" s="62">
        <v>17.7</v>
      </c>
      <c r="G220" s="62">
        <v>3503557</v>
      </c>
      <c r="H220" s="62">
        <v>476447</v>
      </c>
      <c r="I220" s="62">
        <v>359212</v>
      </c>
      <c r="J220" s="62">
        <v>1776395</v>
      </c>
      <c r="K220" s="62">
        <v>-87529</v>
      </c>
      <c r="L220" s="62">
        <v>5760186.3333000001</v>
      </c>
      <c r="M220" s="62">
        <v>1863924</v>
      </c>
      <c r="N220" s="62">
        <v>5484716</v>
      </c>
      <c r="O220" s="62">
        <v>275470.33332999999</v>
      </c>
      <c r="P220" s="62">
        <v>0</v>
      </c>
      <c r="Q220" s="62">
        <v>0</v>
      </c>
      <c r="R220" s="62">
        <v>124137</v>
      </c>
      <c r="S220" s="62">
        <v>7838</v>
      </c>
      <c r="T220" s="62">
        <v>0</v>
      </c>
      <c r="U220" s="62">
        <v>35588</v>
      </c>
      <c r="V220" s="62">
        <v>3787</v>
      </c>
    </row>
    <row r="221" spans="1:22" ht="15" x14ac:dyDescent="0.25">
      <c r="A221" s="62" t="s">
        <v>293</v>
      </c>
      <c r="B221" s="62">
        <v>4776</v>
      </c>
      <c r="C221" s="62">
        <v>0</v>
      </c>
      <c r="D221" s="62">
        <v>1</v>
      </c>
      <c r="E221" s="62">
        <v>492.7</v>
      </c>
      <c r="F221" s="62">
        <v>-42.7</v>
      </c>
      <c r="G221" s="62">
        <v>2196771</v>
      </c>
      <c r="H221" s="62">
        <v>385415</v>
      </c>
      <c r="I221" s="62">
        <v>-95983</v>
      </c>
      <c r="J221" s="62">
        <v>2023548</v>
      </c>
      <c r="K221" s="62">
        <v>170391</v>
      </c>
      <c r="L221" s="62">
        <v>4612387.3333000001</v>
      </c>
      <c r="M221" s="62">
        <v>1853157</v>
      </c>
      <c r="N221" s="62">
        <v>4531326</v>
      </c>
      <c r="O221" s="62">
        <v>81061.333333000002</v>
      </c>
      <c r="P221" s="62">
        <v>181452</v>
      </c>
      <c r="Q221" s="62">
        <v>0</v>
      </c>
      <c r="R221" s="62">
        <v>89124</v>
      </c>
      <c r="S221" s="62">
        <v>-14933</v>
      </c>
      <c r="T221" s="62">
        <v>0</v>
      </c>
      <c r="U221" s="62">
        <v>26174</v>
      </c>
      <c r="V221" s="62">
        <v>6653</v>
      </c>
    </row>
    <row r="222" spans="1:22" ht="15" x14ac:dyDescent="0.25">
      <c r="A222" s="62" t="s">
        <v>294</v>
      </c>
      <c r="B222" s="62">
        <v>4779</v>
      </c>
      <c r="C222" s="62">
        <v>0</v>
      </c>
      <c r="D222" s="62">
        <v>1</v>
      </c>
      <c r="E222" s="62">
        <v>1415.6</v>
      </c>
      <c r="F222" s="62">
        <v>54.8</v>
      </c>
      <c r="G222" s="62">
        <v>7660966</v>
      </c>
      <c r="H222" s="62">
        <v>904725</v>
      </c>
      <c r="I222" s="62">
        <v>977769</v>
      </c>
      <c r="J222" s="62">
        <v>2745132</v>
      </c>
      <c r="K222" s="62">
        <v>72181</v>
      </c>
      <c r="L222" s="62">
        <v>11323864.666999999</v>
      </c>
      <c r="M222" s="62">
        <v>2672951</v>
      </c>
      <c r="N222" s="62">
        <v>10260873</v>
      </c>
      <c r="O222" s="62">
        <v>1062991.6666999999</v>
      </c>
      <c r="P222" s="62">
        <v>0</v>
      </c>
      <c r="Q222" s="62">
        <v>203295.88837999999</v>
      </c>
      <c r="R222" s="62">
        <v>299202</v>
      </c>
      <c r="S222" s="62">
        <v>-727</v>
      </c>
      <c r="T222" s="62">
        <v>203295.88837999999</v>
      </c>
      <c r="U222" s="62">
        <v>71295</v>
      </c>
      <c r="V222" s="62">
        <v>13042</v>
      </c>
    </row>
    <row r="223" spans="1:22" ht="15" x14ac:dyDescent="0.25">
      <c r="A223" s="62" t="s">
        <v>295</v>
      </c>
      <c r="B223" s="62">
        <v>4784</v>
      </c>
      <c r="C223" s="62">
        <v>0</v>
      </c>
      <c r="D223" s="62">
        <v>1</v>
      </c>
      <c r="E223" s="62">
        <v>2948.9</v>
      </c>
      <c r="F223" s="62">
        <v>-29.6</v>
      </c>
      <c r="G223" s="62">
        <v>14174067</v>
      </c>
      <c r="H223" s="62">
        <v>2030385</v>
      </c>
      <c r="I223" s="62">
        <v>519422</v>
      </c>
      <c r="J223" s="62">
        <v>8704851</v>
      </c>
      <c r="K223" s="62">
        <v>97455</v>
      </c>
      <c r="L223" s="62">
        <v>25028109</v>
      </c>
      <c r="M223" s="62">
        <v>8607396</v>
      </c>
      <c r="N223" s="62">
        <v>24292426</v>
      </c>
      <c r="O223" s="62">
        <v>735683</v>
      </c>
      <c r="P223" s="62">
        <v>0</v>
      </c>
      <c r="Q223" s="62">
        <v>0</v>
      </c>
      <c r="R223" s="62">
        <v>534744</v>
      </c>
      <c r="S223" s="62">
        <v>170544</v>
      </c>
      <c r="T223" s="62">
        <v>0</v>
      </c>
      <c r="U223" s="62">
        <v>150957</v>
      </c>
      <c r="V223" s="62">
        <v>118806</v>
      </c>
    </row>
    <row r="224" spans="1:22" ht="15" x14ac:dyDescent="0.25">
      <c r="A224" s="62" t="s">
        <v>296</v>
      </c>
      <c r="B224" s="62">
        <v>4785</v>
      </c>
      <c r="C224" s="62">
        <v>0</v>
      </c>
      <c r="D224" s="62">
        <v>1</v>
      </c>
      <c r="E224" s="62">
        <v>491.9</v>
      </c>
      <c r="F224" s="62">
        <v>-31.4</v>
      </c>
      <c r="G224" s="62">
        <v>2169393</v>
      </c>
      <c r="H224" s="62">
        <v>394646</v>
      </c>
      <c r="I224" s="62">
        <v>-30278</v>
      </c>
      <c r="J224" s="62">
        <v>1765302</v>
      </c>
      <c r="K224" s="62">
        <v>108391</v>
      </c>
      <c r="L224" s="62">
        <v>4338746.6666999999</v>
      </c>
      <c r="M224" s="62">
        <v>1656911</v>
      </c>
      <c r="N224" s="62">
        <v>4251228</v>
      </c>
      <c r="O224" s="62">
        <v>87518.666666999998</v>
      </c>
      <c r="P224" s="62">
        <v>103715</v>
      </c>
      <c r="Q224" s="62">
        <v>0</v>
      </c>
      <c r="R224" s="62">
        <v>0</v>
      </c>
      <c r="S224" s="62">
        <v>0</v>
      </c>
      <c r="T224" s="62">
        <v>0</v>
      </c>
      <c r="U224" s="62">
        <v>25445</v>
      </c>
      <c r="V224" s="62">
        <v>9406</v>
      </c>
    </row>
    <row r="225" spans="1:22" ht="15" x14ac:dyDescent="0.25">
      <c r="A225" s="62" t="s">
        <v>297</v>
      </c>
      <c r="B225" s="62">
        <v>4787</v>
      </c>
      <c r="C225" s="62">
        <v>0</v>
      </c>
      <c r="D225" s="62">
        <v>1</v>
      </c>
      <c r="E225" s="62">
        <v>292.60000000000002</v>
      </c>
      <c r="F225" s="62">
        <v>-0.7</v>
      </c>
      <c r="G225" s="62">
        <v>1418403</v>
      </c>
      <c r="H225" s="62">
        <v>194068</v>
      </c>
      <c r="I225" s="62">
        <v>146745</v>
      </c>
      <c r="J225" s="62">
        <v>1030459</v>
      </c>
      <c r="K225" s="62">
        <v>30744</v>
      </c>
      <c r="L225" s="62">
        <v>2643954</v>
      </c>
      <c r="M225" s="62">
        <v>999715</v>
      </c>
      <c r="N225" s="62">
        <v>2465441</v>
      </c>
      <c r="O225" s="62">
        <v>178513</v>
      </c>
      <c r="P225" s="62">
        <v>0</v>
      </c>
      <c r="Q225" s="62">
        <v>0</v>
      </c>
      <c r="R225" s="62">
        <v>28647</v>
      </c>
      <c r="S225" s="62">
        <v>-35624</v>
      </c>
      <c r="T225" s="62">
        <v>0</v>
      </c>
      <c r="U225" s="62">
        <v>16244</v>
      </c>
      <c r="V225" s="62">
        <v>1024</v>
      </c>
    </row>
    <row r="226" spans="1:22" ht="15" x14ac:dyDescent="0.25">
      <c r="A226" s="62" t="s">
        <v>298</v>
      </c>
      <c r="B226" s="62">
        <v>4773</v>
      </c>
      <c r="C226" s="62">
        <v>0</v>
      </c>
      <c r="D226" s="62">
        <v>1</v>
      </c>
      <c r="E226" s="62">
        <v>544.1</v>
      </c>
      <c r="F226" s="62">
        <v>-5.0999999999999996</v>
      </c>
      <c r="G226" s="62">
        <v>2608096</v>
      </c>
      <c r="H226" s="62">
        <v>417689</v>
      </c>
      <c r="I226" s="62">
        <v>105386</v>
      </c>
      <c r="J226" s="62">
        <v>1690834</v>
      </c>
      <c r="K226" s="62">
        <v>28024</v>
      </c>
      <c r="L226" s="62">
        <v>4719509</v>
      </c>
      <c r="M226" s="62">
        <v>1662810</v>
      </c>
      <c r="N226" s="62">
        <v>4583209</v>
      </c>
      <c r="O226" s="62">
        <v>136300</v>
      </c>
      <c r="P226" s="62">
        <v>0</v>
      </c>
      <c r="Q226" s="62">
        <v>0</v>
      </c>
      <c r="R226" s="62">
        <v>120954</v>
      </c>
      <c r="S226" s="62">
        <v>41381</v>
      </c>
      <c r="T226" s="62">
        <v>0</v>
      </c>
      <c r="U226" s="62">
        <v>27921</v>
      </c>
      <c r="V226" s="62">
        <v>2890</v>
      </c>
    </row>
    <row r="227" spans="1:22" ht="15" x14ac:dyDescent="0.25">
      <c r="A227" s="62" t="s">
        <v>299</v>
      </c>
      <c r="B227" s="62">
        <v>4775</v>
      </c>
      <c r="C227" s="62">
        <v>0</v>
      </c>
      <c r="D227" s="62">
        <v>1</v>
      </c>
      <c r="E227" s="62">
        <v>212</v>
      </c>
      <c r="F227" s="62">
        <v>-18</v>
      </c>
      <c r="G227" s="62">
        <v>468635</v>
      </c>
      <c r="H227" s="62">
        <v>178589</v>
      </c>
      <c r="I227" s="62">
        <v>9932</v>
      </c>
      <c r="J227" s="62">
        <v>1418868</v>
      </c>
      <c r="K227" s="62">
        <v>103356</v>
      </c>
      <c r="L227" s="62">
        <v>2089152.3333000001</v>
      </c>
      <c r="M227" s="62">
        <v>1315512</v>
      </c>
      <c r="N227" s="62">
        <v>1952804</v>
      </c>
      <c r="O227" s="62">
        <v>136348.33332999999</v>
      </c>
      <c r="P227" s="62">
        <v>75767</v>
      </c>
      <c r="Q227" s="62">
        <v>0</v>
      </c>
      <c r="R227" s="62">
        <v>47745</v>
      </c>
      <c r="S227" s="62">
        <v>-1223</v>
      </c>
      <c r="T227" s="62">
        <v>0</v>
      </c>
      <c r="U227" s="62">
        <v>12160</v>
      </c>
      <c r="V227" s="62">
        <v>23060</v>
      </c>
    </row>
    <row r="228" spans="1:22" ht="15" x14ac:dyDescent="0.25">
      <c r="A228" s="62" t="s">
        <v>300</v>
      </c>
      <c r="B228" s="62">
        <v>4788</v>
      </c>
      <c r="C228" s="62">
        <v>0</v>
      </c>
      <c r="D228" s="62">
        <v>1</v>
      </c>
      <c r="E228" s="62">
        <v>519.29999999999995</v>
      </c>
      <c r="F228" s="62">
        <v>19.899999999999999</v>
      </c>
      <c r="G228" s="62">
        <v>2231977</v>
      </c>
      <c r="H228" s="62">
        <v>365345</v>
      </c>
      <c r="I228" s="62">
        <v>335381</v>
      </c>
      <c r="J228" s="62">
        <v>1877596</v>
      </c>
      <c r="K228" s="62">
        <v>65644</v>
      </c>
      <c r="L228" s="62">
        <v>4495978</v>
      </c>
      <c r="M228" s="62">
        <v>1811952</v>
      </c>
      <c r="N228" s="62">
        <v>4073893</v>
      </c>
      <c r="O228" s="62">
        <v>422085</v>
      </c>
      <c r="P228" s="62">
        <v>0</v>
      </c>
      <c r="Q228" s="62">
        <v>0</v>
      </c>
      <c r="R228" s="62">
        <v>127320</v>
      </c>
      <c r="S228" s="62">
        <v>127320</v>
      </c>
      <c r="T228" s="62">
        <v>0</v>
      </c>
      <c r="U228" s="62">
        <v>27234</v>
      </c>
      <c r="V228" s="62">
        <v>21060</v>
      </c>
    </row>
    <row r="229" spans="1:22" ht="15" x14ac:dyDescent="0.25">
      <c r="A229" s="62" t="s">
        <v>301</v>
      </c>
      <c r="B229" s="62">
        <v>4797</v>
      </c>
      <c r="C229" s="62">
        <v>0</v>
      </c>
      <c r="D229" s="62">
        <v>1</v>
      </c>
      <c r="E229" s="62">
        <v>2516.6</v>
      </c>
      <c r="F229" s="62">
        <v>82.6</v>
      </c>
      <c r="G229" s="62">
        <v>14912616</v>
      </c>
      <c r="H229" s="62">
        <v>1754804</v>
      </c>
      <c r="I229" s="62">
        <v>1493747</v>
      </c>
      <c r="J229" s="62">
        <v>4667836</v>
      </c>
      <c r="K229" s="62">
        <v>143996</v>
      </c>
      <c r="L229" s="62">
        <v>21345109.333000001</v>
      </c>
      <c r="M229" s="62">
        <v>4523840</v>
      </c>
      <c r="N229" s="62">
        <v>19697513</v>
      </c>
      <c r="O229" s="62">
        <v>1647596.3333000001</v>
      </c>
      <c r="P229" s="62">
        <v>0</v>
      </c>
      <c r="Q229" s="62">
        <v>715780.80281000002</v>
      </c>
      <c r="R229" s="62">
        <v>407424</v>
      </c>
      <c r="S229" s="62">
        <v>70769</v>
      </c>
      <c r="T229" s="62">
        <v>715780.80281000002</v>
      </c>
      <c r="U229" s="62">
        <v>130313</v>
      </c>
      <c r="V229" s="62">
        <v>9853</v>
      </c>
    </row>
    <row r="230" spans="1:22" ht="15" x14ac:dyDescent="0.25">
      <c r="A230" s="62" t="s">
        <v>302</v>
      </c>
      <c r="B230" s="62">
        <v>4860</v>
      </c>
      <c r="C230" s="62">
        <v>0</v>
      </c>
      <c r="D230" s="62">
        <v>1</v>
      </c>
      <c r="E230" s="62">
        <v>333.4</v>
      </c>
      <c r="F230" s="62">
        <v>-2.9</v>
      </c>
      <c r="G230" s="62">
        <v>1549959</v>
      </c>
      <c r="H230" s="62">
        <v>248024</v>
      </c>
      <c r="I230" s="62">
        <v>252285</v>
      </c>
      <c r="J230" s="62">
        <v>1128262</v>
      </c>
      <c r="K230" s="62">
        <v>43524</v>
      </c>
      <c r="L230" s="62">
        <v>2930708.6666999999</v>
      </c>
      <c r="M230" s="62">
        <v>1084738</v>
      </c>
      <c r="N230" s="62">
        <v>2630436</v>
      </c>
      <c r="O230" s="62">
        <v>300272.66667000001</v>
      </c>
      <c r="P230" s="62">
        <v>0</v>
      </c>
      <c r="Q230" s="62">
        <v>0</v>
      </c>
      <c r="R230" s="62">
        <v>66843</v>
      </c>
      <c r="S230" s="62">
        <v>30117</v>
      </c>
      <c r="T230" s="62">
        <v>0</v>
      </c>
      <c r="U230" s="62">
        <v>18150</v>
      </c>
      <c r="V230" s="62">
        <v>4464</v>
      </c>
    </row>
    <row r="231" spans="1:22" ht="15" x14ac:dyDescent="0.25">
      <c r="A231" s="62" t="s">
        <v>303</v>
      </c>
      <c r="B231" s="62">
        <v>4869</v>
      </c>
      <c r="C231" s="62">
        <v>0</v>
      </c>
      <c r="D231" s="62">
        <v>1</v>
      </c>
      <c r="E231" s="62">
        <v>1272.8</v>
      </c>
      <c r="F231" s="62">
        <v>-12.1</v>
      </c>
      <c r="G231" s="62">
        <v>7935067</v>
      </c>
      <c r="H231" s="62">
        <v>921324</v>
      </c>
      <c r="I231" s="62">
        <v>512751</v>
      </c>
      <c r="J231" s="62">
        <v>2978316</v>
      </c>
      <c r="K231" s="62">
        <v>-93366</v>
      </c>
      <c r="L231" s="62">
        <v>11862669.333000001</v>
      </c>
      <c r="M231" s="62">
        <v>3071682</v>
      </c>
      <c r="N231" s="62">
        <v>11415322</v>
      </c>
      <c r="O231" s="62">
        <v>447347.33332999999</v>
      </c>
      <c r="P231" s="62">
        <v>0</v>
      </c>
      <c r="Q231" s="62">
        <v>236376.56375999999</v>
      </c>
      <c r="R231" s="62">
        <v>171882</v>
      </c>
      <c r="S231" s="62">
        <v>-33172</v>
      </c>
      <c r="T231" s="62">
        <v>236376.56375999999</v>
      </c>
      <c r="U231" s="62">
        <v>72651</v>
      </c>
      <c r="V231" s="62">
        <v>27962</v>
      </c>
    </row>
    <row r="232" spans="1:22" ht="15" x14ac:dyDescent="0.25">
      <c r="A232" s="62" t="s">
        <v>304</v>
      </c>
      <c r="B232" s="62">
        <v>4878</v>
      </c>
      <c r="C232" s="62">
        <v>0</v>
      </c>
      <c r="D232" s="62">
        <v>1</v>
      </c>
      <c r="E232" s="62">
        <v>618.1</v>
      </c>
      <c r="F232" s="62">
        <v>9.1</v>
      </c>
      <c r="G232" s="62">
        <v>2809483</v>
      </c>
      <c r="H232" s="62">
        <v>446390</v>
      </c>
      <c r="I232" s="62">
        <v>189614</v>
      </c>
      <c r="J232" s="62">
        <v>1877141</v>
      </c>
      <c r="K232" s="62">
        <v>-181196</v>
      </c>
      <c r="L232" s="62">
        <v>5138051</v>
      </c>
      <c r="M232" s="62">
        <v>2058337</v>
      </c>
      <c r="N232" s="62">
        <v>5124596</v>
      </c>
      <c r="O232" s="62">
        <v>13455</v>
      </c>
      <c r="P232" s="62">
        <v>0</v>
      </c>
      <c r="Q232" s="62">
        <v>0</v>
      </c>
      <c r="R232" s="62">
        <v>92307</v>
      </c>
      <c r="S232" s="62">
        <v>18855</v>
      </c>
      <c r="T232" s="62">
        <v>0</v>
      </c>
      <c r="U232" s="62">
        <v>32017</v>
      </c>
      <c r="V232" s="62">
        <v>5037</v>
      </c>
    </row>
    <row r="233" spans="1:22" ht="15" x14ac:dyDescent="0.25">
      <c r="A233" s="62" t="s">
        <v>305</v>
      </c>
      <c r="B233" s="62">
        <v>4890</v>
      </c>
      <c r="C233" s="62">
        <v>0</v>
      </c>
      <c r="D233" s="62">
        <v>1</v>
      </c>
      <c r="E233" s="62">
        <v>919.6</v>
      </c>
      <c r="F233" s="62">
        <v>-21.8</v>
      </c>
      <c r="G233" s="62">
        <v>191200</v>
      </c>
      <c r="H233" s="62">
        <v>665610</v>
      </c>
      <c r="I233" s="62">
        <v>-34680</v>
      </c>
      <c r="J233" s="62">
        <v>7036165</v>
      </c>
      <c r="K233" s="62">
        <v>148563</v>
      </c>
      <c r="L233" s="62">
        <v>7953838.6666999999</v>
      </c>
      <c r="M233" s="62">
        <v>6887602</v>
      </c>
      <c r="N233" s="62">
        <v>7779092</v>
      </c>
      <c r="O233" s="62">
        <v>174746.66667000001</v>
      </c>
      <c r="P233" s="62">
        <v>0</v>
      </c>
      <c r="Q233" s="62">
        <v>0</v>
      </c>
      <c r="R233" s="62">
        <v>194163</v>
      </c>
      <c r="S233" s="62">
        <v>-29254</v>
      </c>
      <c r="T233" s="62">
        <v>0</v>
      </c>
      <c r="U233" s="62">
        <v>48188</v>
      </c>
      <c r="V233" s="62">
        <v>60864</v>
      </c>
    </row>
    <row r="234" spans="1:22" ht="15" x14ac:dyDescent="0.25">
      <c r="A234" s="62" t="s">
        <v>306</v>
      </c>
      <c r="B234" s="62">
        <v>4905</v>
      </c>
      <c r="C234" s="62">
        <v>0</v>
      </c>
      <c r="D234" s="62">
        <v>1</v>
      </c>
      <c r="E234" s="62">
        <v>235.4</v>
      </c>
      <c r="F234" s="62">
        <v>5.4</v>
      </c>
      <c r="G234" s="62">
        <v>1266083</v>
      </c>
      <c r="H234" s="62">
        <v>201311</v>
      </c>
      <c r="I234" s="62">
        <v>186407</v>
      </c>
      <c r="J234" s="62">
        <v>762671</v>
      </c>
      <c r="K234" s="62">
        <v>29088</v>
      </c>
      <c r="L234" s="62">
        <v>2232437.6666999999</v>
      </c>
      <c r="M234" s="62">
        <v>733583</v>
      </c>
      <c r="N234" s="62">
        <v>2014570</v>
      </c>
      <c r="O234" s="62">
        <v>217867.66667000001</v>
      </c>
      <c r="P234" s="62">
        <v>0</v>
      </c>
      <c r="Q234" s="62">
        <v>0</v>
      </c>
      <c r="R234" s="62">
        <v>31830</v>
      </c>
      <c r="S234" s="62">
        <v>4285</v>
      </c>
      <c r="T234" s="62">
        <v>0</v>
      </c>
      <c r="U234" s="62">
        <v>13544</v>
      </c>
      <c r="V234" s="62">
        <v>2373</v>
      </c>
    </row>
    <row r="235" spans="1:22" ht="15" x14ac:dyDescent="0.25">
      <c r="A235" s="62" t="s">
        <v>307</v>
      </c>
      <c r="B235" s="62">
        <v>4978</v>
      </c>
      <c r="C235" s="62">
        <v>0</v>
      </c>
      <c r="D235" s="62">
        <v>1</v>
      </c>
      <c r="E235" s="62">
        <v>199.1</v>
      </c>
      <c r="F235" s="62">
        <v>8</v>
      </c>
      <c r="G235" s="62">
        <v>754570</v>
      </c>
      <c r="H235" s="62">
        <v>171727</v>
      </c>
      <c r="I235" s="62">
        <v>182117</v>
      </c>
      <c r="J235" s="62">
        <v>923365</v>
      </c>
      <c r="K235" s="62">
        <v>-30998</v>
      </c>
      <c r="L235" s="62">
        <v>1850673</v>
      </c>
      <c r="M235" s="62">
        <v>954363</v>
      </c>
      <c r="N235" s="62">
        <v>1698543</v>
      </c>
      <c r="O235" s="62">
        <v>152130</v>
      </c>
      <c r="P235" s="62">
        <v>0</v>
      </c>
      <c r="Q235" s="62">
        <v>0</v>
      </c>
      <c r="R235" s="62">
        <v>0</v>
      </c>
      <c r="S235" s="62">
        <v>0</v>
      </c>
      <c r="T235" s="62">
        <v>0</v>
      </c>
      <c r="U235" s="62">
        <v>11336</v>
      </c>
      <c r="V235" s="62">
        <v>1011</v>
      </c>
    </row>
    <row r="236" spans="1:22" ht="15" x14ac:dyDescent="0.25">
      <c r="A236" s="62" t="s">
        <v>308</v>
      </c>
      <c r="B236" s="62">
        <v>4995</v>
      </c>
      <c r="C236" s="62">
        <v>0</v>
      </c>
      <c r="D236" s="62">
        <v>1</v>
      </c>
      <c r="E236" s="62">
        <v>938.1</v>
      </c>
      <c r="F236" s="62">
        <v>2.6</v>
      </c>
      <c r="G236" s="62">
        <v>4546802</v>
      </c>
      <c r="H236" s="62">
        <v>669877</v>
      </c>
      <c r="I236" s="62">
        <v>293697</v>
      </c>
      <c r="J236" s="62">
        <v>2650750</v>
      </c>
      <c r="K236" s="62">
        <v>56142</v>
      </c>
      <c r="L236" s="62">
        <v>7880193.3333000001</v>
      </c>
      <c r="M236" s="62">
        <v>2594608</v>
      </c>
      <c r="N236" s="62">
        <v>7517590</v>
      </c>
      <c r="O236" s="62">
        <v>362603.33332999999</v>
      </c>
      <c r="P236" s="62">
        <v>0</v>
      </c>
      <c r="Q236" s="62">
        <v>0</v>
      </c>
      <c r="R236" s="62">
        <v>127320</v>
      </c>
      <c r="S236" s="62">
        <v>-4282</v>
      </c>
      <c r="T236" s="62">
        <v>0</v>
      </c>
      <c r="U236" s="62">
        <v>48122</v>
      </c>
      <c r="V236" s="62">
        <v>12764</v>
      </c>
    </row>
    <row r="237" spans="1:22" ht="15" x14ac:dyDescent="0.25">
      <c r="A237" s="62" t="s">
        <v>309</v>
      </c>
      <c r="B237" s="62">
        <v>5013</v>
      </c>
      <c r="C237" s="62">
        <v>0</v>
      </c>
      <c r="D237" s="62">
        <v>1</v>
      </c>
      <c r="E237" s="62">
        <v>2423.1</v>
      </c>
      <c r="F237" s="62">
        <v>35.1</v>
      </c>
      <c r="G237" s="62">
        <v>13149928</v>
      </c>
      <c r="H237" s="62">
        <v>1704577</v>
      </c>
      <c r="I237" s="62">
        <v>1271810</v>
      </c>
      <c r="J237" s="62">
        <v>6039621</v>
      </c>
      <c r="K237" s="62">
        <v>133387</v>
      </c>
      <c r="L237" s="62">
        <v>20972701.666999999</v>
      </c>
      <c r="M237" s="62">
        <v>5906234</v>
      </c>
      <c r="N237" s="62">
        <v>19488929</v>
      </c>
      <c r="O237" s="62">
        <v>1483772.6666999999</v>
      </c>
      <c r="P237" s="62">
        <v>0</v>
      </c>
      <c r="Q237" s="62">
        <v>114177.12585</v>
      </c>
      <c r="R237" s="62">
        <v>439254</v>
      </c>
      <c r="S237" s="62">
        <v>35268</v>
      </c>
      <c r="T237" s="62">
        <v>114177.12585</v>
      </c>
      <c r="U237" s="62">
        <v>128703</v>
      </c>
      <c r="V237" s="62">
        <v>78576</v>
      </c>
    </row>
    <row r="238" spans="1:22" ht="15" x14ac:dyDescent="0.25">
      <c r="A238" s="62" t="s">
        <v>310</v>
      </c>
      <c r="B238" s="62">
        <v>5049</v>
      </c>
      <c r="C238" s="62">
        <v>0</v>
      </c>
      <c r="D238" s="62">
        <v>1</v>
      </c>
      <c r="E238" s="62">
        <v>4577.3999999999996</v>
      </c>
      <c r="F238" s="62">
        <v>46.2</v>
      </c>
      <c r="G238" s="62">
        <v>26784663</v>
      </c>
      <c r="H238" s="62">
        <v>3200858</v>
      </c>
      <c r="I238" s="62">
        <v>1953607</v>
      </c>
      <c r="J238" s="62">
        <v>7932998</v>
      </c>
      <c r="K238" s="62">
        <v>166146</v>
      </c>
      <c r="L238" s="62">
        <v>38065850</v>
      </c>
      <c r="M238" s="62">
        <v>7766852</v>
      </c>
      <c r="N238" s="62">
        <v>35798766</v>
      </c>
      <c r="O238" s="62">
        <v>2267084</v>
      </c>
      <c r="P238" s="62">
        <v>0</v>
      </c>
      <c r="Q238" s="62">
        <v>1136333.4896</v>
      </c>
      <c r="R238" s="62">
        <v>709809</v>
      </c>
      <c r="S238" s="62">
        <v>27317</v>
      </c>
      <c r="T238" s="62">
        <v>1136333.4896</v>
      </c>
      <c r="U238" s="62">
        <v>238438</v>
      </c>
      <c r="V238" s="62">
        <v>147331</v>
      </c>
    </row>
    <row r="239" spans="1:22" ht="15" x14ac:dyDescent="0.25">
      <c r="A239" s="62" t="s">
        <v>311</v>
      </c>
      <c r="B239" s="62">
        <v>5319</v>
      </c>
      <c r="C239" s="62">
        <v>0</v>
      </c>
      <c r="D239" s="62">
        <v>1</v>
      </c>
      <c r="E239" s="62">
        <v>1069.2</v>
      </c>
      <c r="F239" s="62">
        <v>43.7</v>
      </c>
      <c r="G239" s="62">
        <v>5857601</v>
      </c>
      <c r="H239" s="62">
        <v>724616</v>
      </c>
      <c r="I239" s="62">
        <v>825355</v>
      </c>
      <c r="J239" s="62">
        <v>2489565</v>
      </c>
      <c r="K239" s="62">
        <v>64092</v>
      </c>
      <c r="L239" s="62">
        <v>9084743.6666999999</v>
      </c>
      <c r="M239" s="62">
        <v>2425473</v>
      </c>
      <c r="N239" s="62">
        <v>8182335</v>
      </c>
      <c r="O239" s="62">
        <v>902408.66666999995</v>
      </c>
      <c r="P239" s="62">
        <v>0</v>
      </c>
      <c r="Q239" s="62">
        <v>76916.143886000005</v>
      </c>
      <c r="R239" s="62">
        <v>222810</v>
      </c>
      <c r="S239" s="62">
        <v>-9788</v>
      </c>
      <c r="T239" s="62">
        <v>76916.143886000005</v>
      </c>
      <c r="U239" s="62">
        <v>56746</v>
      </c>
      <c r="V239" s="62">
        <v>12962</v>
      </c>
    </row>
    <row r="240" spans="1:22" ht="15" x14ac:dyDescent="0.25">
      <c r="A240" s="62" t="s">
        <v>312</v>
      </c>
      <c r="B240" s="62">
        <v>5121</v>
      </c>
      <c r="C240" s="62">
        <v>0</v>
      </c>
      <c r="D240" s="62">
        <v>1</v>
      </c>
      <c r="E240" s="62">
        <v>727.2</v>
      </c>
      <c r="F240" s="62">
        <v>-22</v>
      </c>
      <c r="G240" s="62">
        <v>2833241</v>
      </c>
      <c r="H240" s="62">
        <v>487676</v>
      </c>
      <c r="I240" s="62">
        <v>24533</v>
      </c>
      <c r="J240" s="62">
        <v>2742460</v>
      </c>
      <c r="K240" s="62">
        <v>32230</v>
      </c>
      <c r="L240" s="62">
        <v>6076780.3333000001</v>
      </c>
      <c r="M240" s="62">
        <v>2710230</v>
      </c>
      <c r="N240" s="62">
        <v>6006614</v>
      </c>
      <c r="O240" s="62">
        <v>70166.333333000002</v>
      </c>
      <c r="P240" s="62">
        <v>2356</v>
      </c>
      <c r="Q240" s="62">
        <v>0</v>
      </c>
      <c r="R240" s="62">
        <v>111405</v>
      </c>
      <c r="S240" s="62">
        <v>22650</v>
      </c>
      <c r="T240" s="62">
        <v>0</v>
      </c>
      <c r="U240" s="62">
        <v>36948</v>
      </c>
      <c r="V240" s="62">
        <v>13403</v>
      </c>
    </row>
    <row r="241" spans="1:22" ht="15" x14ac:dyDescent="0.25">
      <c r="A241" s="62" t="s">
        <v>313</v>
      </c>
      <c r="B241" s="62">
        <v>5139</v>
      </c>
      <c r="C241" s="62">
        <v>0</v>
      </c>
      <c r="D241" s="62">
        <v>1</v>
      </c>
      <c r="E241" s="62">
        <v>192</v>
      </c>
      <c r="F241" s="62">
        <v>11.4</v>
      </c>
      <c r="G241" s="62">
        <v>818586</v>
      </c>
      <c r="H241" s="62">
        <v>138642</v>
      </c>
      <c r="I241" s="62">
        <v>216625</v>
      </c>
      <c r="J241" s="62">
        <v>875789</v>
      </c>
      <c r="K241" s="62">
        <v>34951</v>
      </c>
      <c r="L241" s="62">
        <v>1836477</v>
      </c>
      <c r="M241" s="62">
        <v>840838</v>
      </c>
      <c r="N241" s="62">
        <v>1581441</v>
      </c>
      <c r="O241" s="62">
        <v>255036</v>
      </c>
      <c r="P241" s="62">
        <v>0</v>
      </c>
      <c r="Q241" s="62">
        <v>0</v>
      </c>
      <c r="R241" s="62">
        <v>54111</v>
      </c>
      <c r="S241" s="62">
        <v>-7099</v>
      </c>
      <c r="T241" s="62">
        <v>0</v>
      </c>
      <c r="U241" s="62">
        <v>10961</v>
      </c>
      <c r="V241" s="62">
        <v>3460</v>
      </c>
    </row>
    <row r="242" spans="1:22" ht="15" x14ac:dyDescent="0.25">
      <c r="A242" s="62" t="s">
        <v>314</v>
      </c>
      <c r="B242" s="62">
        <v>5163</v>
      </c>
      <c r="C242" s="62">
        <v>0</v>
      </c>
      <c r="D242" s="62">
        <v>1</v>
      </c>
      <c r="E242" s="62">
        <v>624.20000000000005</v>
      </c>
      <c r="F242" s="62">
        <v>-6.6</v>
      </c>
      <c r="G242" s="62">
        <v>3010579</v>
      </c>
      <c r="H242" s="62">
        <v>440015</v>
      </c>
      <c r="I242" s="62">
        <v>399401</v>
      </c>
      <c r="J242" s="62">
        <v>1920550</v>
      </c>
      <c r="K242" s="62">
        <v>27791</v>
      </c>
      <c r="L242" s="62">
        <v>5378269</v>
      </c>
      <c r="M242" s="62">
        <v>1892759</v>
      </c>
      <c r="N242" s="62">
        <v>4943952</v>
      </c>
      <c r="O242" s="62">
        <v>434317</v>
      </c>
      <c r="P242" s="62">
        <v>0</v>
      </c>
      <c r="Q242" s="62">
        <v>0</v>
      </c>
      <c r="R242" s="62">
        <v>127320</v>
      </c>
      <c r="S242" s="62">
        <v>-19584</v>
      </c>
      <c r="T242" s="62">
        <v>0</v>
      </c>
      <c r="U242" s="62">
        <v>33797</v>
      </c>
      <c r="V242" s="62">
        <v>7125</v>
      </c>
    </row>
    <row r="243" spans="1:22" ht="15" x14ac:dyDescent="0.25">
      <c r="A243" s="62" t="s">
        <v>315</v>
      </c>
      <c r="B243" s="62">
        <v>5166</v>
      </c>
      <c r="C243" s="62">
        <v>0</v>
      </c>
      <c r="D243" s="62">
        <v>1</v>
      </c>
      <c r="E243" s="62">
        <v>2133.6999999999998</v>
      </c>
      <c r="F243" s="62">
        <v>-56.6</v>
      </c>
      <c r="G243" s="62">
        <v>9839597</v>
      </c>
      <c r="H243" s="62">
        <v>1414666</v>
      </c>
      <c r="I243" s="62">
        <v>218351</v>
      </c>
      <c r="J243" s="62">
        <v>6391873</v>
      </c>
      <c r="K243" s="62">
        <v>79612</v>
      </c>
      <c r="L243" s="62">
        <v>17723194.666999999</v>
      </c>
      <c r="M243" s="62">
        <v>6312261</v>
      </c>
      <c r="N243" s="62">
        <v>17348173</v>
      </c>
      <c r="O243" s="62">
        <v>375021.66667000001</v>
      </c>
      <c r="P243" s="62">
        <v>0</v>
      </c>
      <c r="Q243" s="62">
        <v>0</v>
      </c>
      <c r="R243" s="62">
        <v>372411</v>
      </c>
      <c r="S243" s="62">
        <v>127571</v>
      </c>
      <c r="T243" s="62">
        <v>0</v>
      </c>
      <c r="U243" s="62">
        <v>109080</v>
      </c>
      <c r="V243" s="62">
        <v>77059</v>
      </c>
    </row>
    <row r="244" spans="1:22" ht="15" x14ac:dyDescent="0.25">
      <c r="A244" s="62" t="s">
        <v>316</v>
      </c>
      <c r="B244" s="62">
        <v>5184</v>
      </c>
      <c r="C244" s="62">
        <v>0</v>
      </c>
      <c r="D244" s="62">
        <v>1</v>
      </c>
      <c r="E244" s="62">
        <v>1836.9</v>
      </c>
      <c r="F244" s="62">
        <v>-11.4</v>
      </c>
      <c r="G244" s="62">
        <v>11188190</v>
      </c>
      <c r="H244" s="62">
        <v>1346671</v>
      </c>
      <c r="I244" s="62">
        <v>391384</v>
      </c>
      <c r="J244" s="62">
        <v>3599247</v>
      </c>
      <c r="K244" s="62">
        <v>80804</v>
      </c>
      <c r="L244" s="62">
        <v>16166718.666999999</v>
      </c>
      <c r="M244" s="62">
        <v>3518443</v>
      </c>
      <c r="N244" s="62">
        <v>15661920</v>
      </c>
      <c r="O244" s="62">
        <v>504798.66667000001</v>
      </c>
      <c r="P244" s="62">
        <v>0</v>
      </c>
      <c r="Q244" s="62">
        <v>523822.94653000002</v>
      </c>
      <c r="R244" s="62">
        <v>318300</v>
      </c>
      <c r="S244" s="62">
        <v>-21416</v>
      </c>
      <c r="T244" s="62">
        <v>523822.94653000002</v>
      </c>
      <c r="U244" s="62">
        <v>98481</v>
      </c>
      <c r="V244" s="62">
        <v>32611</v>
      </c>
    </row>
    <row r="245" spans="1:22" ht="15" x14ac:dyDescent="0.25">
      <c r="A245" s="62" t="s">
        <v>317</v>
      </c>
      <c r="B245" s="62">
        <v>5250</v>
      </c>
      <c r="C245" s="62">
        <v>0</v>
      </c>
      <c r="D245" s="62">
        <v>1</v>
      </c>
      <c r="E245" s="62">
        <v>4288.6000000000004</v>
      </c>
      <c r="F245" s="62">
        <v>58.6</v>
      </c>
      <c r="G245" s="62">
        <v>19793397</v>
      </c>
      <c r="H245" s="62">
        <v>2790555</v>
      </c>
      <c r="I245" s="62">
        <v>1568151</v>
      </c>
      <c r="J245" s="62">
        <v>12235787</v>
      </c>
      <c r="K245" s="62">
        <v>299489</v>
      </c>
      <c r="L245" s="62">
        <v>34929127.332999997</v>
      </c>
      <c r="M245" s="62">
        <v>11936298</v>
      </c>
      <c r="N245" s="62">
        <v>32952099</v>
      </c>
      <c r="O245" s="62">
        <v>1977028.3333000001</v>
      </c>
      <c r="P245" s="62">
        <v>0</v>
      </c>
      <c r="Q245" s="62">
        <v>0</v>
      </c>
      <c r="R245" s="62">
        <v>391509</v>
      </c>
      <c r="S245" s="62">
        <v>60975</v>
      </c>
      <c r="T245" s="62">
        <v>0</v>
      </c>
      <c r="U245" s="62">
        <v>210329</v>
      </c>
      <c r="V245" s="62">
        <v>109388</v>
      </c>
    </row>
    <row r="246" spans="1:22" ht="15" x14ac:dyDescent="0.25">
      <c r="A246" s="62" t="s">
        <v>318</v>
      </c>
      <c r="B246" s="62">
        <v>5256</v>
      </c>
      <c r="C246" s="62">
        <v>0</v>
      </c>
      <c r="D246" s="62">
        <v>1</v>
      </c>
      <c r="E246" s="62">
        <v>641.29999999999995</v>
      </c>
      <c r="F246" s="62">
        <v>5.0999999999999996</v>
      </c>
      <c r="G246" s="62">
        <v>3427259</v>
      </c>
      <c r="H246" s="62">
        <v>452731</v>
      </c>
      <c r="I246" s="62">
        <v>234236</v>
      </c>
      <c r="J246" s="62">
        <v>1566541</v>
      </c>
      <c r="K246" s="62">
        <v>41832</v>
      </c>
      <c r="L246" s="62">
        <v>5451595.3333000001</v>
      </c>
      <c r="M246" s="62">
        <v>1524709</v>
      </c>
      <c r="N246" s="62">
        <v>5170463</v>
      </c>
      <c r="O246" s="62">
        <v>281132.33332999999</v>
      </c>
      <c r="P246" s="62">
        <v>0</v>
      </c>
      <c r="Q246" s="62">
        <v>33202.643342000003</v>
      </c>
      <c r="R246" s="62">
        <v>133686</v>
      </c>
      <c r="S246" s="62">
        <v>44991</v>
      </c>
      <c r="T246" s="62">
        <v>33202.643342000003</v>
      </c>
      <c r="U246" s="62">
        <v>33356</v>
      </c>
      <c r="V246" s="62">
        <v>5064</v>
      </c>
    </row>
    <row r="247" spans="1:22" ht="15" x14ac:dyDescent="0.25">
      <c r="A247" s="62" t="s">
        <v>319</v>
      </c>
      <c r="B247" s="62">
        <v>5283</v>
      </c>
      <c r="C247" s="62">
        <v>0</v>
      </c>
      <c r="D247" s="62">
        <v>1</v>
      </c>
      <c r="E247" s="62">
        <v>704.2</v>
      </c>
      <c r="F247" s="62">
        <v>0.7</v>
      </c>
      <c r="G247" s="62">
        <v>2350581</v>
      </c>
      <c r="H247" s="62">
        <v>584449</v>
      </c>
      <c r="I247" s="62">
        <v>41931</v>
      </c>
      <c r="J247" s="62">
        <v>3346900</v>
      </c>
      <c r="K247" s="62">
        <v>180911</v>
      </c>
      <c r="L247" s="62">
        <v>6317150.6666999999</v>
      </c>
      <c r="M247" s="62">
        <v>3165989</v>
      </c>
      <c r="N247" s="62">
        <v>6059088</v>
      </c>
      <c r="O247" s="62">
        <v>258062.66667000001</v>
      </c>
      <c r="P247" s="62">
        <v>0</v>
      </c>
      <c r="Q247" s="62">
        <v>0</v>
      </c>
      <c r="R247" s="62">
        <v>127320</v>
      </c>
      <c r="S247" s="62">
        <v>-59371</v>
      </c>
      <c r="T247" s="62">
        <v>0</v>
      </c>
      <c r="U247" s="62">
        <v>36962</v>
      </c>
      <c r="V247" s="62">
        <v>35221</v>
      </c>
    </row>
    <row r="248" spans="1:22" ht="15" x14ac:dyDescent="0.25">
      <c r="A248" s="62" t="s">
        <v>320</v>
      </c>
      <c r="B248" s="62">
        <v>5310</v>
      </c>
      <c r="C248" s="62">
        <v>0</v>
      </c>
      <c r="D248" s="62">
        <v>1</v>
      </c>
      <c r="E248" s="62">
        <v>659.3</v>
      </c>
      <c r="F248" s="62">
        <v>51.1</v>
      </c>
      <c r="G248" s="62">
        <v>3836594</v>
      </c>
      <c r="H248" s="62">
        <v>492289</v>
      </c>
      <c r="I248" s="62">
        <v>683108</v>
      </c>
      <c r="J248" s="62">
        <v>1490443</v>
      </c>
      <c r="K248" s="62">
        <v>53212</v>
      </c>
      <c r="L248" s="62">
        <v>5832271.3333000001</v>
      </c>
      <c r="M248" s="62">
        <v>1437231</v>
      </c>
      <c r="N248" s="62">
        <v>5083006</v>
      </c>
      <c r="O248" s="62">
        <v>749265.33333000005</v>
      </c>
      <c r="P248" s="62">
        <v>0</v>
      </c>
      <c r="Q248" s="62">
        <v>67915.776736</v>
      </c>
      <c r="R248" s="62">
        <v>63660</v>
      </c>
      <c r="S248" s="62">
        <v>17752</v>
      </c>
      <c r="T248" s="62">
        <v>67915.776736</v>
      </c>
      <c r="U248" s="62">
        <v>36495</v>
      </c>
      <c r="V248" s="62">
        <v>12945</v>
      </c>
    </row>
    <row r="249" spans="1:22" ht="15" x14ac:dyDescent="0.25">
      <c r="A249" s="62" t="s">
        <v>321</v>
      </c>
      <c r="B249" s="62">
        <v>5323</v>
      </c>
      <c r="C249" s="62">
        <v>0</v>
      </c>
      <c r="D249" s="62">
        <v>1</v>
      </c>
      <c r="E249" s="62">
        <v>581.4</v>
      </c>
      <c r="F249" s="62">
        <v>-24.6</v>
      </c>
      <c r="G249" s="62">
        <v>2240484</v>
      </c>
      <c r="H249" s="62">
        <v>459440</v>
      </c>
      <c r="I249" s="62">
        <v>19196</v>
      </c>
      <c r="J249" s="62">
        <v>2532158</v>
      </c>
      <c r="K249" s="62">
        <v>-28124</v>
      </c>
      <c r="L249" s="62">
        <v>5246583.6666999999</v>
      </c>
      <c r="M249" s="62">
        <v>2560282</v>
      </c>
      <c r="N249" s="62">
        <v>5241010</v>
      </c>
      <c r="O249" s="62">
        <v>5573.6666667</v>
      </c>
      <c r="P249" s="62">
        <v>48906</v>
      </c>
      <c r="Q249" s="62">
        <v>0</v>
      </c>
      <c r="R249" s="62">
        <v>114588</v>
      </c>
      <c r="S249" s="62">
        <v>-1711</v>
      </c>
      <c r="T249" s="62">
        <v>0</v>
      </c>
      <c r="U249" s="62">
        <v>31240</v>
      </c>
      <c r="V249" s="62">
        <v>14502</v>
      </c>
    </row>
    <row r="250" spans="1:22" ht="15" x14ac:dyDescent="0.25">
      <c r="A250" s="62" t="s">
        <v>322</v>
      </c>
      <c r="B250" s="62">
        <v>5328</v>
      </c>
      <c r="C250" s="62">
        <v>0</v>
      </c>
      <c r="D250" s="62">
        <v>1</v>
      </c>
      <c r="E250" s="62">
        <v>84.8</v>
      </c>
      <c r="F250" s="62">
        <v>-4.8</v>
      </c>
      <c r="G250" s="62">
        <v>394383</v>
      </c>
      <c r="H250" s="62">
        <v>59439</v>
      </c>
      <c r="I250" s="62">
        <v>45168</v>
      </c>
      <c r="J250" s="62">
        <v>399107</v>
      </c>
      <c r="K250" s="62">
        <v>34079</v>
      </c>
      <c r="L250" s="62">
        <v>853067.33333000005</v>
      </c>
      <c r="M250" s="62">
        <v>365028</v>
      </c>
      <c r="N250" s="62">
        <v>773682</v>
      </c>
      <c r="O250" s="62">
        <v>79385.333333000002</v>
      </c>
      <c r="P250" s="62">
        <v>15086</v>
      </c>
      <c r="Q250" s="62">
        <v>0</v>
      </c>
      <c r="R250" s="62">
        <v>0</v>
      </c>
      <c r="S250" s="62">
        <v>-9182</v>
      </c>
      <c r="T250" s="62">
        <v>0</v>
      </c>
      <c r="U250" s="62">
        <v>5164</v>
      </c>
      <c r="V250" s="62">
        <v>138</v>
      </c>
    </row>
    <row r="251" spans="1:22" ht="15" x14ac:dyDescent="0.25">
      <c r="A251" s="62" t="s">
        <v>323</v>
      </c>
      <c r="B251" s="62">
        <v>5463</v>
      </c>
      <c r="C251" s="62">
        <v>0</v>
      </c>
      <c r="D251" s="62">
        <v>1</v>
      </c>
      <c r="E251" s="62">
        <v>1166.5</v>
      </c>
      <c r="F251" s="62">
        <v>-40.299999999999997</v>
      </c>
      <c r="G251" s="62">
        <v>6039858</v>
      </c>
      <c r="H251" s="62">
        <v>857915</v>
      </c>
      <c r="I251" s="62">
        <v>146033</v>
      </c>
      <c r="J251" s="62">
        <v>3450596</v>
      </c>
      <c r="K251" s="62">
        <v>53582</v>
      </c>
      <c r="L251" s="62">
        <v>10383080</v>
      </c>
      <c r="M251" s="62">
        <v>3397014</v>
      </c>
      <c r="N251" s="62">
        <v>10148754</v>
      </c>
      <c r="O251" s="62">
        <v>234326</v>
      </c>
      <c r="P251" s="62">
        <v>34752</v>
      </c>
      <c r="Q251" s="62">
        <v>0</v>
      </c>
      <c r="R251" s="62">
        <v>238725</v>
      </c>
      <c r="S251" s="62">
        <v>55095</v>
      </c>
      <c r="T251" s="62">
        <v>0</v>
      </c>
      <c r="U251" s="62">
        <v>62427</v>
      </c>
      <c r="V251" s="62">
        <v>34711</v>
      </c>
    </row>
    <row r="252" spans="1:22" ht="15" x14ac:dyDescent="0.25">
      <c r="A252" s="62" t="s">
        <v>324</v>
      </c>
      <c r="B252" s="62">
        <v>5486</v>
      </c>
      <c r="C252" s="62">
        <v>0</v>
      </c>
      <c r="D252" s="62">
        <v>1</v>
      </c>
      <c r="E252" s="62">
        <v>388.7</v>
      </c>
      <c r="F252" s="62">
        <v>-3.7</v>
      </c>
      <c r="G252" s="62">
        <v>1542420</v>
      </c>
      <c r="H252" s="62">
        <v>285632</v>
      </c>
      <c r="I252" s="62">
        <v>100334</v>
      </c>
      <c r="J252" s="62">
        <v>1664822</v>
      </c>
      <c r="K252" s="62">
        <v>38360</v>
      </c>
      <c r="L252" s="62">
        <v>3500994</v>
      </c>
      <c r="M252" s="62">
        <v>1626462</v>
      </c>
      <c r="N252" s="62">
        <v>3354180</v>
      </c>
      <c r="O252" s="62">
        <v>146814</v>
      </c>
      <c r="P252" s="62">
        <v>0</v>
      </c>
      <c r="Q252" s="62">
        <v>0</v>
      </c>
      <c r="R252" s="62">
        <v>66843</v>
      </c>
      <c r="S252" s="62">
        <v>8693</v>
      </c>
      <c r="T252" s="62">
        <v>0</v>
      </c>
      <c r="U252" s="62">
        <v>21791</v>
      </c>
      <c r="V252" s="62">
        <v>8120</v>
      </c>
    </row>
    <row r="253" spans="1:22" ht="15" x14ac:dyDescent="0.25">
      <c r="A253" s="62" t="s">
        <v>325</v>
      </c>
      <c r="B253" s="62">
        <v>5508</v>
      </c>
      <c r="C253" s="62">
        <v>0</v>
      </c>
      <c r="D253" s="62">
        <v>1</v>
      </c>
      <c r="E253" s="62">
        <v>301.7</v>
      </c>
      <c r="F253" s="62">
        <v>10.1</v>
      </c>
      <c r="G253" s="62">
        <v>1017008</v>
      </c>
      <c r="H253" s="62">
        <v>270668</v>
      </c>
      <c r="I253" s="62">
        <v>180400</v>
      </c>
      <c r="J253" s="62">
        <v>1349697</v>
      </c>
      <c r="K253" s="62">
        <v>43624</v>
      </c>
      <c r="L253" s="62">
        <v>2640800.3333000001</v>
      </c>
      <c r="M253" s="62">
        <v>1306073</v>
      </c>
      <c r="N253" s="62">
        <v>2413349</v>
      </c>
      <c r="O253" s="62">
        <v>227451.33332999999</v>
      </c>
      <c r="P253" s="62">
        <v>0</v>
      </c>
      <c r="Q253" s="62">
        <v>0</v>
      </c>
      <c r="R253" s="62">
        <v>0</v>
      </c>
      <c r="S253" s="62">
        <v>0</v>
      </c>
      <c r="T253" s="62">
        <v>0</v>
      </c>
      <c r="U253" s="62">
        <v>16134</v>
      </c>
      <c r="V253" s="62">
        <v>3427</v>
      </c>
    </row>
    <row r="254" spans="1:22" ht="15" x14ac:dyDescent="0.25">
      <c r="A254" s="62" t="s">
        <v>326</v>
      </c>
      <c r="B254" s="62">
        <v>1975</v>
      </c>
      <c r="C254" s="62">
        <v>0</v>
      </c>
      <c r="D254" s="62">
        <v>1</v>
      </c>
      <c r="E254" s="62">
        <v>422</v>
      </c>
      <c r="F254" s="62">
        <v>2.2999999999999998</v>
      </c>
      <c r="G254" s="62">
        <v>1771846</v>
      </c>
      <c r="H254" s="62">
        <v>326617</v>
      </c>
      <c r="I254" s="62">
        <v>92448</v>
      </c>
      <c r="J254" s="62">
        <v>1479966</v>
      </c>
      <c r="K254" s="62">
        <v>29748</v>
      </c>
      <c r="L254" s="62">
        <v>3583018</v>
      </c>
      <c r="M254" s="62">
        <v>1450218</v>
      </c>
      <c r="N254" s="62">
        <v>3456233</v>
      </c>
      <c r="O254" s="62">
        <v>126785</v>
      </c>
      <c r="P254" s="62">
        <v>0</v>
      </c>
      <c r="Q254" s="62">
        <v>0</v>
      </c>
      <c r="R254" s="62">
        <v>76392</v>
      </c>
      <c r="S254" s="62">
        <v>-3181</v>
      </c>
      <c r="T254" s="62">
        <v>0</v>
      </c>
      <c r="U254" s="62">
        <v>21864</v>
      </c>
      <c r="V254" s="62">
        <v>4589</v>
      </c>
    </row>
    <row r="255" spans="1:22" ht="15" x14ac:dyDescent="0.25">
      <c r="A255" s="62" t="s">
        <v>327</v>
      </c>
      <c r="B255" s="62">
        <v>4824</v>
      </c>
      <c r="C255" s="62">
        <v>0</v>
      </c>
      <c r="D255" s="62">
        <v>1</v>
      </c>
      <c r="E255" s="62">
        <v>713.4</v>
      </c>
      <c r="F255" s="62">
        <v>34.700000000000003</v>
      </c>
      <c r="G255" s="62">
        <v>3022682</v>
      </c>
      <c r="H255" s="62">
        <v>499594</v>
      </c>
      <c r="I255" s="62">
        <v>565030</v>
      </c>
      <c r="J255" s="62">
        <v>2556598</v>
      </c>
      <c r="K255" s="62">
        <v>107984</v>
      </c>
      <c r="L255" s="62">
        <v>6090197.3333000001</v>
      </c>
      <c r="M255" s="62">
        <v>2448614</v>
      </c>
      <c r="N255" s="62">
        <v>5405860</v>
      </c>
      <c r="O255" s="62">
        <v>684337.33333000005</v>
      </c>
      <c r="P255" s="62">
        <v>0</v>
      </c>
      <c r="Q255" s="62">
        <v>0</v>
      </c>
      <c r="R255" s="62">
        <v>136869</v>
      </c>
      <c r="S255" s="62">
        <v>5267</v>
      </c>
      <c r="T255" s="62">
        <v>0</v>
      </c>
      <c r="U255" s="62">
        <v>38337</v>
      </c>
      <c r="V255" s="62">
        <v>11323</v>
      </c>
    </row>
    <row r="256" spans="1:22" ht="15" x14ac:dyDescent="0.25">
      <c r="A256" s="62" t="s">
        <v>328</v>
      </c>
      <c r="B256" s="62">
        <v>5607</v>
      </c>
      <c r="C256" s="62">
        <v>0</v>
      </c>
      <c r="D256" s="62">
        <v>1</v>
      </c>
      <c r="E256" s="62">
        <v>675.2</v>
      </c>
      <c r="F256" s="62">
        <v>-13.1</v>
      </c>
      <c r="G256" s="62">
        <v>3411617</v>
      </c>
      <c r="H256" s="62">
        <v>496256</v>
      </c>
      <c r="I256" s="62">
        <v>208144</v>
      </c>
      <c r="J256" s="62">
        <v>1995391</v>
      </c>
      <c r="K256" s="62">
        <v>28859</v>
      </c>
      <c r="L256" s="62">
        <v>5916757.6666999999</v>
      </c>
      <c r="M256" s="62">
        <v>1966532</v>
      </c>
      <c r="N256" s="62">
        <v>5666261</v>
      </c>
      <c r="O256" s="62">
        <v>250496.66667000001</v>
      </c>
      <c r="P256" s="62">
        <v>0</v>
      </c>
      <c r="Q256" s="62">
        <v>0</v>
      </c>
      <c r="R256" s="62">
        <v>264189</v>
      </c>
      <c r="S256" s="62">
        <v>65256</v>
      </c>
      <c r="T256" s="62">
        <v>0</v>
      </c>
      <c r="U256" s="62">
        <v>35473</v>
      </c>
      <c r="V256" s="62">
        <v>13494</v>
      </c>
    </row>
    <row r="257" spans="1:22" ht="15" x14ac:dyDescent="0.25">
      <c r="A257" s="62" t="s">
        <v>329</v>
      </c>
      <c r="B257" s="62">
        <v>5625</v>
      </c>
      <c r="C257" s="62">
        <v>0</v>
      </c>
      <c r="D257" s="62">
        <v>1</v>
      </c>
      <c r="E257" s="62">
        <v>459</v>
      </c>
      <c r="F257" s="62">
        <v>-13.1</v>
      </c>
      <c r="G257" s="62">
        <v>2326059</v>
      </c>
      <c r="H257" s="62">
        <v>372605</v>
      </c>
      <c r="I257" s="62">
        <v>363958</v>
      </c>
      <c r="J257" s="62">
        <v>1775716</v>
      </c>
      <c r="K257" s="62">
        <v>65447</v>
      </c>
      <c r="L257" s="62">
        <v>4480472.3333000001</v>
      </c>
      <c r="M257" s="62">
        <v>1710269</v>
      </c>
      <c r="N257" s="62">
        <v>4044975</v>
      </c>
      <c r="O257" s="62">
        <v>435497.33332999999</v>
      </c>
      <c r="P257" s="62">
        <v>0</v>
      </c>
      <c r="Q257" s="62">
        <v>0</v>
      </c>
      <c r="R257" s="62">
        <v>89124</v>
      </c>
      <c r="S257" s="62">
        <v>27914</v>
      </c>
      <c r="T257" s="62">
        <v>0</v>
      </c>
      <c r="U257" s="62">
        <v>27311</v>
      </c>
      <c r="V257" s="62">
        <v>6092</v>
      </c>
    </row>
    <row r="258" spans="1:22" ht="15" x14ac:dyDescent="0.25">
      <c r="A258" s="62" t="s">
        <v>330</v>
      </c>
      <c r="B258" s="62">
        <v>5643</v>
      </c>
      <c r="C258" s="62">
        <v>0</v>
      </c>
      <c r="D258" s="62">
        <v>1</v>
      </c>
      <c r="E258" s="62">
        <v>977.3</v>
      </c>
      <c r="F258" s="62">
        <v>10.9</v>
      </c>
      <c r="G258" s="62">
        <v>4611215</v>
      </c>
      <c r="H258" s="62">
        <v>674038</v>
      </c>
      <c r="I258" s="62">
        <v>296634</v>
      </c>
      <c r="J258" s="62">
        <v>2602485</v>
      </c>
      <c r="K258" s="62">
        <v>46192</v>
      </c>
      <c r="L258" s="62">
        <v>7922642</v>
      </c>
      <c r="M258" s="62">
        <v>2556293</v>
      </c>
      <c r="N258" s="62">
        <v>7544912</v>
      </c>
      <c r="O258" s="62">
        <v>377730</v>
      </c>
      <c r="P258" s="62">
        <v>0</v>
      </c>
      <c r="Q258" s="62">
        <v>0</v>
      </c>
      <c r="R258" s="62">
        <v>82758</v>
      </c>
      <c r="S258" s="62">
        <v>12366</v>
      </c>
      <c r="T258" s="62">
        <v>0</v>
      </c>
      <c r="U258" s="62">
        <v>48668</v>
      </c>
      <c r="V258" s="62">
        <v>34904</v>
      </c>
    </row>
    <row r="259" spans="1:22" ht="15" x14ac:dyDescent="0.25">
      <c r="A259" s="62" t="s">
        <v>331</v>
      </c>
      <c r="B259" s="62">
        <v>5697</v>
      </c>
      <c r="C259" s="62">
        <v>0</v>
      </c>
      <c r="D259" s="62">
        <v>1</v>
      </c>
      <c r="E259" s="62">
        <v>453.4</v>
      </c>
      <c r="F259" s="62">
        <v>-18.7</v>
      </c>
      <c r="G259" s="62">
        <v>1969040</v>
      </c>
      <c r="H259" s="62">
        <v>339419</v>
      </c>
      <c r="I259" s="62">
        <v>-25891</v>
      </c>
      <c r="J259" s="62">
        <v>1662910</v>
      </c>
      <c r="K259" s="62">
        <v>44091</v>
      </c>
      <c r="L259" s="62">
        <v>3975912</v>
      </c>
      <c r="M259" s="62">
        <v>1618819</v>
      </c>
      <c r="N259" s="62">
        <v>3953169</v>
      </c>
      <c r="O259" s="62">
        <v>22743</v>
      </c>
      <c r="P259" s="62">
        <v>32277</v>
      </c>
      <c r="Q259" s="62">
        <v>0</v>
      </c>
      <c r="R259" s="62">
        <v>50928</v>
      </c>
      <c r="S259" s="62">
        <v>-1101</v>
      </c>
      <c r="T259" s="62">
        <v>0</v>
      </c>
      <c r="U259" s="62">
        <v>24255</v>
      </c>
      <c r="V259" s="62">
        <v>4543</v>
      </c>
    </row>
    <row r="260" spans="1:22" ht="15" x14ac:dyDescent="0.25">
      <c r="A260" s="62" t="s">
        <v>332</v>
      </c>
      <c r="B260" s="62">
        <v>5724</v>
      </c>
      <c r="C260" s="62">
        <v>0</v>
      </c>
      <c r="D260" s="62">
        <v>1</v>
      </c>
      <c r="E260" s="62">
        <v>243</v>
      </c>
      <c r="F260" s="62">
        <v>-1</v>
      </c>
      <c r="G260" s="62">
        <v>1200660</v>
      </c>
      <c r="H260" s="62">
        <v>192393</v>
      </c>
      <c r="I260" s="62">
        <v>219265</v>
      </c>
      <c r="J260" s="62">
        <v>882115</v>
      </c>
      <c r="K260" s="62">
        <v>6517</v>
      </c>
      <c r="L260" s="62">
        <v>2281239.6666999999</v>
      </c>
      <c r="M260" s="62">
        <v>875598</v>
      </c>
      <c r="N260" s="62">
        <v>2049386</v>
      </c>
      <c r="O260" s="62">
        <v>231853.66667000001</v>
      </c>
      <c r="P260" s="62">
        <v>0</v>
      </c>
      <c r="Q260" s="62">
        <v>0</v>
      </c>
      <c r="R260" s="62">
        <v>41379</v>
      </c>
      <c r="S260" s="62">
        <v>-7589</v>
      </c>
      <c r="T260" s="62">
        <v>0</v>
      </c>
      <c r="U260" s="62">
        <v>14093</v>
      </c>
      <c r="V260" s="62">
        <v>6072</v>
      </c>
    </row>
    <row r="261" spans="1:22" ht="15" x14ac:dyDescent="0.25">
      <c r="A261" s="62" t="s">
        <v>333</v>
      </c>
      <c r="B261" s="62">
        <v>5805</v>
      </c>
      <c r="C261" s="62">
        <v>0</v>
      </c>
      <c r="D261" s="62">
        <v>1</v>
      </c>
      <c r="E261" s="62">
        <v>1162.3</v>
      </c>
      <c r="F261" s="62">
        <v>-38.9</v>
      </c>
      <c r="G261" s="62">
        <v>4171699</v>
      </c>
      <c r="H261" s="62">
        <v>882221</v>
      </c>
      <c r="I261" s="62">
        <v>-221750</v>
      </c>
      <c r="J261" s="62">
        <v>5051756</v>
      </c>
      <c r="K261" s="62">
        <v>29829</v>
      </c>
      <c r="L261" s="62">
        <v>10266511.666999999</v>
      </c>
      <c r="M261" s="62">
        <v>5021927</v>
      </c>
      <c r="N261" s="62">
        <v>10297597</v>
      </c>
      <c r="O261" s="62">
        <v>-31085.333330000001</v>
      </c>
      <c r="P261" s="62">
        <v>30331</v>
      </c>
      <c r="Q261" s="62">
        <v>0</v>
      </c>
      <c r="R261" s="62">
        <v>105039</v>
      </c>
      <c r="S261" s="62">
        <v>22405</v>
      </c>
      <c r="T261" s="62">
        <v>0</v>
      </c>
      <c r="U261" s="62">
        <v>60886</v>
      </c>
      <c r="V261" s="62">
        <v>160836</v>
      </c>
    </row>
    <row r="262" spans="1:22" ht="15" x14ac:dyDescent="0.25">
      <c r="A262" s="62" t="s">
        <v>334</v>
      </c>
      <c r="B262" s="62">
        <v>5823</v>
      </c>
      <c r="C262" s="62">
        <v>0</v>
      </c>
      <c r="D262" s="62">
        <v>1</v>
      </c>
      <c r="E262" s="62">
        <v>377.4</v>
      </c>
      <c r="F262" s="62">
        <v>-2.8</v>
      </c>
      <c r="G262" s="62">
        <v>1526750</v>
      </c>
      <c r="H262" s="62">
        <v>282573</v>
      </c>
      <c r="I262" s="62">
        <v>141446</v>
      </c>
      <c r="J262" s="62">
        <v>1598692</v>
      </c>
      <c r="K262" s="62">
        <v>30263</v>
      </c>
      <c r="L262" s="62">
        <v>3428878.6666999999</v>
      </c>
      <c r="M262" s="62">
        <v>1568429</v>
      </c>
      <c r="N262" s="62">
        <v>3236306</v>
      </c>
      <c r="O262" s="62">
        <v>192572.66667000001</v>
      </c>
      <c r="P262" s="62">
        <v>0</v>
      </c>
      <c r="Q262" s="62">
        <v>0</v>
      </c>
      <c r="R262" s="62">
        <v>35013</v>
      </c>
      <c r="S262" s="62">
        <v>-17016</v>
      </c>
      <c r="T262" s="62">
        <v>0</v>
      </c>
      <c r="U262" s="62">
        <v>20801</v>
      </c>
      <c r="V262" s="62">
        <v>20864</v>
      </c>
    </row>
    <row r="263" spans="1:22" ht="15" x14ac:dyDescent="0.25">
      <c r="A263" s="62" t="s">
        <v>335</v>
      </c>
      <c r="B263" s="62">
        <v>5832</v>
      </c>
      <c r="C263" s="62">
        <v>0</v>
      </c>
      <c r="D263" s="62">
        <v>1</v>
      </c>
      <c r="E263" s="62">
        <v>288</v>
      </c>
      <c r="F263" s="62">
        <v>-12.4</v>
      </c>
      <c r="G263" s="62">
        <v>1412032</v>
      </c>
      <c r="H263" s="62">
        <v>178034</v>
      </c>
      <c r="I263" s="62">
        <v>104656</v>
      </c>
      <c r="J263" s="62">
        <v>983493</v>
      </c>
      <c r="K263" s="62">
        <v>6656</v>
      </c>
      <c r="L263" s="62">
        <v>2577130</v>
      </c>
      <c r="M263" s="62">
        <v>976837</v>
      </c>
      <c r="N263" s="62">
        <v>2462247</v>
      </c>
      <c r="O263" s="62">
        <v>114883</v>
      </c>
      <c r="P263" s="62">
        <v>23727</v>
      </c>
      <c r="Q263" s="62">
        <v>0</v>
      </c>
      <c r="R263" s="62">
        <v>0</v>
      </c>
      <c r="S263" s="62">
        <v>0</v>
      </c>
      <c r="T263" s="62">
        <v>0</v>
      </c>
      <c r="U263" s="62">
        <v>16270</v>
      </c>
      <c r="V263" s="62">
        <v>3571</v>
      </c>
    </row>
    <row r="264" spans="1:22" ht="15" x14ac:dyDescent="0.25">
      <c r="A264" s="62" t="s">
        <v>336</v>
      </c>
      <c r="B264" s="62">
        <v>5868</v>
      </c>
      <c r="C264" s="62">
        <v>0</v>
      </c>
      <c r="D264" s="62">
        <v>1</v>
      </c>
      <c r="E264" s="62">
        <v>138</v>
      </c>
      <c r="F264" s="62">
        <v>-11.1</v>
      </c>
      <c r="G264" s="62">
        <v>385186</v>
      </c>
      <c r="H264" s="62">
        <v>125385</v>
      </c>
      <c r="I264" s="62">
        <v>15290</v>
      </c>
      <c r="J264" s="62">
        <v>881814</v>
      </c>
      <c r="K264" s="62">
        <v>45734</v>
      </c>
      <c r="L264" s="62">
        <v>1393464.3333000001</v>
      </c>
      <c r="M264" s="62">
        <v>836080</v>
      </c>
      <c r="N264" s="62">
        <v>1331361</v>
      </c>
      <c r="O264" s="62">
        <v>62103.333333000002</v>
      </c>
      <c r="P264" s="62">
        <v>44808</v>
      </c>
      <c r="Q264" s="62">
        <v>0</v>
      </c>
      <c r="R264" s="62">
        <v>108222</v>
      </c>
      <c r="S264" s="62">
        <v>28649</v>
      </c>
      <c r="T264" s="62">
        <v>0</v>
      </c>
      <c r="U264" s="62">
        <v>7806</v>
      </c>
      <c r="V264" s="62">
        <v>1079</v>
      </c>
    </row>
    <row r="265" spans="1:22" ht="15" x14ac:dyDescent="0.25">
      <c r="A265" s="62" t="s">
        <v>337</v>
      </c>
      <c r="B265" s="62">
        <v>5877</v>
      </c>
      <c r="C265" s="62">
        <v>0</v>
      </c>
      <c r="D265" s="62">
        <v>1</v>
      </c>
      <c r="E265" s="62">
        <v>1356.1</v>
      </c>
      <c r="F265" s="62">
        <v>13.2</v>
      </c>
      <c r="G265" s="62">
        <v>6510695</v>
      </c>
      <c r="H265" s="62">
        <v>983993</v>
      </c>
      <c r="I265" s="62">
        <v>550757</v>
      </c>
      <c r="J265" s="62">
        <v>4287226</v>
      </c>
      <c r="K265" s="62">
        <v>84217</v>
      </c>
      <c r="L265" s="62">
        <v>11845596.333000001</v>
      </c>
      <c r="M265" s="62">
        <v>4203009</v>
      </c>
      <c r="N265" s="62">
        <v>11146940</v>
      </c>
      <c r="O265" s="62">
        <v>698656.33333000005</v>
      </c>
      <c r="P265" s="62">
        <v>0</v>
      </c>
      <c r="Q265" s="62">
        <v>0</v>
      </c>
      <c r="R265" s="62">
        <v>194163</v>
      </c>
      <c r="S265" s="62">
        <v>-41496</v>
      </c>
      <c r="T265" s="62">
        <v>0</v>
      </c>
      <c r="U265" s="62">
        <v>71951</v>
      </c>
      <c r="V265" s="62">
        <v>63682</v>
      </c>
    </row>
    <row r="266" spans="1:22" ht="15" x14ac:dyDescent="0.25">
      <c r="A266" s="62" t="s">
        <v>338</v>
      </c>
      <c r="B266" s="62">
        <v>5895</v>
      </c>
      <c r="C266" s="62">
        <v>0</v>
      </c>
      <c r="D266" s="62">
        <v>1</v>
      </c>
      <c r="E266" s="62">
        <v>263.8</v>
      </c>
      <c r="F266" s="62">
        <v>26.4</v>
      </c>
      <c r="G266" s="62">
        <v>1263759</v>
      </c>
      <c r="H266" s="62">
        <v>229231</v>
      </c>
      <c r="I266" s="62">
        <v>354676</v>
      </c>
      <c r="J266" s="62">
        <v>766847</v>
      </c>
      <c r="K266" s="62">
        <v>45983</v>
      </c>
      <c r="L266" s="62">
        <v>2261202.3333000001</v>
      </c>
      <c r="M266" s="62">
        <v>720864</v>
      </c>
      <c r="N266" s="62">
        <v>1859178</v>
      </c>
      <c r="O266" s="62">
        <v>402024.33332999999</v>
      </c>
      <c r="P266" s="62">
        <v>0</v>
      </c>
      <c r="Q266" s="62">
        <v>0</v>
      </c>
      <c r="R266" s="62">
        <v>63660</v>
      </c>
      <c r="S266" s="62">
        <v>63660</v>
      </c>
      <c r="T266" s="62">
        <v>0</v>
      </c>
      <c r="U266" s="62">
        <v>13845</v>
      </c>
      <c r="V266" s="62">
        <v>1365</v>
      </c>
    </row>
    <row r="267" spans="1:22" ht="15" x14ac:dyDescent="0.25">
      <c r="A267" s="62" t="s">
        <v>339</v>
      </c>
      <c r="B267" s="62">
        <v>5949</v>
      </c>
      <c r="C267" s="62">
        <v>0</v>
      </c>
      <c r="D267" s="62">
        <v>1</v>
      </c>
      <c r="E267" s="62">
        <v>1009.9</v>
      </c>
      <c r="F267" s="62">
        <v>27.6</v>
      </c>
      <c r="G267" s="62">
        <v>5120394</v>
      </c>
      <c r="H267" s="62">
        <v>692758</v>
      </c>
      <c r="I267" s="62">
        <v>489845</v>
      </c>
      <c r="J267" s="62">
        <v>3052104</v>
      </c>
      <c r="K267" s="62">
        <v>86843</v>
      </c>
      <c r="L267" s="62">
        <v>8886009.6666999999</v>
      </c>
      <c r="M267" s="62">
        <v>2965261</v>
      </c>
      <c r="N267" s="62">
        <v>8288568</v>
      </c>
      <c r="O267" s="62">
        <v>597441.66666999995</v>
      </c>
      <c r="P267" s="62">
        <v>0</v>
      </c>
      <c r="Q267" s="62">
        <v>0</v>
      </c>
      <c r="R267" s="62">
        <v>235542</v>
      </c>
      <c r="S267" s="62">
        <v>6004</v>
      </c>
      <c r="T267" s="62">
        <v>0</v>
      </c>
      <c r="U267" s="62">
        <v>53959</v>
      </c>
      <c r="V267" s="62">
        <v>20754</v>
      </c>
    </row>
    <row r="268" spans="1:22" ht="15" x14ac:dyDescent="0.25">
      <c r="A268" s="62" t="s">
        <v>340</v>
      </c>
      <c r="B268" s="62">
        <v>5976</v>
      </c>
      <c r="C268" s="62">
        <v>0</v>
      </c>
      <c r="D268" s="62">
        <v>1</v>
      </c>
      <c r="E268" s="62">
        <v>975.6</v>
      </c>
      <c r="F268" s="62">
        <v>-10.7</v>
      </c>
      <c r="G268" s="62">
        <v>4997322</v>
      </c>
      <c r="H268" s="62">
        <v>733492</v>
      </c>
      <c r="I268" s="62">
        <v>141429</v>
      </c>
      <c r="J268" s="62">
        <v>2552719</v>
      </c>
      <c r="K268" s="62">
        <v>15485</v>
      </c>
      <c r="L268" s="62">
        <v>8315575.3333000001</v>
      </c>
      <c r="M268" s="62">
        <v>2537234</v>
      </c>
      <c r="N268" s="62">
        <v>8126619</v>
      </c>
      <c r="O268" s="62">
        <v>188956.33332999999</v>
      </c>
      <c r="P268" s="62">
        <v>0</v>
      </c>
      <c r="Q268" s="62">
        <v>0</v>
      </c>
      <c r="R268" s="62">
        <v>0</v>
      </c>
      <c r="S268" s="62">
        <v>0</v>
      </c>
      <c r="T268" s="62">
        <v>0</v>
      </c>
      <c r="U268" s="62">
        <v>50576</v>
      </c>
      <c r="V268" s="62">
        <v>32042</v>
      </c>
    </row>
    <row r="269" spans="1:22" ht="15" x14ac:dyDescent="0.25">
      <c r="A269" s="62" t="s">
        <v>341</v>
      </c>
      <c r="B269" s="62">
        <v>5994</v>
      </c>
      <c r="C269" s="62">
        <v>0</v>
      </c>
      <c r="D269" s="62">
        <v>1</v>
      </c>
      <c r="E269" s="62">
        <v>771.3</v>
      </c>
      <c r="F269" s="62">
        <v>16.2</v>
      </c>
      <c r="G269" s="62">
        <v>3521019</v>
      </c>
      <c r="H269" s="62">
        <v>567886</v>
      </c>
      <c r="I269" s="62">
        <v>232598</v>
      </c>
      <c r="J269" s="62">
        <v>2266783</v>
      </c>
      <c r="K269" s="62">
        <v>35293</v>
      </c>
      <c r="L269" s="62">
        <v>6368900</v>
      </c>
      <c r="M269" s="62">
        <v>2231490</v>
      </c>
      <c r="N269" s="62">
        <v>6087797</v>
      </c>
      <c r="O269" s="62">
        <v>281103</v>
      </c>
      <c r="P269" s="62">
        <v>0</v>
      </c>
      <c r="Q269" s="62">
        <v>0</v>
      </c>
      <c r="R269" s="62">
        <v>111405</v>
      </c>
      <c r="S269" s="62">
        <v>-20197</v>
      </c>
      <c r="T269" s="62">
        <v>0</v>
      </c>
      <c r="U269" s="62">
        <v>38814</v>
      </c>
      <c r="V269" s="62">
        <v>13212</v>
      </c>
    </row>
    <row r="270" spans="1:22" ht="15" x14ac:dyDescent="0.25">
      <c r="A270" s="62" t="s">
        <v>342</v>
      </c>
      <c r="B270" s="62">
        <v>6003</v>
      </c>
      <c r="C270" s="62">
        <v>0</v>
      </c>
      <c r="D270" s="62">
        <v>1</v>
      </c>
      <c r="E270" s="62">
        <v>322.60000000000002</v>
      </c>
      <c r="F270" s="62">
        <v>-4.5999999999999996</v>
      </c>
      <c r="G270" s="62">
        <v>1874815</v>
      </c>
      <c r="H270" s="62">
        <v>255718</v>
      </c>
      <c r="I270" s="62">
        <v>209886</v>
      </c>
      <c r="J270" s="62">
        <v>1106706</v>
      </c>
      <c r="K270" s="62">
        <v>-46751</v>
      </c>
      <c r="L270" s="62">
        <v>3240548.6666999999</v>
      </c>
      <c r="M270" s="62">
        <v>1153457</v>
      </c>
      <c r="N270" s="62">
        <v>3074104</v>
      </c>
      <c r="O270" s="62">
        <v>166444.66667000001</v>
      </c>
      <c r="P270" s="62">
        <v>0</v>
      </c>
      <c r="Q270" s="62">
        <v>0</v>
      </c>
      <c r="R270" s="62">
        <v>79575</v>
      </c>
      <c r="S270" s="62">
        <v>42849</v>
      </c>
      <c r="T270" s="62">
        <v>0</v>
      </c>
      <c r="U270" s="62">
        <v>20046</v>
      </c>
      <c r="V270" s="62">
        <v>3310</v>
      </c>
    </row>
    <row r="271" spans="1:22" ht="15" x14ac:dyDescent="0.25">
      <c r="A271" s="62" t="s">
        <v>343</v>
      </c>
      <c r="B271" s="62">
        <v>6012</v>
      </c>
      <c r="C271" s="62">
        <v>0</v>
      </c>
      <c r="D271" s="62">
        <v>1</v>
      </c>
      <c r="E271" s="62">
        <v>533.29999999999995</v>
      </c>
      <c r="F271" s="62">
        <v>3.3</v>
      </c>
      <c r="G271" s="62">
        <v>2703454</v>
      </c>
      <c r="H271" s="62">
        <v>400501</v>
      </c>
      <c r="I271" s="62">
        <v>191712</v>
      </c>
      <c r="J271" s="62">
        <v>1494282</v>
      </c>
      <c r="K271" s="62">
        <v>-105404</v>
      </c>
      <c r="L271" s="62">
        <v>4607662</v>
      </c>
      <c r="M271" s="62">
        <v>1599686</v>
      </c>
      <c r="N271" s="62">
        <v>4511929</v>
      </c>
      <c r="O271" s="62">
        <v>95733</v>
      </c>
      <c r="P271" s="62">
        <v>0</v>
      </c>
      <c r="Q271" s="62">
        <v>0</v>
      </c>
      <c r="R271" s="62">
        <v>95490</v>
      </c>
      <c r="S271" s="62">
        <v>37340</v>
      </c>
      <c r="T271" s="62">
        <v>0</v>
      </c>
      <c r="U271" s="62">
        <v>28203</v>
      </c>
      <c r="V271" s="62">
        <v>9425</v>
      </c>
    </row>
    <row r="272" spans="1:22" ht="15" x14ac:dyDescent="0.25">
      <c r="A272" s="62" t="s">
        <v>344</v>
      </c>
      <c r="B272" s="62">
        <v>6030</v>
      </c>
      <c r="C272" s="62">
        <v>0</v>
      </c>
      <c r="D272" s="62">
        <v>1</v>
      </c>
      <c r="E272" s="62">
        <v>1114.7</v>
      </c>
      <c r="F272" s="62">
        <v>53.1</v>
      </c>
      <c r="G272" s="62">
        <v>5587480</v>
      </c>
      <c r="H272" s="62">
        <v>821749</v>
      </c>
      <c r="I272" s="62">
        <v>722276</v>
      </c>
      <c r="J272" s="62">
        <v>3410580</v>
      </c>
      <c r="K272" s="62">
        <v>124675</v>
      </c>
      <c r="L272" s="62">
        <v>9857629.6666999999</v>
      </c>
      <c r="M272" s="62">
        <v>3285905</v>
      </c>
      <c r="N272" s="62">
        <v>8972858</v>
      </c>
      <c r="O272" s="62">
        <v>884771.66666999995</v>
      </c>
      <c r="P272" s="62">
        <v>0</v>
      </c>
      <c r="Q272" s="62">
        <v>0</v>
      </c>
      <c r="R272" s="62">
        <v>346947</v>
      </c>
      <c r="S272" s="62">
        <v>346947</v>
      </c>
      <c r="T272" s="62">
        <v>0</v>
      </c>
      <c r="U272" s="62">
        <v>59038</v>
      </c>
      <c r="V272" s="62">
        <v>37821</v>
      </c>
    </row>
    <row r="273" spans="1:22" ht="15" x14ac:dyDescent="0.25">
      <c r="A273" s="62" t="s">
        <v>345</v>
      </c>
      <c r="B273" s="62">
        <v>6048</v>
      </c>
      <c r="C273" s="62">
        <v>0</v>
      </c>
      <c r="D273" s="62">
        <v>1</v>
      </c>
      <c r="E273" s="62">
        <v>495.2</v>
      </c>
      <c r="F273" s="62">
        <v>12.1</v>
      </c>
      <c r="G273" s="62">
        <v>2124356</v>
      </c>
      <c r="H273" s="62">
        <v>422953</v>
      </c>
      <c r="I273" s="62">
        <v>266389</v>
      </c>
      <c r="J273" s="62">
        <v>2018041</v>
      </c>
      <c r="K273" s="62">
        <v>-2968</v>
      </c>
      <c r="L273" s="62">
        <v>4578193</v>
      </c>
      <c r="M273" s="62">
        <v>2021009</v>
      </c>
      <c r="N273" s="62">
        <v>4301929</v>
      </c>
      <c r="O273" s="62">
        <v>276264</v>
      </c>
      <c r="P273" s="62">
        <v>0</v>
      </c>
      <c r="Q273" s="62">
        <v>0</v>
      </c>
      <c r="R273" s="62">
        <v>50928</v>
      </c>
      <c r="S273" s="62">
        <v>-59250</v>
      </c>
      <c r="T273" s="62">
        <v>0</v>
      </c>
      <c r="U273" s="62">
        <v>27309</v>
      </c>
      <c r="V273" s="62">
        <v>12843</v>
      </c>
    </row>
    <row r="274" spans="1:22" ht="15" x14ac:dyDescent="0.25">
      <c r="A274" s="62" t="s">
        <v>346</v>
      </c>
      <c r="B274" s="62">
        <v>6039</v>
      </c>
      <c r="C274" s="62">
        <v>0</v>
      </c>
      <c r="D274" s="62">
        <v>1</v>
      </c>
      <c r="E274" s="62">
        <v>14132.2</v>
      </c>
      <c r="F274" s="62">
        <v>202.3</v>
      </c>
      <c r="G274" s="62">
        <v>90724970</v>
      </c>
      <c r="H274" s="62">
        <v>10078408</v>
      </c>
      <c r="I274" s="62">
        <v>6940706</v>
      </c>
      <c r="J274" s="62">
        <v>25896748</v>
      </c>
      <c r="K274" s="62">
        <v>583873</v>
      </c>
      <c r="L274" s="62">
        <v>127174627.33</v>
      </c>
      <c r="M274" s="62">
        <v>25312875</v>
      </c>
      <c r="N274" s="62">
        <v>119175547</v>
      </c>
      <c r="O274" s="62">
        <v>7999080.3333000001</v>
      </c>
      <c r="P274" s="62">
        <v>0</v>
      </c>
      <c r="Q274" s="62">
        <v>5055314.9293</v>
      </c>
      <c r="R274" s="62">
        <v>2326773</v>
      </c>
      <c r="S274" s="62">
        <v>208966</v>
      </c>
      <c r="T274" s="62">
        <v>5055314.9293</v>
      </c>
      <c r="U274" s="62">
        <v>777369</v>
      </c>
      <c r="V274" s="62">
        <v>474501</v>
      </c>
    </row>
    <row r="275" spans="1:22" ht="15" x14ac:dyDescent="0.25">
      <c r="A275" s="62" t="s">
        <v>347</v>
      </c>
      <c r="B275" s="62">
        <v>6093</v>
      </c>
      <c r="C275" s="62">
        <v>0</v>
      </c>
      <c r="D275" s="62">
        <v>1</v>
      </c>
      <c r="E275" s="62">
        <v>1258.7</v>
      </c>
      <c r="F275" s="62">
        <v>-0.2</v>
      </c>
      <c r="G275" s="62">
        <v>5942138</v>
      </c>
      <c r="H275" s="62">
        <v>826892</v>
      </c>
      <c r="I275" s="62">
        <v>308112</v>
      </c>
      <c r="J275" s="62">
        <v>3244673</v>
      </c>
      <c r="K275" s="62">
        <v>55465</v>
      </c>
      <c r="L275" s="62">
        <v>10026206</v>
      </c>
      <c r="M275" s="62">
        <v>3189208</v>
      </c>
      <c r="N275" s="62">
        <v>9650126</v>
      </c>
      <c r="O275" s="62">
        <v>376080</v>
      </c>
      <c r="P275" s="62">
        <v>0</v>
      </c>
      <c r="Q275" s="62">
        <v>0</v>
      </c>
      <c r="R275" s="62">
        <v>187797</v>
      </c>
      <c r="S275" s="62">
        <v>31711</v>
      </c>
      <c r="T275" s="62">
        <v>0</v>
      </c>
      <c r="U275" s="62">
        <v>62641</v>
      </c>
      <c r="V275" s="62">
        <v>12503</v>
      </c>
    </row>
    <row r="276" spans="1:22" ht="15" x14ac:dyDescent="0.25">
      <c r="A276" s="62" t="s">
        <v>348</v>
      </c>
      <c r="B276" s="62">
        <v>6095</v>
      </c>
      <c r="C276" s="62">
        <v>0</v>
      </c>
      <c r="D276" s="62">
        <v>1</v>
      </c>
      <c r="E276" s="62">
        <v>653.9</v>
      </c>
      <c r="F276" s="62">
        <v>-8.4</v>
      </c>
      <c r="G276" s="62">
        <v>3004173</v>
      </c>
      <c r="H276" s="62">
        <v>518717</v>
      </c>
      <c r="I276" s="62">
        <v>277635</v>
      </c>
      <c r="J276" s="62">
        <v>2113704</v>
      </c>
      <c r="K276" s="62">
        <v>-4433</v>
      </c>
      <c r="L276" s="62">
        <v>5643881.6666999999</v>
      </c>
      <c r="M276" s="62">
        <v>2118137</v>
      </c>
      <c r="N276" s="62">
        <v>5363392</v>
      </c>
      <c r="O276" s="62">
        <v>280489.66667000001</v>
      </c>
      <c r="P276" s="62">
        <v>0</v>
      </c>
      <c r="Q276" s="62">
        <v>0</v>
      </c>
      <c r="R276" s="62">
        <v>108222</v>
      </c>
      <c r="S276" s="62">
        <v>16407</v>
      </c>
      <c r="T276" s="62">
        <v>0</v>
      </c>
      <c r="U276" s="62">
        <v>34693</v>
      </c>
      <c r="V276" s="62">
        <v>7288</v>
      </c>
    </row>
    <row r="277" spans="1:22" ht="15" x14ac:dyDescent="0.25">
      <c r="A277" s="62" t="s">
        <v>349</v>
      </c>
      <c r="B277" s="62">
        <v>5157</v>
      </c>
      <c r="C277" s="62">
        <v>0</v>
      </c>
      <c r="D277" s="62">
        <v>1</v>
      </c>
      <c r="E277" s="62">
        <v>671</v>
      </c>
      <c r="F277" s="62">
        <v>13.2</v>
      </c>
      <c r="G277" s="62">
        <v>2922188</v>
      </c>
      <c r="H277" s="62">
        <v>487090</v>
      </c>
      <c r="I277" s="62">
        <v>252308</v>
      </c>
      <c r="J277" s="62">
        <v>2598892</v>
      </c>
      <c r="K277" s="62">
        <v>59891</v>
      </c>
      <c r="L277" s="62">
        <v>6017103.6666999999</v>
      </c>
      <c r="M277" s="62">
        <v>2539001</v>
      </c>
      <c r="N277" s="62">
        <v>5695971</v>
      </c>
      <c r="O277" s="62">
        <v>321132.66667000001</v>
      </c>
      <c r="P277" s="62">
        <v>0</v>
      </c>
      <c r="Q277" s="62">
        <v>0</v>
      </c>
      <c r="R277" s="62">
        <v>101856</v>
      </c>
      <c r="S277" s="62">
        <v>52888</v>
      </c>
      <c r="T277" s="62">
        <v>0</v>
      </c>
      <c r="U277" s="62">
        <v>36062</v>
      </c>
      <c r="V277" s="62">
        <v>8934</v>
      </c>
    </row>
    <row r="278" spans="1:22" ht="15" x14ac:dyDescent="0.25">
      <c r="A278" s="62" t="s">
        <v>350</v>
      </c>
      <c r="B278" s="62">
        <v>6097</v>
      </c>
      <c r="C278" s="62">
        <v>0</v>
      </c>
      <c r="D278" s="62">
        <v>1</v>
      </c>
      <c r="E278" s="62">
        <v>196.5</v>
      </c>
      <c r="F278" s="62">
        <v>-19.100000000000001</v>
      </c>
      <c r="G278" s="62">
        <v>1029400</v>
      </c>
      <c r="H278" s="62">
        <v>166407</v>
      </c>
      <c r="I278" s="62">
        <v>-31055</v>
      </c>
      <c r="J278" s="62">
        <v>835580</v>
      </c>
      <c r="K278" s="62">
        <v>82043</v>
      </c>
      <c r="L278" s="62">
        <v>2032740.6666999999</v>
      </c>
      <c r="M278" s="62">
        <v>753537</v>
      </c>
      <c r="N278" s="62">
        <v>1980399</v>
      </c>
      <c r="O278" s="62">
        <v>52341.666666999998</v>
      </c>
      <c r="P278" s="62">
        <v>81966</v>
      </c>
      <c r="Q278" s="62">
        <v>0</v>
      </c>
      <c r="R278" s="62">
        <v>41379</v>
      </c>
      <c r="S278" s="62">
        <v>26076</v>
      </c>
      <c r="T278" s="62">
        <v>0</v>
      </c>
      <c r="U278" s="62">
        <v>12094</v>
      </c>
      <c r="V278" s="62">
        <v>1354</v>
      </c>
    </row>
    <row r="279" spans="1:22" ht="15" x14ac:dyDescent="0.25">
      <c r="A279" s="62" t="s">
        <v>351</v>
      </c>
      <c r="B279" s="62">
        <v>6098</v>
      </c>
      <c r="C279" s="62">
        <v>0</v>
      </c>
      <c r="D279" s="62">
        <v>1</v>
      </c>
      <c r="E279" s="62">
        <v>1466.5</v>
      </c>
      <c r="F279" s="62">
        <v>4.5</v>
      </c>
      <c r="G279" s="62">
        <v>8782306</v>
      </c>
      <c r="H279" s="62">
        <v>1097260</v>
      </c>
      <c r="I279" s="62">
        <v>522432</v>
      </c>
      <c r="J279" s="62">
        <v>3329803</v>
      </c>
      <c r="K279" s="62">
        <v>67549</v>
      </c>
      <c r="L279" s="62">
        <v>13238778</v>
      </c>
      <c r="M279" s="62">
        <v>3262254</v>
      </c>
      <c r="N279" s="62">
        <v>12619388</v>
      </c>
      <c r="O279" s="62">
        <v>619390</v>
      </c>
      <c r="P279" s="62">
        <v>0</v>
      </c>
      <c r="Q279" s="62">
        <v>218123.76388000001</v>
      </c>
      <c r="R279" s="62">
        <v>267372</v>
      </c>
      <c r="S279" s="62">
        <v>-17255</v>
      </c>
      <c r="T279" s="62">
        <v>218123.76388000001</v>
      </c>
      <c r="U279" s="62">
        <v>81717</v>
      </c>
      <c r="V279" s="62">
        <v>29409</v>
      </c>
    </row>
    <row r="280" spans="1:22" ht="15" x14ac:dyDescent="0.25">
      <c r="A280" s="62" t="s">
        <v>352</v>
      </c>
      <c r="B280" s="62">
        <v>6100</v>
      </c>
      <c r="C280" s="62">
        <v>0</v>
      </c>
      <c r="D280" s="62">
        <v>1</v>
      </c>
      <c r="E280" s="62">
        <v>564.4</v>
      </c>
      <c r="F280" s="62">
        <v>-9</v>
      </c>
      <c r="G280" s="62">
        <v>2818364</v>
      </c>
      <c r="H280" s="62">
        <v>406278</v>
      </c>
      <c r="I280" s="62">
        <v>237604</v>
      </c>
      <c r="J280" s="62">
        <v>1954680</v>
      </c>
      <c r="K280" s="62">
        <v>-85548</v>
      </c>
      <c r="L280" s="62">
        <v>5187295.6666999999</v>
      </c>
      <c r="M280" s="62">
        <v>2040228</v>
      </c>
      <c r="N280" s="62">
        <v>5027266</v>
      </c>
      <c r="O280" s="62">
        <v>160029.66667000001</v>
      </c>
      <c r="P280" s="62">
        <v>0</v>
      </c>
      <c r="Q280" s="62">
        <v>0</v>
      </c>
      <c r="R280" s="62">
        <v>165516</v>
      </c>
      <c r="S280" s="62">
        <v>6370</v>
      </c>
      <c r="T280" s="62">
        <v>0</v>
      </c>
      <c r="U280" s="62">
        <v>31704</v>
      </c>
      <c r="V280" s="62">
        <v>7974</v>
      </c>
    </row>
    <row r="281" spans="1:22" ht="15" x14ac:dyDescent="0.25">
      <c r="A281" s="62" t="s">
        <v>353</v>
      </c>
      <c r="B281" s="62">
        <v>6101</v>
      </c>
      <c r="C281" s="62">
        <v>0</v>
      </c>
      <c r="D281" s="62">
        <v>1</v>
      </c>
      <c r="E281" s="62">
        <v>6616.9</v>
      </c>
      <c r="F281" s="62">
        <v>217.2</v>
      </c>
      <c r="G281" s="62">
        <v>37005859</v>
      </c>
      <c r="H281" s="62">
        <v>4363717</v>
      </c>
      <c r="I281" s="62">
        <v>3596638</v>
      </c>
      <c r="J281" s="62">
        <v>13958818</v>
      </c>
      <c r="K281" s="62">
        <v>364831</v>
      </c>
      <c r="L281" s="62">
        <v>55466005.667000003</v>
      </c>
      <c r="M281" s="62">
        <v>13593987</v>
      </c>
      <c r="N281" s="62">
        <v>51366925</v>
      </c>
      <c r="O281" s="62">
        <v>4099080.6666999999</v>
      </c>
      <c r="P281" s="62">
        <v>0</v>
      </c>
      <c r="Q281" s="62">
        <v>1156179.9436000001</v>
      </c>
      <c r="R281" s="62">
        <v>748005</v>
      </c>
      <c r="S281" s="62">
        <v>-17180</v>
      </c>
      <c r="T281" s="62">
        <v>1156179.9436000001</v>
      </c>
      <c r="U281" s="62">
        <v>340383</v>
      </c>
      <c r="V281" s="62">
        <v>137612</v>
      </c>
    </row>
    <row r="282" spans="1:22" ht="15" x14ac:dyDescent="0.25">
      <c r="A282" s="62" t="s">
        <v>354</v>
      </c>
      <c r="B282" s="62">
        <v>6094</v>
      </c>
      <c r="C282" s="62">
        <v>0</v>
      </c>
      <c r="D282" s="62">
        <v>1</v>
      </c>
      <c r="E282" s="62">
        <v>561.9</v>
      </c>
      <c r="F282" s="62">
        <v>11.3</v>
      </c>
      <c r="G282" s="62">
        <v>3141374</v>
      </c>
      <c r="H282" s="62">
        <v>395657</v>
      </c>
      <c r="I282" s="62">
        <v>213953</v>
      </c>
      <c r="J282" s="62">
        <v>1445289</v>
      </c>
      <c r="K282" s="62">
        <v>43291</v>
      </c>
      <c r="L282" s="62">
        <v>4984329</v>
      </c>
      <c r="M282" s="62">
        <v>1401998</v>
      </c>
      <c r="N282" s="62">
        <v>4725076</v>
      </c>
      <c r="O282" s="62">
        <v>259253</v>
      </c>
      <c r="P282" s="62">
        <v>0</v>
      </c>
      <c r="Q282" s="62">
        <v>40479.651405999997</v>
      </c>
      <c r="R282" s="62">
        <v>85941</v>
      </c>
      <c r="S282" s="62">
        <v>-21177</v>
      </c>
      <c r="T282" s="62">
        <v>40479.651405999997</v>
      </c>
      <c r="U282" s="62">
        <v>30246</v>
      </c>
      <c r="V282" s="62">
        <v>2009</v>
      </c>
    </row>
    <row r="283" spans="1:22" ht="15" x14ac:dyDescent="0.25">
      <c r="A283" s="62" t="s">
        <v>355</v>
      </c>
      <c r="B283" s="62">
        <v>6096</v>
      </c>
      <c r="C283" s="62">
        <v>0</v>
      </c>
      <c r="D283" s="62">
        <v>1</v>
      </c>
      <c r="E283" s="62">
        <v>543.29999999999995</v>
      </c>
      <c r="F283" s="62">
        <v>14.7</v>
      </c>
      <c r="G283" s="62">
        <v>2598017</v>
      </c>
      <c r="H283" s="62">
        <v>431700</v>
      </c>
      <c r="I283" s="62">
        <v>311247</v>
      </c>
      <c r="J283" s="62">
        <v>1950125</v>
      </c>
      <c r="K283" s="62">
        <v>21</v>
      </c>
      <c r="L283" s="62">
        <v>4984151.3333000001</v>
      </c>
      <c r="M283" s="62">
        <v>1950104</v>
      </c>
      <c r="N283" s="62">
        <v>4668574</v>
      </c>
      <c r="O283" s="62">
        <v>315577.33332999999</v>
      </c>
      <c r="P283" s="62">
        <v>0</v>
      </c>
      <c r="Q283" s="62">
        <v>0</v>
      </c>
      <c r="R283" s="62">
        <v>105039</v>
      </c>
      <c r="S283" s="62">
        <v>-8200</v>
      </c>
      <c r="T283" s="62">
        <v>0</v>
      </c>
      <c r="U283" s="62">
        <v>29797</v>
      </c>
      <c r="V283" s="62">
        <v>4309</v>
      </c>
    </row>
    <row r="284" spans="1:22" ht="15" x14ac:dyDescent="0.25">
      <c r="A284" s="62" t="s">
        <v>356</v>
      </c>
      <c r="B284" s="62">
        <v>3411</v>
      </c>
      <c r="C284" s="62">
        <v>0</v>
      </c>
      <c r="D284" s="62">
        <v>1</v>
      </c>
      <c r="E284" s="62">
        <v>452.4</v>
      </c>
      <c r="F284" s="62">
        <v>-17</v>
      </c>
      <c r="G284" s="62">
        <v>2297287</v>
      </c>
      <c r="H284" s="62">
        <v>337403</v>
      </c>
      <c r="I284" s="62">
        <v>197604</v>
      </c>
      <c r="J284" s="62">
        <v>1853932</v>
      </c>
      <c r="K284" s="62">
        <v>-92149</v>
      </c>
      <c r="L284" s="62">
        <v>4497499.3333000001</v>
      </c>
      <c r="M284" s="62">
        <v>1946081</v>
      </c>
      <c r="N284" s="62">
        <v>4383167</v>
      </c>
      <c r="O284" s="62">
        <v>114332.33332999999</v>
      </c>
      <c r="P284" s="62">
        <v>22949</v>
      </c>
      <c r="Q284" s="62">
        <v>0</v>
      </c>
      <c r="R284" s="62">
        <v>63660</v>
      </c>
      <c r="S284" s="62">
        <v>-37337</v>
      </c>
      <c r="T284" s="62">
        <v>0</v>
      </c>
      <c r="U284" s="62">
        <v>27272</v>
      </c>
      <c r="V284" s="62">
        <v>8877</v>
      </c>
    </row>
    <row r="285" spans="1:22" ht="15" x14ac:dyDescent="0.25">
      <c r="A285" s="62" t="s">
        <v>357</v>
      </c>
      <c r="B285" s="62">
        <v>6102</v>
      </c>
      <c r="C285" s="62">
        <v>0</v>
      </c>
      <c r="D285" s="62">
        <v>1</v>
      </c>
      <c r="E285" s="62">
        <v>1933.6</v>
      </c>
      <c r="F285" s="62">
        <v>6.9</v>
      </c>
      <c r="G285" s="62">
        <v>10307518</v>
      </c>
      <c r="H285" s="62">
        <v>1411936</v>
      </c>
      <c r="I285" s="62">
        <v>942304</v>
      </c>
      <c r="J285" s="62">
        <v>5872633</v>
      </c>
      <c r="K285" s="62">
        <v>142847</v>
      </c>
      <c r="L285" s="62">
        <v>17694058.333000001</v>
      </c>
      <c r="M285" s="62">
        <v>5729786</v>
      </c>
      <c r="N285" s="62">
        <v>16506936</v>
      </c>
      <c r="O285" s="62">
        <v>1187122.3333000001</v>
      </c>
      <c r="P285" s="62">
        <v>0</v>
      </c>
      <c r="Q285" s="62">
        <v>0</v>
      </c>
      <c r="R285" s="62">
        <v>385143</v>
      </c>
      <c r="S285" s="62">
        <v>88154</v>
      </c>
      <c r="T285" s="62">
        <v>0</v>
      </c>
      <c r="U285" s="62">
        <v>107025</v>
      </c>
      <c r="V285" s="62">
        <v>101971</v>
      </c>
    </row>
    <row r="286" spans="1:22" ht="15" x14ac:dyDescent="0.25">
      <c r="A286" s="62" t="s">
        <v>358</v>
      </c>
      <c r="B286" s="62">
        <v>6120</v>
      </c>
      <c r="C286" s="62">
        <v>0</v>
      </c>
      <c r="D286" s="62">
        <v>1</v>
      </c>
      <c r="E286" s="62">
        <v>1158.0999999999999</v>
      </c>
      <c r="F286" s="62">
        <v>-9</v>
      </c>
      <c r="G286" s="62">
        <v>2566437</v>
      </c>
      <c r="H286" s="62">
        <v>830606</v>
      </c>
      <c r="I286" s="62">
        <v>244786</v>
      </c>
      <c r="J286" s="62">
        <v>6550727</v>
      </c>
      <c r="K286" s="62">
        <v>38694</v>
      </c>
      <c r="L286" s="62">
        <v>9988433.6666999999</v>
      </c>
      <c r="M286" s="62">
        <v>6512033</v>
      </c>
      <c r="N286" s="62">
        <v>9664290</v>
      </c>
      <c r="O286" s="62">
        <v>324143.66667000001</v>
      </c>
      <c r="P286" s="62">
        <v>0</v>
      </c>
      <c r="Q286" s="62">
        <v>0</v>
      </c>
      <c r="R286" s="62">
        <v>168699</v>
      </c>
      <c r="S286" s="62">
        <v>9553</v>
      </c>
      <c r="T286" s="62">
        <v>0</v>
      </c>
      <c r="U286" s="62">
        <v>60798</v>
      </c>
      <c r="V286" s="62">
        <v>40664</v>
      </c>
    </row>
    <row r="287" spans="1:22" ht="15" x14ac:dyDescent="0.25">
      <c r="A287" s="62" t="s">
        <v>359</v>
      </c>
      <c r="B287" s="62">
        <v>6138</v>
      </c>
      <c r="C287" s="62">
        <v>0</v>
      </c>
      <c r="D287" s="62">
        <v>1</v>
      </c>
      <c r="E287" s="62">
        <v>373.1</v>
      </c>
      <c r="F287" s="62">
        <v>-3.9</v>
      </c>
      <c r="G287" s="62">
        <v>1841895</v>
      </c>
      <c r="H287" s="62">
        <v>274622</v>
      </c>
      <c r="I287" s="62">
        <v>64718</v>
      </c>
      <c r="J287" s="62">
        <v>1043990</v>
      </c>
      <c r="K287" s="62">
        <v>-22467</v>
      </c>
      <c r="L287" s="62">
        <v>3164176.6666999999</v>
      </c>
      <c r="M287" s="62">
        <v>1066457</v>
      </c>
      <c r="N287" s="62">
        <v>3118256</v>
      </c>
      <c r="O287" s="62">
        <v>45920.666666999998</v>
      </c>
      <c r="P287" s="62">
        <v>0</v>
      </c>
      <c r="Q287" s="62">
        <v>0</v>
      </c>
      <c r="R287" s="62">
        <v>63660</v>
      </c>
      <c r="S287" s="62">
        <v>11631</v>
      </c>
      <c r="T287" s="62">
        <v>0</v>
      </c>
      <c r="U287" s="62">
        <v>19456</v>
      </c>
      <c r="V287" s="62">
        <v>3670</v>
      </c>
    </row>
    <row r="288" spans="1:22" ht="15" x14ac:dyDescent="0.25">
      <c r="A288" s="62" t="s">
        <v>360</v>
      </c>
      <c r="B288" s="62">
        <v>5751</v>
      </c>
      <c r="C288" s="62">
        <v>0</v>
      </c>
      <c r="D288" s="62">
        <v>1</v>
      </c>
      <c r="E288" s="62">
        <v>630.5</v>
      </c>
      <c r="F288" s="62">
        <v>-11.4</v>
      </c>
      <c r="G288" s="62">
        <v>2578023</v>
      </c>
      <c r="H288" s="62">
        <v>444292</v>
      </c>
      <c r="I288" s="62">
        <v>112674</v>
      </c>
      <c r="J288" s="62">
        <v>2284107</v>
      </c>
      <c r="K288" s="62">
        <v>37972</v>
      </c>
      <c r="L288" s="62">
        <v>5319922.3333000001</v>
      </c>
      <c r="M288" s="62">
        <v>2246135</v>
      </c>
      <c r="N288" s="62">
        <v>5155776</v>
      </c>
      <c r="O288" s="62">
        <v>164146.33332999999</v>
      </c>
      <c r="P288" s="62">
        <v>0</v>
      </c>
      <c r="Q288" s="62">
        <v>0</v>
      </c>
      <c r="R288" s="62">
        <v>63660</v>
      </c>
      <c r="S288" s="62">
        <v>-25095</v>
      </c>
      <c r="T288" s="62">
        <v>0</v>
      </c>
      <c r="U288" s="62">
        <v>32649</v>
      </c>
      <c r="V288" s="62">
        <v>13500</v>
      </c>
    </row>
    <row r="289" spans="1:22" ht="15" x14ac:dyDescent="0.25">
      <c r="A289" s="62" t="s">
        <v>361</v>
      </c>
      <c r="B289" s="62">
        <v>6165</v>
      </c>
      <c r="C289" s="62">
        <v>0</v>
      </c>
      <c r="D289" s="62">
        <v>1</v>
      </c>
      <c r="E289" s="62">
        <v>180</v>
      </c>
      <c r="F289" s="62">
        <v>-2</v>
      </c>
      <c r="G289" s="62">
        <v>990312</v>
      </c>
      <c r="H289" s="62">
        <v>147420</v>
      </c>
      <c r="I289" s="62">
        <v>168480</v>
      </c>
      <c r="J289" s="62">
        <v>572943</v>
      </c>
      <c r="K289" s="62">
        <v>24516</v>
      </c>
      <c r="L289" s="62">
        <v>1711941</v>
      </c>
      <c r="M289" s="62">
        <v>548427</v>
      </c>
      <c r="N289" s="62">
        <v>1517679</v>
      </c>
      <c r="O289" s="62">
        <v>194262</v>
      </c>
      <c r="P289" s="62">
        <v>0</v>
      </c>
      <c r="Q289" s="62">
        <v>0</v>
      </c>
      <c r="R289" s="62">
        <v>44562</v>
      </c>
      <c r="S289" s="62">
        <v>7836</v>
      </c>
      <c r="T289" s="62">
        <v>0</v>
      </c>
      <c r="U289" s="62">
        <v>10744</v>
      </c>
      <c r="V289" s="62">
        <v>1266</v>
      </c>
    </row>
    <row r="290" spans="1:22" ht="15" x14ac:dyDescent="0.25">
      <c r="A290" s="62" t="s">
        <v>362</v>
      </c>
      <c r="B290" s="62">
        <v>6175</v>
      </c>
      <c r="C290" s="62">
        <v>0</v>
      </c>
      <c r="D290" s="62">
        <v>1</v>
      </c>
      <c r="E290" s="62">
        <v>616.9</v>
      </c>
      <c r="F290" s="62">
        <v>-18.100000000000001</v>
      </c>
      <c r="G290" s="62">
        <v>3108602</v>
      </c>
      <c r="H290" s="62">
        <v>482515</v>
      </c>
      <c r="I290" s="62">
        <v>117219</v>
      </c>
      <c r="J290" s="62">
        <v>1884380</v>
      </c>
      <c r="K290" s="62">
        <v>26169</v>
      </c>
      <c r="L290" s="62">
        <v>5482567.6666999999</v>
      </c>
      <c r="M290" s="62">
        <v>1858211</v>
      </c>
      <c r="N290" s="62">
        <v>5332109</v>
      </c>
      <c r="O290" s="62">
        <v>150458.66667000001</v>
      </c>
      <c r="P290" s="62">
        <v>0</v>
      </c>
      <c r="Q290" s="62">
        <v>0</v>
      </c>
      <c r="R290" s="62">
        <v>108222</v>
      </c>
      <c r="S290" s="62">
        <v>-11138</v>
      </c>
      <c r="T290" s="62">
        <v>0</v>
      </c>
      <c r="U290" s="62">
        <v>33269</v>
      </c>
      <c r="V290" s="62">
        <v>7071</v>
      </c>
    </row>
    <row r="291" spans="1:22" ht="15" x14ac:dyDescent="0.25">
      <c r="A291" s="62" t="s">
        <v>363</v>
      </c>
      <c r="B291" s="62">
        <v>6219</v>
      </c>
      <c r="C291" s="62">
        <v>0</v>
      </c>
      <c r="D291" s="62">
        <v>1</v>
      </c>
      <c r="E291" s="62">
        <v>2257</v>
      </c>
      <c r="F291" s="62">
        <v>88.2</v>
      </c>
      <c r="G291" s="62">
        <v>14004373</v>
      </c>
      <c r="H291" s="62">
        <v>1612635</v>
      </c>
      <c r="I291" s="62">
        <v>1377827</v>
      </c>
      <c r="J291" s="62">
        <v>4794595</v>
      </c>
      <c r="K291" s="62">
        <v>134944</v>
      </c>
      <c r="L291" s="62">
        <v>20488897</v>
      </c>
      <c r="M291" s="62">
        <v>4659651</v>
      </c>
      <c r="N291" s="62">
        <v>18898832</v>
      </c>
      <c r="O291" s="62">
        <v>1590065</v>
      </c>
      <c r="P291" s="62">
        <v>0</v>
      </c>
      <c r="Q291" s="62">
        <v>618704.95874000003</v>
      </c>
      <c r="R291" s="62">
        <v>311934</v>
      </c>
      <c r="S291" s="62">
        <v>42610</v>
      </c>
      <c r="T291" s="62">
        <v>618704.95874000003</v>
      </c>
      <c r="U291" s="62">
        <v>124441</v>
      </c>
      <c r="V291" s="62">
        <v>77294</v>
      </c>
    </row>
    <row r="292" spans="1:22" ht="15" x14ac:dyDescent="0.25">
      <c r="A292" s="62" t="s">
        <v>364</v>
      </c>
      <c r="B292" s="62">
        <v>6246</v>
      </c>
      <c r="C292" s="62">
        <v>0</v>
      </c>
      <c r="D292" s="62">
        <v>1</v>
      </c>
      <c r="E292" s="62">
        <v>162.19999999999999</v>
      </c>
      <c r="F292" s="62">
        <v>1.9</v>
      </c>
      <c r="G292" s="62">
        <v>768673</v>
      </c>
      <c r="H292" s="62">
        <v>109452</v>
      </c>
      <c r="I292" s="62">
        <v>93697</v>
      </c>
      <c r="J292" s="62">
        <v>633347</v>
      </c>
      <c r="K292" s="62">
        <v>-1852</v>
      </c>
      <c r="L292" s="62">
        <v>1513163</v>
      </c>
      <c r="M292" s="62">
        <v>635199</v>
      </c>
      <c r="N292" s="62">
        <v>1419627</v>
      </c>
      <c r="O292" s="62">
        <v>93536</v>
      </c>
      <c r="P292" s="62">
        <v>0</v>
      </c>
      <c r="Q292" s="62">
        <v>0</v>
      </c>
      <c r="R292" s="62">
        <v>35013</v>
      </c>
      <c r="S292" s="62">
        <v>-4774</v>
      </c>
      <c r="T292" s="62">
        <v>0</v>
      </c>
      <c r="U292" s="62">
        <v>9038</v>
      </c>
      <c r="V292" s="62">
        <v>1691</v>
      </c>
    </row>
    <row r="293" spans="1:22" ht="15" x14ac:dyDescent="0.25">
      <c r="A293" s="62" t="s">
        <v>365</v>
      </c>
      <c r="B293" s="62">
        <v>6273</v>
      </c>
      <c r="C293" s="62">
        <v>0</v>
      </c>
      <c r="D293" s="62">
        <v>1</v>
      </c>
      <c r="E293" s="62">
        <v>589.4</v>
      </c>
      <c r="F293" s="62">
        <v>15.9</v>
      </c>
      <c r="G293" s="62">
        <v>3301541</v>
      </c>
      <c r="H293" s="62">
        <v>415187</v>
      </c>
      <c r="I293" s="62">
        <v>776350</v>
      </c>
      <c r="J293" s="62">
        <v>1586299</v>
      </c>
      <c r="K293" s="62">
        <v>-107704</v>
      </c>
      <c r="L293" s="62">
        <v>5311759</v>
      </c>
      <c r="M293" s="62">
        <v>1694003</v>
      </c>
      <c r="N293" s="62">
        <v>4634381</v>
      </c>
      <c r="O293" s="62">
        <v>677378</v>
      </c>
      <c r="P293" s="62">
        <v>0</v>
      </c>
      <c r="Q293" s="62">
        <v>0</v>
      </c>
      <c r="R293" s="62">
        <v>85941</v>
      </c>
      <c r="S293" s="62">
        <v>-21177</v>
      </c>
      <c r="T293" s="62">
        <v>0</v>
      </c>
      <c r="U293" s="62">
        <v>33070</v>
      </c>
      <c r="V293" s="62">
        <v>8732</v>
      </c>
    </row>
    <row r="294" spans="1:22" ht="15" x14ac:dyDescent="0.25">
      <c r="A294" s="62" t="s">
        <v>366</v>
      </c>
      <c r="B294" s="62">
        <v>6408</v>
      </c>
      <c r="C294" s="62">
        <v>0</v>
      </c>
      <c r="D294" s="62">
        <v>1</v>
      </c>
      <c r="E294" s="62">
        <v>886.9</v>
      </c>
      <c r="F294" s="62">
        <v>40.700000000000003</v>
      </c>
      <c r="G294" s="62">
        <v>4558780</v>
      </c>
      <c r="H294" s="62">
        <v>612949</v>
      </c>
      <c r="I294" s="62">
        <v>524779</v>
      </c>
      <c r="J294" s="62">
        <v>2365362</v>
      </c>
      <c r="K294" s="62">
        <v>99059</v>
      </c>
      <c r="L294" s="62">
        <v>7555995.6666999999</v>
      </c>
      <c r="M294" s="62">
        <v>2266303</v>
      </c>
      <c r="N294" s="62">
        <v>6913253</v>
      </c>
      <c r="O294" s="62">
        <v>642742.66666999995</v>
      </c>
      <c r="P294" s="62">
        <v>0</v>
      </c>
      <c r="Q294" s="62">
        <v>0</v>
      </c>
      <c r="R294" s="62">
        <v>95490</v>
      </c>
      <c r="S294" s="62">
        <v>9796</v>
      </c>
      <c r="T294" s="62">
        <v>0</v>
      </c>
      <c r="U294" s="62">
        <v>46992</v>
      </c>
      <c r="V294" s="62">
        <v>18905</v>
      </c>
    </row>
    <row r="295" spans="1:22" ht="15" x14ac:dyDescent="0.25">
      <c r="A295" s="62" t="s">
        <v>367</v>
      </c>
      <c r="B295" s="62">
        <v>6417</v>
      </c>
      <c r="C295" s="62">
        <v>0</v>
      </c>
      <c r="D295" s="62">
        <v>1</v>
      </c>
      <c r="E295" s="62">
        <v>142</v>
      </c>
      <c r="F295" s="62">
        <v>-3</v>
      </c>
      <c r="G295" s="62">
        <v>640929</v>
      </c>
      <c r="H295" s="62">
        <v>113343</v>
      </c>
      <c r="I295" s="62">
        <v>163882</v>
      </c>
      <c r="J295" s="62">
        <v>527919</v>
      </c>
      <c r="K295" s="62">
        <v>-92557</v>
      </c>
      <c r="L295" s="62">
        <v>1283468.3333000001</v>
      </c>
      <c r="M295" s="62">
        <v>620476</v>
      </c>
      <c r="N295" s="62">
        <v>1210866</v>
      </c>
      <c r="O295" s="62">
        <v>72602.333333000002</v>
      </c>
      <c r="P295" s="62">
        <v>0</v>
      </c>
      <c r="Q295" s="62">
        <v>0</v>
      </c>
      <c r="R295" s="62">
        <v>15915</v>
      </c>
      <c r="S295" s="62">
        <v>-2448</v>
      </c>
      <c r="T295" s="62">
        <v>0</v>
      </c>
      <c r="U295" s="62">
        <v>7956</v>
      </c>
      <c r="V295" s="62">
        <v>1277</v>
      </c>
    </row>
    <row r="296" spans="1:22" ht="15" x14ac:dyDescent="0.25">
      <c r="A296" s="62" t="s">
        <v>368</v>
      </c>
      <c r="B296" s="62">
        <v>6453</v>
      </c>
      <c r="C296" s="62">
        <v>0</v>
      </c>
      <c r="D296" s="62">
        <v>1</v>
      </c>
      <c r="E296" s="62">
        <v>580.20000000000005</v>
      </c>
      <c r="F296" s="62">
        <v>-15.8</v>
      </c>
      <c r="G296" s="62">
        <v>2485750</v>
      </c>
      <c r="H296" s="62">
        <v>410945</v>
      </c>
      <c r="I296" s="62">
        <v>46394</v>
      </c>
      <c r="J296" s="62">
        <v>1763410</v>
      </c>
      <c r="K296" s="62">
        <v>18164</v>
      </c>
      <c r="L296" s="62">
        <v>4663145</v>
      </c>
      <c r="M296" s="62">
        <v>1745246</v>
      </c>
      <c r="N296" s="62">
        <v>4595547</v>
      </c>
      <c r="O296" s="62">
        <v>67598</v>
      </c>
      <c r="P296" s="62">
        <v>0</v>
      </c>
      <c r="Q296" s="62">
        <v>0</v>
      </c>
      <c r="R296" s="62">
        <v>0</v>
      </c>
      <c r="S296" s="62">
        <v>0</v>
      </c>
      <c r="T296" s="62">
        <v>0</v>
      </c>
      <c r="U296" s="62">
        <v>28701</v>
      </c>
      <c r="V296" s="62">
        <v>3040</v>
      </c>
    </row>
    <row r="297" spans="1:22" ht="15" x14ac:dyDescent="0.25">
      <c r="A297" s="62" t="s">
        <v>369</v>
      </c>
      <c r="B297" s="62">
        <v>6460</v>
      </c>
      <c r="C297" s="62">
        <v>0</v>
      </c>
      <c r="D297" s="62">
        <v>1</v>
      </c>
      <c r="E297" s="62">
        <v>684</v>
      </c>
      <c r="F297" s="62">
        <v>5.8</v>
      </c>
      <c r="G297" s="62">
        <v>3268428</v>
      </c>
      <c r="H297" s="62">
        <v>485637</v>
      </c>
      <c r="I297" s="62">
        <v>171159</v>
      </c>
      <c r="J297" s="62">
        <v>2072991</v>
      </c>
      <c r="K297" s="62">
        <v>41926</v>
      </c>
      <c r="L297" s="62">
        <v>5831991.3333000001</v>
      </c>
      <c r="M297" s="62">
        <v>2031065</v>
      </c>
      <c r="N297" s="62">
        <v>5613971</v>
      </c>
      <c r="O297" s="62">
        <v>218020.33332999999</v>
      </c>
      <c r="P297" s="62">
        <v>0</v>
      </c>
      <c r="Q297" s="62">
        <v>0</v>
      </c>
      <c r="R297" s="62">
        <v>117771</v>
      </c>
      <c r="S297" s="62">
        <v>-23012</v>
      </c>
      <c r="T297" s="62">
        <v>0</v>
      </c>
      <c r="U297" s="62">
        <v>34978</v>
      </c>
      <c r="V297" s="62">
        <v>4935</v>
      </c>
    </row>
    <row r="298" spans="1:22" ht="15" x14ac:dyDescent="0.25">
      <c r="A298" s="62" t="s">
        <v>370</v>
      </c>
      <c r="B298" s="62">
        <v>6462</v>
      </c>
      <c r="C298" s="62">
        <v>0</v>
      </c>
      <c r="D298" s="62">
        <v>1</v>
      </c>
      <c r="E298" s="62">
        <v>260</v>
      </c>
      <c r="F298" s="62">
        <v>-11</v>
      </c>
      <c r="G298" s="62">
        <v>1291325</v>
      </c>
      <c r="H298" s="62">
        <v>211606</v>
      </c>
      <c r="I298" s="62">
        <v>86985</v>
      </c>
      <c r="J298" s="62">
        <v>933167</v>
      </c>
      <c r="K298" s="62">
        <v>40276</v>
      </c>
      <c r="L298" s="62">
        <v>2438150</v>
      </c>
      <c r="M298" s="62">
        <v>892891</v>
      </c>
      <c r="N298" s="62">
        <v>2308837</v>
      </c>
      <c r="O298" s="62">
        <v>129313</v>
      </c>
      <c r="P298" s="62">
        <v>20219</v>
      </c>
      <c r="Q298" s="62">
        <v>0</v>
      </c>
      <c r="R298" s="62">
        <v>44562</v>
      </c>
      <c r="S298" s="62">
        <v>-1346</v>
      </c>
      <c r="T298" s="62">
        <v>0</v>
      </c>
      <c r="U298" s="62">
        <v>14646</v>
      </c>
      <c r="V298" s="62">
        <v>2052</v>
      </c>
    </row>
    <row r="299" spans="1:22" ht="15" x14ac:dyDescent="0.25">
      <c r="A299" s="62" t="s">
        <v>371</v>
      </c>
      <c r="B299" s="62">
        <v>6471</v>
      </c>
      <c r="C299" s="62">
        <v>0</v>
      </c>
      <c r="D299" s="62">
        <v>1</v>
      </c>
      <c r="E299" s="62">
        <v>435</v>
      </c>
      <c r="F299" s="62">
        <v>-9</v>
      </c>
      <c r="G299" s="62">
        <v>2204058</v>
      </c>
      <c r="H299" s="62">
        <v>335621</v>
      </c>
      <c r="I299" s="62">
        <v>79799</v>
      </c>
      <c r="J299" s="62">
        <v>1128721</v>
      </c>
      <c r="K299" s="62">
        <v>-59917</v>
      </c>
      <c r="L299" s="62">
        <v>3672235.6666999999</v>
      </c>
      <c r="M299" s="62">
        <v>1188638</v>
      </c>
      <c r="N299" s="62">
        <v>3648518</v>
      </c>
      <c r="O299" s="62">
        <v>23717.666667000001</v>
      </c>
      <c r="P299" s="62">
        <v>0</v>
      </c>
      <c r="Q299" s="62">
        <v>0</v>
      </c>
      <c r="R299" s="62">
        <v>54111</v>
      </c>
      <c r="S299" s="62">
        <v>23506</v>
      </c>
      <c r="T299" s="62">
        <v>0</v>
      </c>
      <c r="U299" s="62">
        <v>22647</v>
      </c>
      <c r="V299" s="62">
        <v>3836</v>
      </c>
    </row>
    <row r="300" spans="1:22" ht="15" x14ac:dyDescent="0.25">
      <c r="A300" s="62" t="s">
        <v>372</v>
      </c>
      <c r="B300" s="62">
        <v>6509</v>
      </c>
      <c r="C300" s="62">
        <v>0</v>
      </c>
      <c r="D300" s="62">
        <v>1</v>
      </c>
      <c r="E300" s="62">
        <v>355.2</v>
      </c>
      <c r="F300" s="62">
        <v>-26.1</v>
      </c>
      <c r="G300" s="62">
        <v>1519862</v>
      </c>
      <c r="H300" s="62">
        <v>274530</v>
      </c>
      <c r="I300" s="62">
        <v>-32388</v>
      </c>
      <c r="J300" s="62">
        <v>1574811</v>
      </c>
      <c r="K300" s="62">
        <v>92633</v>
      </c>
      <c r="L300" s="62">
        <v>3376179</v>
      </c>
      <c r="M300" s="62">
        <v>1482178</v>
      </c>
      <c r="N300" s="62">
        <v>3308958</v>
      </c>
      <c r="O300" s="62">
        <v>67221</v>
      </c>
      <c r="P300" s="62">
        <v>101069</v>
      </c>
      <c r="Q300" s="62">
        <v>0</v>
      </c>
      <c r="R300" s="62">
        <v>92307</v>
      </c>
      <c r="S300" s="62">
        <v>15794</v>
      </c>
      <c r="T300" s="62">
        <v>0</v>
      </c>
      <c r="U300" s="62">
        <v>19195</v>
      </c>
      <c r="V300" s="62">
        <v>6976</v>
      </c>
    </row>
    <row r="301" spans="1:22" ht="15" x14ac:dyDescent="0.25">
      <c r="A301" s="62" t="s">
        <v>373</v>
      </c>
      <c r="B301" s="62">
        <v>6512</v>
      </c>
      <c r="C301" s="62">
        <v>0</v>
      </c>
      <c r="D301" s="62">
        <v>1</v>
      </c>
      <c r="E301" s="62">
        <v>374.8</v>
      </c>
      <c r="F301" s="62">
        <v>-1</v>
      </c>
      <c r="G301" s="62">
        <v>1911565</v>
      </c>
      <c r="H301" s="62">
        <v>288126</v>
      </c>
      <c r="I301" s="62">
        <v>75506</v>
      </c>
      <c r="J301" s="62">
        <v>1061800</v>
      </c>
      <c r="K301" s="62">
        <v>-67125</v>
      </c>
      <c r="L301" s="62">
        <v>3263975.6666999999</v>
      </c>
      <c r="M301" s="62">
        <v>1128925</v>
      </c>
      <c r="N301" s="62">
        <v>3253110</v>
      </c>
      <c r="O301" s="62">
        <v>10865.666667</v>
      </c>
      <c r="P301" s="62">
        <v>0</v>
      </c>
      <c r="Q301" s="62">
        <v>0</v>
      </c>
      <c r="R301" s="62">
        <v>54111</v>
      </c>
      <c r="S301" s="62">
        <v>5143</v>
      </c>
      <c r="T301" s="62">
        <v>0</v>
      </c>
      <c r="U301" s="62">
        <v>19516</v>
      </c>
      <c r="V301" s="62">
        <v>2485</v>
      </c>
    </row>
    <row r="302" spans="1:22" ht="15" x14ac:dyDescent="0.25">
      <c r="A302" s="62" t="s">
        <v>374</v>
      </c>
      <c r="B302" s="62">
        <v>6516</v>
      </c>
      <c r="C302" s="62">
        <v>0</v>
      </c>
      <c r="D302" s="62">
        <v>1</v>
      </c>
      <c r="E302" s="62">
        <v>175</v>
      </c>
      <c r="F302" s="62">
        <v>6</v>
      </c>
      <c r="G302" s="62">
        <v>662979</v>
      </c>
      <c r="H302" s="62">
        <v>137441</v>
      </c>
      <c r="I302" s="62">
        <v>171132</v>
      </c>
      <c r="J302" s="62">
        <v>820613</v>
      </c>
      <c r="K302" s="62">
        <v>31192</v>
      </c>
      <c r="L302" s="62">
        <v>1625322</v>
      </c>
      <c r="M302" s="62">
        <v>789421</v>
      </c>
      <c r="N302" s="62">
        <v>1418709</v>
      </c>
      <c r="O302" s="62">
        <v>206613</v>
      </c>
      <c r="P302" s="62">
        <v>0</v>
      </c>
      <c r="Q302" s="62">
        <v>0</v>
      </c>
      <c r="R302" s="62">
        <v>38196</v>
      </c>
      <c r="S302" s="62">
        <v>22893</v>
      </c>
      <c r="T302" s="62">
        <v>0</v>
      </c>
      <c r="U302" s="62">
        <v>9939</v>
      </c>
      <c r="V302" s="62">
        <v>4289</v>
      </c>
    </row>
    <row r="303" spans="1:22" ht="15" x14ac:dyDescent="0.25">
      <c r="A303" s="62" t="s">
        <v>375</v>
      </c>
      <c r="B303" s="62">
        <v>6534</v>
      </c>
      <c r="C303" s="62">
        <v>0</v>
      </c>
      <c r="D303" s="62">
        <v>1</v>
      </c>
      <c r="E303" s="62">
        <v>693.9</v>
      </c>
      <c r="F303" s="62">
        <v>-27.5</v>
      </c>
      <c r="G303" s="62">
        <v>3097186</v>
      </c>
      <c r="H303" s="62">
        <v>463530</v>
      </c>
      <c r="I303" s="62">
        <v>-32303</v>
      </c>
      <c r="J303" s="62">
        <v>2130378</v>
      </c>
      <c r="K303" s="62">
        <v>9566</v>
      </c>
      <c r="L303" s="62">
        <v>5696472.6666999999</v>
      </c>
      <c r="M303" s="62">
        <v>2120812</v>
      </c>
      <c r="N303" s="62">
        <v>5713831</v>
      </c>
      <c r="O303" s="62">
        <v>-17358.333330000001</v>
      </c>
      <c r="P303" s="62">
        <v>42478</v>
      </c>
      <c r="Q303" s="62">
        <v>0</v>
      </c>
      <c r="R303" s="62">
        <v>79575</v>
      </c>
      <c r="S303" s="62">
        <v>9183</v>
      </c>
      <c r="T303" s="62">
        <v>0</v>
      </c>
      <c r="U303" s="62">
        <v>34684</v>
      </c>
      <c r="V303" s="62">
        <v>5379</v>
      </c>
    </row>
    <row r="304" spans="1:22" ht="15" x14ac:dyDescent="0.25">
      <c r="A304" s="62" t="s">
        <v>376</v>
      </c>
      <c r="B304" s="62">
        <v>1935</v>
      </c>
      <c r="C304" s="62">
        <v>0</v>
      </c>
      <c r="D304" s="62">
        <v>1</v>
      </c>
      <c r="E304" s="62">
        <v>1214.4000000000001</v>
      </c>
      <c r="F304" s="62">
        <v>1.5</v>
      </c>
      <c r="G304" s="62">
        <v>6095441</v>
      </c>
      <c r="H304" s="62">
        <v>875661</v>
      </c>
      <c r="I304" s="62">
        <v>328591</v>
      </c>
      <c r="J304" s="62">
        <v>3597115</v>
      </c>
      <c r="K304" s="62">
        <v>-8931</v>
      </c>
      <c r="L304" s="62">
        <v>10581067.666999999</v>
      </c>
      <c r="M304" s="62">
        <v>3606046</v>
      </c>
      <c r="N304" s="62">
        <v>10248557</v>
      </c>
      <c r="O304" s="62">
        <v>332510.66667000001</v>
      </c>
      <c r="P304" s="62">
        <v>0</v>
      </c>
      <c r="Q304" s="62">
        <v>0</v>
      </c>
      <c r="R304" s="62">
        <v>0</v>
      </c>
      <c r="S304" s="62">
        <v>0</v>
      </c>
      <c r="T304" s="62">
        <v>0</v>
      </c>
      <c r="U304" s="62">
        <v>63670</v>
      </c>
      <c r="V304" s="62">
        <v>12851</v>
      </c>
    </row>
    <row r="305" spans="1:22" ht="15" x14ac:dyDescent="0.25">
      <c r="A305" s="62" t="s">
        <v>377</v>
      </c>
      <c r="B305" s="62">
        <v>6561</v>
      </c>
      <c r="C305" s="62">
        <v>0</v>
      </c>
      <c r="D305" s="62">
        <v>1</v>
      </c>
      <c r="E305" s="62">
        <v>339.6</v>
      </c>
      <c r="F305" s="62">
        <v>12.5</v>
      </c>
      <c r="G305" s="62">
        <v>919245</v>
      </c>
      <c r="H305" s="62">
        <v>204800</v>
      </c>
      <c r="I305" s="62">
        <v>158848</v>
      </c>
      <c r="J305" s="62">
        <v>1611059</v>
      </c>
      <c r="K305" s="62">
        <v>47307</v>
      </c>
      <c r="L305" s="62">
        <v>2756816.3333000001</v>
      </c>
      <c r="M305" s="62">
        <v>1563752</v>
      </c>
      <c r="N305" s="62">
        <v>2528949</v>
      </c>
      <c r="O305" s="62">
        <v>227867.33332999999</v>
      </c>
      <c r="P305" s="62">
        <v>0</v>
      </c>
      <c r="Q305" s="62">
        <v>0</v>
      </c>
      <c r="R305" s="62">
        <v>108222</v>
      </c>
      <c r="S305" s="62">
        <v>-14198</v>
      </c>
      <c r="T305" s="62">
        <v>0</v>
      </c>
      <c r="U305" s="62">
        <v>17347</v>
      </c>
      <c r="V305" s="62">
        <v>21712</v>
      </c>
    </row>
    <row r="306" spans="1:22" ht="15" x14ac:dyDescent="0.25">
      <c r="A306" s="62" t="s">
        <v>378</v>
      </c>
      <c r="B306" s="62">
        <v>6579</v>
      </c>
      <c r="C306" s="62">
        <v>0</v>
      </c>
      <c r="D306" s="62">
        <v>1</v>
      </c>
      <c r="E306" s="62">
        <v>3375.6</v>
      </c>
      <c r="F306" s="62">
        <v>-11.2</v>
      </c>
      <c r="G306" s="62">
        <v>16007069</v>
      </c>
      <c r="H306" s="62">
        <v>2404815</v>
      </c>
      <c r="I306" s="62">
        <v>784116</v>
      </c>
      <c r="J306" s="62">
        <v>10301993</v>
      </c>
      <c r="K306" s="62">
        <v>242761</v>
      </c>
      <c r="L306" s="62">
        <v>28867812.333000001</v>
      </c>
      <c r="M306" s="62">
        <v>10059232</v>
      </c>
      <c r="N306" s="62">
        <v>27657669</v>
      </c>
      <c r="O306" s="62">
        <v>1210143.3333000001</v>
      </c>
      <c r="P306" s="62">
        <v>0</v>
      </c>
      <c r="Q306" s="62">
        <v>0</v>
      </c>
      <c r="R306" s="62">
        <v>458352</v>
      </c>
      <c r="S306" s="62">
        <v>-31328</v>
      </c>
      <c r="T306" s="62">
        <v>0</v>
      </c>
      <c r="U306" s="62">
        <v>174461</v>
      </c>
      <c r="V306" s="62">
        <v>153935</v>
      </c>
    </row>
    <row r="307" spans="1:22" ht="15" x14ac:dyDescent="0.25">
      <c r="A307" s="62" t="s">
        <v>379</v>
      </c>
      <c r="B307" s="62">
        <v>6591</v>
      </c>
      <c r="C307" s="62">
        <v>0</v>
      </c>
      <c r="D307" s="62">
        <v>1</v>
      </c>
      <c r="E307" s="62">
        <v>394.3</v>
      </c>
      <c r="F307" s="62">
        <v>-17.7</v>
      </c>
      <c r="G307" s="62">
        <v>2223374</v>
      </c>
      <c r="H307" s="62">
        <v>286836</v>
      </c>
      <c r="I307" s="62">
        <v>177756</v>
      </c>
      <c r="J307" s="62">
        <v>1109919</v>
      </c>
      <c r="K307" s="62">
        <v>-114796</v>
      </c>
      <c r="L307" s="62">
        <v>3624469</v>
      </c>
      <c r="M307" s="62">
        <v>1224715</v>
      </c>
      <c r="N307" s="62">
        <v>3557169</v>
      </c>
      <c r="O307" s="62">
        <v>67300</v>
      </c>
      <c r="P307" s="62">
        <v>37459</v>
      </c>
      <c r="Q307" s="62">
        <v>0</v>
      </c>
      <c r="R307" s="62">
        <v>73209</v>
      </c>
      <c r="S307" s="62">
        <v>-12485</v>
      </c>
      <c r="T307" s="62">
        <v>0</v>
      </c>
      <c r="U307" s="62">
        <v>22419</v>
      </c>
      <c r="V307" s="62">
        <v>4340</v>
      </c>
    </row>
    <row r="308" spans="1:22" ht="15" x14ac:dyDescent="0.25">
      <c r="A308" s="62" t="s">
        <v>380</v>
      </c>
      <c r="B308" s="62">
        <v>6592</v>
      </c>
      <c r="C308" s="62">
        <v>0</v>
      </c>
      <c r="D308" s="62">
        <v>1</v>
      </c>
      <c r="E308" s="62">
        <v>631.79999999999995</v>
      </c>
      <c r="F308" s="62">
        <v>3.4</v>
      </c>
      <c r="G308" s="62">
        <v>3087565</v>
      </c>
      <c r="H308" s="62">
        <v>447878</v>
      </c>
      <c r="I308" s="62">
        <v>188566</v>
      </c>
      <c r="J308" s="62">
        <v>1935347</v>
      </c>
      <c r="K308" s="62">
        <v>-79200</v>
      </c>
      <c r="L308" s="62">
        <v>5479232.3333000001</v>
      </c>
      <c r="M308" s="62">
        <v>2014547</v>
      </c>
      <c r="N308" s="62">
        <v>5361424</v>
      </c>
      <c r="O308" s="62">
        <v>117808.33332999999</v>
      </c>
      <c r="P308" s="62">
        <v>0</v>
      </c>
      <c r="Q308" s="62">
        <v>0</v>
      </c>
      <c r="R308" s="62">
        <v>89124</v>
      </c>
      <c r="S308" s="62">
        <v>-24115</v>
      </c>
      <c r="T308" s="62">
        <v>0</v>
      </c>
      <c r="U308" s="62">
        <v>33597</v>
      </c>
      <c r="V308" s="62">
        <v>8442</v>
      </c>
    </row>
    <row r="309" spans="1:22" ht="15" x14ac:dyDescent="0.25">
      <c r="A309" s="62" t="s">
        <v>381</v>
      </c>
      <c r="B309" s="62">
        <v>6615</v>
      </c>
      <c r="C309" s="62">
        <v>0</v>
      </c>
      <c r="D309" s="62">
        <v>1</v>
      </c>
      <c r="E309" s="62">
        <v>578</v>
      </c>
      <c r="F309" s="62">
        <v>-12.1</v>
      </c>
      <c r="G309" s="62">
        <v>2677782</v>
      </c>
      <c r="H309" s="62">
        <v>411971</v>
      </c>
      <c r="I309" s="62">
        <v>102786</v>
      </c>
      <c r="J309" s="62">
        <v>1650144</v>
      </c>
      <c r="K309" s="62">
        <v>21875</v>
      </c>
      <c r="L309" s="62">
        <v>4744954</v>
      </c>
      <c r="M309" s="62">
        <v>1628269</v>
      </c>
      <c r="N309" s="62">
        <v>4615236</v>
      </c>
      <c r="O309" s="62">
        <v>129718</v>
      </c>
      <c r="P309" s="62">
        <v>0</v>
      </c>
      <c r="Q309" s="62">
        <v>0</v>
      </c>
      <c r="R309" s="62">
        <v>0</v>
      </c>
      <c r="S309" s="62">
        <v>0</v>
      </c>
      <c r="T309" s="62">
        <v>0</v>
      </c>
      <c r="U309" s="62">
        <v>29364</v>
      </c>
      <c r="V309" s="62">
        <v>5057</v>
      </c>
    </row>
    <row r="310" spans="1:22" ht="15" x14ac:dyDescent="0.25">
      <c r="A310" s="62" t="s">
        <v>382</v>
      </c>
      <c r="B310" s="62">
        <v>6633</v>
      </c>
      <c r="C310" s="62">
        <v>0</v>
      </c>
      <c r="D310" s="62">
        <v>1</v>
      </c>
      <c r="E310" s="62">
        <v>213.5</v>
      </c>
      <c r="F310" s="62">
        <v>-14.2</v>
      </c>
      <c r="G310" s="62">
        <v>106490</v>
      </c>
      <c r="H310" s="62">
        <v>173188</v>
      </c>
      <c r="I310" s="62">
        <v>-17457</v>
      </c>
      <c r="J310" s="62">
        <v>1690912</v>
      </c>
      <c r="K310" s="62">
        <v>-97098</v>
      </c>
      <c r="L310" s="62">
        <v>1977118</v>
      </c>
      <c r="M310" s="62">
        <v>1788010</v>
      </c>
      <c r="N310" s="62">
        <v>2085145</v>
      </c>
      <c r="O310" s="62">
        <v>-108027</v>
      </c>
      <c r="P310" s="62">
        <v>50674</v>
      </c>
      <c r="Q310" s="62">
        <v>0</v>
      </c>
      <c r="R310" s="62">
        <v>0</v>
      </c>
      <c r="S310" s="62">
        <v>0</v>
      </c>
      <c r="T310" s="62">
        <v>0</v>
      </c>
      <c r="U310" s="62">
        <v>11715</v>
      </c>
      <c r="V310" s="62">
        <v>6528</v>
      </c>
    </row>
    <row r="311" spans="1:22" ht="15" x14ac:dyDescent="0.25">
      <c r="A311" s="62" t="s">
        <v>383</v>
      </c>
      <c r="B311" s="62">
        <v>6651</v>
      </c>
      <c r="C311" s="62">
        <v>0</v>
      </c>
      <c r="D311" s="62">
        <v>1</v>
      </c>
      <c r="E311" s="62">
        <v>329.1</v>
      </c>
      <c r="F311" s="62">
        <v>-4.9000000000000004</v>
      </c>
      <c r="G311" s="62">
        <v>1584448</v>
      </c>
      <c r="H311" s="62">
        <v>239366</v>
      </c>
      <c r="I311" s="62">
        <v>115093</v>
      </c>
      <c r="J311" s="62">
        <v>1093801</v>
      </c>
      <c r="K311" s="62">
        <v>-126068</v>
      </c>
      <c r="L311" s="62">
        <v>2920083</v>
      </c>
      <c r="M311" s="62">
        <v>1219869</v>
      </c>
      <c r="N311" s="62">
        <v>2928590</v>
      </c>
      <c r="O311" s="62">
        <v>-8507</v>
      </c>
      <c r="P311" s="62">
        <v>0</v>
      </c>
      <c r="Q311" s="62">
        <v>0</v>
      </c>
      <c r="R311" s="62">
        <v>60477</v>
      </c>
      <c r="S311" s="62">
        <v>11509</v>
      </c>
      <c r="T311" s="62">
        <v>0</v>
      </c>
      <c r="U311" s="62">
        <v>17799</v>
      </c>
      <c r="V311" s="62">
        <v>2468</v>
      </c>
    </row>
    <row r="312" spans="1:22" ht="15" x14ac:dyDescent="0.25">
      <c r="A312" s="62" t="s">
        <v>384</v>
      </c>
      <c r="B312" s="62">
        <v>6660</v>
      </c>
      <c r="C312" s="62">
        <v>0</v>
      </c>
      <c r="D312" s="62">
        <v>1</v>
      </c>
      <c r="E312" s="62">
        <v>1584.4</v>
      </c>
      <c r="F312" s="62">
        <v>-63.9</v>
      </c>
      <c r="G312" s="62">
        <v>8120389</v>
      </c>
      <c r="H312" s="62">
        <v>1156918</v>
      </c>
      <c r="I312" s="62">
        <v>-39573</v>
      </c>
      <c r="J312" s="62">
        <v>4497147</v>
      </c>
      <c r="K312" s="62">
        <v>-42855</v>
      </c>
      <c r="L312" s="62">
        <v>13800844</v>
      </c>
      <c r="M312" s="62">
        <v>4540002</v>
      </c>
      <c r="N312" s="62">
        <v>13856882</v>
      </c>
      <c r="O312" s="62">
        <v>-56038</v>
      </c>
      <c r="P312" s="62">
        <v>103846</v>
      </c>
      <c r="Q312" s="62">
        <v>0</v>
      </c>
      <c r="R312" s="62">
        <v>219627</v>
      </c>
      <c r="S312" s="62">
        <v>29876</v>
      </c>
      <c r="T312" s="62">
        <v>0</v>
      </c>
      <c r="U312" s="62">
        <v>83582</v>
      </c>
      <c r="V312" s="62">
        <v>26390</v>
      </c>
    </row>
    <row r="313" spans="1:22" ht="15" x14ac:dyDescent="0.25">
      <c r="A313" s="62" t="s">
        <v>385</v>
      </c>
      <c r="B313" s="62">
        <v>6700</v>
      </c>
      <c r="C313" s="62">
        <v>0</v>
      </c>
      <c r="D313" s="62">
        <v>1</v>
      </c>
      <c r="E313" s="62">
        <v>481.5</v>
      </c>
      <c r="F313" s="62">
        <v>-16.5</v>
      </c>
      <c r="G313" s="62">
        <v>2626970</v>
      </c>
      <c r="H313" s="62">
        <v>380374</v>
      </c>
      <c r="I313" s="62">
        <v>6611</v>
      </c>
      <c r="J313" s="62">
        <v>1387311</v>
      </c>
      <c r="K313" s="62">
        <v>-58449</v>
      </c>
      <c r="L313" s="62">
        <v>4400509.6666999999</v>
      </c>
      <c r="M313" s="62">
        <v>1445760</v>
      </c>
      <c r="N313" s="62">
        <v>4446493</v>
      </c>
      <c r="O313" s="62">
        <v>-45983.333330000001</v>
      </c>
      <c r="P313" s="62">
        <v>16175</v>
      </c>
      <c r="Q313" s="62">
        <v>0</v>
      </c>
      <c r="R313" s="62">
        <v>105039</v>
      </c>
      <c r="S313" s="62">
        <v>16284</v>
      </c>
      <c r="T313" s="62">
        <v>0</v>
      </c>
      <c r="U313" s="62">
        <v>26930</v>
      </c>
      <c r="V313" s="62">
        <v>5855</v>
      </c>
    </row>
    <row r="314" spans="1:22" ht="15" x14ac:dyDescent="0.25">
      <c r="A314" s="62" t="s">
        <v>386</v>
      </c>
      <c r="B314" s="62">
        <v>6750</v>
      </c>
      <c r="C314" s="62">
        <v>0</v>
      </c>
      <c r="D314" s="62">
        <v>1</v>
      </c>
      <c r="E314" s="62">
        <v>162.19999999999999</v>
      </c>
      <c r="F314" s="62">
        <v>-28</v>
      </c>
      <c r="G314" s="62">
        <v>313564</v>
      </c>
      <c r="H314" s="62">
        <v>131652</v>
      </c>
      <c r="I314" s="62">
        <v>-130148</v>
      </c>
      <c r="J314" s="62">
        <v>1125396</v>
      </c>
      <c r="K314" s="62">
        <v>90739</v>
      </c>
      <c r="L314" s="62">
        <v>1590227.3333000001</v>
      </c>
      <c r="M314" s="62">
        <v>1034657</v>
      </c>
      <c r="N314" s="62">
        <v>1610021</v>
      </c>
      <c r="O314" s="62">
        <v>-19793.666669999999</v>
      </c>
      <c r="P314" s="62">
        <v>143291</v>
      </c>
      <c r="Q314" s="62">
        <v>0</v>
      </c>
      <c r="R314" s="62">
        <v>35013</v>
      </c>
      <c r="S314" s="62">
        <v>7468</v>
      </c>
      <c r="T314" s="62">
        <v>0</v>
      </c>
      <c r="U314" s="62">
        <v>8945</v>
      </c>
      <c r="V314" s="62">
        <v>19615</v>
      </c>
    </row>
    <row r="315" spans="1:22" ht="15" x14ac:dyDescent="0.25">
      <c r="A315" s="62" t="s">
        <v>387</v>
      </c>
      <c r="B315" s="62">
        <v>6759</v>
      </c>
      <c r="C315" s="62">
        <v>0</v>
      </c>
      <c r="D315" s="62">
        <v>1</v>
      </c>
      <c r="E315" s="62">
        <v>687</v>
      </c>
      <c r="F315" s="62">
        <v>-39.4</v>
      </c>
      <c r="G315" s="62">
        <v>3865159</v>
      </c>
      <c r="H315" s="62">
        <v>526772</v>
      </c>
      <c r="I315" s="62">
        <v>-68809</v>
      </c>
      <c r="J315" s="62">
        <v>1875904</v>
      </c>
      <c r="K315" s="62">
        <v>155030</v>
      </c>
      <c r="L315" s="62">
        <v>6276932.3333000001</v>
      </c>
      <c r="M315" s="62">
        <v>1720874</v>
      </c>
      <c r="N315" s="62">
        <v>6181614</v>
      </c>
      <c r="O315" s="62">
        <v>95318.333333000002</v>
      </c>
      <c r="P315" s="62">
        <v>118389</v>
      </c>
      <c r="Q315" s="62">
        <v>13087.685729000001</v>
      </c>
      <c r="R315" s="62">
        <v>47745</v>
      </c>
      <c r="S315" s="62">
        <v>-16526</v>
      </c>
      <c r="T315" s="62">
        <v>13087.685729000001</v>
      </c>
      <c r="U315" s="62">
        <v>38413</v>
      </c>
      <c r="V315" s="62">
        <v>9097</v>
      </c>
    </row>
    <row r="316" spans="1:22" ht="15" x14ac:dyDescent="0.25">
      <c r="A316" s="62" t="s">
        <v>388</v>
      </c>
      <c r="B316" s="62">
        <v>6762</v>
      </c>
      <c r="C316" s="62">
        <v>0</v>
      </c>
      <c r="D316" s="62">
        <v>1</v>
      </c>
      <c r="E316" s="62">
        <v>717.4</v>
      </c>
      <c r="F316" s="62">
        <v>4.0999999999999996</v>
      </c>
      <c r="G316" s="62">
        <v>3807169</v>
      </c>
      <c r="H316" s="62">
        <v>551955</v>
      </c>
      <c r="I316" s="62">
        <v>237762</v>
      </c>
      <c r="J316" s="62">
        <v>1750762</v>
      </c>
      <c r="K316" s="62">
        <v>46429</v>
      </c>
      <c r="L316" s="62">
        <v>6117011.6666999999</v>
      </c>
      <c r="M316" s="62">
        <v>1704333</v>
      </c>
      <c r="N316" s="62">
        <v>5825695</v>
      </c>
      <c r="O316" s="62">
        <v>291316.66667000001</v>
      </c>
      <c r="P316" s="62">
        <v>0</v>
      </c>
      <c r="Q316" s="62">
        <v>10243.753154</v>
      </c>
      <c r="R316" s="62">
        <v>149601</v>
      </c>
      <c r="S316" s="62">
        <v>14939</v>
      </c>
      <c r="T316" s="62">
        <v>10243.753154</v>
      </c>
      <c r="U316" s="62">
        <v>37614</v>
      </c>
      <c r="V316" s="62">
        <v>7126</v>
      </c>
    </row>
    <row r="317" spans="1:22" ht="15" x14ac:dyDescent="0.25">
      <c r="A317" s="62" t="s">
        <v>389</v>
      </c>
      <c r="B317" s="62">
        <v>6768</v>
      </c>
      <c r="C317" s="62">
        <v>0</v>
      </c>
      <c r="D317" s="62">
        <v>1</v>
      </c>
      <c r="E317" s="62">
        <v>1784.6</v>
      </c>
      <c r="F317" s="62">
        <v>17.100000000000001</v>
      </c>
      <c r="G317" s="62">
        <v>10611049</v>
      </c>
      <c r="H317" s="62">
        <v>1273292</v>
      </c>
      <c r="I317" s="62">
        <v>684935</v>
      </c>
      <c r="J317" s="62">
        <v>4200023</v>
      </c>
      <c r="K317" s="62">
        <v>91696</v>
      </c>
      <c r="L317" s="62">
        <v>16125662.666999999</v>
      </c>
      <c r="M317" s="62">
        <v>4108327</v>
      </c>
      <c r="N317" s="62">
        <v>15307733</v>
      </c>
      <c r="O317" s="62">
        <v>817929.66666999995</v>
      </c>
      <c r="P317" s="62">
        <v>0</v>
      </c>
      <c r="Q317" s="62">
        <v>249039.01556</v>
      </c>
      <c r="R317" s="62">
        <v>305568</v>
      </c>
      <c r="S317" s="62">
        <v>27062</v>
      </c>
      <c r="T317" s="62">
        <v>249039.01556</v>
      </c>
      <c r="U317" s="62">
        <v>99716</v>
      </c>
      <c r="V317" s="62">
        <v>41299</v>
      </c>
    </row>
    <row r="318" spans="1:22" ht="15" x14ac:dyDescent="0.25">
      <c r="A318" s="62" t="s">
        <v>390</v>
      </c>
      <c r="B318" s="62">
        <v>6795</v>
      </c>
      <c r="C318" s="62">
        <v>0</v>
      </c>
      <c r="D318" s="62">
        <v>1</v>
      </c>
      <c r="E318" s="62">
        <v>10992.3</v>
      </c>
      <c r="F318" s="62">
        <v>188.6</v>
      </c>
      <c r="G318" s="62">
        <v>65102919</v>
      </c>
      <c r="H318" s="62">
        <v>7933721</v>
      </c>
      <c r="I318" s="62">
        <v>4208315</v>
      </c>
      <c r="J318" s="62">
        <v>29359867</v>
      </c>
      <c r="K318" s="62">
        <v>619690</v>
      </c>
      <c r="L318" s="62">
        <v>102919722.33</v>
      </c>
      <c r="M318" s="62">
        <v>28740177</v>
      </c>
      <c r="N318" s="62">
        <v>97568502</v>
      </c>
      <c r="O318" s="62">
        <v>5351220.3333000001</v>
      </c>
      <c r="P318" s="62">
        <v>0</v>
      </c>
      <c r="Q318" s="62">
        <v>1056183.3825999999</v>
      </c>
      <c r="R318" s="62">
        <v>1613781</v>
      </c>
      <c r="S318" s="62">
        <v>-597343</v>
      </c>
      <c r="T318" s="62">
        <v>1056183.3825999999</v>
      </c>
      <c r="U318" s="62">
        <v>625540</v>
      </c>
      <c r="V318" s="62">
        <v>523215</v>
      </c>
    </row>
    <row r="319" spans="1:22" ht="15" x14ac:dyDescent="0.25">
      <c r="A319" s="62" t="s">
        <v>391</v>
      </c>
      <c r="B319" s="62">
        <v>6822</v>
      </c>
      <c r="C319" s="62">
        <v>0</v>
      </c>
      <c r="D319" s="62">
        <v>1</v>
      </c>
      <c r="E319" s="62">
        <v>8288.9</v>
      </c>
      <c r="F319" s="62">
        <v>567.6</v>
      </c>
      <c r="G319" s="62">
        <v>38128784</v>
      </c>
      <c r="H319" s="62">
        <v>5141417</v>
      </c>
      <c r="I319" s="62">
        <v>5631256</v>
      </c>
      <c r="J319" s="62">
        <v>22558100</v>
      </c>
      <c r="K319" s="62">
        <v>900967</v>
      </c>
      <c r="L319" s="62">
        <v>66187707.332999997</v>
      </c>
      <c r="M319" s="62">
        <v>21657133</v>
      </c>
      <c r="N319" s="62">
        <v>59296078</v>
      </c>
      <c r="O319" s="62">
        <v>6891629.3333000001</v>
      </c>
      <c r="P319" s="62">
        <v>0</v>
      </c>
      <c r="Q319" s="62">
        <v>0</v>
      </c>
      <c r="R319" s="62">
        <v>0</v>
      </c>
      <c r="S319" s="62">
        <v>0</v>
      </c>
      <c r="T319" s="62">
        <v>0</v>
      </c>
      <c r="U319" s="62">
        <v>413067</v>
      </c>
      <c r="V319" s="62">
        <v>359406</v>
      </c>
    </row>
    <row r="320" spans="1:22" ht="15" x14ac:dyDescent="0.25">
      <c r="A320" s="62" t="s">
        <v>392</v>
      </c>
      <c r="B320" s="62">
        <v>6840</v>
      </c>
      <c r="C320" s="62">
        <v>0</v>
      </c>
      <c r="D320" s="62">
        <v>1</v>
      </c>
      <c r="E320" s="62">
        <v>1984.3</v>
      </c>
      <c r="F320" s="62">
        <v>15.4</v>
      </c>
      <c r="G320" s="62">
        <v>9745994</v>
      </c>
      <c r="H320" s="62">
        <v>1498769</v>
      </c>
      <c r="I320" s="62">
        <v>606010</v>
      </c>
      <c r="J320" s="62">
        <v>5422737</v>
      </c>
      <c r="K320" s="62">
        <v>111525</v>
      </c>
      <c r="L320" s="62">
        <v>16717049.666999999</v>
      </c>
      <c r="M320" s="62">
        <v>5311212</v>
      </c>
      <c r="N320" s="62">
        <v>15949965</v>
      </c>
      <c r="O320" s="62">
        <v>767084.66666999995</v>
      </c>
      <c r="P320" s="62">
        <v>0</v>
      </c>
      <c r="Q320" s="62">
        <v>0</v>
      </c>
      <c r="R320" s="62">
        <v>222810</v>
      </c>
      <c r="S320" s="62">
        <v>2454</v>
      </c>
      <c r="T320" s="62">
        <v>0</v>
      </c>
      <c r="U320" s="62">
        <v>102857</v>
      </c>
      <c r="V320" s="62">
        <v>49550</v>
      </c>
    </row>
    <row r="321" spans="1:22" ht="15" x14ac:dyDescent="0.25">
      <c r="A321" s="62" t="s">
        <v>393</v>
      </c>
      <c r="B321" s="62">
        <v>6854</v>
      </c>
      <c r="C321" s="62">
        <v>0</v>
      </c>
      <c r="D321" s="62">
        <v>1</v>
      </c>
      <c r="E321" s="62">
        <v>534.9</v>
      </c>
      <c r="F321" s="62">
        <v>-24</v>
      </c>
      <c r="G321" s="62">
        <v>2515822</v>
      </c>
      <c r="H321" s="62">
        <v>449309</v>
      </c>
      <c r="I321" s="62">
        <v>-111047</v>
      </c>
      <c r="J321" s="62">
        <v>1826414</v>
      </c>
      <c r="K321" s="62">
        <v>101098</v>
      </c>
      <c r="L321" s="62">
        <v>4799478</v>
      </c>
      <c r="M321" s="62">
        <v>1725316</v>
      </c>
      <c r="N321" s="62">
        <v>4801494</v>
      </c>
      <c r="O321" s="62">
        <v>-2016</v>
      </c>
      <c r="P321" s="62">
        <v>50745</v>
      </c>
      <c r="Q321" s="62">
        <v>0</v>
      </c>
      <c r="R321" s="62">
        <v>114588</v>
      </c>
      <c r="S321" s="62">
        <v>19712</v>
      </c>
      <c r="T321" s="62">
        <v>0</v>
      </c>
      <c r="U321" s="62">
        <v>28043</v>
      </c>
      <c r="V321" s="62">
        <v>7933</v>
      </c>
    </row>
    <row r="322" spans="1:22" ht="15" x14ac:dyDescent="0.25">
      <c r="A322" s="62" t="s">
        <v>394</v>
      </c>
      <c r="B322" s="62">
        <v>6867</v>
      </c>
      <c r="C322" s="62">
        <v>0</v>
      </c>
      <c r="D322" s="62">
        <v>1</v>
      </c>
      <c r="E322" s="62">
        <v>1549.4</v>
      </c>
      <c r="F322" s="62">
        <v>-23.2</v>
      </c>
      <c r="G322" s="62">
        <v>8316860</v>
      </c>
      <c r="H322" s="62">
        <v>1125722</v>
      </c>
      <c r="I322" s="62">
        <v>502982</v>
      </c>
      <c r="J322" s="62">
        <v>4312499</v>
      </c>
      <c r="K322" s="62">
        <v>65680</v>
      </c>
      <c r="L322" s="62">
        <v>13810238</v>
      </c>
      <c r="M322" s="62">
        <v>4246819</v>
      </c>
      <c r="N322" s="62">
        <v>13186419</v>
      </c>
      <c r="O322" s="62">
        <v>623819</v>
      </c>
      <c r="P322" s="62">
        <v>0</v>
      </c>
      <c r="Q322" s="62">
        <v>0</v>
      </c>
      <c r="R322" s="62">
        <v>334215</v>
      </c>
      <c r="S322" s="62">
        <v>-11622</v>
      </c>
      <c r="T322" s="62">
        <v>0</v>
      </c>
      <c r="U322" s="62">
        <v>84166</v>
      </c>
      <c r="V322" s="62">
        <v>55157</v>
      </c>
    </row>
    <row r="323" spans="1:22" ht="15" x14ac:dyDescent="0.25">
      <c r="A323" s="62" t="s">
        <v>395</v>
      </c>
      <c r="B323" s="62">
        <v>6921</v>
      </c>
      <c r="C323" s="62">
        <v>0</v>
      </c>
      <c r="D323" s="62">
        <v>1</v>
      </c>
      <c r="E323" s="62">
        <v>325</v>
      </c>
      <c r="F323" s="62">
        <v>13</v>
      </c>
      <c r="G323" s="62">
        <v>1263680</v>
      </c>
      <c r="H323" s="62">
        <v>257307</v>
      </c>
      <c r="I323" s="62">
        <v>142980</v>
      </c>
      <c r="J323" s="62">
        <v>1422467</v>
      </c>
      <c r="K323" s="62">
        <v>-25343</v>
      </c>
      <c r="L323" s="62">
        <v>2950723.3333000001</v>
      </c>
      <c r="M323" s="62">
        <v>1447810</v>
      </c>
      <c r="N323" s="62">
        <v>2825817</v>
      </c>
      <c r="O323" s="62">
        <v>124906.33332999999</v>
      </c>
      <c r="P323" s="62">
        <v>0</v>
      </c>
      <c r="Q323" s="62">
        <v>0</v>
      </c>
      <c r="R323" s="62">
        <v>57294</v>
      </c>
      <c r="S323" s="62">
        <v>-3916</v>
      </c>
      <c r="T323" s="62">
        <v>0</v>
      </c>
      <c r="U323" s="62">
        <v>18020</v>
      </c>
      <c r="V323" s="62">
        <v>7269</v>
      </c>
    </row>
    <row r="324" spans="1:22" ht="15" x14ac:dyDescent="0.25">
      <c r="A324" s="62" t="s">
        <v>396</v>
      </c>
      <c r="B324" s="62">
        <v>6930</v>
      </c>
      <c r="C324" s="62">
        <v>0</v>
      </c>
      <c r="D324" s="62">
        <v>1</v>
      </c>
      <c r="E324" s="62">
        <v>813.3</v>
      </c>
      <c r="F324" s="62">
        <v>-1.3</v>
      </c>
      <c r="G324" s="62">
        <v>3597897</v>
      </c>
      <c r="H324" s="62">
        <v>562704</v>
      </c>
      <c r="I324" s="62">
        <v>197384</v>
      </c>
      <c r="J324" s="62">
        <v>2780291</v>
      </c>
      <c r="K324" s="62">
        <v>44713</v>
      </c>
      <c r="L324" s="62">
        <v>6985193.3333000001</v>
      </c>
      <c r="M324" s="62">
        <v>2735578</v>
      </c>
      <c r="N324" s="62">
        <v>6698795</v>
      </c>
      <c r="O324" s="62">
        <v>286398.33332999999</v>
      </c>
      <c r="P324" s="62">
        <v>0</v>
      </c>
      <c r="Q324" s="62">
        <v>0</v>
      </c>
      <c r="R324" s="62">
        <v>165516</v>
      </c>
      <c r="S324" s="62">
        <v>30854</v>
      </c>
      <c r="T324" s="62">
        <v>0</v>
      </c>
      <c r="U324" s="62">
        <v>41963</v>
      </c>
      <c r="V324" s="62">
        <v>44301</v>
      </c>
    </row>
    <row r="325" spans="1:22" ht="15" x14ac:dyDescent="0.25">
      <c r="A325" s="62" t="s">
        <v>397</v>
      </c>
      <c r="B325" s="62">
        <v>6937</v>
      </c>
      <c r="C325" s="62">
        <v>0</v>
      </c>
      <c r="D325" s="62">
        <v>1</v>
      </c>
      <c r="E325" s="62">
        <v>481.1</v>
      </c>
      <c r="F325" s="62">
        <v>-2.8</v>
      </c>
      <c r="G325" s="62">
        <v>2636553</v>
      </c>
      <c r="H325" s="62">
        <v>438604</v>
      </c>
      <c r="I325" s="62">
        <v>51944</v>
      </c>
      <c r="J325" s="62">
        <v>1113079</v>
      </c>
      <c r="K325" s="62">
        <v>8655</v>
      </c>
      <c r="L325" s="62">
        <v>4229659.6666999999</v>
      </c>
      <c r="M325" s="62">
        <v>1104424</v>
      </c>
      <c r="N325" s="62">
        <v>4127637</v>
      </c>
      <c r="O325" s="62">
        <v>102022.66667000001</v>
      </c>
      <c r="P325" s="62">
        <v>0</v>
      </c>
      <c r="Q325" s="62">
        <v>55240.285259999997</v>
      </c>
      <c r="R325" s="62">
        <v>168699</v>
      </c>
      <c r="S325" s="62">
        <v>9553</v>
      </c>
      <c r="T325" s="62">
        <v>55240.285259999997</v>
      </c>
      <c r="U325" s="62">
        <v>24911</v>
      </c>
      <c r="V325" s="62">
        <v>41424</v>
      </c>
    </row>
    <row r="326" spans="1:22" ht="15" x14ac:dyDescent="0.25">
      <c r="A326" s="62" t="s">
        <v>398</v>
      </c>
      <c r="B326" s="62">
        <v>6943</v>
      </c>
      <c r="C326" s="62">
        <v>0</v>
      </c>
      <c r="D326" s="62">
        <v>1</v>
      </c>
      <c r="E326" s="62">
        <v>278.89999999999998</v>
      </c>
      <c r="F326" s="62">
        <v>-17.3</v>
      </c>
      <c r="G326" s="62">
        <v>1199307</v>
      </c>
      <c r="H326" s="62">
        <v>211795</v>
      </c>
      <c r="I326" s="62">
        <v>564</v>
      </c>
      <c r="J326" s="62">
        <v>1132380</v>
      </c>
      <c r="K326" s="62">
        <v>66786</v>
      </c>
      <c r="L326" s="62">
        <v>2545671</v>
      </c>
      <c r="M326" s="62">
        <v>1065594</v>
      </c>
      <c r="N326" s="62">
        <v>2476132</v>
      </c>
      <c r="O326" s="62">
        <v>69539</v>
      </c>
      <c r="P326" s="62">
        <v>55693</v>
      </c>
      <c r="Q326" s="62">
        <v>0</v>
      </c>
      <c r="R326" s="62">
        <v>60477</v>
      </c>
      <c r="S326" s="62">
        <v>60477</v>
      </c>
      <c r="T326" s="62">
        <v>0</v>
      </c>
      <c r="U326" s="62">
        <v>14953</v>
      </c>
      <c r="V326" s="62">
        <v>2189</v>
      </c>
    </row>
    <row r="327" spans="1:22" ht="15" x14ac:dyDescent="0.25">
      <c r="A327" s="62" t="s">
        <v>399</v>
      </c>
      <c r="B327" s="62">
        <v>6264</v>
      </c>
      <c r="C327" s="62">
        <v>0</v>
      </c>
      <c r="D327" s="62">
        <v>1</v>
      </c>
      <c r="E327" s="62">
        <v>931.9</v>
      </c>
      <c r="F327" s="62">
        <v>0.6</v>
      </c>
      <c r="G327" s="62">
        <v>4109056</v>
      </c>
      <c r="H327" s="62">
        <v>658576</v>
      </c>
      <c r="I327" s="62">
        <v>248553</v>
      </c>
      <c r="J327" s="62">
        <v>3197036</v>
      </c>
      <c r="K327" s="62">
        <v>4746</v>
      </c>
      <c r="L327" s="62">
        <v>7979269</v>
      </c>
      <c r="M327" s="62">
        <v>3192290</v>
      </c>
      <c r="N327" s="62">
        <v>7711369</v>
      </c>
      <c r="O327" s="62">
        <v>267900</v>
      </c>
      <c r="P327" s="62">
        <v>0</v>
      </c>
      <c r="Q327" s="62">
        <v>0</v>
      </c>
      <c r="R327" s="62">
        <v>171882</v>
      </c>
      <c r="S327" s="62">
        <v>6615</v>
      </c>
      <c r="T327" s="62">
        <v>0</v>
      </c>
      <c r="U327" s="62">
        <v>48865</v>
      </c>
      <c r="V327" s="62">
        <v>14601</v>
      </c>
    </row>
    <row r="328" spans="1:22" ht="15" x14ac:dyDescent="0.25">
      <c r="A328" s="62" t="s">
        <v>400</v>
      </c>
      <c r="B328" s="62">
        <v>6950</v>
      </c>
      <c r="C328" s="62">
        <v>0</v>
      </c>
      <c r="D328" s="62">
        <v>1</v>
      </c>
      <c r="E328" s="62">
        <v>1545.4</v>
      </c>
      <c r="F328" s="62">
        <v>-30.8</v>
      </c>
      <c r="G328" s="62">
        <v>7788482</v>
      </c>
      <c r="H328" s="62">
        <v>1088753</v>
      </c>
      <c r="I328" s="62">
        <v>234243</v>
      </c>
      <c r="J328" s="62">
        <v>4367228</v>
      </c>
      <c r="K328" s="62">
        <v>53508</v>
      </c>
      <c r="L328" s="62">
        <v>13273799.666999999</v>
      </c>
      <c r="M328" s="62">
        <v>4313720</v>
      </c>
      <c r="N328" s="62">
        <v>12956712</v>
      </c>
      <c r="O328" s="62">
        <v>317087.66667000001</v>
      </c>
      <c r="P328" s="62">
        <v>0</v>
      </c>
      <c r="Q328" s="62">
        <v>0</v>
      </c>
      <c r="R328" s="62">
        <v>0</v>
      </c>
      <c r="S328" s="62">
        <v>0</v>
      </c>
      <c r="T328" s="62">
        <v>0</v>
      </c>
      <c r="U328" s="62">
        <v>81739</v>
      </c>
      <c r="V328" s="62">
        <v>29337</v>
      </c>
    </row>
    <row r="329" spans="1:22" ht="15" x14ac:dyDescent="0.25">
      <c r="A329" s="62" t="s">
        <v>401</v>
      </c>
      <c r="B329" s="62">
        <v>6957</v>
      </c>
      <c r="C329" s="62">
        <v>0</v>
      </c>
      <c r="D329" s="62">
        <v>1</v>
      </c>
      <c r="E329" s="62">
        <v>9054.4</v>
      </c>
      <c r="F329" s="62">
        <v>-48.5</v>
      </c>
      <c r="G329" s="62">
        <v>35990442</v>
      </c>
      <c r="H329" s="62">
        <v>6037594</v>
      </c>
      <c r="I329" s="62">
        <v>1000988</v>
      </c>
      <c r="J329" s="62">
        <v>34415746</v>
      </c>
      <c r="K329" s="62">
        <v>468304</v>
      </c>
      <c r="L329" s="62">
        <v>77236737.333000004</v>
      </c>
      <c r="M329" s="62">
        <v>33947442</v>
      </c>
      <c r="N329" s="62">
        <v>74904999</v>
      </c>
      <c r="O329" s="62">
        <v>2331738.3333000001</v>
      </c>
      <c r="P329" s="62">
        <v>0</v>
      </c>
      <c r="Q329" s="62">
        <v>0</v>
      </c>
      <c r="R329" s="62">
        <v>973998</v>
      </c>
      <c r="S329" s="62">
        <v>187449</v>
      </c>
      <c r="T329" s="62">
        <v>0</v>
      </c>
      <c r="U329" s="62">
        <v>469468</v>
      </c>
      <c r="V329" s="62">
        <v>792955</v>
      </c>
    </row>
    <row r="330" spans="1:22" ht="15" x14ac:dyDescent="0.25">
      <c r="A330" s="62" t="s">
        <v>402</v>
      </c>
      <c r="B330" s="62">
        <v>5922</v>
      </c>
      <c r="C330" s="62">
        <v>0</v>
      </c>
      <c r="D330" s="62">
        <v>1</v>
      </c>
      <c r="E330" s="62">
        <v>680.2</v>
      </c>
      <c r="F330" s="62">
        <v>-28.8</v>
      </c>
      <c r="G330" s="62">
        <v>2860223</v>
      </c>
      <c r="H330" s="62">
        <v>534474</v>
      </c>
      <c r="I330" s="62">
        <v>-94978</v>
      </c>
      <c r="J330" s="62">
        <v>2823330</v>
      </c>
      <c r="K330" s="62">
        <v>125910</v>
      </c>
      <c r="L330" s="62">
        <v>6229778.6666999999</v>
      </c>
      <c r="M330" s="62">
        <v>2697420</v>
      </c>
      <c r="N330" s="62">
        <v>6187095</v>
      </c>
      <c r="O330" s="62">
        <v>42683.666666999998</v>
      </c>
      <c r="P330" s="62">
        <v>55044</v>
      </c>
      <c r="Q330" s="62">
        <v>0</v>
      </c>
      <c r="R330" s="62">
        <v>124137</v>
      </c>
      <c r="S330" s="62">
        <v>4777</v>
      </c>
      <c r="T330" s="62">
        <v>0</v>
      </c>
      <c r="U330" s="62">
        <v>37321</v>
      </c>
      <c r="V330" s="62">
        <v>11752</v>
      </c>
    </row>
    <row r="331" spans="1:22" ht="15" x14ac:dyDescent="0.25">
      <c r="A331" s="62" t="s">
        <v>403</v>
      </c>
      <c r="B331" s="62">
        <v>819</v>
      </c>
      <c r="C331" s="62">
        <v>0</v>
      </c>
      <c r="D331" s="62">
        <v>1</v>
      </c>
      <c r="E331" s="62">
        <v>592.1</v>
      </c>
      <c r="F331" s="62">
        <v>-21.3</v>
      </c>
      <c r="G331" s="62">
        <v>2485608</v>
      </c>
      <c r="H331" s="62">
        <v>424887</v>
      </c>
      <c r="I331" s="62">
        <v>156364</v>
      </c>
      <c r="J331" s="62">
        <v>2285675</v>
      </c>
      <c r="K331" s="62">
        <v>-66775</v>
      </c>
      <c r="L331" s="62">
        <v>5218123.6666999999</v>
      </c>
      <c r="M331" s="62">
        <v>2352450</v>
      </c>
      <c r="N331" s="62">
        <v>5106581</v>
      </c>
      <c r="O331" s="62">
        <v>111542.66667000001</v>
      </c>
      <c r="P331" s="62">
        <v>23353</v>
      </c>
      <c r="Q331" s="62">
        <v>0</v>
      </c>
      <c r="R331" s="62">
        <v>149601</v>
      </c>
      <c r="S331" s="62">
        <v>33302</v>
      </c>
      <c r="T331" s="62">
        <v>0</v>
      </c>
      <c r="U331" s="62">
        <v>31282</v>
      </c>
      <c r="V331" s="62">
        <v>21954</v>
      </c>
    </row>
    <row r="332" spans="1:22" ht="15" x14ac:dyDescent="0.25">
      <c r="A332" s="62" t="s">
        <v>404</v>
      </c>
      <c r="B332" s="62">
        <v>6969</v>
      </c>
      <c r="C332" s="62">
        <v>0</v>
      </c>
      <c r="D332" s="62">
        <v>1</v>
      </c>
      <c r="E332" s="62">
        <v>381.5</v>
      </c>
      <c r="F332" s="62">
        <v>-33.5</v>
      </c>
      <c r="G332" s="62">
        <v>1654357</v>
      </c>
      <c r="H332" s="62">
        <v>285779</v>
      </c>
      <c r="I332" s="62">
        <v>-109861</v>
      </c>
      <c r="J332" s="62">
        <v>1842829</v>
      </c>
      <c r="K332" s="62">
        <v>51868</v>
      </c>
      <c r="L332" s="62">
        <v>3786462</v>
      </c>
      <c r="M332" s="62">
        <v>1790961</v>
      </c>
      <c r="N332" s="62">
        <v>3840958</v>
      </c>
      <c r="O332" s="62">
        <v>-54496</v>
      </c>
      <c r="P332" s="62">
        <v>143389</v>
      </c>
      <c r="Q332" s="62">
        <v>0</v>
      </c>
      <c r="R332" s="62">
        <v>57294</v>
      </c>
      <c r="S332" s="62">
        <v>2205</v>
      </c>
      <c r="T332" s="62">
        <v>0</v>
      </c>
      <c r="U332" s="62">
        <v>21702</v>
      </c>
      <c r="V332" s="62">
        <v>3497</v>
      </c>
    </row>
    <row r="333" spans="1:22" ht="15" x14ac:dyDescent="0.25">
      <c r="A333" s="62" t="s">
        <v>405</v>
      </c>
      <c r="B333" s="62">
        <v>6975</v>
      </c>
      <c r="C333" s="62">
        <v>0</v>
      </c>
      <c r="D333" s="62">
        <v>1</v>
      </c>
      <c r="E333" s="62">
        <v>1203.9000000000001</v>
      </c>
      <c r="F333" s="62">
        <v>4.9000000000000004</v>
      </c>
      <c r="G333" s="62">
        <v>6761673</v>
      </c>
      <c r="H333" s="62">
        <v>868190</v>
      </c>
      <c r="I333" s="62">
        <v>264300</v>
      </c>
      <c r="J333" s="62">
        <v>2617006</v>
      </c>
      <c r="K333" s="62">
        <v>-117074</v>
      </c>
      <c r="L333" s="62">
        <v>10262408.333000001</v>
      </c>
      <c r="M333" s="62">
        <v>2734080</v>
      </c>
      <c r="N333" s="62">
        <v>10099643</v>
      </c>
      <c r="O333" s="62">
        <v>162765.33332999999</v>
      </c>
      <c r="P333" s="62">
        <v>0</v>
      </c>
      <c r="Q333" s="62">
        <v>163080.45042000001</v>
      </c>
      <c r="R333" s="62">
        <v>299202</v>
      </c>
      <c r="S333" s="62">
        <v>35999</v>
      </c>
      <c r="T333" s="62">
        <v>163080.45042000001</v>
      </c>
      <c r="U333" s="62">
        <v>63360</v>
      </c>
      <c r="V333" s="62">
        <v>15539</v>
      </c>
    </row>
    <row r="334" spans="1:22" ht="15" x14ac:dyDescent="0.25">
      <c r="A334" s="62" t="s">
        <v>406</v>
      </c>
      <c r="B334" s="62">
        <v>6983</v>
      </c>
      <c r="C334" s="62">
        <v>0</v>
      </c>
      <c r="D334" s="62">
        <v>1</v>
      </c>
      <c r="E334" s="62">
        <v>888</v>
      </c>
      <c r="F334" s="62">
        <v>29</v>
      </c>
      <c r="G334" s="62">
        <v>3865566</v>
      </c>
      <c r="H334" s="62">
        <v>591759</v>
      </c>
      <c r="I334" s="62">
        <v>408586</v>
      </c>
      <c r="J334" s="62">
        <v>2671811</v>
      </c>
      <c r="K334" s="62">
        <v>75434</v>
      </c>
      <c r="L334" s="62">
        <v>7154517.6666999999</v>
      </c>
      <c r="M334" s="62">
        <v>2596377</v>
      </c>
      <c r="N334" s="62">
        <v>6645116</v>
      </c>
      <c r="O334" s="62">
        <v>509401.66667000001</v>
      </c>
      <c r="P334" s="62">
        <v>0</v>
      </c>
      <c r="Q334" s="62">
        <v>0</v>
      </c>
      <c r="R334" s="62">
        <v>120954</v>
      </c>
      <c r="S334" s="62">
        <v>-1466</v>
      </c>
      <c r="T334" s="62">
        <v>0</v>
      </c>
      <c r="U334" s="62">
        <v>44568</v>
      </c>
      <c r="V334" s="62">
        <v>25382</v>
      </c>
    </row>
    <row r="335" spans="1:22" ht="15" x14ac:dyDescent="0.25">
      <c r="A335" s="62" t="s">
        <v>407</v>
      </c>
      <c r="B335" s="62">
        <v>6985</v>
      </c>
      <c r="C335" s="62">
        <v>0</v>
      </c>
      <c r="D335" s="62">
        <v>1</v>
      </c>
      <c r="E335" s="62">
        <v>863.5</v>
      </c>
      <c r="F335" s="62">
        <v>4.8</v>
      </c>
      <c r="G335" s="62">
        <v>4332394</v>
      </c>
      <c r="H335" s="62">
        <v>615813</v>
      </c>
      <c r="I335" s="62">
        <v>278970</v>
      </c>
      <c r="J335" s="62">
        <v>2240035</v>
      </c>
      <c r="K335" s="62">
        <v>-14985</v>
      </c>
      <c r="L335" s="62">
        <v>7195063.6666999999</v>
      </c>
      <c r="M335" s="62">
        <v>2255020</v>
      </c>
      <c r="N335" s="62">
        <v>6924257</v>
      </c>
      <c r="O335" s="62">
        <v>270806.66667000001</v>
      </c>
      <c r="P335" s="62">
        <v>0</v>
      </c>
      <c r="Q335" s="62">
        <v>0</v>
      </c>
      <c r="R335" s="62">
        <v>0</v>
      </c>
      <c r="S335" s="62">
        <v>0</v>
      </c>
      <c r="T335" s="62">
        <v>0</v>
      </c>
      <c r="U335" s="62">
        <v>44478</v>
      </c>
      <c r="V335" s="62">
        <v>6822</v>
      </c>
    </row>
    <row r="336" spans="1:22" ht="15" x14ac:dyDescent="0.25">
      <c r="A336" s="62" t="s">
        <v>408</v>
      </c>
      <c r="B336" s="62">
        <v>6987</v>
      </c>
      <c r="C336" s="62">
        <v>0</v>
      </c>
      <c r="D336" s="62">
        <v>1</v>
      </c>
      <c r="E336" s="62">
        <v>682.3</v>
      </c>
      <c r="F336" s="62">
        <v>-16.600000000000001</v>
      </c>
      <c r="G336" s="62">
        <v>3553397</v>
      </c>
      <c r="H336" s="62">
        <v>500104</v>
      </c>
      <c r="I336" s="62">
        <v>103173</v>
      </c>
      <c r="J336" s="62">
        <v>2050593</v>
      </c>
      <c r="K336" s="62">
        <v>-41465</v>
      </c>
      <c r="L336" s="62">
        <v>6119232.6666999999</v>
      </c>
      <c r="M336" s="62">
        <v>2092058</v>
      </c>
      <c r="N336" s="62">
        <v>6042386</v>
      </c>
      <c r="O336" s="62">
        <v>76846.666666999998</v>
      </c>
      <c r="P336" s="62">
        <v>0</v>
      </c>
      <c r="Q336" s="62">
        <v>0</v>
      </c>
      <c r="R336" s="62">
        <v>54111</v>
      </c>
      <c r="S336" s="62">
        <v>-40765</v>
      </c>
      <c r="T336" s="62">
        <v>0</v>
      </c>
      <c r="U336" s="62">
        <v>37438</v>
      </c>
      <c r="V336" s="62">
        <v>15139</v>
      </c>
    </row>
    <row r="337" spans="1:22" ht="15" x14ac:dyDescent="0.25">
      <c r="A337" s="62" t="s">
        <v>409</v>
      </c>
      <c r="B337" s="62">
        <v>6990</v>
      </c>
      <c r="C337" s="62">
        <v>0</v>
      </c>
      <c r="D337" s="62">
        <v>1</v>
      </c>
      <c r="E337" s="62">
        <v>755.1</v>
      </c>
      <c r="F337" s="62">
        <v>17</v>
      </c>
      <c r="G337" s="62">
        <v>4624566</v>
      </c>
      <c r="H337" s="62">
        <v>568745</v>
      </c>
      <c r="I337" s="62">
        <v>480199</v>
      </c>
      <c r="J337" s="62">
        <v>1833890</v>
      </c>
      <c r="K337" s="62">
        <v>38900</v>
      </c>
      <c r="L337" s="62">
        <v>7038233.3333000001</v>
      </c>
      <c r="M337" s="62">
        <v>1794990</v>
      </c>
      <c r="N337" s="62">
        <v>6508102</v>
      </c>
      <c r="O337" s="62">
        <v>530131.33333000005</v>
      </c>
      <c r="P337" s="62">
        <v>0</v>
      </c>
      <c r="Q337" s="62">
        <v>129098.99531</v>
      </c>
      <c r="R337" s="62">
        <v>159150</v>
      </c>
      <c r="S337" s="62">
        <v>12246</v>
      </c>
      <c r="T337" s="62">
        <v>129098.99531</v>
      </c>
      <c r="U337" s="62">
        <v>42785</v>
      </c>
      <c r="V337" s="62">
        <v>11032</v>
      </c>
    </row>
    <row r="338" spans="1:22" ht="15" x14ac:dyDescent="0.25">
      <c r="A338" s="62" t="s">
        <v>410</v>
      </c>
      <c r="B338" s="62">
        <v>6961</v>
      </c>
      <c r="C338" s="62">
        <v>0</v>
      </c>
      <c r="D338" s="62">
        <v>1</v>
      </c>
      <c r="E338" s="62">
        <v>2949.6</v>
      </c>
      <c r="F338" s="62">
        <v>-27.6</v>
      </c>
      <c r="G338" s="62">
        <v>14027340</v>
      </c>
      <c r="H338" s="62">
        <v>2073188</v>
      </c>
      <c r="I338" s="62">
        <v>851784</v>
      </c>
      <c r="J338" s="62">
        <v>10305799</v>
      </c>
      <c r="K338" s="62">
        <v>189955</v>
      </c>
      <c r="L338" s="62">
        <v>26508505.333000001</v>
      </c>
      <c r="M338" s="62">
        <v>10115844</v>
      </c>
      <c r="N338" s="62">
        <v>25364588</v>
      </c>
      <c r="O338" s="62">
        <v>1143917.3333000001</v>
      </c>
      <c r="P338" s="62">
        <v>0</v>
      </c>
      <c r="Q338" s="62">
        <v>0</v>
      </c>
      <c r="R338" s="62">
        <v>891240</v>
      </c>
      <c r="S338" s="62">
        <v>40421</v>
      </c>
      <c r="T338" s="62">
        <v>0</v>
      </c>
      <c r="U338" s="62">
        <v>159367</v>
      </c>
      <c r="V338" s="62">
        <v>102178</v>
      </c>
    </row>
    <row r="339" spans="1:22" ht="15" x14ac:dyDescent="0.25">
      <c r="A339" s="62" t="s">
        <v>411</v>
      </c>
      <c r="B339" s="62">
        <v>6992</v>
      </c>
      <c r="C339" s="62">
        <v>0</v>
      </c>
      <c r="D339" s="62">
        <v>1</v>
      </c>
      <c r="E339" s="62">
        <v>521</v>
      </c>
      <c r="F339" s="62">
        <v>-23.2</v>
      </c>
      <c r="G339" s="62">
        <v>2053045</v>
      </c>
      <c r="H339" s="62">
        <v>396025</v>
      </c>
      <c r="I339" s="62">
        <v>92837</v>
      </c>
      <c r="J339" s="62">
        <v>2430245</v>
      </c>
      <c r="K339" s="62">
        <v>83925</v>
      </c>
      <c r="L339" s="62">
        <v>4894868.6666999999</v>
      </c>
      <c r="M339" s="62">
        <v>2346320</v>
      </c>
      <c r="N339" s="62">
        <v>4702553</v>
      </c>
      <c r="O339" s="62">
        <v>192315.66667000001</v>
      </c>
      <c r="P339" s="62">
        <v>48503</v>
      </c>
      <c r="Q339" s="62">
        <v>0</v>
      </c>
      <c r="R339" s="62">
        <v>57294</v>
      </c>
      <c r="S339" s="62">
        <v>-16158</v>
      </c>
      <c r="T339" s="62">
        <v>0</v>
      </c>
      <c r="U339" s="62">
        <v>29217</v>
      </c>
      <c r="V339" s="62">
        <v>15554</v>
      </c>
    </row>
    <row r="340" spans="1:22" ht="15" x14ac:dyDescent="0.25">
      <c r="A340" s="62" t="s">
        <v>412</v>
      </c>
      <c r="B340" s="62">
        <v>7002</v>
      </c>
      <c r="C340" s="62">
        <v>0</v>
      </c>
      <c r="D340" s="62">
        <v>1</v>
      </c>
      <c r="E340" s="62">
        <v>171.3</v>
      </c>
      <c r="F340" s="62">
        <v>-24.8</v>
      </c>
      <c r="G340" s="62">
        <v>719431</v>
      </c>
      <c r="H340" s="62">
        <v>168007</v>
      </c>
      <c r="I340" s="62">
        <v>-74392</v>
      </c>
      <c r="J340" s="62">
        <v>865185</v>
      </c>
      <c r="K340" s="62">
        <v>110295</v>
      </c>
      <c r="L340" s="62">
        <v>1757378.3333000001</v>
      </c>
      <c r="M340" s="62">
        <v>754890</v>
      </c>
      <c r="N340" s="62">
        <v>1716720</v>
      </c>
      <c r="O340" s="62">
        <v>40658.333333000002</v>
      </c>
      <c r="P340" s="62">
        <v>121835</v>
      </c>
      <c r="Q340" s="62">
        <v>0</v>
      </c>
      <c r="R340" s="62">
        <v>38196</v>
      </c>
      <c r="S340" s="62">
        <v>13712</v>
      </c>
      <c r="T340" s="62">
        <v>0</v>
      </c>
      <c r="U340" s="62">
        <v>9651</v>
      </c>
      <c r="V340" s="62">
        <v>4755</v>
      </c>
    </row>
    <row r="341" spans="1:22" ht="15" x14ac:dyDescent="0.25">
      <c r="A341" s="62" t="s">
        <v>413</v>
      </c>
      <c r="B341" s="62">
        <v>7029</v>
      </c>
      <c r="C341" s="62">
        <v>0</v>
      </c>
      <c r="D341" s="62">
        <v>1</v>
      </c>
      <c r="E341" s="62">
        <v>1143.5999999999999</v>
      </c>
      <c r="F341" s="62">
        <v>1.9</v>
      </c>
      <c r="G341" s="62">
        <v>5647223</v>
      </c>
      <c r="H341" s="62">
        <v>792095</v>
      </c>
      <c r="I341" s="62">
        <v>254370</v>
      </c>
      <c r="J341" s="62">
        <v>3184767</v>
      </c>
      <c r="K341" s="62">
        <v>47082</v>
      </c>
      <c r="L341" s="62">
        <v>9645655</v>
      </c>
      <c r="M341" s="62">
        <v>3137685</v>
      </c>
      <c r="N341" s="62">
        <v>9322633</v>
      </c>
      <c r="O341" s="62">
        <v>323022</v>
      </c>
      <c r="P341" s="62">
        <v>0</v>
      </c>
      <c r="Q341" s="62">
        <v>0</v>
      </c>
      <c r="R341" s="62">
        <v>203712</v>
      </c>
      <c r="S341" s="62">
        <v>7840</v>
      </c>
      <c r="T341" s="62">
        <v>0</v>
      </c>
      <c r="U341" s="62">
        <v>58255</v>
      </c>
      <c r="V341" s="62">
        <v>21570</v>
      </c>
    </row>
    <row r="342" spans="1:22" ht="15" x14ac:dyDescent="0.25">
      <c r="A342" s="62" t="s">
        <v>414</v>
      </c>
      <c r="B342" s="62">
        <v>7038</v>
      </c>
      <c r="C342" s="62">
        <v>0</v>
      </c>
      <c r="D342" s="62">
        <v>1</v>
      </c>
      <c r="E342" s="62">
        <v>762</v>
      </c>
      <c r="F342" s="62">
        <v>-10.6</v>
      </c>
      <c r="G342" s="62">
        <v>3817613</v>
      </c>
      <c r="H342" s="62">
        <v>550004</v>
      </c>
      <c r="I342" s="62">
        <v>198764</v>
      </c>
      <c r="J342" s="62">
        <v>2189745</v>
      </c>
      <c r="K342" s="62">
        <v>-36532</v>
      </c>
      <c r="L342" s="62">
        <v>6575385.3333000001</v>
      </c>
      <c r="M342" s="62">
        <v>2226277</v>
      </c>
      <c r="N342" s="62">
        <v>6395130</v>
      </c>
      <c r="O342" s="62">
        <v>180255.33332999999</v>
      </c>
      <c r="P342" s="62">
        <v>0</v>
      </c>
      <c r="Q342" s="62">
        <v>0</v>
      </c>
      <c r="R342" s="62">
        <v>149601</v>
      </c>
      <c r="S342" s="62">
        <v>51665</v>
      </c>
      <c r="T342" s="62">
        <v>0</v>
      </c>
      <c r="U342" s="62">
        <v>39549</v>
      </c>
      <c r="V342" s="62">
        <v>18023</v>
      </c>
    </row>
    <row r="343" spans="1:22" ht="15" x14ac:dyDescent="0.25">
      <c r="A343" s="62" t="s">
        <v>415</v>
      </c>
      <c r="B343" s="62">
        <v>7047</v>
      </c>
      <c r="C343" s="62">
        <v>0</v>
      </c>
      <c r="D343" s="62">
        <v>1</v>
      </c>
      <c r="E343" s="62">
        <v>377.7</v>
      </c>
      <c r="F343" s="62">
        <v>2.7</v>
      </c>
      <c r="G343" s="62">
        <v>1893311</v>
      </c>
      <c r="H343" s="62">
        <v>281036</v>
      </c>
      <c r="I343" s="62">
        <v>140316</v>
      </c>
      <c r="J343" s="62">
        <v>1128121</v>
      </c>
      <c r="K343" s="62">
        <v>33239</v>
      </c>
      <c r="L343" s="62">
        <v>3306777</v>
      </c>
      <c r="M343" s="62">
        <v>1094882</v>
      </c>
      <c r="N343" s="62">
        <v>3128913</v>
      </c>
      <c r="O343" s="62">
        <v>177864</v>
      </c>
      <c r="P343" s="62">
        <v>0</v>
      </c>
      <c r="Q343" s="62">
        <v>0</v>
      </c>
      <c r="R343" s="62">
        <v>50928</v>
      </c>
      <c r="S343" s="62">
        <v>-19464</v>
      </c>
      <c r="T343" s="62">
        <v>0</v>
      </c>
      <c r="U343" s="62">
        <v>19879</v>
      </c>
      <c r="V343" s="62">
        <v>4309</v>
      </c>
    </row>
    <row r="344" spans="1:22" ht="15" x14ac:dyDescent="0.25">
      <c r="A344" s="62" t="s">
        <v>416</v>
      </c>
      <c r="B344" s="62">
        <v>7056</v>
      </c>
      <c r="C344" s="62">
        <v>0</v>
      </c>
      <c r="D344" s="62">
        <v>1</v>
      </c>
      <c r="E344" s="62">
        <v>1714.9</v>
      </c>
      <c r="F344" s="62">
        <v>9.1</v>
      </c>
      <c r="G344" s="62">
        <v>9308322</v>
      </c>
      <c r="H344" s="62">
        <v>1174408</v>
      </c>
      <c r="I344" s="62">
        <v>583859</v>
      </c>
      <c r="J344" s="62">
        <v>4237497</v>
      </c>
      <c r="K344" s="62">
        <v>101135</v>
      </c>
      <c r="L344" s="62">
        <v>14745645</v>
      </c>
      <c r="M344" s="62">
        <v>4136362</v>
      </c>
      <c r="N344" s="62">
        <v>14035233</v>
      </c>
      <c r="O344" s="62">
        <v>710412</v>
      </c>
      <c r="P344" s="62">
        <v>0</v>
      </c>
      <c r="Q344" s="62">
        <v>99698.335980000003</v>
      </c>
      <c r="R344" s="62">
        <v>302385</v>
      </c>
      <c r="S344" s="62">
        <v>63666</v>
      </c>
      <c r="T344" s="62">
        <v>99698.335980000003</v>
      </c>
      <c r="U344" s="62">
        <v>90597</v>
      </c>
      <c r="V344" s="62">
        <v>25418</v>
      </c>
    </row>
    <row r="345" spans="1:22" ht="15" x14ac:dyDescent="0.25">
      <c r="A345" s="62" t="s">
        <v>417</v>
      </c>
      <c r="B345" s="62">
        <v>7092</v>
      </c>
      <c r="C345" s="62">
        <v>0</v>
      </c>
      <c r="D345" s="62">
        <v>1</v>
      </c>
      <c r="E345" s="62">
        <v>443.9</v>
      </c>
      <c r="F345" s="62">
        <v>11.4</v>
      </c>
      <c r="G345" s="62">
        <v>2260824</v>
      </c>
      <c r="H345" s="62">
        <v>343018</v>
      </c>
      <c r="I345" s="62">
        <v>285109</v>
      </c>
      <c r="J345" s="62">
        <v>1241820</v>
      </c>
      <c r="K345" s="62">
        <v>10204</v>
      </c>
      <c r="L345" s="62">
        <v>3851341</v>
      </c>
      <c r="M345" s="62">
        <v>1231616</v>
      </c>
      <c r="N345" s="62">
        <v>3550349</v>
      </c>
      <c r="O345" s="62">
        <v>300992</v>
      </c>
      <c r="P345" s="62">
        <v>0</v>
      </c>
      <c r="Q345" s="62">
        <v>0</v>
      </c>
      <c r="R345" s="62">
        <v>73209</v>
      </c>
      <c r="S345" s="62">
        <v>-9425</v>
      </c>
      <c r="T345" s="62">
        <v>0</v>
      </c>
      <c r="U345" s="62">
        <v>24062</v>
      </c>
      <c r="V345" s="62">
        <v>5679</v>
      </c>
    </row>
    <row r="346" spans="1:22" ht="15" x14ac:dyDescent="0.25">
      <c r="A346" s="62" t="s">
        <v>418</v>
      </c>
      <c r="B346" s="62">
        <v>7098</v>
      </c>
      <c r="C346" s="62">
        <v>0</v>
      </c>
      <c r="D346" s="62">
        <v>1</v>
      </c>
      <c r="E346" s="62">
        <v>565.5</v>
      </c>
      <c r="F346" s="62">
        <v>-23.6</v>
      </c>
      <c r="G346" s="62">
        <v>2974774</v>
      </c>
      <c r="H346" s="62">
        <v>402484</v>
      </c>
      <c r="I346" s="62">
        <v>71217</v>
      </c>
      <c r="J346" s="62">
        <v>1518542</v>
      </c>
      <c r="K346" s="62">
        <v>32324</v>
      </c>
      <c r="L346" s="62">
        <v>4900563</v>
      </c>
      <c r="M346" s="62">
        <v>1486218</v>
      </c>
      <c r="N346" s="62">
        <v>4792259</v>
      </c>
      <c r="O346" s="62">
        <v>108304</v>
      </c>
      <c r="P346" s="62">
        <v>41967</v>
      </c>
      <c r="Q346" s="62">
        <v>0</v>
      </c>
      <c r="R346" s="62">
        <v>66843</v>
      </c>
      <c r="S346" s="62">
        <v>-18851</v>
      </c>
      <c r="T346" s="62">
        <v>0</v>
      </c>
      <c r="U346" s="62">
        <v>30175</v>
      </c>
      <c r="V346" s="62">
        <v>4763</v>
      </c>
    </row>
    <row r="347" spans="1:22" ht="15" x14ac:dyDescent="0.25">
      <c r="A347" s="62" t="s">
        <v>419</v>
      </c>
      <c r="B347" s="62">
        <v>7110</v>
      </c>
      <c r="C347" s="62">
        <v>0</v>
      </c>
      <c r="D347" s="62">
        <v>1</v>
      </c>
      <c r="E347" s="62">
        <v>912.3</v>
      </c>
      <c r="F347" s="62">
        <v>62.1</v>
      </c>
      <c r="G347" s="62">
        <v>4632490</v>
      </c>
      <c r="H347" s="62">
        <v>628687</v>
      </c>
      <c r="I347" s="62">
        <v>706580</v>
      </c>
      <c r="J347" s="62">
        <v>2332386</v>
      </c>
      <c r="K347" s="62">
        <v>114935</v>
      </c>
      <c r="L347" s="62">
        <v>7604276.6666999999</v>
      </c>
      <c r="M347" s="62">
        <v>2217451</v>
      </c>
      <c r="N347" s="62">
        <v>6772048</v>
      </c>
      <c r="O347" s="62">
        <v>832228.66666999995</v>
      </c>
      <c r="P347" s="62">
        <v>0</v>
      </c>
      <c r="Q347" s="62">
        <v>0</v>
      </c>
      <c r="R347" s="62">
        <v>194163</v>
      </c>
      <c r="S347" s="62">
        <v>28896</v>
      </c>
      <c r="T347" s="62">
        <v>0</v>
      </c>
      <c r="U347" s="62">
        <v>46770</v>
      </c>
      <c r="V347" s="62">
        <v>10714</v>
      </c>
    </row>
    <row r="348" spans="1:22" ht="15"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row>
    <row r="349" spans="1:22" ht="15"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row>
    <row r="350" spans="1:22" ht="15" x14ac:dyDescent="0.25">
      <c r="A350" s="62"/>
      <c r="B350" s="62"/>
      <c r="C350" s="62"/>
      <c r="D350" s="62"/>
      <c r="E350" s="62"/>
      <c r="F350" s="62"/>
      <c r="G350" s="62"/>
      <c r="H350" s="62"/>
      <c r="I350" s="62"/>
      <c r="J350" s="62"/>
      <c r="K350" s="62"/>
      <c r="L350" s="62"/>
      <c r="M350" s="62"/>
      <c r="N350" s="62"/>
      <c r="O350" s="62"/>
      <c r="P350" s="62"/>
      <c r="Q350" s="62"/>
      <c r="R350" s="62"/>
      <c r="S350" s="62"/>
      <c r="V350">
        <v>16687237</v>
      </c>
    </row>
    <row r="351" spans="1:22" ht="15" x14ac:dyDescent="0.25">
      <c r="A351" s="62"/>
      <c r="B351" s="62"/>
      <c r="C351" s="62"/>
      <c r="D351" s="62"/>
      <c r="E351" s="62"/>
      <c r="F351" s="62"/>
      <c r="G351" s="62"/>
      <c r="H351" s="62"/>
      <c r="I351" s="62"/>
      <c r="J351" s="62"/>
      <c r="K351" s="62"/>
      <c r="L351" s="62"/>
      <c r="M351" s="62"/>
      <c r="N351" s="62"/>
      <c r="O351" s="62"/>
      <c r="P351" s="62"/>
      <c r="Q351" s="62"/>
      <c r="R351" s="62"/>
      <c r="S351" s="62"/>
    </row>
    <row r="352" spans="1:22"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row r="354" spans="1:19" ht="15" x14ac:dyDescent="0.25">
      <c r="A354" s="62"/>
      <c r="B354" s="62"/>
      <c r="C354" s="62"/>
      <c r="D354" s="62"/>
      <c r="E354" s="62"/>
      <c r="F354" s="62"/>
      <c r="G354" s="62"/>
      <c r="H354" s="62"/>
      <c r="I354" s="62"/>
      <c r="J354" s="62"/>
      <c r="K354" s="62"/>
      <c r="L354" s="62"/>
      <c r="M354" s="62"/>
      <c r="N354" s="62"/>
      <c r="O354" s="62"/>
      <c r="P354" s="62"/>
      <c r="Q354" s="62"/>
      <c r="R354" s="62"/>
      <c r="S354" s="62"/>
    </row>
    <row r="355" spans="1:19" ht="15" x14ac:dyDescent="0.25">
      <c r="A355" s="62"/>
      <c r="B355" s="62"/>
      <c r="C355" s="62"/>
      <c r="D355" s="62"/>
      <c r="E355" s="62"/>
      <c r="F355" s="62"/>
      <c r="G355" s="62"/>
      <c r="H355" s="62"/>
      <c r="I355" s="62"/>
      <c r="J355" s="62"/>
      <c r="K355" s="62"/>
      <c r="L355" s="62"/>
      <c r="M355" s="62"/>
      <c r="N355" s="62"/>
      <c r="O355" s="62"/>
      <c r="P355" s="62"/>
      <c r="Q355" s="62"/>
      <c r="R355" s="62"/>
      <c r="S355" s="62"/>
    </row>
    <row r="356" spans="1:19" ht="15" x14ac:dyDescent="0.25">
      <c r="A356" s="62"/>
      <c r="B356" s="62"/>
      <c r="C356" s="62"/>
      <c r="D356" s="62"/>
      <c r="E356" s="62"/>
      <c r="F356" s="62"/>
      <c r="G356" s="62"/>
      <c r="H356" s="62"/>
      <c r="I356" s="62"/>
      <c r="J356" s="62"/>
      <c r="K356" s="62"/>
      <c r="L356" s="62"/>
      <c r="M356" s="62"/>
      <c r="N356" s="62"/>
      <c r="O356" s="62"/>
      <c r="P356" s="62"/>
      <c r="Q356" s="62"/>
      <c r="R356" s="62"/>
      <c r="S356" s="62"/>
    </row>
    <row r="357" spans="1:19" ht="15" x14ac:dyDescent="0.25">
      <c r="A357" s="62"/>
      <c r="B357" s="62"/>
      <c r="C357" s="62"/>
      <c r="D357" s="62"/>
      <c r="E357" s="62"/>
      <c r="F357" s="62"/>
      <c r="G357" s="62"/>
      <c r="H357" s="62"/>
      <c r="I357" s="62"/>
      <c r="J357" s="62"/>
      <c r="K357" s="62"/>
      <c r="L357" s="62"/>
      <c r="M357" s="62"/>
      <c r="N357" s="62"/>
      <c r="O357" s="62"/>
      <c r="P357" s="62"/>
      <c r="Q357" s="62"/>
      <c r="R357" s="62"/>
      <c r="S357" s="62"/>
    </row>
    <row r="358" spans="1:19" ht="15" x14ac:dyDescent="0.25">
      <c r="A358" s="62"/>
      <c r="B358" s="62"/>
      <c r="C358" s="62"/>
      <c r="D358" s="62"/>
      <c r="E358" s="62"/>
      <c r="F358" s="62"/>
      <c r="G358" s="62"/>
      <c r="H358" s="62"/>
      <c r="I358" s="62"/>
      <c r="J358" s="62"/>
      <c r="K358" s="62"/>
      <c r="L358" s="62"/>
      <c r="M358" s="62"/>
      <c r="N358" s="62"/>
      <c r="O358" s="62"/>
      <c r="P358" s="62"/>
      <c r="Q358" s="62"/>
      <c r="R358" s="62"/>
      <c r="S358" s="62"/>
    </row>
    <row r="359" spans="1:19" ht="15" x14ac:dyDescent="0.25">
      <c r="A359" s="62"/>
      <c r="B359" s="62"/>
      <c r="C359" s="62"/>
      <c r="D359" s="62"/>
      <c r="E359" s="62"/>
      <c r="F359" s="62"/>
      <c r="G359" s="62"/>
      <c r="H359" s="62"/>
      <c r="I359" s="62"/>
      <c r="J359" s="62"/>
      <c r="K359" s="62"/>
      <c r="L359" s="62"/>
      <c r="M359" s="62"/>
      <c r="N359" s="62"/>
      <c r="O359" s="62"/>
      <c r="P359" s="62"/>
      <c r="Q359" s="62"/>
      <c r="R359" s="62"/>
      <c r="S359" s="62"/>
    </row>
    <row r="360" spans="1:19" ht="15" x14ac:dyDescent="0.25">
      <c r="A360" s="62"/>
      <c r="B360" s="62"/>
      <c r="C360" s="62"/>
      <c r="D360" s="62"/>
      <c r="E360" s="62"/>
      <c r="F360" s="62"/>
      <c r="G360" s="62"/>
      <c r="H360" s="62"/>
      <c r="I360" s="62"/>
      <c r="J360" s="62"/>
      <c r="K360" s="62"/>
      <c r="L360" s="62"/>
      <c r="M360" s="62"/>
      <c r="N360" s="62"/>
      <c r="O360" s="62"/>
      <c r="P360" s="62"/>
      <c r="Q360" s="62"/>
      <c r="R360" s="62"/>
      <c r="S360" s="62"/>
    </row>
  </sheetData>
  <phoneticPr fontId="1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0"/>
  <sheetViews>
    <sheetView topLeftCell="A330" workbookViewId="0">
      <selection activeCell="A8" sqref="A8"/>
    </sheetView>
  </sheetViews>
  <sheetFormatPr defaultRowHeight="12.75" x14ac:dyDescent="0.2"/>
  <cols>
    <col min="2" max="2" width="13.140625" customWidth="1"/>
  </cols>
  <sheetData>
    <row r="1" spans="1:19" ht="15" x14ac:dyDescent="0.25">
      <c r="A1" s="59"/>
      <c r="B1" s="62"/>
      <c r="C1" s="62"/>
      <c r="D1" s="62"/>
      <c r="E1" s="62"/>
      <c r="F1" s="62"/>
      <c r="G1" s="62"/>
      <c r="H1" s="62"/>
      <c r="I1" s="62"/>
      <c r="J1" s="62"/>
      <c r="K1" s="62"/>
      <c r="L1" s="62"/>
      <c r="M1" s="62"/>
      <c r="N1" s="62"/>
      <c r="O1" s="62"/>
      <c r="P1" s="62"/>
      <c r="Q1" s="62"/>
      <c r="R1" s="62"/>
      <c r="S1" s="62"/>
    </row>
    <row r="2" spans="1:19" ht="15" x14ac:dyDescent="0.25">
      <c r="A2" s="62"/>
      <c r="B2" s="62"/>
      <c r="C2" s="62"/>
      <c r="D2" s="62"/>
      <c r="E2" s="62"/>
      <c r="F2" s="62"/>
      <c r="G2" s="62"/>
      <c r="H2" s="62"/>
      <c r="I2" s="62"/>
      <c r="J2" s="62"/>
      <c r="K2" s="62"/>
      <c r="L2" s="62"/>
      <c r="M2" s="62"/>
      <c r="N2" s="62"/>
      <c r="O2" s="62"/>
      <c r="P2" s="62"/>
      <c r="Q2" s="62"/>
      <c r="R2" s="62"/>
      <c r="S2" s="62"/>
    </row>
    <row r="3" spans="1:19" ht="15" x14ac:dyDescent="0.25">
      <c r="A3" s="62"/>
      <c r="B3" s="62"/>
      <c r="C3" s="62"/>
      <c r="D3" s="62"/>
      <c r="E3" s="62"/>
      <c r="F3" s="62"/>
      <c r="G3" s="62"/>
      <c r="H3" s="62"/>
      <c r="I3" s="62"/>
      <c r="J3" s="62"/>
      <c r="K3" s="62"/>
      <c r="L3" s="62"/>
      <c r="M3" s="62"/>
      <c r="N3" s="62"/>
      <c r="O3" s="62"/>
      <c r="P3" s="62"/>
      <c r="Q3" s="62"/>
      <c r="R3" s="62"/>
      <c r="S3" s="62"/>
    </row>
    <row r="4" spans="1:19" ht="15" x14ac:dyDescent="0.25">
      <c r="A4" s="62"/>
      <c r="B4" s="62"/>
      <c r="C4" s="62"/>
      <c r="D4" s="62"/>
      <c r="E4" s="62"/>
      <c r="F4" s="62"/>
      <c r="G4" s="62"/>
      <c r="H4" s="62"/>
      <c r="I4" s="62"/>
      <c r="J4" s="62"/>
      <c r="K4" s="62"/>
      <c r="L4" s="62"/>
      <c r="M4" s="62"/>
      <c r="N4" s="62"/>
      <c r="O4" s="62"/>
      <c r="P4" s="62"/>
      <c r="Q4" s="62"/>
      <c r="R4" s="62"/>
      <c r="S4" s="62"/>
    </row>
    <row r="5" spans="1:19" ht="15" x14ac:dyDescent="0.25">
      <c r="A5" s="62"/>
      <c r="B5" s="62"/>
      <c r="C5" s="62"/>
      <c r="D5" s="62"/>
      <c r="E5" s="62"/>
      <c r="F5" s="62"/>
      <c r="G5" s="62"/>
      <c r="H5" s="62"/>
      <c r="I5" s="62"/>
      <c r="J5" s="62"/>
      <c r="K5" s="62"/>
      <c r="L5" s="62"/>
      <c r="M5" s="62"/>
      <c r="N5" s="62"/>
      <c r="O5" s="62"/>
      <c r="P5" s="62"/>
      <c r="Q5" s="62"/>
      <c r="R5" s="62"/>
      <c r="S5" s="62"/>
    </row>
    <row r="6" spans="1:19" ht="15" x14ac:dyDescent="0.25">
      <c r="A6" s="62"/>
      <c r="B6" s="62"/>
      <c r="C6" s="62"/>
      <c r="D6" s="62"/>
      <c r="E6" s="62"/>
      <c r="F6" s="62"/>
      <c r="G6" s="62"/>
      <c r="H6" s="62"/>
      <c r="I6" s="62"/>
      <c r="J6" s="62"/>
      <c r="K6" s="62"/>
      <c r="L6" s="62"/>
      <c r="M6" s="62"/>
      <c r="N6" s="62"/>
      <c r="O6" s="62"/>
      <c r="P6" s="62"/>
      <c r="Q6" s="62"/>
      <c r="R6" s="62"/>
      <c r="S6" s="62"/>
    </row>
    <row r="7" spans="1:19" ht="15" x14ac:dyDescent="0.25">
      <c r="A7" s="62"/>
      <c r="B7" s="62"/>
      <c r="C7" s="62"/>
      <c r="D7" s="62"/>
      <c r="E7" s="62"/>
      <c r="F7" s="62"/>
      <c r="G7" s="62"/>
      <c r="H7" s="62"/>
      <c r="I7" s="62"/>
      <c r="J7" s="62"/>
      <c r="K7" s="62"/>
      <c r="L7" s="62"/>
      <c r="M7" s="62"/>
      <c r="N7" s="62"/>
      <c r="O7" s="62"/>
      <c r="P7" s="62"/>
      <c r="Q7" s="62"/>
      <c r="R7" s="62"/>
      <c r="S7" s="62"/>
    </row>
    <row r="8" spans="1:19" ht="15" x14ac:dyDescent="0.25">
      <c r="A8" s="62"/>
      <c r="B8" s="62"/>
      <c r="C8" s="62"/>
      <c r="D8" s="62"/>
      <c r="E8" s="62"/>
      <c r="F8" s="62"/>
      <c r="G8" s="62"/>
      <c r="H8" s="62"/>
      <c r="I8" s="62"/>
      <c r="J8" s="62"/>
      <c r="K8" s="62"/>
      <c r="L8" s="62"/>
      <c r="M8" s="62"/>
      <c r="N8" s="62"/>
      <c r="O8" s="62"/>
      <c r="P8" s="62"/>
      <c r="Q8" s="62"/>
      <c r="R8" s="62"/>
      <c r="S8" s="62"/>
    </row>
    <row r="9" spans="1:19" ht="15" x14ac:dyDescent="0.25">
      <c r="A9" s="62"/>
      <c r="B9" s="62"/>
      <c r="C9" s="62"/>
      <c r="D9" s="62"/>
      <c r="E9" s="62"/>
      <c r="F9" s="62"/>
      <c r="G9" s="62"/>
      <c r="H9" s="62"/>
      <c r="I9" s="62"/>
      <c r="J9" s="62"/>
      <c r="K9" s="62"/>
      <c r="L9" s="62"/>
      <c r="M9" s="62"/>
      <c r="N9" s="62"/>
      <c r="O9" s="62"/>
      <c r="P9" s="62"/>
      <c r="Q9" s="62"/>
      <c r="R9" s="62"/>
      <c r="S9" s="62"/>
    </row>
    <row r="10" spans="1:19" ht="15" x14ac:dyDescent="0.25">
      <c r="A10" s="62"/>
      <c r="B10" s="62"/>
      <c r="C10" s="62"/>
      <c r="D10" s="62"/>
      <c r="E10" s="62"/>
      <c r="F10" s="62"/>
      <c r="G10" s="62"/>
      <c r="H10" s="62"/>
      <c r="I10" s="62"/>
      <c r="J10" s="62"/>
      <c r="K10" s="62"/>
      <c r="L10" s="62"/>
      <c r="M10" s="62"/>
      <c r="N10" s="62"/>
      <c r="O10" s="62"/>
      <c r="P10" s="62"/>
      <c r="Q10" s="62"/>
      <c r="R10" s="62"/>
      <c r="S10" s="62"/>
    </row>
    <row r="11" spans="1:19" ht="15" x14ac:dyDescent="0.25">
      <c r="A11" s="62"/>
      <c r="B11" s="62"/>
      <c r="C11" s="62"/>
      <c r="D11" s="62"/>
      <c r="E11" s="62"/>
      <c r="F11" s="62"/>
      <c r="G11" s="62"/>
      <c r="H11" s="62"/>
      <c r="I11" s="62"/>
      <c r="J11" s="62"/>
      <c r="K11" s="62"/>
      <c r="L11" s="62"/>
      <c r="M11" s="62"/>
      <c r="N11" s="62"/>
      <c r="O11" s="62"/>
      <c r="P11" s="62"/>
      <c r="Q11" s="62"/>
      <c r="R11" s="62"/>
      <c r="S11" s="62"/>
    </row>
    <row r="12" spans="1:19" ht="15" x14ac:dyDescent="0.25">
      <c r="A12" s="62"/>
      <c r="B12" s="62"/>
      <c r="C12" s="62"/>
      <c r="D12" s="62"/>
      <c r="E12" s="62"/>
      <c r="F12" s="62"/>
      <c r="G12" s="62"/>
      <c r="H12" s="62"/>
      <c r="I12" s="62"/>
      <c r="J12" s="62"/>
      <c r="K12" s="62"/>
      <c r="L12" s="62"/>
      <c r="M12" s="62"/>
      <c r="N12" s="62"/>
      <c r="O12" s="62"/>
      <c r="P12" s="62"/>
      <c r="Q12" s="62"/>
      <c r="R12" s="62"/>
      <c r="S12" s="62"/>
    </row>
    <row r="13" spans="1:19" ht="15" x14ac:dyDescent="0.25">
      <c r="A13" s="62"/>
      <c r="B13" s="62"/>
      <c r="C13" s="62"/>
      <c r="D13" s="62"/>
      <c r="E13" s="62"/>
      <c r="F13" s="62"/>
      <c r="G13" s="62"/>
      <c r="H13" s="62"/>
      <c r="I13" s="62"/>
      <c r="J13" s="62"/>
      <c r="K13" s="62"/>
      <c r="L13" s="62"/>
      <c r="M13" s="62"/>
      <c r="N13" s="62"/>
      <c r="O13" s="62"/>
      <c r="P13" s="62"/>
      <c r="Q13" s="62"/>
      <c r="R13" s="62"/>
      <c r="S13" s="62"/>
    </row>
    <row r="14" spans="1:19" ht="15" x14ac:dyDescent="0.25">
      <c r="A14" s="62"/>
      <c r="B14" s="62"/>
      <c r="C14" s="62"/>
      <c r="D14" s="62"/>
      <c r="E14" s="62"/>
      <c r="F14" s="62"/>
      <c r="G14" s="62"/>
      <c r="H14" s="62"/>
      <c r="I14" s="62"/>
      <c r="J14" s="62"/>
      <c r="K14" s="62"/>
      <c r="L14" s="62"/>
      <c r="M14" s="62"/>
      <c r="N14" s="62"/>
      <c r="O14" s="62"/>
      <c r="P14" s="62"/>
      <c r="Q14" s="62"/>
      <c r="R14" s="62"/>
      <c r="S14" s="62"/>
    </row>
    <row r="15" spans="1:19" ht="15" x14ac:dyDescent="0.25">
      <c r="A15" s="62"/>
      <c r="B15" s="62"/>
      <c r="C15" s="62"/>
      <c r="D15" s="62"/>
      <c r="E15" s="62"/>
      <c r="F15" s="62"/>
      <c r="G15" s="62"/>
      <c r="H15" s="62"/>
      <c r="I15" s="62"/>
      <c r="J15" s="62"/>
      <c r="K15" s="62"/>
      <c r="L15" s="62"/>
      <c r="M15" s="62"/>
      <c r="N15" s="62"/>
      <c r="O15" s="62"/>
      <c r="P15" s="62"/>
      <c r="Q15" s="62"/>
      <c r="R15" s="62"/>
      <c r="S15" s="62"/>
    </row>
    <row r="16" spans="1:19" ht="15" x14ac:dyDescent="0.25">
      <c r="A16" s="62"/>
      <c r="B16" s="62"/>
      <c r="C16" s="62"/>
      <c r="D16" s="62"/>
      <c r="E16" s="62"/>
      <c r="F16" s="62"/>
      <c r="G16" s="62"/>
      <c r="H16" s="62"/>
      <c r="I16" s="62"/>
      <c r="J16" s="62"/>
      <c r="K16" s="62"/>
      <c r="L16" s="62"/>
      <c r="M16" s="62"/>
      <c r="N16" s="62"/>
      <c r="O16" s="62"/>
      <c r="P16" s="62"/>
      <c r="Q16" s="62"/>
      <c r="R16" s="62"/>
      <c r="S16" s="62"/>
    </row>
    <row r="17" spans="1:19" ht="15" x14ac:dyDescent="0.25">
      <c r="A17" s="62"/>
      <c r="B17" s="62"/>
      <c r="C17" s="62"/>
      <c r="D17" s="62"/>
      <c r="E17" s="62"/>
      <c r="F17" s="62"/>
      <c r="G17" s="62"/>
      <c r="H17" s="62"/>
      <c r="I17" s="62"/>
      <c r="J17" s="62"/>
      <c r="K17" s="62"/>
      <c r="L17" s="62"/>
      <c r="M17" s="62"/>
      <c r="N17" s="62"/>
      <c r="O17" s="62"/>
      <c r="P17" s="62"/>
      <c r="Q17" s="62"/>
      <c r="R17" s="62"/>
      <c r="S17" s="62"/>
    </row>
    <row r="18" spans="1:19" ht="15" x14ac:dyDescent="0.25">
      <c r="A18" s="62"/>
      <c r="B18" s="62"/>
      <c r="C18" s="62"/>
      <c r="D18" s="62"/>
      <c r="E18" s="62"/>
      <c r="F18" s="62"/>
      <c r="G18" s="62"/>
      <c r="H18" s="62"/>
      <c r="I18" s="62"/>
      <c r="J18" s="62"/>
      <c r="K18" s="62"/>
      <c r="L18" s="62"/>
      <c r="M18" s="62"/>
      <c r="N18" s="62"/>
      <c r="O18" s="62"/>
      <c r="P18" s="62"/>
      <c r="Q18" s="62"/>
      <c r="R18" s="62"/>
      <c r="S18" s="62"/>
    </row>
    <row r="19" spans="1:19" ht="15" x14ac:dyDescent="0.25">
      <c r="A19" s="62"/>
      <c r="B19" s="62"/>
      <c r="C19" s="62"/>
      <c r="D19" s="62"/>
      <c r="E19" s="62"/>
      <c r="F19" s="62"/>
      <c r="G19" s="62"/>
      <c r="H19" s="62"/>
      <c r="I19" s="62"/>
      <c r="J19" s="62"/>
      <c r="K19" s="62"/>
      <c r="L19" s="62"/>
      <c r="M19" s="62"/>
      <c r="N19" s="62"/>
      <c r="O19" s="62"/>
      <c r="P19" s="62"/>
      <c r="Q19" s="62"/>
      <c r="R19" s="62"/>
      <c r="S19" s="62"/>
    </row>
    <row r="20" spans="1:19" ht="15" x14ac:dyDescent="0.25">
      <c r="A20" s="62"/>
      <c r="B20" s="62"/>
      <c r="C20" s="62"/>
      <c r="D20" s="62"/>
      <c r="E20" s="62"/>
      <c r="F20" s="62"/>
      <c r="G20" s="62"/>
      <c r="H20" s="62"/>
      <c r="I20" s="62"/>
      <c r="J20" s="62"/>
      <c r="K20" s="62"/>
      <c r="L20" s="62"/>
      <c r="M20" s="62"/>
      <c r="N20" s="62"/>
      <c r="O20" s="62"/>
      <c r="P20" s="62"/>
      <c r="Q20" s="62"/>
      <c r="R20" s="62"/>
      <c r="S20" s="62"/>
    </row>
    <row r="21" spans="1:19" ht="15" x14ac:dyDescent="0.25">
      <c r="A21" s="62"/>
      <c r="B21" s="62"/>
      <c r="C21" s="62"/>
      <c r="D21" s="62"/>
      <c r="E21" s="62"/>
      <c r="F21" s="62"/>
      <c r="G21" s="62"/>
      <c r="H21" s="62"/>
      <c r="I21" s="62"/>
      <c r="J21" s="62"/>
      <c r="K21" s="62"/>
      <c r="L21" s="62"/>
      <c r="M21" s="62"/>
      <c r="N21" s="62"/>
      <c r="O21" s="62"/>
      <c r="P21" s="62"/>
      <c r="Q21" s="62"/>
      <c r="R21" s="62"/>
      <c r="S21" s="62"/>
    </row>
    <row r="22" spans="1:19" ht="15" x14ac:dyDescent="0.25">
      <c r="A22" s="62"/>
      <c r="B22" s="62"/>
      <c r="C22" s="62"/>
      <c r="D22" s="62"/>
      <c r="E22" s="62"/>
      <c r="F22" s="62"/>
      <c r="G22" s="62"/>
      <c r="H22" s="62"/>
      <c r="I22" s="62"/>
      <c r="J22" s="62"/>
      <c r="K22" s="62"/>
      <c r="L22" s="62"/>
      <c r="M22" s="62"/>
      <c r="N22" s="62"/>
      <c r="O22" s="62"/>
      <c r="P22" s="62"/>
      <c r="Q22" s="62"/>
      <c r="R22" s="62"/>
      <c r="S22" s="62"/>
    </row>
    <row r="23" spans="1:19" ht="15" x14ac:dyDescent="0.25">
      <c r="A23" s="62"/>
      <c r="B23" s="62"/>
      <c r="C23" s="62"/>
      <c r="D23" s="62"/>
      <c r="E23" s="62"/>
      <c r="F23" s="62"/>
      <c r="G23" s="62"/>
      <c r="H23" s="62"/>
      <c r="I23" s="62"/>
      <c r="J23" s="62"/>
      <c r="K23" s="62"/>
      <c r="L23" s="62"/>
      <c r="M23" s="62"/>
      <c r="N23" s="62"/>
      <c r="O23" s="62"/>
      <c r="P23" s="62"/>
      <c r="Q23" s="62"/>
      <c r="R23" s="62"/>
      <c r="S23" s="62"/>
    </row>
    <row r="24" spans="1:19" ht="15" x14ac:dyDescent="0.25">
      <c r="A24" s="62"/>
      <c r="B24" s="62"/>
      <c r="C24" s="62"/>
      <c r="D24" s="62"/>
      <c r="E24" s="62"/>
      <c r="F24" s="62"/>
      <c r="G24" s="62"/>
      <c r="H24" s="62"/>
      <c r="I24" s="62"/>
      <c r="J24" s="62"/>
      <c r="K24" s="62"/>
      <c r="L24" s="62"/>
      <c r="M24" s="62"/>
      <c r="N24" s="62"/>
      <c r="O24" s="62"/>
      <c r="P24" s="62"/>
      <c r="Q24" s="62"/>
      <c r="R24" s="62"/>
      <c r="S24" s="62"/>
    </row>
    <row r="25" spans="1:19" ht="15" x14ac:dyDescent="0.25">
      <c r="A25" s="62"/>
      <c r="B25" s="62"/>
      <c r="C25" s="62"/>
      <c r="D25" s="62"/>
      <c r="E25" s="62"/>
      <c r="F25" s="62"/>
      <c r="G25" s="62"/>
      <c r="H25" s="62"/>
      <c r="I25" s="62"/>
      <c r="J25" s="62"/>
      <c r="K25" s="62"/>
      <c r="L25" s="62"/>
      <c r="M25" s="62"/>
      <c r="N25" s="62"/>
      <c r="O25" s="62"/>
      <c r="P25" s="62"/>
      <c r="Q25" s="62"/>
      <c r="R25" s="62"/>
      <c r="S25" s="62"/>
    </row>
    <row r="26" spans="1:19" ht="15" x14ac:dyDescent="0.25">
      <c r="A26" s="62"/>
      <c r="B26" s="62"/>
      <c r="C26" s="62"/>
      <c r="D26" s="62"/>
      <c r="E26" s="62"/>
      <c r="F26" s="62"/>
      <c r="G26" s="62"/>
      <c r="H26" s="62"/>
      <c r="I26" s="62"/>
      <c r="J26" s="62"/>
      <c r="K26" s="62"/>
      <c r="L26" s="62"/>
      <c r="M26" s="62"/>
      <c r="N26" s="62"/>
      <c r="O26" s="62"/>
      <c r="P26" s="62"/>
      <c r="Q26" s="62"/>
      <c r="R26" s="62"/>
      <c r="S26" s="62"/>
    </row>
    <row r="27" spans="1:19" ht="15" x14ac:dyDescent="0.25">
      <c r="A27" s="62"/>
      <c r="B27" s="62"/>
      <c r="C27" s="62"/>
      <c r="D27" s="62"/>
      <c r="E27" s="62"/>
      <c r="F27" s="62"/>
      <c r="G27" s="62"/>
      <c r="H27" s="62"/>
      <c r="I27" s="62"/>
      <c r="J27" s="62"/>
      <c r="K27" s="62"/>
      <c r="L27" s="62"/>
      <c r="M27" s="62"/>
      <c r="N27" s="62"/>
      <c r="O27" s="62"/>
      <c r="P27" s="62"/>
      <c r="Q27" s="62"/>
      <c r="R27" s="62"/>
      <c r="S27" s="62"/>
    </row>
    <row r="28" spans="1:19" ht="15" x14ac:dyDescent="0.25">
      <c r="A28" s="62"/>
      <c r="B28" s="62"/>
      <c r="C28" s="62"/>
      <c r="D28" s="62"/>
      <c r="E28" s="62"/>
      <c r="F28" s="62"/>
      <c r="G28" s="62"/>
      <c r="H28" s="62"/>
      <c r="I28" s="62"/>
      <c r="J28" s="62"/>
      <c r="K28" s="62"/>
      <c r="L28" s="62"/>
      <c r="M28" s="62"/>
      <c r="N28" s="62"/>
      <c r="O28" s="62"/>
      <c r="P28" s="62"/>
      <c r="Q28" s="62"/>
      <c r="R28" s="62"/>
      <c r="S28" s="62"/>
    </row>
    <row r="29" spans="1:19" ht="15" x14ac:dyDescent="0.25">
      <c r="A29" s="62"/>
      <c r="B29" s="62"/>
      <c r="C29" s="62"/>
      <c r="D29" s="62"/>
      <c r="E29" s="62"/>
      <c r="F29" s="62"/>
      <c r="G29" s="62"/>
      <c r="H29" s="62"/>
      <c r="I29" s="62"/>
      <c r="J29" s="62"/>
      <c r="K29" s="62"/>
      <c r="L29" s="62"/>
      <c r="M29" s="62"/>
      <c r="N29" s="62"/>
      <c r="O29" s="62"/>
      <c r="P29" s="62"/>
      <c r="Q29" s="62"/>
      <c r="R29" s="62"/>
      <c r="S29" s="62"/>
    </row>
    <row r="30" spans="1:19" ht="15" x14ac:dyDescent="0.25">
      <c r="A30" s="62"/>
      <c r="B30" s="62"/>
      <c r="C30" s="62"/>
      <c r="D30" s="62"/>
      <c r="E30" s="62"/>
      <c r="F30" s="62"/>
      <c r="G30" s="62"/>
      <c r="H30" s="62"/>
      <c r="I30" s="62"/>
      <c r="J30" s="62"/>
      <c r="K30" s="62"/>
      <c r="L30" s="62"/>
      <c r="M30" s="62"/>
      <c r="N30" s="62"/>
      <c r="O30" s="62"/>
      <c r="P30" s="62"/>
      <c r="Q30" s="62"/>
      <c r="R30" s="62"/>
      <c r="S30" s="62"/>
    </row>
    <row r="31" spans="1:19" ht="15" x14ac:dyDescent="0.25">
      <c r="A31" s="62"/>
      <c r="B31" s="62"/>
      <c r="C31" s="62"/>
      <c r="D31" s="62"/>
      <c r="E31" s="62"/>
      <c r="F31" s="62"/>
      <c r="G31" s="62"/>
      <c r="H31" s="62"/>
      <c r="I31" s="62"/>
      <c r="J31" s="62"/>
      <c r="K31" s="62"/>
      <c r="L31" s="62"/>
      <c r="M31" s="62"/>
      <c r="N31" s="62"/>
      <c r="O31" s="62"/>
      <c r="P31" s="62"/>
      <c r="Q31" s="62"/>
      <c r="R31" s="62"/>
      <c r="S31" s="62"/>
    </row>
    <row r="32" spans="1:19" ht="15" x14ac:dyDescent="0.25">
      <c r="A32" s="62"/>
      <c r="B32" s="62"/>
      <c r="C32" s="62"/>
      <c r="D32" s="62"/>
      <c r="E32" s="62"/>
      <c r="F32" s="62"/>
      <c r="G32" s="62"/>
      <c r="H32" s="62"/>
      <c r="I32" s="62"/>
      <c r="J32" s="62"/>
      <c r="K32" s="62"/>
      <c r="L32" s="62"/>
      <c r="M32" s="62"/>
      <c r="N32" s="62"/>
      <c r="O32" s="62"/>
      <c r="P32" s="62"/>
      <c r="Q32" s="62"/>
      <c r="R32" s="62"/>
      <c r="S32" s="62"/>
    </row>
    <row r="33" spans="1:19" ht="15" x14ac:dyDescent="0.25">
      <c r="A33" s="62"/>
      <c r="B33" s="62"/>
      <c r="C33" s="62"/>
      <c r="D33" s="62"/>
      <c r="E33" s="62"/>
      <c r="F33" s="62"/>
      <c r="G33" s="62"/>
      <c r="H33" s="62"/>
      <c r="I33" s="62"/>
      <c r="J33" s="62"/>
      <c r="K33" s="62"/>
      <c r="L33" s="62"/>
      <c r="M33" s="62"/>
      <c r="N33" s="62"/>
      <c r="O33" s="62"/>
      <c r="P33" s="62"/>
      <c r="Q33" s="62"/>
      <c r="R33" s="62"/>
      <c r="S33" s="62"/>
    </row>
    <row r="34" spans="1:19" ht="15" x14ac:dyDescent="0.25">
      <c r="A34" s="62"/>
      <c r="B34" s="62"/>
      <c r="C34" s="62"/>
      <c r="D34" s="62"/>
      <c r="E34" s="62"/>
      <c r="F34" s="62"/>
      <c r="G34" s="62"/>
      <c r="H34" s="62"/>
      <c r="I34" s="62"/>
      <c r="J34" s="62"/>
      <c r="K34" s="62"/>
      <c r="L34" s="62"/>
      <c r="M34" s="62"/>
      <c r="N34" s="62"/>
      <c r="O34" s="62"/>
      <c r="P34" s="62"/>
      <c r="Q34" s="62"/>
      <c r="R34" s="62"/>
      <c r="S34" s="62"/>
    </row>
    <row r="35" spans="1:19" ht="15" x14ac:dyDescent="0.25">
      <c r="A35" s="62"/>
      <c r="B35" s="62"/>
      <c r="C35" s="62"/>
      <c r="D35" s="62"/>
      <c r="E35" s="62"/>
      <c r="F35" s="62"/>
      <c r="G35" s="62"/>
      <c r="H35" s="62"/>
      <c r="I35" s="62"/>
      <c r="J35" s="62"/>
      <c r="K35" s="62"/>
      <c r="L35" s="62"/>
      <c r="M35" s="62"/>
      <c r="N35" s="62"/>
      <c r="O35" s="62"/>
      <c r="P35" s="62"/>
      <c r="Q35" s="62"/>
      <c r="R35" s="62"/>
      <c r="S35" s="62"/>
    </row>
    <row r="36" spans="1:19" ht="15" x14ac:dyDescent="0.25">
      <c r="A36" s="62"/>
      <c r="B36" s="62"/>
      <c r="C36" s="62"/>
      <c r="D36" s="62"/>
      <c r="E36" s="62"/>
      <c r="F36" s="62"/>
      <c r="G36" s="62"/>
      <c r="H36" s="62"/>
      <c r="I36" s="62"/>
      <c r="J36" s="62"/>
      <c r="K36" s="62"/>
      <c r="L36" s="62"/>
      <c r="M36" s="62"/>
      <c r="N36" s="62"/>
      <c r="O36" s="62"/>
      <c r="P36" s="62"/>
      <c r="Q36" s="62"/>
      <c r="R36" s="62"/>
      <c r="S36" s="62"/>
    </row>
    <row r="37" spans="1:19" ht="15" x14ac:dyDescent="0.25">
      <c r="A37" s="62"/>
      <c r="B37" s="62"/>
      <c r="C37" s="62"/>
      <c r="D37" s="62"/>
      <c r="E37" s="62"/>
      <c r="F37" s="62"/>
      <c r="G37" s="62"/>
      <c r="H37" s="62"/>
      <c r="I37" s="62"/>
      <c r="J37" s="62"/>
      <c r="K37" s="62"/>
      <c r="L37" s="62"/>
      <c r="M37" s="62"/>
      <c r="N37" s="62"/>
      <c r="O37" s="62"/>
      <c r="P37" s="62"/>
      <c r="Q37" s="62"/>
      <c r="R37" s="62"/>
      <c r="S37" s="62"/>
    </row>
    <row r="38" spans="1:19" ht="15" x14ac:dyDescent="0.25">
      <c r="A38" s="62"/>
      <c r="B38" s="62"/>
      <c r="C38" s="62"/>
      <c r="D38" s="62"/>
      <c r="E38" s="62"/>
      <c r="F38" s="62"/>
      <c r="G38" s="62"/>
      <c r="H38" s="62"/>
      <c r="I38" s="62"/>
      <c r="J38" s="62"/>
      <c r="K38" s="62"/>
      <c r="L38" s="62"/>
      <c r="M38" s="62"/>
      <c r="N38" s="62"/>
      <c r="O38" s="62"/>
      <c r="P38" s="62"/>
      <c r="Q38" s="62"/>
      <c r="R38" s="62"/>
      <c r="S38" s="62"/>
    </row>
    <row r="39" spans="1:19" ht="15" x14ac:dyDescent="0.25">
      <c r="A39" s="62"/>
      <c r="B39" s="62"/>
      <c r="C39" s="62"/>
      <c r="D39" s="62"/>
      <c r="E39" s="62"/>
      <c r="F39" s="62"/>
      <c r="G39" s="62"/>
      <c r="H39" s="62"/>
      <c r="I39" s="62"/>
      <c r="J39" s="62"/>
      <c r="K39" s="62"/>
      <c r="L39" s="62"/>
      <c r="M39" s="62"/>
      <c r="N39" s="62"/>
      <c r="O39" s="62"/>
      <c r="P39" s="62"/>
      <c r="Q39" s="62"/>
      <c r="R39" s="62"/>
      <c r="S39" s="62"/>
    </row>
    <row r="40" spans="1:19" ht="15" x14ac:dyDescent="0.25">
      <c r="A40" s="62"/>
      <c r="B40" s="62"/>
      <c r="C40" s="62"/>
      <c r="D40" s="62"/>
      <c r="E40" s="62"/>
      <c r="F40" s="62"/>
      <c r="G40" s="62"/>
      <c r="H40" s="62"/>
      <c r="I40" s="62"/>
      <c r="J40" s="62"/>
      <c r="K40" s="62"/>
      <c r="L40" s="62"/>
      <c r="M40" s="62"/>
      <c r="N40" s="62"/>
      <c r="O40" s="62"/>
      <c r="P40" s="62"/>
      <c r="Q40" s="62"/>
      <c r="R40" s="62"/>
      <c r="S40" s="62"/>
    </row>
    <row r="41" spans="1:19" ht="15" x14ac:dyDescent="0.25">
      <c r="A41" s="62"/>
      <c r="B41" s="62"/>
      <c r="C41" s="62"/>
      <c r="D41" s="62"/>
      <c r="E41" s="62"/>
      <c r="F41" s="62"/>
      <c r="G41" s="62"/>
      <c r="H41" s="62"/>
      <c r="I41" s="62"/>
      <c r="J41" s="62"/>
      <c r="K41" s="62"/>
      <c r="L41" s="62"/>
      <c r="M41" s="62"/>
      <c r="N41" s="62"/>
      <c r="O41" s="62"/>
      <c r="P41" s="62"/>
      <c r="Q41" s="62"/>
      <c r="R41" s="62"/>
      <c r="S41" s="62"/>
    </row>
    <row r="42" spans="1:19" ht="15" x14ac:dyDescent="0.25">
      <c r="A42" s="62"/>
      <c r="B42" s="62"/>
      <c r="C42" s="62"/>
      <c r="D42" s="62"/>
      <c r="E42" s="62"/>
      <c r="F42" s="62"/>
      <c r="G42" s="62"/>
      <c r="H42" s="62"/>
      <c r="I42" s="62"/>
      <c r="J42" s="62"/>
      <c r="K42" s="62"/>
      <c r="L42" s="62"/>
      <c r="M42" s="62"/>
      <c r="N42" s="62"/>
      <c r="O42" s="62"/>
      <c r="P42" s="62"/>
      <c r="Q42" s="62"/>
      <c r="R42" s="62"/>
      <c r="S42" s="62"/>
    </row>
    <row r="43" spans="1:19" ht="15" x14ac:dyDescent="0.25">
      <c r="A43" s="62"/>
      <c r="B43" s="62"/>
      <c r="C43" s="62"/>
      <c r="D43" s="62"/>
      <c r="E43" s="62"/>
      <c r="F43" s="62"/>
      <c r="G43" s="62"/>
      <c r="H43" s="62"/>
      <c r="I43" s="62"/>
      <c r="J43" s="62"/>
      <c r="K43" s="62"/>
      <c r="L43" s="62"/>
      <c r="M43" s="62"/>
      <c r="N43" s="62"/>
      <c r="O43" s="62"/>
      <c r="P43" s="62"/>
      <c r="Q43" s="62"/>
      <c r="R43" s="62"/>
      <c r="S43" s="62"/>
    </row>
    <row r="44" spans="1:19" ht="15" x14ac:dyDescent="0.25">
      <c r="A44" s="62"/>
      <c r="B44" s="62"/>
      <c r="C44" s="62"/>
      <c r="D44" s="62"/>
      <c r="E44" s="62"/>
      <c r="F44" s="62"/>
      <c r="G44" s="62"/>
      <c r="H44" s="62"/>
      <c r="I44" s="62"/>
      <c r="J44" s="62"/>
      <c r="K44" s="62"/>
      <c r="L44" s="62"/>
      <c r="M44" s="62"/>
      <c r="N44" s="62"/>
      <c r="O44" s="62"/>
      <c r="P44" s="62"/>
      <c r="Q44" s="62"/>
      <c r="R44" s="62"/>
      <c r="S44" s="62"/>
    </row>
    <row r="45" spans="1:19" ht="15" x14ac:dyDescent="0.25">
      <c r="A45" s="62"/>
      <c r="B45" s="62"/>
      <c r="C45" s="62"/>
      <c r="D45" s="62"/>
      <c r="E45" s="62"/>
      <c r="F45" s="62"/>
      <c r="G45" s="62"/>
      <c r="H45" s="62"/>
      <c r="I45" s="62"/>
      <c r="J45" s="62"/>
      <c r="K45" s="62"/>
      <c r="L45" s="62"/>
      <c r="M45" s="62"/>
      <c r="N45" s="62"/>
      <c r="O45" s="62"/>
      <c r="P45" s="62"/>
      <c r="Q45" s="62"/>
      <c r="R45" s="62"/>
      <c r="S45" s="62"/>
    </row>
    <row r="46" spans="1:19" ht="15" x14ac:dyDescent="0.25">
      <c r="A46" s="62"/>
      <c r="B46" s="62"/>
      <c r="C46" s="62"/>
      <c r="D46" s="62"/>
      <c r="E46" s="62"/>
      <c r="F46" s="62"/>
      <c r="G46" s="62"/>
      <c r="H46" s="62"/>
      <c r="I46" s="62"/>
      <c r="J46" s="62"/>
      <c r="K46" s="62"/>
      <c r="L46" s="62"/>
      <c r="M46" s="62"/>
      <c r="N46" s="62"/>
      <c r="O46" s="62"/>
      <c r="P46" s="62"/>
      <c r="Q46" s="62"/>
      <c r="R46" s="62"/>
      <c r="S46" s="62"/>
    </row>
    <row r="47" spans="1:19" ht="15" x14ac:dyDescent="0.25">
      <c r="A47" s="62"/>
      <c r="B47" s="62"/>
      <c r="C47" s="62"/>
      <c r="D47" s="62"/>
      <c r="E47" s="62"/>
      <c r="F47" s="62"/>
      <c r="G47" s="62"/>
      <c r="H47" s="62"/>
      <c r="I47" s="62"/>
      <c r="J47" s="62"/>
      <c r="K47" s="62"/>
      <c r="L47" s="62"/>
      <c r="M47" s="62"/>
      <c r="N47" s="62"/>
      <c r="O47" s="62"/>
      <c r="P47" s="62"/>
      <c r="Q47" s="62"/>
      <c r="R47" s="62"/>
      <c r="S47" s="62"/>
    </row>
    <row r="48" spans="1:19" ht="15" x14ac:dyDescent="0.25">
      <c r="A48" s="62"/>
      <c r="B48" s="62"/>
      <c r="C48" s="62"/>
      <c r="D48" s="62"/>
      <c r="E48" s="62"/>
      <c r="F48" s="62"/>
      <c r="G48" s="62"/>
      <c r="H48" s="62"/>
      <c r="I48" s="62"/>
      <c r="J48" s="62"/>
      <c r="K48" s="62"/>
      <c r="L48" s="62"/>
      <c r="M48" s="62"/>
      <c r="N48" s="62"/>
      <c r="O48" s="62"/>
      <c r="P48" s="62"/>
      <c r="Q48" s="62"/>
      <c r="R48" s="62"/>
      <c r="S48" s="62"/>
    </row>
    <row r="49" spans="1:19" ht="15" x14ac:dyDescent="0.25">
      <c r="A49" s="62"/>
      <c r="B49" s="62"/>
      <c r="C49" s="62"/>
      <c r="D49" s="62"/>
      <c r="E49" s="62"/>
      <c r="F49" s="62"/>
      <c r="G49" s="62"/>
      <c r="H49" s="62"/>
      <c r="I49" s="62"/>
      <c r="J49" s="62"/>
      <c r="K49" s="62"/>
      <c r="L49" s="62"/>
      <c r="M49" s="62"/>
      <c r="N49" s="62"/>
      <c r="O49" s="62"/>
      <c r="P49" s="62"/>
      <c r="Q49" s="62"/>
      <c r="R49" s="62"/>
      <c r="S49" s="62"/>
    </row>
    <row r="50" spans="1:19" ht="15" x14ac:dyDescent="0.25">
      <c r="A50" s="62"/>
      <c r="B50" s="62"/>
      <c r="C50" s="62"/>
      <c r="D50" s="62"/>
      <c r="E50" s="62"/>
      <c r="F50" s="62"/>
      <c r="G50" s="62"/>
      <c r="H50" s="62"/>
      <c r="I50" s="62"/>
      <c r="J50" s="62"/>
      <c r="K50" s="62"/>
      <c r="L50" s="62"/>
      <c r="M50" s="62"/>
      <c r="N50" s="62"/>
      <c r="O50" s="62"/>
      <c r="P50" s="62"/>
      <c r="Q50" s="62"/>
      <c r="R50" s="62"/>
      <c r="S50" s="62"/>
    </row>
    <row r="51" spans="1:19" ht="15" x14ac:dyDescent="0.25">
      <c r="A51" s="62"/>
      <c r="B51" s="62"/>
      <c r="C51" s="62"/>
      <c r="D51" s="62"/>
      <c r="E51" s="62"/>
      <c r="F51" s="62"/>
      <c r="G51" s="62"/>
      <c r="H51" s="62"/>
      <c r="I51" s="62"/>
      <c r="J51" s="62"/>
      <c r="K51" s="62"/>
      <c r="L51" s="62"/>
      <c r="M51" s="62"/>
      <c r="N51" s="62"/>
      <c r="O51" s="62"/>
      <c r="P51" s="62"/>
      <c r="Q51" s="62"/>
      <c r="R51" s="62"/>
      <c r="S51" s="62"/>
    </row>
    <row r="52" spans="1:19" ht="15" x14ac:dyDescent="0.25">
      <c r="A52" s="62"/>
      <c r="B52" s="62"/>
      <c r="C52" s="62"/>
      <c r="D52" s="62"/>
      <c r="E52" s="62"/>
      <c r="F52" s="62"/>
      <c r="G52" s="62"/>
      <c r="H52" s="62"/>
      <c r="I52" s="62"/>
      <c r="J52" s="62"/>
      <c r="K52" s="62"/>
      <c r="L52" s="62"/>
      <c r="M52" s="62"/>
      <c r="N52" s="62"/>
      <c r="O52" s="62"/>
      <c r="P52" s="62"/>
      <c r="Q52" s="62"/>
      <c r="R52" s="62"/>
      <c r="S52" s="62"/>
    </row>
    <row r="53" spans="1:19" ht="15" x14ac:dyDescent="0.25">
      <c r="A53" s="62"/>
      <c r="B53" s="62"/>
      <c r="C53" s="62"/>
      <c r="D53" s="62"/>
      <c r="E53" s="62"/>
      <c r="F53" s="62"/>
      <c r="G53" s="62"/>
      <c r="H53" s="62"/>
      <c r="I53" s="62"/>
      <c r="J53" s="62"/>
      <c r="K53" s="62"/>
      <c r="L53" s="62"/>
      <c r="M53" s="62"/>
      <c r="N53" s="62"/>
      <c r="O53" s="62"/>
      <c r="P53" s="62"/>
      <c r="Q53" s="62"/>
      <c r="R53" s="62"/>
      <c r="S53" s="62"/>
    </row>
    <row r="54" spans="1:19" ht="15" x14ac:dyDescent="0.25">
      <c r="A54" s="62"/>
      <c r="B54" s="62"/>
      <c r="C54" s="62"/>
      <c r="D54" s="62"/>
      <c r="E54" s="62"/>
      <c r="F54" s="62"/>
      <c r="G54" s="62"/>
      <c r="H54" s="62"/>
      <c r="I54" s="62"/>
      <c r="J54" s="62"/>
      <c r="K54" s="62"/>
      <c r="L54" s="62"/>
      <c r="M54" s="62"/>
      <c r="N54" s="62"/>
      <c r="O54" s="62"/>
      <c r="P54" s="62"/>
      <c r="Q54" s="62"/>
      <c r="R54" s="62"/>
      <c r="S54" s="62"/>
    </row>
    <row r="55" spans="1:19" ht="15" x14ac:dyDescent="0.25">
      <c r="A55" s="62"/>
      <c r="B55" s="62"/>
      <c r="C55" s="62"/>
      <c r="D55" s="62"/>
      <c r="E55" s="62"/>
      <c r="F55" s="62"/>
      <c r="G55" s="62"/>
      <c r="H55" s="62"/>
      <c r="I55" s="62"/>
      <c r="J55" s="62"/>
      <c r="K55" s="62"/>
      <c r="L55" s="62"/>
      <c r="M55" s="62"/>
      <c r="N55" s="62"/>
      <c r="O55" s="62"/>
      <c r="P55" s="62"/>
      <c r="Q55" s="62"/>
      <c r="R55" s="62"/>
      <c r="S55" s="62"/>
    </row>
    <row r="56" spans="1:19" ht="15" x14ac:dyDescent="0.25">
      <c r="A56" s="62"/>
      <c r="B56" s="62"/>
      <c r="C56" s="62"/>
      <c r="D56" s="62"/>
      <c r="E56" s="62"/>
      <c r="F56" s="62"/>
      <c r="G56" s="62"/>
      <c r="H56" s="62"/>
      <c r="I56" s="62"/>
      <c r="J56" s="62"/>
      <c r="K56" s="62"/>
      <c r="L56" s="62"/>
      <c r="M56" s="62"/>
      <c r="N56" s="62"/>
      <c r="O56" s="62"/>
      <c r="P56" s="62"/>
      <c r="Q56" s="62"/>
      <c r="R56" s="62"/>
      <c r="S56" s="62"/>
    </row>
    <row r="57" spans="1:19" ht="15" x14ac:dyDescent="0.25">
      <c r="A57" s="62"/>
      <c r="B57" s="62"/>
      <c r="C57" s="62"/>
      <c r="D57" s="62"/>
      <c r="E57" s="62"/>
      <c r="F57" s="62"/>
      <c r="G57" s="62"/>
      <c r="H57" s="62"/>
      <c r="I57" s="62"/>
      <c r="J57" s="62"/>
      <c r="K57" s="62"/>
      <c r="L57" s="62"/>
      <c r="M57" s="62"/>
      <c r="N57" s="62"/>
      <c r="O57" s="62"/>
      <c r="P57" s="62"/>
      <c r="Q57" s="62"/>
      <c r="R57" s="62"/>
      <c r="S57" s="62"/>
    </row>
    <row r="58" spans="1:19" ht="15" x14ac:dyDescent="0.25">
      <c r="A58" s="62"/>
      <c r="B58" s="62"/>
      <c r="C58" s="62"/>
      <c r="D58" s="62"/>
      <c r="E58" s="62"/>
      <c r="F58" s="62"/>
      <c r="G58" s="62"/>
      <c r="H58" s="62"/>
      <c r="I58" s="62"/>
      <c r="J58" s="62"/>
      <c r="K58" s="62"/>
      <c r="L58" s="62"/>
      <c r="M58" s="62"/>
      <c r="N58" s="62"/>
      <c r="O58" s="62"/>
      <c r="P58" s="62"/>
      <c r="Q58" s="62"/>
      <c r="R58" s="62"/>
      <c r="S58" s="62"/>
    </row>
    <row r="59" spans="1:19" ht="15" x14ac:dyDescent="0.25">
      <c r="A59" s="62"/>
      <c r="B59" s="62"/>
      <c r="C59" s="62"/>
      <c r="D59" s="62"/>
      <c r="E59" s="62"/>
      <c r="F59" s="62"/>
      <c r="G59" s="62"/>
      <c r="H59" s="62"/>
      <c r="I59" s="62"/>
      <c r="J59" s="62"/>
      <c r="K59" s="62"/>
      <c r="L59" s="62"/>
      <c r="M59" s="62"/>
      <c r="N59" s="62"/>
      <c r="O59" s="62"/>
      <c r="P59" s="62"/>
      <c r="Q59" s="62"/>
      <c r="R59" s="62"/>
      <c r="S59" s="62"/>
    </row>
    <row r="60" spans="1:19" ht="15" x14ac:dyDescent="0.25">
      <c r="A60" s="62"/>
      <c r="B60" s="62"/>
      <c r="C60" s="62"/>
      <c r="D60" s="62"/>
      <c r="E60" s="62"/>
      <c r="F60" s="62"/>
      <c r="G60" s="62"/>
      <c r="H60" s="62"/>
      <c r="I60" s="62"/>
      <c r="J60" s="62"/>
      <c r="K60" s="62"/>
      <c r="L60" s="62"/>
      <c r="M60" s="62"/>
      <c r="N60" s="62"/>
      <c r="O60" s="62"/>
      <c r="P60" s="62"/>
      <c r="Q60" s="62"/>
      <c r="R60" s="62"/>
      <c r="S60" s="62"/>
    </row>
    <row r="61" spans="1:19" ht="15" x14ac:dyDescent="0.25">
      <c r="A61" s="62"/>
      <c r="B61" s="62"/>
      <c r="C61" s="62"/>
      <c r="D61" s="62"/>
      <c r="E61" s="62"/>
      <c r="F61" s="62"/>
      <c r="G61" s="62"/>
      <c r="H61" s="62"/>
      <c r="I61" s="62"/>
      <c r="J61" s="62"/>
      <c r="K61" s="62"/>
      <c r="L61" s="62"/>
      <c r="M61" s="62"/>
      <c r="N61" s="62"/>
      <c r="O61" s="62"/>
      <c r="P61" s="62"/>
      <c r="Q61" s="62"/>
      <c r="R61" s="62"/>
      <c r="S61" s="62"/>
    </row>
    <row r="62" spans="1:19" ht="15" x14ac:dyDescent="0.25">
      <c r="A62" s="62"/>
      <c r="B62" s="62"/>
      <c r="C62" s="62"/>
      <c r="D62" s="62"/>
      <c r="E62" s="62"/>
      <c r="F62" s="62"/>
      <c r="G62" s="62"/>
      <c r="H62" s="62"/>
      <c r="I62" s="62"/>
      <c r="J62" s="62"/>
      <c r="K62" s="62"/>
      <c r="L62" s="62"/>
      <c r="M62" s="62"/>
      <c r="N62" s="62"/>
      <c r="O62" s="62"/>
      <c r="P62" s="62"/>
      <c r="Q62" s="62"/>
      <c r="R62" s="62"/>
      <c r="S62" s="62"/>
    </row>
    <row r="63" spans="1:19" ht="15" x14ac:dyDescent="0.25">
      <c r="A63" s="62"/>
      <c r="B63" s="62"/>
      <c r="C63" s="62"/>
      <c r="D63" s="62"/>
      <c r="E63" s="62"/>
      <c r="F63" s="62"/>
      <c r="G63" s="62"/>
      <c r="H63" s="62"/>
      <c r="I63" s="62"/>
      <c r="J63" s="62"/>
      <c r="K63" s="62"/>
      <c r="L63" s="62"/>
      <c r="M63" s="62"/>
      <c r="N63" s="62"/>
      <c r="O63" s="62"/>
      <c r="P63" s="62"/>
      <c r="Q63" s="62"/>
      <c r="R63" s="62"/>
      <c r="S63" s="62"/>
    </row>
    <row r="64" spans="1:19" ht="15" x14ac:dyDescent="0.25">
      <c r="A64" s="62"/>
      <c r="B64" s="62"/>
      <c r="C64" s="62"/>
      <c r="D64" s="62"/>
      <c r="E64" s="62"/>
      <c r="F64" s="62"/>
      <c r="G64" s="62"/>
      <c r="H64" s="62"/>
      <c r="I64" s="62"/>
      <c r="J64" s="62"/>
      <c r="K64" s="62"/>
      <c r="L64" s="62"/>
      <c r="M64" s="62"/>
      <c r="N64" s="62"/>
      <c r="O64" s="62"/>
      <c r="P64" s="62"/>
      <c r="Q64" s="62"/>
      <c r="R64" s="62"/>
      <c r="S64" s="62"/>
    </row>
    <row r="65" spans="1:19" ht="15" x14ac:dyDescent="0.25">
      <c r="A65" s="62"/>
      <c r="B65" s="62"/>
      <c r="C65" s="62"/>
      <c r="D65" s="62"/>
      <c r="E65" s="62"/>
      <c r="F65" s="62"/>
      <c r="G65" s="62"/>
      <c r="H65" s="62"/>
      <c r="I65" s="62"/>
      <c r="J65" s="62"/>
      <c r="K65" s="62"/>
      <c r="L65" s="62"/>
      <c r="M65" s="62"/>
      <c r="N65" s="62"/>
      <c r="O65" s="62"/>
      <c r="P65" s="62"/>
      <c r="Q65" s="62"/>
      <c r="R65" s="62"/>
      <c r="S65" s="62"/>
    </row>
    <row r="66" spans="1:19" ht="15" x14ac:dyDescent="0.25">
      <c r="A66" s="62"/>
      <c r="B66" s="62"/>
      <c r="C66" s="62"/>
      <c r="D66" s="62"/>
      <c r="E66" s="62"/>
      <c r="F66" s="62"/>
      <c r="G66" s="62"/>
      <c r="H66" s="62"/>
      <c r="I66" s="62"/>
      <c r="J66" s="62"/>
      <c r="K66" s="62"/>
      <c r="L66" s="62"/>
      <c r="M66" s="62"/>
      <c r="N66" s="62"/>
      <c r="O66" s="62"/>
      <c r="P66" s="62"/>
      <c r="Q66" s="62"/>
      <c r="R66" s="62"/>
      <c r="S66" s="62"/>
    </row>
    <row r="67" spans="1:19" ht="15" x14ac:dyDescent="0.25">
      <c r="A67" s="62"/>
      <c r="B67" s="62"/>
      <c r="C67" s="62"/>
      <c r="D67" s="62"/>
      <c r="E67" s="62"/>
      <c r="F67" s="62"/>
      <c r="G67" s="62"/>
      <c r="H67" s="62"/>
      <c r="I67" s="62"/>
      <c r="J67" s="62"/>
      <c r="K67" s="62"/>
      <c r="L67" s="62"/>
      <c r="M67" s="62"/>
      <c r="N67" s="62"/>
      <c r="O67" s="62"/>
      <c r="P67" s="62"/>
      <c r="Q67" s="62"/>
      <c r="R67" s="62"/>
      <c r="S67" s="62"/>
    </row>
    <row r="68" spans="1:19" ht="15" x14ac:dyDescent="0.25">
      <c r="A68" s="62"/>
      <c r="B68" s="62"/>
      <c r="C68" s="62"/>
      <c r="D68" s="62"/>
      <c r="E68" s="62"/>
      <c r="F68" s="62"/>
      <c r="G68" s="62"/>
      <c r="H68" s="62"/>
      <c r="I68" s="62"/>
      <c r="J68" s="62"/>
      <c r="K68" s="62"/>
      <c r="L68" s="62"/>
      <c r="M68" s="62"/>
      <c r="N68" s="62"/>
      <c r="O68" s="62"/>
      <c r="P68" s="62"/>
      <c r="Q68" s="62"/>
      <c r="R68" s="62"/>
      <c r="S68" s="62"/>
    </row>
    <row r="69" spans="1:19" ht="15" x14ac:dyDescent="0.25">
      <c r="A69" s="62"/>
      <c r="B69" s="62"/>
      <c r="C69" s="62"/>
      <c r="D69" s="62"/>
      <c r="E69" s="62"/>
      <c r="F69" s="62"/>
      <c r="G69" s="62"/>
      <c r="H69" s="62"/>
      <c r="I69" s="62"/>
      <c r="J69" s="62"/>
      <c r="K69" s="62"/>
      <c r="L69" s="62"/>
      <c r="M69" s="62"/>
      <c r="N69" s="62"/>
      <c r="O69" s="62"/>
      <c r="P69" s="62"/>
      <c r="Q69" s="62"/>
      <c r="R69" s="62"/>
      <c r="S69" s="62"/>
    </row>
    <row r="70" spans="1:19" ht="15" x14ac:dyDescent="0.25">
      <c r="A70" s="62"/>
      <c r="B70" s="62"/>
      <c r="C70" s="62"/>
      <c r="D70" s="62"/>
      <c r="E70" s="62"/>
      <c r="F70" s="62"/>
      <c r="G70" s="62"/>
      <c r="H70" s="62"/>
      <c r="I70" s="62"/>
      <c r="J70" s="62"/>
      <c r="K70" s="62"/>
      <c r="L70" s="62"/>
      <c r="M70" s="62"/>
      <c r="N70" s="62"/>
      <c r="O70" s="62"/>
      <c r="P70" s="62"/>
      <c r="Q70" s="62"/>
      <c r="R70" s="62"/>
      <c r="S70" s="62"/>
    </row>
    <row r="71" spans="1:19" ht="15" x14ac:dyDescent="0.25">
      <c r="A71" s="62"/>
      <c r="B71" s="62"/>
      <c r="C71" s="62"/>
      <c r="D71" s="62"/>
      <c r="E71" s="62"/>
      <c r="F71" s="62"/>
      <c r="G71" s="62"/>
      <c r="H71" s="62"/>
      <c r="I71" s="62"/>
      <c r="J71" s="62"/>
      <c r="K71" s="62"/>
      <c r="L71" s="62"/>
      <c r="M71" s="62"/>
      <c r="N71" s="62"/>
      <c r="O71" s="62"/>
      <c r="P71" s="62"/>
      <c r="Q71" s="62"/>
      <c r="R71" s="62"/>
      <c r="S71" s="62"/>
    </row>
    <row r="72" spans="1:19" ht="15" x14ac:dyDescent="0.25">
      <c r="A72" s="62"/>
      <c r="B72" s="62"/>
      <c r="C72" s="62"/>
      <c r="D72" s="62"/>
      <c r="E72" s="62"/>
      <c r="F72" s="62"/>
      <c r="G72" s="62"/>
      <c r="H72" s="62"/>
      <c r="I72" s="62"/>
      <c r="J72" s="62"/>
      <c r="K72" s="62"/>
      <c r="L72" s="62"/>
      <c r="M72" s="62"/>
      <c r="N72" s="62"/>
      <c r="O72" s="62"/>
      <c r="P72" s="62"/>
      <c r="Q72" s="62"/>
      <c r="R72" s="62"/>
      <c r="S72" s="62"/>
    </row>
    <row r="73" spans="1:19" ht="15" x14ac:dyDescent="0.25">
      <c r="A73" s="62"/>
      <c r="B73" s="62"/>
      <c r="C73" s="62"/>
      <c r="D73" s="62"/>
      <c r="E73" s="62"/>
      <c r="F73" s="62"/>
      <c r="G73" s="62"/>
      <c r="H73" s="62"/>
      <c r="I73" s="62"/>
      <c r="J73" s="62"/>
      <c r="K73" s="62"/>
      <c r="L73" s="62"/>
      <c r="M73" s="62"/>
      <c r="N73" s="62"/>
      <c r="O73" s="62"/>
      <c r="P73" s="62"/>
      <c r="Q73" s="62"/>
      <c r="R73" s="62"/>
      <c r="S73" s="62"/>
    </row>
    <row r="74" spans="1:19" ht="15" x14ac:dyDescent="0.25">
      <c r="A74" s="62"/>
      <c r="B74" s="62"/>
      <c r="C74" s="62"/>
      <c r="D74" s="62"/>
      <c r="E74" s="62"/>
      <c r="F74" s="62"/>
      <c r="G74" s="62"/>
      <c r="H74" s="62"/>
      <c r="I74" s="62"/>
      <c r="J74" s="62"/>
      <c r="K74" s="62"/>
      <c r="L74" s="62"/>
      <c r="M74" s="62"/>
      <c r="N74" s="62"/>
      <c r="O74" s="62"/>
      <c r="P74" s="62"/>
      <c r="Q74" s="62"/>
      <c r="R74" s="62"/>
      <c r="S74" s="62"/>
    </row>
    <row r="75" spans="1:19" ht="15" x14ac:dyDescent="0.25">
      <c r="A75" s="62"/>
      <c r="B75" s="62"/>
      <c r="C75" s="62"/>
      <c r="D75" s="62"/>
      <c r="E75" s="62"/>
      <c r="F75" s="62"/>
      <c r="G75" s="62"/>
      <c r="H75" s="62"/>
      <c r="I75" s="62"/>
      <c r="J75" s="62"/>
      <c r="K75" s="62"/>
      <c r="L75" s="62"/>
      <c r="M75" s="62"/>
      <c r="N75" s="62"/>
      <c r="O75" s="62"/>
      <c r="P75" s="62"/>
      <c r="Q75" s="62"/>
      <c r="R75" s="62"/>
      <c r="S75" s="62"/>
    </row>
    <row r="76" spans="1:19" ht="15" x14ac:dyDescent="0.25">
      <c r="A76" s="62"/>
      <c r="B76" s="62"/>
      <c r="C76" s="62"/>
      <c r="D76" s="62"/>
      <c r="E76" s="62"/>
      <c r="F76" s="62"/>
      <c r="G76" s="62"/>
      <c r="H76" s="62"/>
      <c r="I76" s="62"/>
      <c r="J76" s="62"/>
      <c r="K76" s="62"/>
      <c r="L76" s="62"/>
      <c r="M76" s="62"/>
      <c r="N76" s="62"/>
      <c r="O76" s="62"/>
      <c r="P76" s="62"/>
      <c r="Q76" s="62"/>
      <c r="R76" s="62"/>
      <c r="S76" s="62"/>
    </row>
    <row r="77" spans="1:19" ht="15" x14ac:dyDescent="0.25">
      <c r="A77" s="62"/>
      <c r="B77" s="62"/>
      <c r="C77" s="62"/>
      <c r="D77" s="62"/>
      <c r="E77" s="62"/>
      <c r="F77" s="62"/>
      <c r="G77" s="62"/>
      <c r="H77" s="62"/>
      <c r="I77" s="62"/>
      <c r="J77" s="62"/>
      <c r="K77" s="62"/>
      <c r="L77" s="62"/>
      <c r="M77" s="62"/>
      <c r="N77" s="62"/>
      <c r="O77" s="62"/>
      <c r="P77" s="62"/>
      <c r="Q77" s="62"/>
      <c r="R77" s="62"/>
      <c r="S77" s="62"/>
    </row>
    <row r="78" spans="1:19" ht="15" x14ac:dyDescent="0.25">
      <c r="A78" s="62"/>
      <c r="B78" s="62"/>
      <c r="C78" s="62"/>
      <c r="D78" s="62"/>
      <c r="E78" s="62"/>
      <c r="F78" s="62"/>
      <c r="G78" s="62"/>
      <c r="H78" s="62"/>
      <c r="I78" s="62"/>
      <c r="J78" s="62"/>
      <c r="K78" s="62"/>
      <c r="L78" s="62"/>
      <c r="M78" s="62"/>
      <c r="N78" s="62"/>
      <c r="O78" s="62"/>
      <c r="P78" s="62"/>
      <c r="Q78" s="62"/>
      <c r="R78" s="62"/>
      <c r="S78" s="62"/>
    </row>
    <row r="79" spans="1:19" ht="15" x14ac:dyDescent="0.25">
      <c r="A79" s="62"/>
      <c r="B79" s="62"/>
      <c r="C79" s="62"/>
      <c r="D79" s="62"/>
      <c r="E79" s="62"/>
      <c r="F79" s="62"/>
      <c r="G79" s="62"/>
      <c r="H79" s="62"/>
      <c r="I79" s="62"/>
      <c r="J79" s="62"/>
      <c r="K79" s="62"/>
      <c r="L79" s="62"/>
      <c r="M79" s="62"/>
      <c r="N79" s="62"/>
      <c r="O79" s="62"/>
      <c r="P79" s="62"/>
      <c r="Q79" s="62"/>
      <c r="R79" s="62"/>
      <c r="S79" s="62"/>
    </row>
    <row r="80" spans="1:19" ht="15" x14ac:dyDescent="0.25">
      <c r="A80" s="62"/>
      <c r="B80" s="62"/>
      <c r="C80" s="62"/>
      <c r="D80" s="62"/>
      <c r="E80" s="62"/>
      <c r="F80" s="62"/>
      <c r="G80" s="62"/>
      <c r="H80" s="62"/>
      <c r="I80" s="62"/>
      <c r="J80" s="62"/>
      <c r="K80" s="62"/>
      <c r="L80" s="62"/>
      <c r="M80" s="62"/>
      <c r="N80" s="62"/>
      <c r="O80" s="62"/>
      <c r="P80" s="62"/>
      <c r="Q80" s="62"/>
      <c r="R80" s="62"/>
      <c r="S80" s="62"/>
    </row>
    <row r="81" spans="1:19" ht="15" x14ac:dyDescent="0.25">
      <c r="A81" s="62"/>
      <c r="B81" s="62"/>
      <c r="C81" s="62"/>
      <c r="D81" s="62"/>
      <c r="E81" s="62"/>
      <c r="F81" s="62"/>
      <c r="G81" s="62"/>
      <c r="H81" s="62"/>
      <c r="I81" s="62"/>
      <c r="J81" s="62"/>
      <c r="K81" s="62"/>
      <c r="L81" s="62"/>
      <c r="M81" s="62"/>
      <c r="N81" s="62"/>
      <c r="O81" s="62"/>
      <c r="P81" s="62"/>
      <c r="Q81" s="62"/>
      <c r="R81" s="62"/>
      <c r="S81" s="62"/>
    </row>
    <row r="82" spans="1:19" ht="15" x14ac:dyDescent="0.25">
      <c r="A82" s="62"/>
      <c r="B82" s="62"/>
      <c r="C82" s="62"/>
      <c r="D82" s="62"/>
      <c r="E82" s="62"/>
      <c r="F82" s="62"/>
      <c r="G82" s="62"/>
      <c r="H82" s="62"/>
      <c r="I82" s="62"/>
      <c r="J82" s="62"/>
      <c r="K82" s="62"/>
      <c r="L82" s="62"/>
      <c r="M82" s="62"/>
      <c r="N82" s="62"/>
      <c r="O82" s="62"/>
      <c r="P82" s="62"/>
      <c r="Q82" s="62"/>
      <c r="R82" s="62"/>
      <c r="S82" s="62"/>
    </row>
    <row r="83" spans="1:19" ht="15" x14ac:dyDescent="0.25">
      <c r="A83" s="62"/>
      <c r="B83" s="62"/>
      <c r="C83" s="62"/>
      <c r="D83" s="62"/>
      <c r="E83" s="62"/>
      <c r="F83" s="62"/>
      <c r="G83" s="62"/>
      <c r="H83" s="62"/>
      <c r="I83" s="62"/>
      <c r="J83" s="62"/>
      <c r="K83" s="62"/>
      <c r="L83" s="62"/>
      <c r="M83" s="62"/>
      <c r="N83" s="62"/>
      <c r="O83" s="62"/>
      <c r="P83" s="62"/>
      <c r="Q83" s="62"/>
      <c r="R83" s="62"/>
      <c r="S83" s="62"/>
    </row>
    <row r="84" spans="1:19" ht="15" x14ac:dyDescent="0.25">
      <c r="A84" s="62"/>
      <c r="B84" s="62"/>
      <c r="C84" s="62"/>
      <c r="D84" s="62"/>
      <c r="E84" s="62"/>
      <c r="F84" s="62"/>
      <c r="G84" s="62"/>
      <c r="H84" s="62"/>
      <c r="I84" s="62"/>
      <c r="J84" s="62"/>
      <c r="K84" s="62"/>
      <c r="L84" s="62"/>
      <c r="M84" s="62"/>
      <c r="N84" s="62"/>
      <c r="O84" s="62"/>
      <c r="P84" s="62"/>
      <c r="Q84" s="62"/>
      <c r="R84" s="62"/>
      <c r="S84" s="62"/>
    </row>
    <row r="85" spans="1:19" ht="15" x14ac:dyDescent="0.25">
      <c r="A85" s="62"/>
      <c r="B85" s="62"/>
      <c r="C85" s="62"/>
      <c r="D85" s="62"/>
      <c r="E85" s="62"/>
      <c r="F85" s="62"/>
      <c r="G85" s="62"/>
      <c r="H85" s="62"/>
      <c r="I85" s="62"/>
      <c r="J85" s="62"/>
      <c r="K85" s="62"/>
      <c r="L85" s="62"/>
      <c r="M85" s="62"/>
      <c r="N85" s="62"/>
      <c r="O85" s="62"/>
      <c r="P85" s="62"/>
      <c r="Q85" s="62"/>
      <c r="R85" s="62"/>
      <c r="S85" s="62"/>
    </row>
    <row r="86" spans="1:19" ht="15" x14ac:dyDescent="0.25">
      <c r="A86" s="62"/>
      <c r="B86" s="62"/>
      <c r="C86" s="62"/>
      <c r="D86" s="62"/>
      <c r="E86" s="62"/>
      <c r="F86" s="62"/>
      <c r="G86" s="62"/>
      <c r="H86" s="62"/>
      <c r="I86" s="62"/>
      <c r="J86" s="62"/>
      <c r="K86" s="62"/>
      <c r="L86" s="62"/>
      <c r="M86" s="62"/>
      <c r="N86" s="62"/>
      <c r="O86" s="62"/>
      <c r="P86" s="62"/>
      <c r="Q86" s="62"/>
      <c r="R86" s="62"/>
      <c r="S86" s="62"/>
    </row>
    <row r="87" spans="1:19" ht="15" x14ac:dyDescent="0.25">
      <c r="A87" s="62"/>
      <c r="B87" s="62"/>
      <c r="C87" s="62"/>
      <c r="D87" s="62"/>
      <c r="E87" s="62"/>
      <c r="F87" s="62"/>
      <c r="G87" s="62"/>
      <c r="H87" s="62"/>
      <c r="I87" s="62"/>
      <c r="J87" s="62"/>
      <c r="K87" s="62"/>
      <c r="L87" s="62"/>
      <c r="M87" s="62"/>
      <c r="N87" s="62"/>
      <c r="O87" s="62"/>
      <c r="P87" s="62"/>
      <c r="Q87" s="62"/>
      <c r="R87" s="62"/>
      <c r="S87" s="62"/>
    </row>
    <row r="88" spans="1:19" ht="15" x14ac:dyDescent="0.25">
      <c r="A88" s="62"/>
      <c r="B88" s="62"/>
      <c r="C88" s="62"/>
      <c r="D88" s="62"/>
      <c r="E88" s="62"/>
      <c r="F88" s="62"/>
      <c r="G88" s="62"/>
      <c r="H88" s="62"/>
      <c r="I88" s="62"/>
      <c r="J88" s="62"/>
      <c r="K88" s="62"/>
      <c r="L88" s="62"/>
      <c r="M88" s="62"/>
      <c r="N88" s="62"/>
      <c r="O88" s="62"/>
      <c r="P88" s="62"/>
      <c r="Q88" s="62"/>
      <c r="R88" s="62"/>
      <c r="S88" s="62"/>
    </row>
    <row r="89" spans="1:19" ht="15" x14ac:dyDescent="0.25">
      <c r="A89" s="62"/>
      <c r="B89" s="62"/>
      <c r="C89" s="62"/>
      <c r="D89" s="62"/>
      <c r="E89" s="62"/>
      <c r="F89" s="62"/>
      <c r="G89" s="62"/>
      <c r="H89" s="62"/>
      <c r="I89" s="62"/>
      <c r="J89" s="62"/>
      <c r="K89" s="62"/>
      <c r="L89" s="62"/>
      <c r="M89" s="62"/>
      <c r="N89" s="62"/>
      <c r="O89" s="62"/>
      <c r="P89" s="62"/>
      <c r="Q89" s="62"/>
      <c r="R89" s="62"/>
      <c r="S89" s="62"/>
    </row>
    <row r="90" spans="1:19" ht="15" x14ac:dyDescent="0.25">
      <c r="A90" s="62"/>
      <c r="B90" s="62"/>
      <c r="C90" s="62"/>
      <c r="D90" s="62"/>
      <c r="E90" s="62"/>
      <c r="F90" s="62"/>
      <c r="G90" s="62"/>
      <c r="H90" s="62"/>
      <c r="I90" s="62"/>
      <c r="J90" s="62"/>
      <c r="K90" s="62"/>
      <c r="L90" s="62"/>
      <c r="M90" s="62"/>
      <c r="N90" s="62"/>
      <c r="O90" s="62"/>
      <c r="P90" s="62"/>
      <c r="Q90" s="62"/>
      <c r="R90" s="62"/>
      <c r="S90" s="62"/>
    </row>
    <row r="91" spans="1:19" ht="15" x14ac:dyDescent="0.25">
      <c r="A91" s="62"/>
      <c r="B91" s="62"/>
      <c r="C91" s="62"/>
      <c r="D91" s="62"/>
      <c r="E91" s="62"/>
      <c r="F91" s="62"/>
      <c r="G91" s="62"/>
      <c r="H91" s="62"/>
      <c r="I91" s="62"/>
      <c r="J91" s="62"/>
      <c r="K91" s="62"/>
      <c r="L91" s="62"/>
      <c r="M91" s="62"/>
      <c r="N91" s="62"/>
      <c r="O91" s="62"/>
      <c r="P91" s="62"/>
      <c r="Q91" s="62"/>
      <c r="R91" s="62"/>
      <c r="S91" s="62"/>
    </row>
    <row r="92" spans="1:19" ht="15" x14ac:dyDescent="0.25">
      <c r="A92" s="62"/>
      <c r="B92" s="62"/>
      <c r="C92" s="62"/>
      <c r="D92" s="62"/>
      <c r="E92" s="62"/>
      <c r="F92" s="62"/>
      <c r="G92" s="62"/>
      <c r="H92" s="62"/>
      <c r="I92" s="62"/>
      <c r="J92" s="62"/>
      <c r="K92" s="62"/>
      <c r="L92" s="62"/>
      <c r="M92" s="62"/>
      <c r="N92" s="62"/>
      <c r="O92" s="62"/>
      <c r="P92" s="62"/>
      <c r="Q92" s="62"/>
      <c r="R92" s="62"/>
      <c r="S92" s="62"/>
    </row>
    <row r="93" spans="1:19" ht="15" x14ac:dyDescent="0.25">
      <c r="A93" s="62"/>
      <c r="B93" s="62"/>
      <c r="C93" s="62"/>
      <c r="D93" s="62"/>
      <c r="E93" s="62"/>
      <c r="F93" s="62"/>
      <c r="G93" s="62"/>
      <c r="H93" s="62"/>
      <c r="I93" s="62"/>
      <c r="J93" s="62"/>
      <c r="K93" s="62"/>
      <c r="L93" s="62"/>
      <c r="M93" s="62"/>
      <c r="N93" s="62"/>
      <c r="O93" s="62"/>
      <c r="P93" s="62"/>
      <c r="Q93" s="62"/>
      <c r="R93" s="62"/>
      <c r="S93" s="62"/>
    </row>
    <row r="94" spans="1:19" ht="15" x14ac:dyDescent="0.25">
      <c r="A94" s="62"/>
      <c r="B94" s="62"/>
      <c r="C94" s="62"/>
      <c r="D94" s="62"/>
      <c r="E94" s="62"/>
      <c r="F94" s="62"/>
      <c r="G94" s="62"/>
      <c r="H94" s="62"/>
      <c r="I94" s="62"/>
      <c r="J94" s="62"/>
      <c r="K94" s="62"/>
      <c r="L94" s="62"/>
      <c r="M94" s="62"/>
      <c r="N94" s="62"/>
      <c r="O94" s="62"/>
      <c r="P94" s="62"/>
      <c r="Q94" s="62"/>
      <c r="R94" s="62"/>
      <c r="S94" s="62"/>
    </row>
    <row r="95" spans="1:19" ht="15" x14ac:dyDescent="0.25">
      <c r="A95" s="62"/>
      <c r="B95" s="62"/>
      <c r="C95" s="62"/>
      <c r="D95" s="62"/>
      <c r="E95" s="62"/>
      <c r="F95" s="62"/>
      <c r="G95" s="62"/>
      <c r="H95" s="62"/>
      <c r="I95" s="62"/>
      <c r="J95" s="62"/>
      <c r="K95" s="62"/>
      <c r="L95" s="62"/>
      <c r="M95" s="62"/>
      <c r="N95" s="62"/>
      <c r="O95" s="62"/>
      <c r="P95" s="62"/>
      <c r="Q95" s="62"/>
      <c r="R95" s="62"/>
      <c r="S95" s="62"/>
    </row>
    <row r="96" spans="1:19" ht="15" x14ac:dyDescent="0.25">
      <c r="A96" s="62"/>
      <c r="B96" s="62"/>
      <c r="C96" s="62"/>
      <c r="D96" s="62"/>
      <c r="E96" s="62"/>
      <c r="F96" s="62"/>
      <c r="G96" s="62"/>
      <c r="H96" s="62"/>
      <c r="I96" s="62"/>
      <c r="J96" s="62"/>
      <c r="K96" s="62"/>
      <c r="L96" s="62"/>
      <c r="M96" s="62"/>
      <c r="N96" s="62"/>
      <c r="O96" s="62"/>
      <c r="P96" s="62"/>
      <c r="Q96" s="62"/>
      <c r="R96" s="62"/>
      <c r="S96" s="62"/>
    </row>
    <row r="97" spans="1:19" ht="15" x14ac:dyDescent="0.25">
      <c r="A97" s="62"/>
      <c r="B97" s="62"/>
      <c r="C97" s="62"/>
      <c r="D97" s="62"/>
      <c r="E97" s="62"/>
      <c r="F97" s="62"/>
      <c r="G97" s="62"/>
      <c r="H97" s="62"/>
      <c r="I97" s="62"/>
      <c r="J97" s="62"/>
      <c r="K97" s="62"/>
      <c r="L97" s="62"/>
      <c r="M97" s="62"/>
      <c r="N97" s="62"/>
      <c r="O97" s="62"/>
      <c r="P97" s="62"/>
      <c r="Q97" s="62"/>
      <c r="R97" s="62"/>
      <c r="S97" s="62"/>
    </row>
    <row r="98" spans="1:19" ht="15" x14ac:dyDescent="0.25">
      <c r="A98" s="62"/>
      <c r="B98" s="62"/>
      <c r="C98" s="62"/>
      <c r="D98" s="62"/>
      <c r="E98" s="62"/>
      <c r="F98" s="62"/>
      <c r="G98" s="62"/>
      <c r="H98" s="62"/>
      <c r="I98" s="62"/>
      <c r="J98" s="62"/>
      <c r="K98" s="62"/>
      <c r="L98" s="62"/>
      <c r="M98" s="62"/>
      <c r="N98" s="62"/>
      <c r="O98" s="62"/>
      <c r="P98" s="62"/>
      <c r="Q98" s="62"/>
      <c r="R98" s="62"/>
      <c r="S98" s="62"/>
    </row>
    <row r="99" spans="1:19" ht="15" x14ac:dyDescent="0.25">
      <c r="A99" s="62"/>
      <c r="B99" s="62"/>
      <c r="C99" s="62"/>
      <c r="D99" s="62"/>
      <c r="E99" s="62"/>
      <c r="F99" s="62"/>
      <c r="G99" s="62"/>
      <c r="H99" s="62"/>
      <c r="I99" s="62"/>
      <c r="J99" s="62"/>
      <c r="K99" s="62"/>
      <c r="L99" s="62"/>
      <c r="M99" s="62"/>
      <c r="N99" s="62"/>
      <c r="O99" s="62"/>
      <c r="P99" s="62"/>
      <c r="Q99" s="62"/>
      <c r="R99" s="62"/>
      <c r="S99" s="62"/>
    </row>
    <row r="100" spans="1:19" ht="15" x14ac:dyDescent="0.25">
      <c r="A100" s="62"/>
      <c r="B100" s="62"/>
      <c r="C100" s="62"/>
      <c r="D100" s="62"/>
      <c r="E100" s="62"/>
      <c r="F100" s="62"/>
      <c r="G100" s="62"/>
      <c r="H100" s="62"/>
      <c r="I100" s="62"/>
      <c r="J100" s="62"/>
      <c r="K100" s="62"/>
      <c r="L100" s="62"/>
      <c r="M100" s="62"/>
      <c r="N100" s="62"/>
      <c r="O100" s="62"/>
      <c r="P100" s="62"/>
      <c r="Q100" s="62"/>
      <c r="R100" s="62"/>
      <c r="S100" s="62"/>
    </row>
    <row r="101" spans="1:19" ht="15" x14ac:dyDescent="0.25">
      <c r="A101" s="62"/>
      <c r="B101" s="62"/>
      <c r="C101" s="62"/>
      <c r="D101" s="62"/>
      <c r="E101" s="62"/>
      <c r="F101" s="62"/>
      <c r="G101" s="62"/>
      <c r="H101" s="62"/>
      <c r="I101" s="62"/>
      <c r="J101" s="62"/>
      <c r="K101" s="62"/>
      <c r="L101" s="62"/>
      <c r="M101" s="62"/>
      <c r="N101" s="62"/>
      <c r="O101" s="62"/>
      <c r="P101" s="62"/>
      <c r="Q101" s="62"/>
      <c r="R101" s="62"/>
      <c r="S101" s="62"/>
    </row>
    <row r="102" spans="1:19" ht="15" x14ac:dyDescent="0.25">
      <c r="A102" s="62"/>
      <c r="B102" s="62"/>
      <c r="C102" s="62"/>
      <c r="D102" s="62"/>
      <c r="E102" s="62"/>
      <c r="F102" s="62"/>
      <c r="G102" s="62"/>
      <c r="H102" s="62"/>
      <c r="I102" s="62"/>
      <c r="J102" s="62"/>
      <c r="K102" s="62"/>
      <c r="L102" s="62"/>
      <c r="M102" s="62"/>
      <c r="N102" s="62"/>
      <c r="O102" s="62"/>
      <c r="P102" s="62"/>
      <c r="Q102" s="62"/>
      <c r="R102" s="62"/>
      <c r="S102" s="62"/>
    </row>
    <row r="103" spans="1:19" ht="15" x14ac:dyDescent="0.25">
      <c r="A103" s="62"/>
      <c r="B103" s="62"/>
      <c r="C103" s="62"/>
      <c r="D103" s="62"/>
      <c r="E103" s="62"/>
      <c r="F103" s="62"/>
      <c r="G103" s="62"/>
      <c r="H103" s="62"/>
      <c r="I103" s="62"/>
      <c r="J103" s="62"/>
      <c r="K103" s="62"/>
      <c r="L103" s="62"/>
      <c r="M103" s="62"/>
      <c r="N103" s="62"/>
      <c r="O103" s="62"/>
      <c r="P103" s="62"/>
      <c r="Q103" s="62"/>
      <c r="R103" s="62"/>
      <c r="S103" s="62"/>
    </row>
    <row r="104" spans="1:19" ht="15" x14ac:dyDescent="0.25">
      <c r="A104" s="62"/>
      <c r="B104" s="62"/>
      <c r="C104" s="62"/>
      <c r="D104" s="62"/>
      <c r="E104" s="62"/>
      <c r="F104" s="62"/>
      <c r="G104" s="62"/>
      <c r="H104" s="62"/>
      <c r="I104" s="62"/>
      <c r="J104" s="62"/>
      <c r="K104" s="62"/>
      <c r="L104" s="62"/>
      <c r="M104" s="62"/>
      <c r="N104" s="62"/>
      <c r="O104" s="62"/>
      <c r="P104" s="62"/>
      <c r="Q104" s="62"/>
      <c r="R104" s="62"/>
      <c r="S104" s="62"/>
    </row>
    <row r="105" spans="1:19" ht="15" x14ac:dyDescent="0.25">
      <c r="A105" s="62"/>
      <c r="B105" s="62"/>
      <c r="C105" s="62"/>
      <c r="D105" s="62"/>
      <c r="E105" s="62"/>
      <c r="F105" s="62"/>
      <c r="G105" s="62"/>
      <c r="H105" s="62"/>
      <c r="I105" s="62"/>
      <c r="J105" s="62"/>
      <c r="K105" s="62"/>
      <c r="L105" s="62"/>
      <c r="M105" s="62"/>
      <c r="N105" s="62"/>
      <c r="O105" s="62"/>
      <c r="P105" s="62"/>
      <c r="Q105" s="62"/>
      <c r="R105" s="62"/>
      <c r="S105" s="62"/>
    </row>
    <row r="106" spans="1:19" ht="15" x14ac:dyDescent="0.25">
      <c r="A106" s="62"/>
      <c r="B106" s="62"/>
      <c r="C106" s="62"/>
      <c r="D106" s="62"/>
      <c r="E106" s="62"/>
      <c r="F106" s="62"/>
      <c r="G106" s="62"/>
      <c r="H106" s="62"/>
      <c r="I106" s="62"/>
      <c r="J106" s="62"/>
      <c r="K106" s="62"/>
      <c r="L106" s="62"/>
      <c r="M106" s="62"/>
      <c r="N106" s="62"/>
      <c r="O106" s="62"/>
      <c r="P106" s="62"/>
      <c r="Q106" s="62"/>
      <c r="R106" s="62"/>
      <c r="S106" s="62"/>
    </row>
    <row r="107" spans="1:19" ht="15" x14ac:dyDescent="0.25">
      <c r="A107" s="62"/>
      <c r="B107" s="62"/>
      <c r="C107" s="62"/>
      <c r="D107" s="62"/>
      <c r="E107" s="62"/>
      <c r="F107" s="62"/>
      <c r="G107" s="62"/>
      <c r="H107" s="62"/>
      <c r="I107" s="62"/>
      <c r="J107" s="62"/>
      <c r="K107" s="62"/>
      <c r="L107" s="62"/>
      <c r="M107" s="62"/>
      <c r="N107" s="62"/>
      <c r="O107" s="62"/>
      <c r="P107" s="62"/>
      <c r="Q107" s="62"/>
      <c r="R107" s="62"/>
      <c r="S107" s="62"/>
    </row>
    <row r="108" spans="1:19" ht="15" x14ac:dyDescent="0.25">
      <c r="A108" s="62"/>
      <c r="B108" s="62"/>
      <c r="C108" s="62"/>
      <c r="D108" s="62"/>
      <c r="E108" s="62"/>
      <c r="F108" s="62"/>
      <c r="G108" s="62"/>
      <c r="H108" s="62"/>
      <c r="I108" s="62"/>
      <c r="J108" s="62"/>
      <c r="K108" s="62"/>
      <c r="L108" s="62"/>
      <c r="M108" s="62"/>
      <c r="N108" s="62"/>
      <c r="O108" s="62"/>
      <c r="P108" s="62"/>
      <c r="Q108" s="62"/>
      <c r="R108" s="62"/>
      <c r="S108" s="62"/>
    </row>
    <row r="109" spans="1:19" ht="15" x14ac:dyDescent="0.25">
      <c r="A109" s="62"/>
      <c r="B109" s="62"/>
      <c r="C109" s="62"/>
      <c r="D109" s="62"/>
      <c r="E109" s="62"/>
      <c r="F109" s="62"/>
      <c r="G109" s="62"/>
      <c r="H109" s="62"/>
      <c r="I109" s="62"/>
      <c r="J109" s="62"/>
      <c r="K109" s="62"/>
      <c r="L109" s="62"/>
      <c r="M109" s="62"/>
      <c r="N109" s="62"/>
      <c r="O109" s="62"/>
      <c r="P109" s="62"/>
      <c r="Q109" s="62"/>
      <c r="R109" s="62"/>
      <c r="S109" s="62"/>
    </row>
    <row r="110" spans="1:19" ht="15" x14ac:dyDescent="0.25">
      <c r="A110" s="62"/>
      <c r="B110" s="62"/>
      <c r="C110" s="62"/>
      <c r="D110" s="62"/>
      <c r="E110" s="62"/>
      <c r="F110" s="62"/>
      <c r="G110" s="62"/>
      <c r="H110" s="62"/>
      <c r="I110" s="62"/>
      <c r="J110" s="62"/>
      <c r="K110" s="62"/>
      <c r="L110" s="62"/>
      <c r="M110" s="62"/>
      <c r="N110" s="62"/>
      <c r="O110" s="62"/>
      <c r="P110" s="62"/>
      <c r="Q110" s="62"/>
      <c r="R110" s="62"/>
      <c r="S110" s="62"/>
    </row>
    <row r="111" spans="1:19" ht="15" x14ac:dyDescent="0.25">
      <c r="A111" s="62"/>
      <c r="B111" s="62"/>
      <c r="C111" s="62"/>
      <c r="D111" s="62"/>
      <c r="E111" s="62"/>
      <c r="F111" s="62"/>
      <c r="G111" s="62"/>
      <c r="H111" s="62"/>
      <c r="I111" s="62"/>
      <c r="J111" s="62"/>
      <c r="K111" s="62"/>
      <c r="L111" s="62"/>
      <c r="M111" s="62"/>
      <c r="N111" s="62"/>
      <c r="O111" s="62"/>
      <c r="P111" s="62"/>
      <c r="Q111" s="62"/>
      <c r="R111" s="62"/>
      <c r="S111" s="62"/>
    </row>
    <row r="112" spans="1:19" ht="15" x14ac:dyDescent="0.25">
      <c r="A112" s="62"/>
      <c r="B112" s="62"/>
      <c r="C112" s="62"/>
      <c r="D112" s="62"/>
      <c r="E112" s="62"/>
      <c r="F112" s="62"/>
      <c r="G112" s="62"/>
      <c r="H112" s="62"/>
      <c r="I112" s="62"/>
      <c r="J112" s="62"/>
      <c r="K112" s="62"/>
      <c r="L112" s="62"/>
      <c r="M112" s="62"/>
      <c r="N112" s="62"/>
      <c r="O112" s="62"/>
      <c r="P112" s="62"/>
      <c r="Q112" s="62"/>
      <c r="R112" s="62"/>
      <c r="S112" s="62"/>
    </row>
    <row r="113" spans="1:19" ht="15" x14ac:dyDescent="0.25">
      <c r="A113" s="62"/>
      <c r="B113" s="62"/>
      <c r="C113" s="62"/>
      <c r="D113" s="62"/>
      <c r="E113" s="62"/>
      <c r="F113" s="62"/>
      <c r="G113" s="62"/>
      <c r="H113" s="62"/>
      <c r="I113" s="62"/>
      <c r="J113" s="62"/>
      <c r="K113" s="62"/>
      <c r="L113" s="62"/>
      <c r="M113" s="62"/>
      <c r="N113" s="62"/>
      <c r="O113" s="62"/>
      <c r="P113" s="62"/>
      <c r="Q113" s="62"/>
      <c r="R113" s="62"/>
      <c r="S113" s="62"/>
    </row>
    <row r="114" spans="1:19" ht="15" x14ac:dyDescent="0.25">
      <c r="A114" s="62"/>
      <c r="B114" s="62"/>
      <c r="C114" s="62"/>
      <c r="D114" s="62"/>
      <c r="E114" s="62"/>
      <c r="F114" s="62"/>
      <c r="G114" s="62"/>
      <c r="H114" s="62"/>
      <c r="I114" s="62"/>
      <c r="J114" s="62"/>
      <c r="K114" s="62"/>
      <c r="L114" s="62"/>
      <c r="M114" s="62"/>
      <c r="N114" s="62"/>
      <c r="O114" s="62"/>
      <c r="P114" s="62"/>
      <c r="Q114" s="62"/>
      <c r="R114" s="62"/>
      <c r="S114" s="62"/>
    </row>
    <row r="115" spans="1:19" ht="15" x14ac:dyDescent="0.25">
      <c r="A115" s="62"/>
      <c r="B115" s="62"/>
      <c r="C115" s="62"/>
      <c r="D115" s="62"/>
      <c r="E115" s="62"/>
      <c r="F115" s="62"/>
      <c r="G115" s="62"/>
      <c r="H115" s="62"/>
      <c r="I115" s="62"/>
      <c r="J115" s="62"/>
      <c r="K115" s="62"/>
      <c r="L115" s="62"/>
      <c r="M115" s="62"/>
      <c r="N115" s="62"/>
      <c r="O115" s="62"/>
      <c r="P115" s="62"/>
      <c r="Q115" s="62"/>
      <c r="R115" s="62"/>
      <c r="S115" s="62"/>
    </row>
    <row r="116" spans="1:19" ht="15" x14ac:dyDescent="0.25">
      <c r="A116" s="62"/>
      <c r="B116" s="62"/>
      <c r="C116" s="62"/>
      <c r="D116" s="62"/>
      <c r="E116" s="62"/>
      <c r="F116" s="62"/>
      <c r="G116" s="62"/>
      <c r="H116" s="62"/>
      <c r="I116" s="62"/>
      <c r="J116" s="62"/>
      <c r="K116" s="62"/>
      <c r="L116" s="62"/>
      <c r="M116" s="62"/>
      <c r="N116" s="62"/>
      <c r="O116" s="62"/>
      <c r="P116" s="62"/>
      <c r="Q116" s="62"/>
      <c r="R116" s="62"/>
      <c r="S116" s="62"/>
    </row>
    <row r="117" spans="1:19" ht="15" x14ac:dyDescent="0.25">
      <c r="A117" s="62"/>
      <c r="B117" s="62"/>
      <c r="C117" s="62"/>
      <c r="D117" s="62"/>
      <c r="E117" s="62"/>
      <c r="F117" s="62"/>
      <c r="G117" s="62"/>
      <c r="H117" s="62"/>
      <c r="I117" s="62"/>
      <c r="J117" s="62"/>
      <c r="K117" s="62"/>
      <c r="L117" s="62"/>
      <c r="M117" s="62"/>
      <c r="N117" s="62"/>
      <c r="O117" s="62"/>
      <c r="P117" s="62"/>
      <c r="Q117" s="62"/>
      <c r="R117" s="62"/>
      <c r="S117" s="62"/>
    </row>
    <row r="118" spans="1:19" ht="15" x14ac:dyDescent="0.25">
      <c r="A118" s="62"/>
      <c r="B118" s="62"/>
      <c r="C118" s="62"/>
      <c r="D118" s="62"/>
      <c r="E118" s="62"/>
      <c r="F118" s="62"/>
      <c r="G118" s="62"/>
      <c r="H118" s="62"/>
      <c r="I118" s="62"/>
      <c r="J118" s="62"/>
      <c r="K118" s="62"/>
      <c r="L118" s="62"/>
      <c r="M118" s="62"/>
      <c r="N118" s="62"/>
      <c r="O118" s="62"/>
      <c r="P118" s="62"/>
      <c r="Q118" s="62"/>
      <c r="R118" s="62"/>
      <c r="S118" s="62"/>
    </row>
    <row r="119" spans="1:19" ht="15" x14ac:dyDescent="0.25">
      <c r="A119" s="62"/>
      <c r="B119" s="62"/>
      <c r="C119" s="62"/>
      <c r="D119" s="62"/>
      <c r="E119" s="62"/>
      <c r="F119" s="62"/>
      <c r="G119" s="62"/>
      <c r="H119" s="62"/>
      <c r="I119" s="62"/>
      <c r="J119" s="62"/>
      <c r="K119" s="62"/>
      <c r="L119" s="62"/>
      <c r="M119" s="62"/>
      <c r="N119" s="62"/>
      <c r="O119" s="62"/>
      <c r="P119" s="62"/>
      <c r="Q119" s="62"/>
      <c r="R119" s="62"/>
      <c r="S119" s="62"/>
    </row>
    <row r="120" spans="1:19" ht="15" x14ac:dyDescent="0.25">
      <c r="A120" s="62"/>
      <c r="B120" s="62"/>
      <c r="C120" s="62"/>
      <c r="D120" s="62"/>
      <c r="E120" s="62"/>
      <c r="F120" s="62"/>
      <c r="G120" s="62"/>
      <c r="H120" s="62"/>
      <c r="I120" s="62"/>
      <c r="J120" s="62"/>
      <c r="K120" s="62"/>
      <c r="L120" s="62"/>
      <c r="M120" s="62"/>
      <c r="N120" s="62"/>
      <c r="O120" s="62"/>
      <c r="P120" s="62"/>
      <c r="Q120" s="62"/>
      <c r="R120" s="62"/>
      <c r="S120" s="62"/>
    </row>
    <row r="121" spans="1:19" ht="15" x14ac:dyDescent="0.25">
      <c r="A121" s="62"/>
      <c r="B121" s="62"/>
      <c r="C121" s="62"/>
      <c r="D121" s="62"/>
      <c r="E121" s="62"/>
      <c r="F121" s="62"/>
      <c r="G121" s="62"/>
      <c r="H121" s="62"/>
      <c r="I121" s="62"/>
      <c r="J121" s="62"/>
      <c r="K121" s="62"/>
      <c r="L121" s="62"/>
      <c r="M121" s="62"/>
      <c r="N121" s="62"/>
      <c r="O121" s="62"/>
      <c r="P121" s="62"/>
      <c r="Q121" s="62"/>
      <c r="R121" s="62"/>
      <c r="S121" s="62"/>
    </row>
    <row r="122" spans="1:19" ht="15" x14ac:dyDescent="0.25">
      <c r="A122" s="62"/>
      <c r="B122" s="62"/>
      <c r="C122" s="62"/>
      <c r="D122" s="62"/>
      <c r="E122" s="62"/>
      <c r="F122" s="62"/>
      <c r="G122" s="62"/>
      <c r="H122" s="62"/>
      <c r="I122" s="62"/>
      <c r="J122" s="62"/>
      <c r="K122" s="62"/>
      <c r="L122" s="62"/>
      <c r="M122" s="62"/>
      <c r="N122" s="62"/>
      <c r="O122" s="62"/>
      <c r="P122" s="62"/>
      <c r="Q122" s="62"/>
      <c r="R122" s="62"/>
      <c r="S122" s="62"/>
    </row>
    <row r="123" spans="1:19" ht="15" x14ac:dyDescent="0.25">
      <c r="A123" s="62"/>
      <c r="B123" s="62"/>
      <c r="C123" s="62"/>
      <c r="D123" s="62"/>
      <c r="E123" s="62"/>
      <c r="F123" s="62"/>
      <c r="G123" s="62"/>
      <c r="H123" s="62"/>
      <c r="I123" s="62"/>
      <c r="J123" s="62"/>
      <c r="K123" s="62"/>
      <c r="L123" s="62"/>
      <c r="M123" s="62"/>
      <c r="N123" s="62"/>
      <c r="O123" s="62"/>
      <c r="P123" s="62"/>
      <c r="Q123" s="62"/>
      <c r="R123" s="62"/>
      <c r="S123" s="62"/>
    </row>
    <row r="124" spans="1:19" ht="15" x14ac:dyDescent="0.25">
      <c r="A124" s="62"/>
      <c r="B124" s="62"/>
      <c r="C124" s="62"/>
      <c r="D124" s="62"/>
      <c r="E124" s="62"/>
      <c r="F124" s="62"/>
      <c r="G124" s="62"/>
      <c r="H124" s="62"/>
      <c r="I124" s="62"/>
      <c r="J124" s="62"/>
      <c r="K124" s="62"/>
      <c r="L124" s="62"/>
      <c r="M124" s="62"/>
      <c r="N124" s="62"/>
      <c r="O124" s="62"/>
      <c r="P124" s="62"/>
      <c r="Q124" s="62"/>
      <c r="R124" s="62"/>
      <c r="S124" s="62"/>
    </row>
    <row r="125" spans="1:19" ht="15" x14ac:dyDescent="0.25">
      <c r="A125" s="62"/>
      <c r="B125" s="62"/>
      <c r="C125" s="62"/>
      <c r="D125" s="62"/>
      <c r="E125" s="62"/>
      <c r="F125" s="62"/>
      <c r="G125" s="62"/>
      <c r="H125" s="62"/>
      <c r="I125" s="62"/>
      <c r="J125" s="62"/>
      <c r="K125" s="62"/>
      <c r="L125" s="62"/>
      <c r="M125" s="62"/>
      <c r="N125" s="62"/>
      <c r="O125" s="62"/>
      <c r="P125" s="62"/>
      <c r="Q125" s="62"/>
      <c r="R125" s="62"/>
      <c r="S125" s="62"/>
    </row>
    <row r="126" spans="1:19" ht="15" x14ac:dyDescent="0.25">
      <c r="A126" s="62"/>
      <c r="B126" s="62"/>
      <c r="C126" s="62"/>
      <c r="D126" s="62"/>
      <c r="E126" s="62"/>
      <c r="F126" s="62"/>
      <c r="G126" s="62"/>
      <c r="H126" s="62"/>
      <c r="I126" s="62"/>
      <c r="J126" s="62"/>
      <c r="K126" s="62"/>
      <c r="L126" s="62"/>
      <c r="M126" s="62"/>
      <c r="N126" s="62"/>
      <c r="O126" s="62"/>
      <c r="P126" s="62"/>
      <c r="Q126" s="62"/>
      <c r="R126" s="62"/>
      <c r="S126" s="62"/>
    </row>
    <row r="127" spans="1:19" ht="15" x14ac:dyDescent="0.25">
      <c r="A127" s="62"/>
      <c r="B127" s="62"/>
      <c r="C127" s="62"/>
      <c r="D127" s="62"/>
      <c r="E127" s="62"/>
      <c r="F127" s="62"/>
      <c r="G127" s="62"/>
      <c r="H127" s="62"/>
      <c r="I127" s="62"/>
      <c r="J127" s="62"/>
      <c r="K127" s="62"/>
      <c r="L127" s="62"/>
      <c r="M127" s="62"/>
      <c r="N127" s="62"/>
      <c r="O127" s="62"/>
      <c r="P127" s="62"/>
      <c r="Q127" s="62"/>
      <c r="R127" s="62"/>
      <c r="S127" s="62"/>
    </row>
    <row r="128" spans="1:19" ht="15" x14ac:dyDescent="0.25">
      <c r="A128" s="62"/>
      <c r="B128" s="62"/>
      <c r="C128" s="62"/>
      <c r="D128" s="62"/>
      <c r="E128" s="62"/>
      <c r="F128" s="62"/>
      <c r="G128" s="62"/>
      <c r="H128" s="62"/>
      <c r="I128" s="62"/>
      <c r="J128" s="62"/>
      <c r="K128" s="62"/>
      <c r="L128" s="62"/>
      <c r="M128" s="62"/>
      <c r="N128" s="62"/>
      <c r="O128" s="62"/>
      <c r="P128" s="62"/>
      <c r="Q128" s="62"/>
      <c r="R128" s="62"/>
      <c r="S128" s="62"/>
    </row>
    <row r="129" spans="1:19" ht="15" x14ac:dyDescent="0.25">
      <c r="A129" s="62"/>
      <c r="B129" s="62"/>
      <c r="C129" s="62"/>
      <c r="D129" s="62"/>
      <c r="E129" s="62"/>
      <c r="F129" s="62"/>
      <c r="G129" s="62"/>
      <c r="H129" s="62"/>
      <c r="I129" s="62"/>
      <c r="J129" s="62"/>
      <c r="K129" s="62"/>
      <c r="L129" s="62"/>
      <c r="M129" s="62"/>
      <c r="N129" s="62"/>
      <c r="O129" s="62"/>
      <c r="P129" s="62"/>
      <c r="Q129" s="62"/>
      <c r="R129" s="62"/>
      <c r="S129" s="62"/>
    </row>
    <row r="130" spans="1:19" ht="15" x14ac:dyDescent="0.25">
      <c r="A130" s="62"/>
      <c r="B130" s="62"/>
      <c r="C130" s="62"/>
      <c r="D130" s="62"/>
      <c r="E130" s="62"/>
      <c r="F130" s="62"/>
      <c r="G130" s="62"/>
      <c r="H130" s="62"/>
      <c r="I130" s="62"/>
      <c r="J130" s="62"/>
      <c r="K130" s="62"/>
      <c r="L130" s="62"/>
      <c r="M130" s="62"/>
      <c r="N130" s="62"/>
      <c r="O130" s="62"/>
      <c r="P130" s="62"/>
      <c r="Q130" s="62"/>
      <c r="R130" s="62"/>
      <c r="S130" s="62"/>
    </row>
    <row r="131" spans="1:19" ht="15" x14ac:dyDescent="0.25">
      <c r="A131" s="62"/>
      <c r="B131" s="62"/>
      <c r="C131" s="62"/>
      <c r="D131" s="62"/>
      <c r="E131" s="62"/>
      <c r="F131" s="62"/>
      <c r="G131" s="62"/>
      <c r="H131" s="62"/>
      <c r="I131" s="62"/>
      <c r="J131" s="62"/>
      <c r="K131" s="62"/>
      <c r="L131" s="62"/>
      <c r="M131" s="62"/>
      <c r="N131" s="62"/>
      <c r="O131" s="62"/>
      <c r="P131" s="62"/>
      <c r="Q131" s="62"/>
      <c r="R131" s="62"/>
      <c r="S131" s="62"/>
    </row>
    <row r="132" spans="1:19" ht="15" x14ac:dyDescent="0.25">
      <c r="A132" s="62"/>
      <c r="B132" s="62"/>
      <c r="C132" s="62"/>
      <c r="D132" s="62"/>
      <c r="E132" s="62"/>
      <c r="F132" s="62"/>
      <c r="G132" s="62"/>
      <c r="H132" s="62"/>
      <c r="I132" s="62"/>
      <c r="J132" s="62"/>
      <c r="K132" s="62"/>
      <c r="L132" s="62"/>
      <c r="M132" s="62"/>
      <c r="N132" s="62"/>
      <c r="O132" s="62"/>
      <c r="P132" s="62"/>
      <c r="Q132" s="62"/>
      <c r="R132" s="62"/>
      <c r="S132" s="62"/>
    </row>
    <row r="133" spans="1:19" ht="15" x14ac:dyDescent="0.25">
      <c r="A133" s="62"/>
      <c r="B133" s="62"/>
      <c r="C133" s="62"/>
      <c r="D133" s="62"/>
      <c r="E133" s="62"/>
      <c r="F133" s="62"/>
      <c r="G133" s="62"/>
      <c r="H133" s="62"/>
      <c r="I133" s="62"/>
      <c r="J133" s="62"/>
      <c r="K133" s="62"/>
      <c r="L133" s="62"/>
      <c r="M133" s="62"/>
      <c r="N133" s="62"/>
      <c r="O133" s="62"/>
      <c r="P133" s="62"/>
      <c r="Q133" s="62"/>
      <c r="R133" s="62"/>
      <c r="S133" s="62"/>
    </row>
    <row r="134" spans="1:19" ht="15" x14ac:dyDescent="0.25">
      <c r="A134" s="62"/>
      <c r="B134" s="62"/>
      <c r="C134" s="62"/>
      <c r="D134" s="62"/>
      <c r="E134" s="62"/>
      <c r="F134" s="62"/>
      <c r="G134" s="62"/>
      <c r="H134" s="62"/>
      <c r="I134" s="62"/>
      <c r="J134" s="62"/>
      <c r="K134" s="62"/>
      <c r="L134" s="62"/>
      <c r="M134" s="62"/>
      <c r="N134" s="62"/>
      <c r="O134" s="62"/>
      <c r="P134" s="62"/>
      <c r="Q134" s="62"/>
      <c r="R134" s="62"/>
      <c r="S134" s="62"/>
    </row>
    <row r="135" spans="1:19" ht="15" x14ac:dyDescent="0.25">
      <c r="A135" s="62"/>
      <c r="B135" s="62"/>
      <c r="C135" s="62"/>
      <c r="D135" s="62"/>
      <c r="E135" s="62"/>
      <c r="F135" s="62"/>
      <c r="G135" s="62"/>
      <c r="H135" s="62"/>
      <c r="I135" s="62"/>
      <c r="J135" s="62"/>
      <c r="K135" s="62"/>
      <c r="L135" s="62"/>
      <c r="M135" s="62"/>
      <c r="N135" s="62"/>
      <c r="O135" s="62"/>
      <c r="P135" s="62"/>
      <c r="Q135" s="62"/>
      <c r="R135" s="62"/>
      <c r="S135" s="62"/>
    </row>
    <row r="136" spans="1:19" ht="15" x14ac:dyDescent="0.25">
      <c r="A136" s="62"/>
      <c r="B136" s="62"/>
      <c r="C136" s="62"/>
      <c r="D136" s="62"/>
      <c r="E136" s="62"/>
      <c r="F136" s="62"/>
      <c r="G136" s="62"/>
      <c r="H136" s="62"/>
      <c r="I136" s="62"/>
      <c r="J136" s="62"/>
      <c r="K136" s="62"/>
      <c r="L136" s="62"/>
      <c r="M136" s="62"/>
      <c r="N136" s="62"/>
      <c r="O136" s="62"/>
      <c r="P136" s="62"/>
      <c r="Q136" s="62"/>
      <c r="R136" s="62"/>
      <c r="S136" s="62"/>
    </row>
    <row r="137" spans="1:19" ht="15" x14ac:dyDescent="0.25">
      <c r="A137" s="62"/>
      <c r="B137" s="62"/>
      <c r="C137" s="62"/>
      <c r="D137" s="62"/>
      <c r="E137" s="62"/>
      <c r="F137" s="62"/>
      <c r="G137" s="62"/>
      <c r="H137" s="62"/>
      <c r="I137" s="62"/>
      <c r="J137" s="62"/>
      <c r="K137" s="62"/>
      <c r="L137" s="62"/>
      <c r="M137" s="62"/>
      <c r="N137" s="62"/>
      <c r="O137" s="62"/>
      <c r="P137" s="62"/>
      <c r="Q137" s="62"/>
      <c r="R137" s="62"/>
      <c r="S137" s="62"/>
    </row>
    <row r="138" spans="1:19" ht="15" x14ac:dyDescent="0.25">
      <c r="A138" s="62"/>
      <c r="B138" s="62"/>
      <c r="C138" s="62"/>
      <c r="D138" s="62"/>
      <c r="E138" s="62"/>
      <c r="F138" s="62"/>
      <c r="G138" s="62"/>
      <c r="H138" s="62"/>
      <c r="I138" s="62"/>
      <c r="J138" s="62"/>
      <c r="K138" s="62"/>
      <c r="L138" s="62"/>
      <c r="M138" s="62"/>
      <c r="N138" s="62"/>
      <c r="O138" s="62"/>
      <c r="P138" s="62"/>
      <c r="Q138" s="62"/>
      <c r="R138" s="62"/>
      <c r="S138" s="62"/>
    </row>
    <row r="139" spans="1:19" ht="15" x14ac:dyDescent="0.25">
      <c r="A139" s="62"/>
      <c r="B139" s="62"/>
      <c r="C139" s="62"/>
      <c r="D139" s="62"/>
      <c r="E139" s="62"/>
      <c r="F139" s="62"/>
      <c r="G139" s="62"/>
      <c r="H139" s="62"/>
      <c r="I139" s="62"/>
      <c r="J139" s="62"/>
      <c r="K139" s="62"/>
      <c r="L139" s="62"/>
      <c r="M139" s="62"/>
      <c r="N139" s="62"/>
      <c r="O139" s="62"/>
      <c r="P139" s="62"/>
      <c r="Q139" s="62"/>
      <c r="R139" s="62"/>
      <c r="S139" s="62"/>
    </row>
    <row r="140" spans="1:19" ht="15" x14ac:dyDescent="0.25">
      <c r="A140" s="62"/>
      <c r="B140" s="62"/>
      <c r="C140" s="62"/>
      <c r="D140" s="62"/>
      <c r="E140" s="62"/>
      <c r="F140" s="62"/>
      <c r="G140" s="62"/>
      <c r="H140" s="62"/>
      <c r="I140" s="62"/>
      <c r="J140" s="62"/>
      <c r="K140" s="62"/>
      <c r="L140" s="62"/>
      <c r="M140" s="62"/>
      <c r="N140" s="62"/>
      <c r="O140" s="62"/>
      <c r="P140" s="62"/>
      <c r="Q140" s="62"/>
      <c r="R140" s="62"/>
      <c r="S140" s="62"/>
    </row>
    <row r="141" spans="1:19" ht="15" x14ac:dyDescent="0.25">
      <c r="A141" s="62"/>
      <c r="B141" s="62"/>
      <c r="C141" s="62"/>
      <c r="D141" s="62"/>
      <c r="E141" s="62"/>
      <c r="F141" s="62"/>
      <c r="G141" s="62"/>
      <c r="H141" s="62"/>
      <c r="I141" s="62"/>
      <c r="J141" s="62"/>
      <c r="K141" s="62"/>
      <c r="L141" s="62"/>
      <c r="M141" s="62"/>
      <c r="N141" s="62"/>
      <c r="O141" s="62"/>
      <c r="P141" s="62"/>
      <c r="Q141" s="62"/>
      <c r="R141" s="62"/>
      <c r="S141" s="62"/>
    </row>
    <row r="142" spans="1:19" ht="15" x14ac:dyDescent="0.25">
      <c r="A142" s="62"/>
      <c r="B142" s="62"/>
      <c r="C142" s="62"/>
      <c r="D142" s="62"/>
      <c r="E142" s="62"/>
      <c r="F142" s="62"/>
      <c r="G142" s="62"/>
      <c r="H142" s="62"/>
      <c r="I142" s="62"/>
      <c r="J142" s="62"/>
      <c r="K142" s="62"/>
      <c r="L142" s="62"/>
      <c r="M142" s="62"/>
      <c r="N142" s="62"/>
      <c r="O142" s="62"/>
      <c r="P142" s="62"/>
      <c r="Q142" s="62"/>
      <c r="R142" s="62"/>
      <c r="S142" s="62"/>
    </row>
    <row r="143" spans="1:19" ht="15" x14ac:dyDescent="0.25">
      <c r="A143" s="62"/>
      <c r="B143" s="62"/>
      <c r="C143" s="62"/>
      <c r="D143" s="62"/>
      <c r="E143" s="62"/>
      <c r="F143" s="62"/>
      <c r="G143" s="62"/>
      <c r="H143" s="62"/>
      <c r="I143" s="62"/>
      <c r="J143" s="62"/>
      <c r="K143" s="62"/>
      <c r="L143" s="62"/>
      <c r="M143" s="62"/>
      <c r="N143" s="62"/>
      <c r="O143" s="62"/>
      <c r="P143" s="62"/>
      <c r="Q143" s="62"/>
      <c r="R143" s="62"/>
      <c r="S143" s="62"/>
    </row>
    <row r="144" spans="1:19" ht="15" x14ac:dyDescent="0.25">
      <c r="A144" s="62"/>
      <c r="B144" s="62"/>
      <c r="C144" s="62"/>
      <c r="D144" s="62"/>
      <c r="E144" s="62"/>
      <c r="F144" s="62"/>
      <c r="G144" s="62"/>
      <c r="H144" s="62"/>
      <c r="I144" s="62"/>
      <c r="J144" s="62"/>
      <c r="K144" s="62"/>
      <c r="L144" s="62"/>
      <c r="M144" s="62"/>
      <c r="N144" s="62"/>
      <c r="O144" s="62"/>
      <c r="P144" s="62"/>
      <c r="Q144" s="62"/>
      <c r="R144" s="62"/>
      <c r="S144" s="62"/>
    </row>
    <row r="145" spans="1:19" ht="15" x14ac:dyDescent="0.25">
      <c r="A145" s="62"/>
      <c r="B145" s="62"/>
      <c r="C145" s="62"/>
      <c r="D145" s="62"/>
      <c r="E145" s="62"/>
      <c r="F145" s="62"/>
      <c r="G145" s="62"/>
      <c r="H145" s="62"/>
      <c r="I145" s="62"/>
      <c r="J145" s="62"/>
      <c r="K145" s="62"/>
      <c r="L145" s="62"/>
      <c r="M145" s="62"/>
      <c r="N145" s="62"/>
      <c r="O145" s="62"/>
      <c r="P145" s="62"/>
      <c r="Q145" s="62"/>
      <c r="R145" s="62"/>
      <c r="S145" s="62"/>
    </row>
    <row r="146" spans="1:19" ht="15" x14ac:dyDescent="0.25">
      <c r="A146" s="62"/>
      <c r="B146" s="62"/>
      <c r="C146" s="62"/>
      <c r="D146" s="62"/>
      <c r="E146" s="62"/>
      <c r="F146" s="62"/>
      <c r="G146" s="62"/>
      <c r="H146" s="62"/>
      <c r="I146" s="62"/>
      <c r="J146" s="62"/>
      <c r="K146" s="62"/>
      <c r="L146" s="62"/>
      <c r="M146" s="62"/>
      <c r="N146" s="62"/>
      <c r="O146" s="62"/>
      <c r="P146" s="62"/>
      <c r="Q146" s="62"/>
      <c r="R146" s="62"/>
      <c r="S146" s="62"/>
    </row>
    <row r="147" spans="1:19" ht="15" x14ac:dyDescent="0.25">
      <c r="A147" s="62"/>
      <c r="B147" s="62"/>
      <c r="C147" s="62"/>
      <c r="D147" s="62"/>
      <c r="E147" s="62"/>
      <c r="F147" s="62"/>
      <c r="G147" s="62"/>
      <c r="H147" s="62"/>
      <c r="I147" s="62"/>
      <c r="J147" s="62"/>
      <c r="K147" s="62"/>
      <c r="L147" s="62"/>
      <c r="M147" s="62"/>
      <c r="N147" s="62"/>
      <c r="O147" s="62"/>
      <c r="P147" s="62"/>
      <c r="Q147" s="62"/>
      <c r="R147" s="62"/>
      <c r="S147" s="62"/>
    </row>
    <row r="148" spans="1:19" ht="15" x14ac:dyDescent="0.25">
      <c r="A148" s="62"/>
      <c r="B148" s="62"/>
      <c r="C148" s="62"/>
      <c r="D148" s="62"/>
      <c r="E148" s="62"/>
      <c r="F148" s="62"/>
      <c r="G148" s="62"/>
      <c r="H148" s="62"/>
      <c r="I148" s="62"/>
      <c r="J148" s="62"/>
      <c r="K148" s="62"/>
      <c r="L148" s="62"/>
      <c r="M148" s="62"/>
      <c r="N148" s="62"/>
      <c r="O148" s="62"/>
      <c r="P148" s="62"/>
      <c r="Q148" s="62"/>
      <c r="R148" s="62"/>
      <c r="S148" s="62"/>
    </row>
    <row r="149" spans="1:19" ht="15" x14ac:dyDescent="0.25">
      <c r="A149" s="62"/>
      <c r="B149" s="62"/>
      <c r="C149" s="62"/>
      <c r="D149" s="62"/>
      <c r="E149" s="62"/>
      <c r="F149" s="62"/>
      <c r="G149" s="62"/>
      <c r="H149" s="62"/>
      <c r="I149" s="62"/>
      <c r="J149" s="62"/>
      <c r="K149" s="62"/>
      <c r="L149" s="62"/>
      <c r="M149" s="62"/>
      <c r="N149" s="62"/>
      <c r="O149" s="62"/>
      <c r="P149" s="62"/>
      <c r="Q149" s="62"/>
      <c r="R149" s="62"/>
      <c r="S149" s="62"/>
    </row>
    <row r="150" spans="1:19" ht="15" x14ac:dyDescent="0.25">
      <c r="A150" s="62"/>
      <c r="B150" s="62"/>
      <c r="C150" s="62"/>
      <c r="D150" s="62"/>
      <c r="E150" s="62"/>
      <c r="F150" s="62"/>
      <c r="G150" s="62"/>
      <c r="H150" s="62"/>
      <c r="I150" s="62"/>
      <c r="J150" s="62"/>
      <c r="K150" s="62"/>
      <c r="L150" s="62"/>
      <c r="M150" s="62"/>
      <c r="N150" s="62"/>
      <c r="O150" s="62"/>
      <c r="P150" s="62"/>
      <c r="Q150" s="62"/>
      <c r="R150" s="62"/>
      <c r="S150" s="62"/>
    </row>
    <row r="151" spans="1:19" ht="15" x14ac:dyDescent="0.25">
      <c r="A151" s="62"/>
      <c r="B151" s="62"/>
      <c r="C151" s="62"/>
      <c r="D151" s="62"/>
      <c r="E151" s="62"/>
      <c r="F151" s="62"/>
      <c r="G151" s="62"/>
      <c r="H151" s="62"/>
      <c r="I151" s="62"/>
      <c r="J151" s="62"/>
      <c r="K151" s="62"/>
      <c r="L151" s="62"/>
      <c r="M151" s="62"/>
      <c r="N151" s="62"/>
      <c r="O151" s="62"/>
      <c r="P151" s="62"/>
      <c r="Q151" s="62"/>
      <c r="R151" s="62"/>
      <c r="S151" s="62"/>
    </row>
    <row r="152" spans="1:19" ht="15" x14ac:dyDescent="0.25">
      <c r="A152" s="62"/>
      <c r="B152" s="62"/>
      <c r="C152" s="62"/>
      <c r="D152" s="62"/>
      <c r="E152" s="62"/>
      <c r="F152" s="62"/>
      <c r="G152" s="62"/>
      <c r="H152" s="62"/>
      <c r="I152" s="62"/>
      <c r="J152" s="62"/>
      <c r="K152" s="62"/>
      <c r="L152" s="62"/>
      <c r="M152" s="62"/>
      <c r="N152" s="62"/>
      <c r="O152" s="62"/>
      <c r="P152" s="62"/>
      <c r="Q152" s="62"/>
      <c r="R152" s="62"/>
      <c r="S152" s="62"/>
    </row>
    <row r="153" spans="1:19" ht="15" x14ac:dyDescent="0.25">
      <c r="A153" s="62"/>
      <c r="B153" s="62"/>
      <c r="C153" s="62"/>
      <c r="D153" s="62"/>
      <c r="E153" s="62"/>
      <c r="F153" s="62"/>
      <c r="G153" s="62"/>
      <c r="H153" s="62"/>
      <c r="I153" s="62"/>
      <c r="J153" s="62"/>
      <c r="K153" s="62"/>
      <c r="L153" s="62"/>
      <c r="M153" s="62"/>
      <c r="N153" s="62"/>
      <c r="O153" s="62"/>
      <c r="P153" s="62"/>
      <c r="Q153" s="62"/>
      <c r="R153" s="62"/>
      <c r="S153" s="62"/>
    </row>
    <row r="154" spans="1:19" ht="15" x14ac:dyDescent="0.25">
      <c r="A154" s="62"/>
      <c r="B154" s="62"/>
      <c r="C154" s="62"/>
      <c r="D154" s="62"/>
      <c r="E154" s="62"/>
      <c r="F154" s="62"/>
      <c r="G154" s="62"/>
      <c r="H154" s="62"/>
      <c r="I154" s="62"/>
      <c r="J154" s="62"/>
      <c r="K154" s="62"/>
      <c r="L154" s="62"/>
      <c r="M154" s="62"/>
      <c r="N154" s="62"/>
      <c r="O154" s="62"/>
      <c r="P154" s="62"/>
      <c r="Q154" s="62"/>
      <c r="R154" s="62"/>
      <c r="S154" s="62"/>
    </row>
    <row r="155" spans="1:19" ht="15" x14ac:dyDescent="0.25">
      <c r="A155" s="62"/>
      <c r="B155" s="62"/>
      <c r="C155" s="62"/>
      <c r="D155" s="62"/>
      <c r="E155" s="62"/>
      <c r="F155" s="62"/>
      <c r="G155" s="62"/>
      <c r="H155" s="62"/>
      <c r="I155" s="62"/>
      <c r="J155" s="62"/>
      <c r="K155" s="62"/>
      <c r="L155" s="62"/>
      <c r="M155" s="62"/>
      <c r="N155" s="62"/>
      <c r="O155" s="62"/>
      <c r="P155" s="62"/>
      <c r="Q155" s="62"/>
      <c r="R155" s="62"/>
      <c r="S155" s="62"/>
    </row>
    <row r="156" spans="1:19" ht="15" x14ac:dyDescent="0.25">
      <c r="A156" s="62"/>
      <c r="B156" s="62"/>
      <c r="C156" s="62"/>
      <c r="D156" s="62"/>
      <c r="E156" s="62"/>
      <c r="F156" s="62"/>
      <c r="G156" s="62"/>
      <c r="H156" s="62"/>
      <c r="I156" s="62"/>
      <c r="J156" s="62"/>
      <c r="K156" s="62"/>
      <c r="L156" s="62"/>
      <c r="M156" s="62"/>
      <c r="N156" s="62"/>
      <c r="O156" s="62"/>
      <c r="P156" s="62"/>
      <c r="Q156" s="62"/>
      <c r="R156" s="62"/>
      <c r="S156" s="62"/>
    </row>
    <row r="157" spans="1:19" ht="15" x14ac:dyDescent="0.25">
      <c r="A157" s="62"/>
      <c r="B157" s="62"/>
      <c r="C157" s="62"/>
      <c r="D157" s="62"/>
      <c r="E157" s="62"/>
      <c r="F157" s="62"/>
      <c r="G157" s="62"/>
      <c r="H157" s="62"/>
      <c r="I157" s="62"/>
      <c r="J157" s="62"/>
      <c r="K157" s="62"/>
      <c r="L157" s="62"/>
      <c r="M157" s="62"/>
      <c r="N157" s="62"/>
      <c r="O157" s="62"/>
      <c r="P157" s="62"/>
      <c r="Q157" s="62"/>
      <c r="R157" s="62"/>
      <c r="S157" s="62"/>
    </row>
    <row r="158" spans="1:19" ht="15" x14ac:dyDescent="0.25">
      <c r="A158" s="62"/>
      <c r="B158" s="62"/>
      <c r="C158" s="62"/>
      <c r="D158" s="62"/>
      <c r="E158" s="62"/>
      <c r="F158" s="62"/>
      <c r="G158" s="62"/>
      <c r="H158" s="62"/>
      <c r="I158" s="62"/>
      <c r="J158" s="62"/>
      <c r="K158" s="62"/>
      <c r="L158" s="62"/>
      <c r="M158" s="62"/>
      <c r="N158" s="62"/>
      <c r="O158" s="62"/>
      <c r="P158" s="62"/>
      <c r="Q158" s="62"/>
      <c r="R158" s="62"/>
      <c r="S158" s="62"/>
    </row>
    <row r="159" spans="1:19" ht="15" x14ac:dyDescent="0.25">
      <c r="A159" s="62"/>
      <c r="B159" s="62"/>
      <c r="C159" s="62"/>
      <c r="D159" s="62"/>
      <c r="E159" s="62"/>
      <c r="F159" s="62"/>
      <c r="G159" s="62"/>
      <c r="H159" s="62"/>
      <c r="I159" s="62"/>
      <c r="J159" s="62"/>
      <c r="K159" s="62"/>
      <c r="L159" s="62"/>
      <c r="M159" s="62"/>
      <c r="N159" s="62"/>
      <c r="O159" s="62"/>
      <c r="P159" s="62"/>
      <c r="Q159" s="62"/>
      <c r="R159" s="62"/>
      <c r="S159" s="62"/>
    </row>
    <row r="160" spans="1:19" ht="15" x14ac:dyDescent="0.25">
      <c r="A160" s="62"/>
      <c r="B160" s="62"/>
      <c r="C160" s="62"/>
      <c r="D160" s="62"/>
      <c r="E160" s="62"/>
      <c r="F160" s="62"/>
      <c r="G160" s="62"/>
      <c r="H160" s="62"/>
      <c r="I160" s="62"/>
      <c r="J160" s="62"/>
      <c r="K160" s="62"/>
      <c r="L160" s="62"/>
      <c r="M160" s="62"/>
      <c r="N160" s="62"/>
      <c r="O160" s="62"/>
      <c r="P160" s="62"/>
      <c r="Q160" s="62"/>
      <c r="R160" s="62"/>
      <c r="S160" s="62"/>
    </row>
    <row r="161" spans="1:19" ht="15" x14ac:dyDescent="0.25">
      <c r="A161" s="62"/>
      <c r="B161" s="62"/>
      <c r="C161" s="62"/>
      <c r="D161" s="62"/>
      <c r="E161" s="62"/>
      <c r="F161" s="62"/>
      <c r="G161" s="62"/>
      <c r="H161" s="62"/>
      <c r="I161" s="62"/>
      <c r="J161" s="62"/>
      <c r="K161" s="62"/>
      <c r="L161" s="62"/>
      <c r="M161" s="62"/>
      <c r="N161" s="62"/>
      <c r="O161" s="62"/>
      <c r="P161" s="62"/>
      <c r="Q161" s="62"/>
      <c r="R161" s="62"/>
      <c r="S161" s="62"/>
    </row>
    <row r="162" spans="1:19" ht="15" x14ac:dyDescent="0.25">
      <c r="A162" s="62"/>
      <c r="B162" s="62"/>
      <c r="C162" s="62"/>
      <c r="D162" s="62"/>
      <c r="E162" s="62"/>
      <c r="F162" s="62"/>
      <c r="G162" s="62"/>
      <c r="H162" s="62"/>
      <c r="I162" s="62"/>
      <c r="J162" s="62"/>
      <c r="K162" s="62"/>
      <c r="L162" s="62"/>
      <c r="M162" s="62"/>
      <c r="N162" s="62"/>
      <c r="O162" s="62"/>
      <c r="P162" s="62"/>
      <c r="Q162" s="62"/>
      <c r="R162" s="62"/>
      <c r="S162" s="62"/>
    </row>
    <row r="163" spans="1:19" ht="15" x14ac:dyDescent="0.25">
      <c r="A163" s="62"/>
      <c r="B163" s="62"/>
      <c r="C163" s="62"/>
      <c r="D163" s="62"/>
      <c r="E163" s="62"/>
      <c r="F163" s="62"/>
      <c r="G163" s="62"/>
      <c r="H163" s="62"/>
      <c r="I163" s="62"/>
      <c r="J163" s="62"/>
      <c r="K163" s="62"/>
      <c r="L163" s="62"/>
      <c r="M163" s="62"/>
      <c r="N163" s="62"/>
      <c r="O163" s="62"/>
      <c r="P163" s="62"/>
      <c r="Q163" s="62"/>
      <c r="R163" s="62"/>
      <c r="S163" s="62"/>
    </row>
    <row r="164" spans="1:19" ht="15" x14ac:dyDescent="0.25">
      <c r="A164" s="62"/>
      <c r="B164" s="62"/>
      <c r="C164" s="62"/>
      <c r="D164" s="62"/>
      <c r="E164" s="62"/>
      <c r="F164" s="62"/>
      <c r="G164" s="62"/>
      <c r="H164" s="62"/>
      <c r="I164" s="62"/>
      <c r="J164" s="62"/>
      <c r="K164" s="62"/>
      <c r="L164" s="62"/>
      <c r="M164" s="62"/>
      <c r="N164" s="62"/>
      <c r="O164" s="62"/>
      <c r="P164" s="62"/>
      <c r="Q164" s="62"/>
      <c r="R164" s="62"/>
      <c r="S164" s="62"/>
    </row>
    <row r="165" spans="1:19" ht="15" x14ac:dyDescent="0.25">
      <c r="A165" s="62"/>
      <c r="B165" s="62"/>
      <c r="C165" s="62"/>
      <c r="D165" s="62"/>
      <c r="E165" s="62"/>
      <c r="F165" s="62"/>
      <c r="G165" s="62"/>
      <c r="H165" s="62"/>
      <c r="I165" s="62"/>
      <c r="J165" s="62"/>
      <c r="K165" s="62"/>
      <c r="L165" s="62"/>
      <c r="M165" s="62"/>
      <c r="N165" s="62"/>
      <c r="O165" s="62"/>
      <c r="P165" s="62"/>
      <c r="Q165" s="62"/>
      <c r="R165" s="62"/>
      <c r="S165" s="62"/>
    </row>
    <row r="166" spans="1:19" ht="15" x14ac:dyDescent="0.25">
      <c r="A166" s="62"/>
      <c r="B166" s="62"/>
      <c r="C166" s="62"/>
      <c r="D166" s="62"/>
      <c r="E166" s="62"/>
      <c r="F166" s="62"/>
      <c r="G166" s="62"/>
      <c r="H166" s="62"/>
      <c r="I166" s="62"/>
      <c r="J166" s="62"/>
      <c r="K166" s="62"/>
      <c r="L166" s="62"/>
      <c r="M166" s="62"/>
      <c r="N166" s="62"/>
      <c r="O166" s="62"/>
      <c r="P166" s="62"/>
      <c r="Q166" s="62"/>
      <c r="R166" s="62"/>
      <c r="S166" s="62"/>
    </row>
    <row r="167" spans="1:19" ht="15" x14ac:dyDescent="0.25">
      <c r="A167" s="62"/>
      <c r="B167" s="62"/>
      <c r="C167" s="62"/>
      <c r="D167" s="62"/>
      <c r="E167" s="62"/>
      <c r="F167" s="62"/>
      <c r="G167" s="62"/>
      <c r="H167" s="62"/>
      <c r="I167" s="62"/>
      <c r="J167" s="62"/>
      <c r="K167" s="62"/>
      <c r="L167" s="62"/>
      <c r="M167" s="62"/>
      <c r="N167" s="62"/>
      <c r="O167" s="62"/>
      <c r="P167" s="62"/>
      <c r="Q167" s="62"/>
      <c r="R167" s="62"/>
      <c r="S167" s="62"/>
    </row>
    <row r="168" spans="1:19" ht="15" x14ac:dyDescent="0.25">
      <c r="A168" s="62"/>
      <c r="B168" s="62"/>
      <c r="C168" s="62"/>
      <c r="D168" s="62"/>
      <c r="E168" s="62"/>
      <c r="F168" s="62"/>
      <c r="G168" s="62"/>
      <c r="H168" s="62"/>
      <c r="I168" s="62"/>
      <c r="J168" s="62"/>
      <c r="K168" s="62"/>
      <c r="L168" s="62"/>
      <c r="M168" s="62"/>
      <c r="N168" s="62"/>
      <c r="O168" s="62"/>
      <c r="P168" s="62"/>
      <c r="Q168" s="62"/>
      <c r="R168" s="62"/>
      <c r="S168" s="62"/>
    </row>
    <row r="169" spans="1:19" ht="15" x14ac:dyDescent="0.25">
      <c r="A169" s="62"/>
      <c r="B169" s="62"/>
      <c r="C169" s="62"/>
      <c r="D169" s="62"/>
      <c r="E169" s="62"/>
      <c r="F169" s="62"/>
      <c r="G169" s="62"/>
      <c r="H169" s="62"/>
      <c r="I169" s="62"/>
      <c r="J169" s="62"/>
      <c r="K169" s="62"/>
      <c r="L169" s="62"/>
      <c r="M169" s="62"/>
      <c r="N169" s="62"/>
      <c r="O169" s="62"/>
      <c r="P169" s="62"/>
      <c r="Q169" s="62"/>
      <c r="R169" s="62"/>
      <c r="S169" s="62"/>
    </row>
    <row r="170" spans="1:19" ht="15" x14ac:dyDescent="0.25">
      <c r="A170" s="62"/>
      <c r="B170" s="62"/>
      <c r="C170" s="62"/>
      <c r="D170" s="62"/>
      <c r="E170" s="62"/>
      <c r="F170" s="62"/>
      <c r="G170" s="62"/>
      <c r="H170" s="62"/>
      <c r="I170" s="62"/>
      <c r="J170" s="62"/>
      <c r="K170" s="62"/>
      <c r="L170" s="62"/>
      <c r="M170" s="62"/>
      <c r="N170" s="62"/>
      <c r="O170" s="62"/>
      <c r="P170" s="62"/>
      <c r="Q170" s="62"/>
      <c r="R170" s="62"/>
      <c r="S170" s="62"/>
    </row>
    <row r="171" spans="1:19" ht="15" x14ac:dyDescent="0.25">
      <c r="A171" s="62"/>
      <c r="B171" s="62"/>
      <c r="C171" s="62"/>
      <c r="D171" s="62"/>
      <c r="E171" s="62"/>
      <c r="F171" s="62"/>
      <c r="G171" s="62"/>
      <c r="H171" s="62"/>
      <c r="I171" s="62"/>
      <c r="J171" s="62"/>
      <c r="K171" s="62"/>
      <c r="L171" s="62"/>
      <c r="M171" s="62"/>
      <c r="N171" s="62"/>
      <c r="O171" s="62"/>
      <c r="P171" s="62"/>
      <c r="Q171" s="62"/>
      <c r="R171" s="62"/>
      <c r="S171" s="62"/>
    </row>
    <row r="172" spans="1:19" ht="15" x14ac:dyDescent="0.25">
      <c r="A172" s="62"/>
      <c r="B172" s="62"/>
      <c r="C172" s="62"/>
      <c r="D172" s="62"/>
      <c r="E172" s="62"/>
      <c r="F172" s="62"/>
      <c r="G172" s="62"/>
      <c r="H172" s="62"/>
      <c r="I172" s="62"/>
      <c r="J172" s="62"/>
      <c r="K172" s="62"/>
      <c r="L172" s="62"/>
      <c r="M172" s="62"/>
      <c r="N172" s="62"/>
      <c r="O172" s="62"/>
      <c r="P172" s="62"/>
      <c r="Q172" s="62"/>
      <c r="R172" s="62"/>
      <c r="S172" s="62"/>
    </row>
    <row r="173" spans="1:19" ht="15" x14ac:dyDescent="0.25">
      <c r="A173" s="62"/>
      <c r="B173" s="62"/>
      <c r="C173" s="62"/>
      <c r="D173" s="62"/>
      <c r="E173" s="62"/>
      <c r="F173" s="62"/>
      <c r="G173" s="62"/>
      <c r="H173" s="62"/>
      <c r="I173" s="62"/>
      <c r="J173" s="62"/>
      <c r="K173" s="62"/>
      <c r="L173" s="62"/>
      <c r="M173" s="62"/>
      <c r="N173" s="62"/>
      <c r="O173" s="62"/>
      <c r="P173" s="62"/>
      <c r="Q173" s="62"/>
      <c r="R173" s="62"/>
      <c r="S173" s="62"/>
    </row>
    <row r="174" spans="1:19" ht="15" x14ac:dyDescent="0.25">
      <c r="A174" s="62"/>
      <c r="B174" s="62"/>
      <c r="C174" s="62"/>
      <c r="D174" s="62"/>
      <c r="E174" s="62"/>
      <c r="F174" s="62"/>
      <c r="G174" s="62"/>
      <c r="H174" s="62"/>
      <c r="I174" s="62"/>
      <c r="J174" s="62"/>
      <c r="K174" s="62"/>
      <c r="L174" s="62"/>
      <c r="M174" s="62"/>
      <c r="N174" s="62"/>
      <c r="O174" s="62"/>
      <c r="P174" s="62"/>
      <c r="Q174" s="62"/>
      <c r="R174" s="62"/>
      <c r="S174" s="62"/>
    </row>
    <row r="175" spans="1:19" ht="15" x14ac:dyDescent="0.25">
      <c r="A175" s="62"/>
      <c r="B175" s="62"/>
      <c r="C175" s="62"/>
      <c r="D175" s="62"/>
      <c r="E175" s="62"/>
      <c r="F175" s="62"/>
      <c r="G175" s="62"/>
      <c r="H175" s="62"/>
      <c r="I175" s="62"/>
      <c r="J175" s="62"/>
      <c r="K175" s="62"/>
      <c r="L175" s="62"/>
      <c r="M175" s="62"/>
      <c r="N175" s="62"/>
      <c r="O175" s="62"/>
      <c r="P175" s="62"/>
      <c r="Q175" s="62"/>
      <c r="R175" s="62"/>
      <c r="S175" s="62"/>
    </row>
    <row r="176" spans="1:19" ht="15" x14ac:dyDescent="0.25">
      <c r="A176" s="62"/>
      <c r="B176" s="62"/>
      <c r="C176" s="62"/>
      <c r="D176" s="62"/>
      <c r="E176" s="62"/>
      <c r="F176" s="62"/>
      <c r="G176" s="62"/>
      <c r="H176" s="62"/>
      <c r="I176" s="62"/>
      <c r="J176" s="62"/>
      <c r="K176" s="62"/>
      <c r="L176" s="62"/>
      <c r="M176" s="62"/>
      <c r="N176" s="62"/>
      <c r="O176" s="62"/>
      <c r="P176" s="62"/>
      <c r="Q176" s="62"/>
      <c r="R176" s="62"/>
      <c r="S176" s="62"/>
    </row>
    <row r="177" spans="1:19" ht="15" x14ac:dyDescent="0.25">
      <c r="A177" s="62"/>
      <c r="B177" s="62"/>
      <c r="C177" s="62"/>
      <c r="D177" s="62"/>
      <c r="E177" s="62"/>
      <c r="F177" s="62"/>
      <c r="G177" s="62"/>
      <c r="H177" s="62"/>
      <c r="I177" s="62"/>
      <c r="J177" s="62"/>
      <c r="K177" s="62"/>
      <c r="L177" s="62"/>
      <c r="M177" s="62"/>
      <c r="N177" s="62"/>
      <c r="O177" s="62"/>
      <c r="P177" s="62"/>
      <c r="Q177" s="62"/>
      <c r="R177" s="62"/>
      <c r="S177" s="62"/>
    </row>
    <row r="178" spans="1:19" ht="15" x14ac:dyDescent="0.25">
      <c r="A178" s="62"/>
      <c r="B178" s="62"/>
      <c r="C178" s="62"/>
      <c r="D178" s="62"/>
      <c r="E178" s="62"/>
      <c r="F178" s="62"/>
      <c r="G178" s="62"/>
      <c r="H178" s="62"/>
      <c r="I178" s="62"/>
      <c r="J178" s="62"/>
      <c r="K178" s="62"/>
      <c r="L178" s="62"/>
      <c r="M178" s="62"/>
      <c r="N178" s="62"/>
      <c r="O178" s="62"/>
      <c r="P178" s="62"/>
      <c r="Q178" s="62"/>
      <c r="R178" s="62"/>
      <c r="S178" s="62"/>
    </row>
    <row r="179" spans="1:19" ht="15" x14ac:dyDescent="0.25">
      <c r="A179" s="62"/>
      <c r="B179" s="62"/>
      <c r="C179" s="62"/>
      <c r="D179" s="62"/>
      <c r="E179" s="62"/>
      <c r="F179" s="62"/>
      <c r="G179" s="62"/>
      <c r="H179" s="62"/>
      <c r="I179" s="62"/>
      <c r="J179" s="62"/>
      <c r="K179" s="62"/>
      <c r="L179" s="62"/>
      <c r="M179" s="62"/>
      <c r="N179" s="62"/>
      <c r="O179" s="62"/>
      <c r="P179" s="62"/>
      <c r="Q179" s="62"/>
      <c r="R179" s="62"/>
      <c r="S179" s="62"/>
    </row>
    <row r="180" spans="1:19" ht="15" x14ac:dyDescent="0.25">
      <c r="A180" s="62"/>
      <c r="B180" s="62"/>
      <c r="C180" s="62"/>
      <c r="D180" s="62"/>
      <c r="E180" s="62"/>
      <c r="F180" s="62"/>
      <c r="G180" s="62"/>
      <c r="H180" s="62"/>
      <c r="I180" s="62"/>
      <c r="J180" s="62"/>
      <c r="K180" s="62"/>
      <c r="L180" s="62"/>
      <c r="M180" s="62"/>
      <c r="N180" s="62"/>
      <c r="O180" s="62"/>
      <c r="P180" s="62"/>
      <c r="Q180" s="62"/>
      <c r="R180" s="62"/>
      <c r="S180" s="62"/>
    </row>
    <row r="181" spans="1:19" ht="15" x14ac:dyDescent="0.25">
      <c r="A181" s="62"/>
      <c r="B181" s="62"/>
      <c r="C181" s="62"/>
      <c r="D181" s="62"/>
      <c r="E181" s="62"/>
      <c r="F181" s="62"/>
      <c r="G181" s="62"/>
      <c r="H181" s="62"/>
      <c r="I181" s="62"/>
      <c r="J181" s="62"/>
      <c r="K181" s="62"/>
      <c r="L181" s="62"/>
      <c r="M181" s="62"/>
      <c r="N181" s="62"/>
      <c r="O181" s="62"/>
      <c r="P181" s="62"/>
      <c r="Q181" s="62"/>
      <c r="R181" s="62"/>
      <c r="S181" s="62"/>
    </row>
    <row r="182" spans="1:19" ht="15" x14ac:dyDescent="0.25">
      <c r="A182" s="62"/>
      <c r="B182" s="62"/>
      <c r="C182" s="62"/>
      <c r="D182" s="62"/>
      <c r="E182" s="62"/>
      <c r="F182" s="62"/>
      <c r="G182" s="62"/>
      <c r="H182" s="62"/>
      <c r="I182" s="62"/>
      <c r="J182" s="62"/>
      <c r="K182" s="62"/>
      <c r="L182" s="62"/>
      <c r="M182" s="62"/>
      <c r="N182" s="62"/>
      <c r="O182" s="62"/>
      <c r="P182" s="62"/>
      <c r="Q182" s="62"/>
      <c r="R182" s="62"/>
      <c r="S182" s="62"/>
    </row>
    <row r="183" spans="1:19" ht="15" x14ac:dyDescent="0.25">
      <c r="A183" s="62"/>
      <c r="B183" s="62"/>
      <c r="C183" s="62"/>
      <c r="D183" s="62"/>
      <c r="E183" s="62"/>
      <c r="F183" s="62"/>
      <c r="G183" s="62"/>
      <c r="H183" s="62"/>
      <c r="I183" s="62"/>
      <c r="J183" s="62"/>
      <c r="K183" s="62"/>
      <c r="L183" s="62"/>
      <c r="M183" s="62"/>
      <c r="N183" s="62"/>
      <c r="O183" s="62"/>
      <c r="P183" s="62"/>
      <c r="Q183" s="62"/>
      <c r="R183" s="62"/>
      <c r="S183" s="62"/>
    </row>
    <row r="184" spans="1:19" ht="15" x14ac:dyDescent="0.25">
      <c r="A184" s="62"/>
      <c r="B184" s="62"/>
      <c r="C184" s="62"/>
      <c r="D184" s="62"/>
      <c r="E184" s="62"/>
      <c r="F184" s="62"/>
      <c r="G184" s="62"/>
      <c r="H184" s="62"/>
      <c r="I184" s="62"/>
      <c r="J184" s="62"/>
      <c r="K184" s="62"/>
      <c r="L184" s="62"/>
      <c r="M184" s="62"/>
      <c r="N184" s="62"/>
      <c r="O184" s="62"/>
      <c r="P184" s="62"/>
      <c r="Q184" s="62"/>
      <c r="R184" s="62"/>
      <c r="S184" s="62"/>
    </row>
    <row r="185" spans="1:19" ht="15" x14ac:dyDescent="0.25">
      <c r="A185" s="62"/>
      <c r="B185" s="62"/>
      <c r="C185" s="62"/>
      <c r="D185" s="62"/>
      <c r="E185" s="62"/>
      <c r="F185" s="62"/>
      <c r="G185" s="62"/>
      <c r="H185" s="62"/>
      <c r="I185" s="62"/>
      <c r="J185" s="62"/>
      <c r="K185" s="62"/>
      <c r="L185" s="62"/>
      <c r="M185" s="62"/>
      <c r="N185" s="62"/>
      <c r="O185" s="62"/>
      <c r="P185" s="62"/>
      <c r="Q185" s="62"/>
      <c r="R185" s="62"/>
      <c r="S185" s="62"/>
    </row>
    <row r="186" spans="1:19" ht="15" x14ac:dyDescent="0.25">
      <c r="A186" s="62"/>
      <c r="B186" s="62"/>
      <c r="C186" s="62"/>
      <c r="D186" s="62"/>
      <c r="E186" s="62"/>
      <c r="F186" s="62"/>
      <c r="G186" s="62"/>
      <c r="H186" s="62"/>
      <c r="I186" s="62"/>
      <c r="J186" s="62"/>
      <c r="K186" s="62"/>
      <c r="L186" s="62"/>
      <c r="M186" s="62"/>
      <c r="N186" s="62"/>
      <c r="O186" s="62"/>
      <c r="P186" s="62"/>
      <c r="Q186" s="62"/>
      <c r="R186" s="62"/>
      <c r="S186" s="62"/>
    </row>
    <row r="187" spans="1:19" ht="15" x14ac:dyDescent="0.25">
      <c r="A187" s="62"/>
      <c r="B187" s="62"/>
      <c r="C187" s="62"/>
      <c r="D187" s="62"/>
      <c r="E187" s="62"/>
      <c r="F187" s="62"/>
      <c r="G187" s="62"/>
      <c r="H187" s="62"/>
      <c r="I187" s="62"/>
      <c r="J187" s="62"/>
      <c r="K187" s="62"/>
      <c r="L187" s="62"/>
      <c r="M187" s="62"/>
      <c r="N187" s="62"/>
      <c r="O187" s="62"/>
      <c r="P187" s="62"/>
      <c r="Q187" s="62"/>
      <c r="R187" s="62"/>
      <c r="S187" s="62"/>
    </row>
    <row r="188" spans="1:19" ht="15" x14ac:dyDescent="0.25">
      <c r="A188" s="62"/>
      <c r="B188" s="62"/>
      <c r="C188" s="62"/>
      <c r="D188" s="62"/>
      <c r="E188" s="62"/>
      <c r="F188" s="62"/>
      <c r="G188" s="62"/>
      <c r="H188" s="62"/>
      <c r="I188" s="62"/>
      <c r="J188" s="62"/>
      <c r="K188" s="62"/>
      <c r="L188" s="62"/>
      <c r="M188" s="62"/>
      <c r="N188" s="62"/>
      <c r="O188" s="62"/>
      <c r="P188" s="62"/>
      <c r="Q188" s="62"/>
      <c r="R188" s="62"/>
      <c r="S188" s="62"/>
    </row>
    <row r="189" spans="1:19" ht="15" x14ac:dyDescent="0.25">
      <c r="A189" s="62"/>
      <c r="B189" s="62"/>
      <c r="C189" s="62"/>
      <c r="D189" s="62"/>
      <c r="E189" s="62"/>
      <c r="F189" s="62"/>
      <c r="G189" s="62"/>
      <c r="H189" s="62"/>
      <c r="I189" s="62"/>
      <c r="J189" s="62"/>
      <c r="K189" s="62"/>
      <c r="L189" s="62"/>
      <c r="M189" s="62"/>
      <c r="N189" s="62"/>
      <c r="O189" s="62"/>
      <c r="P189" s="62"/>
      <c r="Q189" s="62"/>
      <c r="R189" s="62"/>
      <c r="S189" s="62"/>
    </row>
    <row r="190" spans="1:19" ht="15" x14ac:dyDescent="0.25">
      <c r="A190" s="62"/>
      <c r="B190" s="62"/>
      <c r="C190" s="62"/>
      <c r="D190" s="62"/>
      <c r="E190" s="62"/>
      <c r="F190" s="62"/>
      <c r="G190" s="62"/>
      <c r="H190" s="62"/>
      <c r="I190" s="62"/>
      <c r="J190" s="62"/>
      <c r="K190" s="62"/>
      <c r="L190" s="62"/>
      <c r="M190" s="62"/>
      <c r="N190" s="62"/>
      <c r="O190" s="62"/>
      <c r="P190" s="62"/>
      <c r="Q190" s="62"/>
      <c r="R190" s="62"/>
      <c r="S190" s="62"/>
    </row>
    <row r="191" spans="1:19" ht="15" x14ac:dyDescent="0.25">
      <c r="A191" s="62"/>
      <c r="B191" s="62"/>
      <c r="C191" s="62"/>
      <c r="D191" s="62"/>
      <c r="E191" s="62"/>
      <c r="F191" s="62"/>
      <c r="G191" s="62"/>
      <c r="H191" s="62"/>
      <c r="I191" s="62"/>
      <c r="J191" s="62"/>
      <c r="K191" s="62"/>
      <c r="L191" s="62"/>
      <c r="M191" s="62"/>
      <c r="N191" s="62"/>
      <c r="O191" s="62"/>
      <c r="P191" s="62"/>
      <c r="Q191" s="62"/>
      <c r="R191" s="62"/>
      <c r="S191" s="62"/>
    </row>
    <row r="192" spans="1:19" ht="15" x14ac:dyDescent="0.25">
      <c r="A192" s="62"/>
      <c r="B192" s="62"/>
      <c r="C192" s="62"/>
      <c r="D192" s="62"/>
      <c r="E192" s="62"/>
      <c r="F192" s="62"/>
      <c r="G192" s="62"/>
      <c r="H192" s="62"/>
      <c r="I192" s="62"/>
      <c r="J192" s="62"/>
      <c r="K192" s="62"/>
      <c r="L192" s="62"/>
      <c r="M192" s="62"/>
      <c r="N192" s="62"/>
      <c r="O192" s="62"/>
      <c r="P192" s="62"/>
      <c r="Q192" s="62"/>
      <c r="R192" s="62"/>
      <c r="S192" s="62"/>
    </row>
    <row r="193" spans="1:19" ht="15" x14ac:dyDescent="0.25">
      <c r="A193" s="62"/>
      <c r="B193" s="62"/>
      <c r="C193" s="62"/>
      <c r="D193" s="62"/>
      <c r="E193" s="62"/>
      <c r="F193" s="62"/>
      <c r="G193" s="62"/>
      <c r="H193" s="62"/>
      <c r="I193" s="62"/>
      <c r="J193" s="62"/>
      <c r="K193" s="62"/>
      <c r="L193" s="62"/>
      <c r="M193" s="62"/>
      <c r="N193" s="62"/>
      <c r="O193" s="62"/>
      <c r="P193" s="62"/>
      <c r="Q193" s="62"/>
      <c r="R193" s="62"/>
      <c r="S193" s="62"/>
    </row>
    <row r="194" spans="1:19" ht="15" x14ac:dyDescent="0.25">
      <c r="A194" s="62"/>
      <c r="B194" s="62"/>
      <c r="C194" s="62"/>
      <c r="D194" s="62"/>
      <c r="E194" s="62"/>
      <c r="F194" s="62"/>
      <c r="G194" s="62"/>
      <c r="H194" s="62"/>
      <c r="I194" s="62"/>
      <c r="J194" s="62"/>
      <c r="K194" s="62"/>
      <c r="L194" s="62"/>
      <c r="M194" s="62"/>
      <c r="N194" s="62"/>
      <c r="O194" s="62"/>
      <c r="P194" s="62"/>
      <c r="Q194" s="62"/>
      <c r="R194" s="62"/>
      <c r="S194" s="62"/>
    </row>
    <row r="195" spans="1:19" ht="15" x14ac:dyDescent="0.25">
      <c r="A195" s="62"/>
      <c r="B195" s="62"/>
      <c r="C195" s="62"/>
      <c r="D195" s="62"/>
      <c r="E195" s="62"/>
      <c r="F195" s="62"/>
      <c r="G195" s="62"/>
      <c r="H195" s="62"/>
      <c r="I195" s="62"/>
      <c r="J195" s="62"/>
      <c r="K195" s="62"/>
      <c r="L195" s="62"/>
      <c r="M195" s="62"/>
      <c r="N195" s="62"/>
      <c r="O195" s="62"/>
      <c r="P195" s="62"/>
      <c r="Q195" s="62"/>
      <c r="R195" s="62"/>
      <c r="S195" s="62"/>
    </row>
    <row r="196" spans="1:19" ht="15" x14ac:dyDescent="0.25">
      <c r="A196" s="62"/>
      <c r="B196" s="62"/>
      <c r="C196" s="62"/>
      <c r="D196" s="62"/>
      <c r="E196" s="62"/>
      <c r="F196" s="62"/>
      <c r="G196" s="62"/>
      <c r="H196" s="62"/>
      <c r="I196" s="62"/>
      <c r="J196" s="62"/>
      <c r="K196" s="62"/>
      <c r="L196" s="62"/>
      <c r="M196" s="62"/>
      <c r="N196" s="62"/>
      <c r="O196" s="62"/>
      <c r="P196" s="62"/>
      <c r="Q196" s="62"/>
      <c r="R196" s="62"/>
      <c r="S196" s="62"/>
    </row>
    <row r="197" spans="1:19" ht="15" x14ac:dyDescent="0.25">
      <c r="A197" s="62"/>
      <c r="B197" s="62"/>
      <c r="C197" s="62"/>
      <c r="D197" s="62"/>
      <c r="E197" s="62"/>
      <c r="F197" s="62"/>
      <c r="G197" s="62"/>
      <c r="H197" s="62"/>
      <c r="I197" s="62"/>
      <c r="J197" s="62"/>
      <c r="K197" s="62"/>
      <c r="L197" s="62"/>
      <c r="M197" s="62"/>
      <c r="N197" s="62"/>
      <c r="O197" s="62"/>
      <c r="P197" s="62"/>
      <c r="Q197" s="62"/>
      <c r="R197" s="62"/>
      <c r="S197" s="62"/>
    </row>
    <row r="198" spans="1:19" ht="15" x14ac:dyDescent="0.25">
      <c r="A198" s="62"/>
      <c r="B198" s="62"/>
      <c r="C198" s="62"/>
      <c r="D198" s="62"/>
      <c r="E198" s="62"/>
      <c r="F198" s="62"/>
      <c r="G198" s="62"/>
      <c r="H198" s="62"/>
      <c r="I198" s="62"/>
      <c r="J198" s="62"/>
      <c r="K198" s="62"/>
      <c r="L198" s="62"/>
      <c r="M198" s="62"/>
      <c r="N198" s="62"/>
      <c r="O198" s="62"/>
      <c r="P198" s="62"/>
      <c r="Q198" s="62"/>
      <c r="R198" s="62"/>
      <c r="S198" s="62"/>
    </row>
    <row r="199" spans="1:19" ht="15" x14ac:dyDescent="0.25">
      <c r="A199" s="62"/>
      <c r="B199" s="62"/>
      <c r="C199" s="62"/>
      <c r="D199" s="62"/>
      <c r="E199" s="62"/>
      <c r="F199" s="62"/>
      <c r="G199" s="62"/>
      <c r="H199" s="62"/>
      <c r="I199" s="62"/>
      <c r="J199" s="62"/>
      <c r="K199" s="62"/>
      <c r="L199" s="62"/>
      <c r="M199" s="62"/>
      <c r="N199" s="62"/>
      <c r="O199" s="62"/>
      <c r="P199" s="62"/>
      <c r="Q199" s="62"/>
      <c r="R199" s="62"/>
      <c r="S199" s="62"/>
    </row>
    <row r="200" spans="1:19" ht="15" x14ac:dyDescent="0.25">
      <c r="A200" s="62"/>
      <c r="B200" s="62"/>
      <c r="C200" s="62"/>
      <c r="D200" s="62"/>
      <c r="E200" s="62"/>
      <c r="F200" s="62"/>
      <c r="G200" s="62"/>
      <c r="H200" s="62"/>
      <c r="I200" s="62"/>
      <c r="J200" s="62"/>
      <c r="K200" s="62"/>
      <c r="L200" s="62"/>
      <c r="M200" s="62"/>
      <c r="N200" s="62"/>
      <c r="O200" s="62"/>
      <c r="P200" s="62"/>
      <c r="Q200" s="62"/>
      <c r="R200" s="62"/>
      <c r="S200" s="62"/>
    </row>
    <row r="201" spans="1:19" ht="15" x14ac:dyDescent="0.25">
      <c r="A201" s="62"/>
      <c r="B201" s="62"/>
      <c r="C201" s="62"/>
      <c r="D201" s="62"/>
      <c r="E201" s="62"/>
      <c r="F201" s="62"/>
      <c r="G201" s="62"/>
      <c r="H201" s="62"/>
      <c r="I201" s="62"/>
      <c r="J201" s="62"/>
      <c r="K201" s="62"/>
      <c r="L201" s="62"/>
      <c r="M201" s="62"/>
      <c r="N201" s="62"/>
      <c r="O201" s="62"/>
      <c r="P201" s="62"/>
      <c r="Q201" s="62"/>
      <c r="R201" s="62"/>
      <c r="S201" s="62"/>
    </row>
    <row r="202" spans="1:19" ht="15" x14ac:dyDescent="0.25">
      <c r="A202" s="62"/>
      <c r="B202" s="62"/>
      <c r="C202" s="62"/>
      <c r="D202" s="62"/>
      <c r="E202" s="62"/>
      <c r="F202" s="62"/>
      <c r="G202" s="62"/>
      <c r="H202" s="62"/>
      <c r="I202" s="62"/>
      <c r="J202" s="62"/>
      <c r="K202" s="62"/>
      <c r="L202" s="62"/>
      <c r="M202" s="62"/>
      <c r="N202" s="62"/>
      <c r="O202" s="62"/>
      <c r="P202" s="62"/>
      <c r="Q202" s="62"/>
      <c r="R202" s="62"/>
      <c r="S202" s="62"/>
    </row>
    <row r="203" spans="1:19" ht="15" x14ac:dyDescent="0.25">
      <c r="A203" s="62"/>
      <c r="B203" s="62"/>
      <c r="C203" s="62"/>
      <c r="D203" s="62"/>
      <c r="E203" s="62"/>
      <c r="F203" s="62"/>
      <c r="G203" s="62"/>
      <c r="H203" s="62"/>
      <c r="I203" s="62"/>
      <c r="J203" s="62"/>
      <c r="K203" s="62"/>
      <c r="L203" s="62"/>
      <c r="M203" s="62"/>
      <c r="N203" s="62"/>
      <c r="O203" s="62"/>
      <c r="P203" s="62"/>
      <c r="Q203" s="62"/>
      <c r="R203" s="62"/>
      <c r="S203" s="62"/>
    </row>
    <row r="204" spans="1:19" ht="15" x14ac:dyDescent="0.25">
      <c r="A204" s="62"/>
      <c r="B204" s="62"/>
      <c r="C204" s="62"/>
      <c r="D204" s="62"/>
      <c r="E204" s="62"/>
      <c r="F204" s="62"/>
      <c r="G204" s="62"/>
      <c r="H204" s="62"/>
      <c r="I204" s="62"/>
      <c r="J204" s="62"/>
      <c r="K204" s="62"/>
      <c r="L204" s="62"/>
      <c r="M204" s="62"/>
      <c r="N204" s="62"/>
      <c r="O204" s="62"/>
      <c r="P204" s="62"/>
      <c r="Q204" s="62"/>
      <c r="R204" s="62"/>
      <c r="S204" s="62"/>
    </row>
    <row r="205" spans="1:19" ht="15" x14ac:dyDescent="0.25">
      <c r="A205" s="62"/>
      <c r="B205" s="62"/>
      <c r="C205" s="62"/>
      <c r="D205" s="62"/>
      <c r="E205" s="62"/>
      <c r="F205" s="62"/>
      <c r="G205" s="62"/>
      <c r="H205" s="62"/>
      <c r="I205" s="62"/>
      <c r="J205" s="62"/>
      <c r="K205" s="62"/>
      <c r="L205" s="62"/>
      <c r="M205" s="62"/>
      <c r="N205" s="62"/>
      <c r="O205" s="62"/>
      <c r="P205" s="62"/>
      <c r="Q205" s="62"/>
      <c r="R205" s="62"/>
      <c r="S205" s="62"/>
    </row>
    <row r="206" spans="1:19" ht="15" x14ac:dyDescent="0.25">
      <c r="A206" s="62"/>
      <c r="B206" s="62"/>
      <c r="C206" s="62"/>
      <c r="D206" s="62"/>
      <c r="E206" s="62"/>
      <c r="F206" s="62"/>
      <c r="G206" s="62"/>
      <c r="H206" s="62"/>
      <c r="I206" s="62"/>
      <c r="J206" s="62"/>
      <c r="K206" s="62"/>
      <c r="L206" s="62"/>
      <c r="M206" s="62"/>
      <c r="N206" s="62"/>
      <c r="O206" s="62"/>
      <c r="P206" s="62"/>
      <c r="Q206" s="62"/>
      <c r="R206" s="62"/>
      <c r="S206" s="62"/>
    </row>
    <row r="207" spans="1:19" ht="15" x14ac:dyDescent="0.25">
      <c r="A207" s="62"/>
      <c r="B207" s="62"/>
      <c r="C207" s="62"/>
      <c r="D207" s="62"/>
      <c r="E207" s="62"/>
      <c r="F207" s="62"/>
      <c r="G207" s="62"/>
      <c r="H207" s="62"/>
      <c r="I207" s="62"/>
      <c r="J207" s="62"/>
      <c r="K207" s="62"/>
      <c r="L207" s="62"/>
      <c r="M207" s="62"/>
      <c r="N207" s="62"/>
      <c r="O207" s="62"/>
      <c r="P207" s="62"/>
      <c r="Q207" s="62"/>
      <c r="R207" s="62"/>
      <c r="S207" s="62"/>
    </row>
    <row r="208" spans="1:19" ht="15" x14ac:dyDescent="0.25">
      <c r="A208" s="62"/>
      <c r="B208" s="62"/>
      <c r="C208" s="62"/>
      <c r="D208" s="62"/>
      <c r="E208" s="62"/>
      <c r="F208" s="62"/>
      <c r="G208" s="62"/>
      <c r="H208" s="62"/>
      <c r="I208" s="62"/>
      <c r="J208" s="62"/>
      <c r="K208" s="62"/>
      <c r="L208" s="62"/>
      <c r="M208" s="62"/>
      <c r="N208" s="62"/>
      <c r="O208" s="62"/>
      <c r="P208" s="62"/>
      <c r="Q208" s="62"/>
      <c r="R208" s="62"/>
      <c r="S208" s="62"/>
    </row>
    <row r="209" spans="1:19" ht="15" x14ac:dyDescent="0.25">
      <c r="A209" s="62"/>
      <c r="B209" s="62"/>
      <c r="C209" s="62"/>
      <c r="D209" s="62"/>
      <c r="E209" s="62"/>
      <c r="F209" s="62"/>
      <c r="G209" s="62"/>
      <c r="H209" s="62"/>
      <c r="I209" s="62"/>
      <c r="J209" s="62"/>
      <c r="K209" s="62"/>
      <c r="L209" s="62"/>
      <c r="M209" s="62"/>
      <c r="N209" s="62"/>
      <c r="O209" s="62"/>
      <c r="P209" s="62"/>
      <c r="Q209" s="62"/>
      <c r="R209" s="62"/>
      <c r="S209" s="62"/>
    </row>
    <row r="210" spans="1:19" ht="15" x14ac:dyDescent="0.25">
      <c r="A210" s="62"/>
      <c r="B210" s="62"/>
      <c r="C210" s="62"/>
      <c r="D210" s="62"/>
      <c r="E210" s="62"/>
      <c r="F210" s="62"/>
      <c r="G210" s="62"/>
      <c r="H210" s="62"/>
      <c r="I210" s="62"/>
      <c r="J210" s="62"/>
      <c r="K210" s="62"/>
      <c r="L210" s="62"/>
      <c r="M210" s="62"/>
      <c r="N210" s="62"/>
      <c r="O210" s="62"/>
      <c r="P210" s="62"/>
      <c r="Q210" s="62"/>
      <c r="R210" s="62"/>
      <c r="S210" s="62"/>
    </row>
    <row r="211" spans="1:19" ht="15" x14ac:dyDescent="0.25">
      <c r="A211" s="62"/>
      <c r="B211" s="62"/>
      <c r="C211" s="62"/>
      <c r="D211" s="62"/>
      <c r="E211" s="62"/>
      <c r="F211" s="62"/>
      <c r="G211" s="62"/>
      <c r="H211" s="62"/>
      <c r="I211" s="62"/>
      <c r="J211" s="62"/>
      <c r="K211" s="62"/>
      <c r="L211" s="62"/>
      <c r="M211" s="62"/>
      <c r="N211" s="62"/>
      <c r="O211" s="62"/>
      <c r="P211" s="62"/>
      <c r="Q211" s="62"/>
      <c r="R211" s="62"/>
      <c r="S211" s="62"/>
    </row>
    <row r="212" spans="1:19" ht="15" x14ac:dyDescent="0.25">
      <c r="A212" s="62"/>
      <c r="B212" s="62"/>
      <c r="C212" s="62"/>
      <c r="D212" s="62"/>
      <c r="E212" s="62"/>
      <c r="F212" s="62"/>
      <c r="G212" s="62"/>
      <c r="H212" s="62"/>
      <c r="I212" s="62"/>
      <c r="J212" s="62"/>
      <c r="K212" s="62"/>
      <c r="L212" s="62"/>
      <c r="M212" s="62"/>
      <c r="N212" s="62"/>
      <c r="O212" s="62"/>
      <c r="P212" s="62"/>
      <c r="Q212" s="62"/>
      <c r="R212" s="62"/>
      <c r="S212" s="62"/>
    </row>
    <row r="213" spans="1:19" ht="15" x14ac:dyDescent="0.25">
      <c r="A213" s="62"/>
      <c r="B213" s="62"/>
      <c r="C213" s="62"/>
      <c r="D213" s="62"/>
      <c r="E213" s="62"/>
      <c r="F213" s="62"/>
      <c r="G213" s="62"/>
      <c r="H213" s="62"/>
      <c r="I213" s="62"/>
      <c r="J213" s="62"/>
      <c r="K213" s="62"/>
      <c r="L213" s="62"/>
      <c r="M213" s="62"/>
      <c r="N213" s="62"/>
      <c r="O213" s="62"/>
      <c r="P213" s="62"/>
      <c r="Q213" s="62"/>
      <c r="R213" s="62"/>
      <c r="S213" s="62"/>
    </row>
    <row r="214" spans="1:19" ht="15" x14ac:dyDescent="0.25">
      <c r="A214" s="62"/>
      <c r="B214" s="62"/>
      <c r="C214" s="62"/>
      <c r="D214" s="62"/>
      <c r="E214" s="62"/>
      <c r="F214" s="62"/>
      <c r="G214" s="62"/>
      <c r="H214" s="62"/>
      <c r="I214" s="62"/>
      <c r="J214" s="62"/>
      <c r="K214" s="62"/>
      <c r="L214" s="62"/>
      <c r="M214" s="62"/>
      <c r="N214" s="62"/>
      <c r="O214" s="62"/>
      <c r="P214" s="62"/>
      <c r="Q214" s="62"/>
      <c r="R214" s="62"/>
      <c r="S214" s="62"/>
    </row>
    <row r="215" spans="1:19" ht="15" x14ac:dyDescent="0.25">
      <c r="A215" s="62"/>
      <c r="B215" s="62"/>
      <c r="C215" s="62"/>
      <c r="D215" s="62"/>
      <c r="E215" s="62"/>
      <c r="F215" s="62"/>
      <c r="G215" s="62"/>
      <c r="H215" s="62"/>
      <c r="I215" s="62"/>
      <c r="J215" s="62"/>
      <c r="K215" s="62"/>
      <c r="L215" s="62"/>
      <c r="M215" s="62"/>
      <c r="N215" s="62"/>
      <c r="O215" s="62"/>
      <c r="P215" s="62"/>
      <c r="Q215" s="62"/>
      <c r="R215" s="62"/>
      <c r="S215" s="62"/>
    </row>
    <row r="216" spans="1:19" ht="15" x14ac:dyDescent="0.25">
      <c r="A216" s="62"/>
      <c r="B216" s="62"/>
      <c r="C216" s="62"/>
      <c r="D216" s="62"/>
      <c r="E216" s="62"/>
      <c r="F216" s="62"/>
      <c r="G216" s="62"/>
      <c r="H216" s="62"/>
      <c r="I216" s="62"/>
      <c r="J216" s="62"/>
      <c r="K216" s="62"/>
      <c r="L216" s="62"/>
      <c r="M216" s="62"/>
      <c r="N216" s="62"/>
      <c r="O216" s="62"/>
      <c r="P216" s="62"/>
      <c r="Q216" s="62"/>
      <c r="R216" s="62"/>
      <c r="S216" s="62"/>
    </row>
    <row r="217" spans="1:19" ht="15" x14ac:dyDescent="0.25">
      <c r="A217" s="62"/>
      <c r="B217" s="62"/>
      <c r="C217" s="62"/>
      <c r="D217" s="62"/>
      <c r="E217" s="62"/>
      <c r="F217" s="62"/>
      <c r="G217" s="62"/>
      <c r="H217" s="62"/>
      <c r="I217" s="62"/>
      <c r="J217" s="62"/>
      <c r="K217" s="62"/>
      <c r="L217" s="62"/>
      <c r="M217" s="62"/>
      <c r="N217" s="62"/>
      <c r="O217" s="62"/>
      <c r="P217" s="62"/>
      <c r="Q217" s="62"/>
      <c r="R217" s="62"/>
      <c r="S217" s="62"/>
    </row>
    <row r="218" spans="1:19" ht="15" x14ac:dyDescent="0.25">
      <c r="A218" s="62"/>
      <c r="B218" s="62"/>
      <c r="C218" s="62"/>
      <c r="D218" s="62"/>
      <c r="E218" s="62"/>
      <c r="F218" s="62"/>
      <c r="G218" s="62"/>
      <c r="H218" s="62"/>
      <c r="I218" s="62"/>
      <c r="J218" s="62"/>
      <c r="K218" s="62"/>
      <c r="L218" s="62"/>
      <c r="M218" s="62"/>
      <c r="N218" s="62"/>
      <c r="O218" s="62"/>
      <c r="P218" s="62"/>
      <c r="Q218" s="62"/>
      <c r="R218" s="62"/>
      <c r="S218" s="62"/>
    </row>
    <row r="219" spans="1:19" ht="15" x14ac:dyDescent="0.25">
      <c r="A219" s="62"/>
      <c r="B219" s="62"/>
      <c r="C219" s="62"/>
      <c r="D219" s="62"/>
      <c r="E219" s="62"/>
      <c r="F219" s="62"/>
      <c r="G219" s="62"/>
      <c r="H219" s="62"/>
      <c r="I219" s="62"/>
      <c r="J219" s="62"/>
      <c r="K219" s="62"/>
      <c r="L219" s="62"/>
      <c r="M219" s="62"/>
      <c r="N219" s="62"/>
      <c r="O219" s="62"/>
      <c r="P219" s="62"/>
      <c r="Q219" s="62"/>
      <c r="R219" s="62"/>
      <c r="S219" s="62"/>
    </row>
    <row r="220" spans="1:19" ht="15" x14ac:dyDescent="0.25">
      <c r="A220" s="62"/>
      <c r="B220" s="62"/>
      <c r="C220" s="62"/>
      <c r="D220" s="62"/>
      <c r="E220" s="62"/>
      <c r="F220" s="62"/>
      <c r="G220" s="62"/>
      <c r="H220" s="62"/>
      <c r="I220" s="62"/>
      <c r="J220" s="62"/>
      <c r="K220" s="62"/>
      <c r="L220" s="62"/>
      <c r="M220" s="62"/>
      <c r="N220" s="62"/>
      <c r="O220" s="62"/>
      <c r="P220" s="62"/>
      <c r="Q220" s="62"/>
      <c r="R220" s="62"/>
      <c r="S220" s="62"/>
    </row>
    <row r="221" spans="1:19" ht="15" x14ac:dyDescent="0.25">
      <c r="A221" s="62"/>
      <c r="B221" s="62"/>
      <c r="C221" s="62"/>
      <c r="D221" s="62"/>
      <c r="E221" s="62"/>
      <c r="F221" s="62"/>
      <c r="G221" s="62"/>
      <c r="H221" s="62"/>
      <c r="I221" s="62"/>
      <c r="J221" s="62"/>
      <c r="K221" s="62"/>
      <c r="L221" s="62"/>
      <c r="M221" s="62"/>
      <c r="N221" s="62"/>
      <c r="O221" s="62"/>
      <c r="P221" s="62"/>
      <c r="Q221" s="62"/>
      <c r="R221" s="62"/>
      <c r="S221" s="62"/>
    </row>
    <row r="222" spans="1:19" ht="15" x14ac:dyDescent="0.25">
      <c r="A222" s="62"/>
      <c r="B222" s="62"/>
      <c r="C222" s="62"/>
      <c r="D222" s="62"/>
      <c r="E222" s="62"/>
      <c r="F222" s="62"/>
      <c r="G222" s="62"/>
      <c r="H222" s="62"/>
      <c r="I222" s="62"/>
      <c r="J222" s="62"/>
      <c r="K222" s="62"/>
      <c r="L222" s="62"/>
      <c r="M222" s="62"/>
      <c r="N222" s="62"/>
      <c r="O222" s="62"/>
      <c r="P222" s="62"/>
      <c r="Q222" s="62"/>
      <c r="R222" s="62"/>
      <c r="S222" s="62"/>
    </row>
    <row r="223" spans="1:19" ht="15" x14ac:dyDescent="0.25">
      <c r="A223" s="62"/>
      <c r="B223" s="62"/>
      <c r="C223" s="62"/>
      <c r="D223" s="62"/>
      <c r="E223" s="62"/>
      <c r="F223" s="62"/>
      <c r="G223" s="62"/>
      <c r="H223" s="62"/>
      <c r="I223" s="62"/>
      <c r="J223" s="62"/>
      <c r="K223" s="62"/>
      <c r="L223" s="62"/>
      <c r="M223" s="62"/>
      <c r="N223" s="62"/>
      <c r="O223" s="62"/>
      <c r="P223" s="62"/>
      <c r="Q223" s="62"/>
      <c r="R223" s="62"/>
      <c r="S223" s="62"/>
    </row>
    <row r="224" spans="1:19" ht="15" x14ac:dyDescent="0.25">
      <c r="A224" s="62"/>
      <c r="B224" s="62"/>
      <c r="C224" s="62"/>
      <c r="D224" s="62"/>
      <c r="E224" s="62"/>
      <c r="F224" s="62"/>
      <c r="G224" s="62"/>
      <c r="H224" s="62"/>
      <c r="I224" s="62"/>
      <c r="J224" s="62"/>
      <c r="K224" s="62"/>
      <c r="L224" s="62"/>
      <c r="M224" s="62"/>
      <c r="N224" s="62"/>
      <c r="O224" s="62"/>
      <c r="P224" s="62"/>
      <c r="Q224" s="62"/>
      <c r="R224" s="62"/>
      <c r="S224" s="62"/>
    </row>
    <row r="225" spans="1:19" ht="15" x14ac:dyDescent="0.25">
      <c r="A225" s="62"/>
      <c r="B225" s="62"/>
      <c r="C225" s="62"/>
      <c r="D225" s="62"/>
      <c r="E225" s="62"/>
      <c r="F225" s="62"/>
      <c r="G225" s="62"/>
      <c r="H225" s="62"/>
      <c r="I225" s="62"/>
      <c r="J225" s="62"/>
      <c r="K225" s="62"/>
      <c r="L225" s="62"/>
      <c r="M225" s="62"/>
      <c r="N225" s="62"/>
      <c r="O225" s="62"/>
      <c r="P225" s="62"/>
      <c r="Q225" s="62"/>
      <c r="R225" s="62"/>
      <c r="S225" s="62"/>
    </row>
    <row r="226" spans="1:19" ht="15" x14ac:dyDescent="0.25">
      <c r="A226" s="62"/>
      <c r="B226" s="62"/>
      <c r="C226" s="62"/>
      <c r="D226" s="62"/>
      <c r="E226" s="62"/>
      <c r="F226" s="62"/>
      <c r="G226" s="62"/>
      <c r="H226" s="62"/>
      <c r="I226" s="62"/>
      <c r="J226" s="62"/>
      <c r="K226" s="62"/>
      <c r="L226" s="62"/>
      <c r="M226" s="62"/>
      <c r="N226" s="62"/>
      <c r="O226" s="62"/>
      <c r="P226" s="62"/>
      <c r="Q226" s="62"/>
      <c r="R226" s="62"/>
      <c r="S226" s="62"/>
    </row>
    <row r="227" spans="1:19" ht="15" x14ac:dyDescent="0.25">
      <c r="A227" s="62"/>
      <c r="B227" s="62"/>
      <c r="C227" s="62"/>
      <c r="D227" s="62"/>
      <c r="E227" s="62"/>
      <c r="F227" s="62"/>
      <c r="G227" s="62"/>
      <c r="H227" s="62"/>
      <c r="I227" s="62"/>
      <c r="J227" s="62"/>
      <c r="K227" s="62"/>
      <c r="L227" s="62"/>
      <c r="M227" s="62"/>
      <c r="N227" s="62"/>
      <c r="O227" s="62"/>
      <c r="P227" s="62"/>
      <c r="Q227" s="62"/>
      <c r="R227" s="62"/>
      <c r="S227" s="62"/>
    </row>
    <row r="228" spans="1:19" ht="15" x14ac:dyDescent="0.25">
      <c r="A228" s="62"/>
      <c r="B228" s="62"/>
      <c r="C228" s="62"/>
      <c r="D228" s="62"/>
      <c r="E228" s="62"/>
      <c r="F228" s="62"/>
      <c r="G228" s="62"/>
      <c r="H228" s="62"/>
      <c r="I228" s="62"/>
      <c r="J228" s="62"/>
      <c r="K228" s="62"/>
      <c r="L228" s="62"/>
      <c r="M228" s="62"/>
      <c r="N228" s="62"/>
      <c r="O228" s="62"/>
      <c r="P228" s="62"/>
      <c r="Q228" s="62"/>
      <c r="R228" s="62"/>
      <c r="S228" s="62"/>
    </row>
    <row r="229" spans="1:19" ht="15" x14ac:dyDescent="0.25">
      <c r="A229" s="62"/>
      <c r="B229" s="62"/>
      <c r="C229" s="62"/>
      <c r="D229" s="62"/>
      <c r="E229" s="62"/>
      <c r="F229" s="62"/>
      <c r="G229" s="62"/>
      <c r="H229" s="62"/>
      <c r="I229" s="62"/>
      <c r="J229" s="62"/>
      <c r="K229" s="62"/>
      <c r="L229" s="62"/>
      <c r="M229" s="62"/>
      <c r="N229" s="62"/>
      <c r="O229" s="62"/>
      <c r="P229" s="62"/>
      <c r="Q229" s="62"/>
      <c r="R229" s="62"/>
      <c r="S229" s="62"/>
    </row>
    <row r="230" spans="1:19" ht="15" x14ac:dyDescent="0.25">
      <c r="A230" s="62"/>
      <c r="B230" s="62"/>
      <c r="C230" s="62"/>
      <c r="D230" s="62"/>
      <c r="E230" s="62"/>
      <c r="F230" s="62"/>
      <c r="G230" s="62"/>
      <c r="H230" s="62"/>
      <c r="I230" s="62"/>
      <c r="J230" s="62"/>
      <c r="K230" s="62"/>
      <c r="L230" s="62"/>
      <c r="M230" s="62"/>
      <c r="N230" s="62"/>
      <c r="O230" s="62"/>
      <c r="P230" s="62"/>
      <c r="Q230" s="62"/>
      <c r="R230" s="62"/>
      <c r="S230" s="62"/>
    </row>
    <row r="231" spans="1:19" ht="15" x14ac:dyDescent="0.25">
      <c r="A231" s="62"/>
      <c r="B231" s="62"/>
      <c r="C231" s="62"/>
      <c r="D231" s="62"/>
      <c r="E231" s="62"/>
      <c r="F231" s="62"/>
      <c r="G231" s="62"/>
      <c r="H231" s="62"/>
      <c r="I231" s="62"/>
      <c r="J231" s="62"/>
      <c r="K231" s="62"/>
      <c r="L231" s="62"/>
      <c r="M231" s="62"/>
      <c r="N231" s="62"/>
      <c r="O231" s="62"/>
      <c r="P231" s="62"/>
      <c r="Q231" s="62"/>
      <c r="R231" s="62"/>
      <c r="S231" s="62"/>
    </row>
    <row r="232" spans="1:19" ht="15" x14ac:dyDescent="0.25">
      <c r="A232" s="62"/>
      <c r="B232" s="62"/>
      <c r="C232" s="62"/>
      <c r="D232" s="62"/>
      <c r="E232" s="62"/>
      <c r="F232" s="62"/>
      <c r="G232" s="62"/>
      <c r="H232" s="62"/>
      <c r="I232" s="62"/>
      <c r="J232" s="62"/>
      <c r="K232" s="62"/>
      <c r="L232" s="62"/>
      <c r="M232" s="62"/>
      <c r="N232" s="62"/>
      <c r="O232" s="62"/>
      <c r="P232" s="62"/>
      <c r="Q232" s="62"/>
      <c r="R232" s="62"/>
      <c r="S232" s="62"/>
    </row>
    <row r="233" spans="1:19" ht="15" x14ac:dyDescent="0.25">
      <c r="A233" s="62"/>
      <c r="B233" s="62"/>
      <c r="C233" s="62"/>
      <c r="D233" s="62"/>
      <c r="E233" s="62"/>
      <c r="F233" s="62"/>
      <c r="G233" s="62"/>
      <c r="H233" s="62"/>
      <c r="I233" s="62"/>
      <c r="J233" s="62"/>
      <c r="K233" s="62"/>
      <c r="L233" s="62"/>
      <c r="M233" s="62"/>
      <c r="N233" s="62"/>
      <c r="O233" s="62"/>
      <c r="P233" s="62"/>
      <c r="Q233" s="62"/>
      <c r="R233" s="62"/>
      <c r="S233" s="62"/>
    </row>
    <row r="234" spans="1:19" ht="15" x14ac:dyDescent="0.25">
      <c r="A234" s="62"/>
      <c r="B234" s="62"/>
      <c r="C234" s="62"/>
      <c r="D234" s="62"/>
      <c r="E234" s="62"/>
      <c r="F234" s="62"/>
      <c r="G234" s="62"/>
      <c r="H234" s="62"/>
      <c r="I234" s="62"/>
      <c r="J234" s="62"/>
      <c r="K234" s="62"/>
      <c r="L234" s="62"/>
      <c r="M234" s="62"/>
      <c r="N234" s="62"/>
      <c r="O234" s="62"/>
      <c r="P234" s="62"/>
      <c r="Q234" s="62"/>
      <c r="R234" s="62"/>
      <c r="S234" s="62"/>
    </row>
    <row r="235" spans="1:19" ht="15" x14ac:dyDescent="0.25">
      <c r="A235" s="62"/>
      <c r="B235" s="62"/>
      <c r="C235" s="62"/>
      <c r="D235" s="62"/>
      <c r="E235" s="62"/>
      <c r="F235" s="62"/>
      <c r="G235" s="62"/>
      <c r="H235" s="62"/>
      <c r="I235" s="62"/>
      <c r="J235" s="62"/>
      <c r="K235" s="62"/>
      <c r="L235" s="62"/>
      <c r="M235" s="62"/>
      <c r="N235" s="62"/>
      <c r="O235" s="62"/>
      <c r="P235" s="62"/>
      <c r="Q235" s="62"/>
      <c r="R235" s="62"/>
      <c r="S235" s="62"/>
    </row>
    <row r="236" spans="1:19" ht="15" x14ac:dyDescent="0.25">
      <c r="A236" s="62"/>
      <c r="B236" s="62"/>
      <c r="C236" s="62"/>
      <c r="D236" s="62"/>
      <c r="E236" s="62"/>
      <c r="F236" s="62"/>
      <c r="G236" s="62"/>
      <c r="H236" s="62"/>
      <c r="I236" s="62"/>
      <c r="J236" s="62"/>
      <c r="K236" s="62"/>
      <c r="L236" s="62"/>
      <c r="M236" s="62"/>
      <c r="N236" s="62"/>
      <c r="O236" s="62"/>
      <c r="P236" s="62"/>
      <c r="Q236" s="62"/>
      <c r="R236" s="62"/>
      <c r="S236" s="62"/>
    </row>
    <row r="237" spans="1:19" ht="15" x14ac:dyDescent="0.25">
      <c r="A237" s="62"/>
      <c r="B237" s="62"/>
      <c r="C237" s="62"/>
      <c r="D237" s="62"/>
      <c r="E237" s="62"/>
      <c r="F237" s="62"/>
      <c r="G237" s="62"/>
      <c r="H237" s="62"/>
      <c r="I237" s="62"/>
      <c r="J237" s="62"/>
      <c r="K237" s="62"/>
      <c r="L237" s="62"/>
      <c r="M237" s="62"/>
      <c r="N237" s="62"/>
      <c r="O237" s="62"/>
      <c r="P237" s="62"/>
      <c r="Q237" s="62"/>
      <c r="R237" s="62"/>
      <c r="S237" s="62"/>
    </row>
    <row r="238" spans="1:19" ht="15" x14ac:dyDescent="0.25">
      <c r="A238" s="62"/>
      <c r="B238" s="62"/>
      <c r="C238" s="62"/>
      <c r="D238" s="62"/>
      <c r="E238" s="62"/>
      <c r="F238" s="62"/>
      <c r="G238" s="62"/>
      <c r="H238" s="62"/>
      <c r="I238" s="62"/>
      <c r="J238" s="62"/>
      <c r="K238" s="62"/>
      <c r="L238" s="62"/>
      <c r="M238" s="62"/>
      <c r="N238" s="62"/>
      <c r="O238" s="62"/>
      <c r="P238" s="62"/>
      <c r="Q238" s="62"/>
      <c r="R238" s="62"/>
      <c r="S238" s="62"/>
    </row>
    <row r="239" spans="1:19" ht="15" x14ac:dyDescent="0.25">
      <c r="A239" s="62"/>
      <c r="B239" s="62"/>
      <c r="C239" s="62"/>
      <c r="D239" s="62"/>
      <c r="E239" s="62"/>
      <c r="F239" s="62"/>
      <c r="G239" s="62"/>
      <c r="H239" s="62"/>
      <c r="I239" s="62"/>
      <c r="J239" s="62"/>
      <c r="K239" s="62"/>
      <c r="L239" s="62"/>
      <c r="M239" s="62"/>
      <c r="N239" s="62"/>
      <c r="O239" s="62"/>
      <c r="P239" s="62"/>
      <c r="Q239" s="62"/>
      <c r="R239" s="62"/>
      <c r="S239" s="62"/>
    </row>
    <row r="240" spans="1:19" ht="15" x14ac:dyDescent="0.25">
      <c r="A240" s="62"/>
      <c r="B240" s="62"/>
      <c r="C240" s="62"/>
      <c r="D240" s="62"/>
      <c r="E240" s="62"/>
      <c r="F240" s="62"/>
      <c r="G240" s="62"/>
      <c r="H240" s="62"/>
      <c r="I240" s="62"/>
      <c r="J240" s="62"/>
      <c r="K240" s="62"/>
      <c r="L240" s="62"/>
      <c r="M240" s="62"/>
      <c r="N240" s="62"/>
      <c r="O240" s="62"/>
      <c r="P240" s="62"/>
      <c r="Q240" s="62"/>
      <c r="R240" s="62"/>
      <c r="S240" s="62"/>
    </row>
    <row r="241" spans="1:19" ht="15" x14ac:dyDescent="0.25">
      <c r="A241" s="62"/>
      <c r="B241" s="62"/>
      <c r="C241" s="62"/>
      <c r="D241" s="62"/>
      <c r="E241" s="62"/>
      <c r="F241" s="62"/>
      <c r="G241" s="62"/>
      <c r="H241" s="62"/>
      <c r="I241" s="62"/>
      <c r="J241" s="62"/>
      <c r="K241" s="62"/>
      <c r="L241" s="62"/>
      <c r="M241" s="62"/>
      <c r="N241" s="62"/>
      <c r="O241" s="62"/>
      <c r="P241" s="62"/>
      <c r="Q241" s="62"/>
      <c r="R241" s="62"/>
      <c r="S241" s="62"/>
    </row>
    <row r="242" spans="1:19" ht="15" x14ac:dyDescent="0.25">
      <c r="A242" s="62"/>
      <c r="B242" s="62"/>
      <c r="C242" s="62"/>
      <c r="D242" s="62"/>
      <c r="E242" s="62"/>
      <c r="F242" s="62"/>
      <c r="G242" s="62"/>
      <c r="H242" s="62"/>
      <c r="I242" s="62"/>
      <c r="J242" s="62"/>
      <c r="K242" s="62"/>
      <c r="L242" s="62"/>
      <c r="M242" s="62"/>
      <c r="N242" s="62"/>
      <c r="O242" s="62"/>
      <c r="P242" s="62"/>
      <c r="Q242" s="62"/>
      <c r="R242" s="62"/>
      <c r="S242" s="62"/>
    </row>
    <row r="243" spans="1:19" ht="15" x14ac:dyDescent="0.25">
      <c r="A243" s="62"/>
      <c r="B243" s="62"/>
      <c r="C243" s="62"/>
      <c r="D243" s="62"/>
      <c r="E243" s="62"/>
      <c r="F243" s="62"/>
      <c r="G243" s="62"/>
      <c r="H243" s="62"/>
      <c r="I243" s="62"/>
      <c r="J243" s="62"/>
      <c r="K243" s="62"/>
      <c r="L243" s="62"/>
      <c r="M243" s="62"/>
      <c r="N243" s="62"/>
      <c r="O243" s="62"/>
      <c r="P243" s="62"/>
      <c r="Q243" s="62"/>
      <c r="R243" s="62"/>
      <c r="S243" s="62"/>
    </row>
    <row r="244" spans="1:19" ht="15" x14ac:dyDescent="0.25">
      <c r="A244" s="62"/>
      <c r="B244" s="62"/>
      <c r="C244" s="62"/>
      <c r="D244" s="62"/>
      <c r="E244" s="62"/>
      <c r="F244" s="62"/>
      <c r="G244" s="62"/>
      <c r="H244" s="62"/>
      <c r="I244" s="62"/>
      <c r="J244" s="62"/>
      <c r="K244" s="62"/>
      <c r="L244" s="62"/>
      <c r="M244" s="62"/>
      <c r="N244" s="62"/>
      <c r="O244" s="62"/>
      <c r="P244" s="62"/>
      <c r="Q244" s="62"/>
      <c r="R244" s="62"/>
      <c r="S244" s="62"/>
    </row>
    <row r="245" spans="1:19" ht="15" x14ac:dyDescent="0.25">
      <c r="A245" s="62"/>
      <c r="B245" s="62"/>
      <c r="C245" s="62"/>
      <c r="D245" s="62"/>
      <c r="E245" s="62"/>
      <c r="F245" s="62"/>
      <c r="G245" s="62"/>
      <c r="H245" s="62"/>
      <c r="I245" s="62"/>
      <c r="J245" s="62"/>
      <c r="K245" s="62"/>
      <c r="L245" s="62"/>
      <c r="M245" s="62"/>
      <c r="N245" s="62"/>
      <c r="O245" s="62"/>
      <c r="P245" s="62"/>
      <c r="Q245" s="62"/>
      <c r="R245" s="62"/>
      <c r="S245" s="62"/>
    </row>
    <row r="246" spans="1:19" ht="15" x14ac:dyDescent="0.25">
      <c r="A246" s="62"/>
      <c r="B246" s="62"/>
      <c r="C246" s="62"/>
      <c r="D246" s="62"/>
      <c r="E246" s="62"/>
      <c r="F246" s="62"/>
      <c r="G246" s="62"/>
      <c r="H246" s="62"/>
      <c r="I246" s="62"/>
      <c r="J246" s="62"/>
      <c r="K246" s="62"/>
      <c r="L246" s="62"/>
      <c r="M246" s="62"/>
      <c r="N246" s="62"/>
      <c r="O246" s="62"/>
      <c r="P246" s="62"/>
      <c r="Q246" s="62"/>
      <c r="R246" s="62"/>
      <c r="S246" s="62"/>
    </row>
    <row r="247" spans="1:19" ht="15" x14ac:dyDescent="0.25">
      <c r="A247" s="62"/>
      <c r="B247" s="62"/>
      <c r="C247" s="62"/>
      <c r="D247" s="62"/>
      <c r="E247" s="62"/>
      <c r="F247" s="62"/>
      <c r="G247" s="62"/>
      <c r="H247" s="62"/>
      <c r="I247" s="62"/>
      <c r="J247" s="62"/>
      <c r="K247" s="62"/>
      <c r="L247" s="62"/>
      <c r="M247" s="62"/>
      <c r="N247" s="62"/>
      <c r="O247" s="62"/>
      <c r="P247" s="62"/>
      <c r="Q247" s="62"/>
      <c r="R247" s="62"/>
      <c r="S247" s="62"/>
    </row>
    <row r="248" spans="1:19" ht="15" x14ac:dyDescent="0.25">
      <c r="A248" s="62"/>
      <c r="B248" s="62"/>
      <c r="C248" s="62"/>
      <c r="D248" s="62"/>
      <c r="E248" s="62"/>
      <c r="F248" s="62"/>
      <c r="G248" s="62"/>
      <c r="H248" s="62"/>
      <c r="I248" s="62"/>
      <c r="J248" s="62"/>
      <c r="K248" s="62"/>
      <c r="L248" s="62"/>
      <c r="M248" s="62"/>
      <c r="N248" s="62"/>
      <c r="O248" s="62"/>
      <c r="P248" s="62"/>
      <c r="Q248" s="62"/>
      <c r="R248" s="62"/>
      <c r="S248" s="62"/>
    </row>
    <row r="249" spans="1:19" ht="15" x14ac:dyDescent="0.25">
      <c r="A249" s="62"/>
      <c r="B249" s="62"/>
      <c r="C249" s="62"/>
      <c r="D249" s="62"/>
      <c r="E249" s="62"/>
      <c r="F249" s="62"/>
      <c r="G249" s="62"/>
      <c r="H249" s="62"/>
      <c r="I249" s="62"/>
      <c r="J249" s="62"/>
      <c r="K249" s="62"/>
      <c r="L249" s="62"/>
      <c r="M249" s="62"/>
      <c r="N249" s="62"/>
      <c r="O249" s="62"/>
      <c r="P249" s="62"/>
      <c r="Q249" s="62"/>
      <c r="R249" s="62"/>
      <c r="S249" s="62"/>
    </row>
    <row r="250" spans="1:19" ht="15" x14ac:dyDescent="0.25">
      <c r="A250" s="62"/>
      <c r="B250" s="62"/>
      <c r="C250" s="62"/>
      <c r="D250" s="62"/>
      <c r="E250" s="62"/>
      <c r="F250" s="62"/>
      <c r="G250" s="62"/>
      <c r="H250" s="62"/>
      <c r="I250" s="62"/>
      <c r="J250" s="62"/>
      <c r="K250" s="62"/>
      <c r="L250" s="62"/>
      <c r="M250" s="62"/>
      <c r="N250" s="62"/>
      <c r="O250" s="62"/>
      <c r="P250" s="62"/>
      <c r="Q250" s="62"/>
      <c r="R250" s="62"/>
      <c r="S250" s="62"/>
    </row>
    <row r="251" spans="1:19" ht="15" x14ac:dyDescent="0.25">
      <c r="A251" s="62"/>
      <c r="B251" s="62"/>
      <c r="C251" s="62"/>
      <c r="D251" s="62"/>
      <c r="E251" s="62"/>
      <c r="F251" s="62"/>
      <c r="G251" s="62"/>
      <c r="H251" s="62"/>
      <c r="I251" s="62"/>
      <c r="J251" s="62"/>
      <c r="K251" s="62"/>
      <c r="L251" s="62"/>
      <c r="M251" s="62"/>
      <c r="N251" s="62"/>
      <c r="O251" s="62"/>
      <c r="P251" s="62"/>
      <c r="Q251" s="62"/>
      <c r="R251" s="62"/>
      <c r="S251" s="62"/>
    </row>
    <row r="252" spans="1:19" ht="15" x14ac:dyDescent="0.25">
      <c r="A252" s="62"/>
      <c r="B252" s="62"/>
      <c r="C252" s="62"/>
      <c r="D252" s="62"/>
      <c r="E252" s="62"/>
      <c r="F252" s="62"/>
      <c r="G252" s="62"/>
      <c r="H252" s="62"/>
      <c r="I252" s="62"/>
      <c r="J252" s="62"/>
      <c r="K252" s="62"/>
      <c r="L252" s="62"/>
      <c r="M252" s="62"/>
      <c r="N252" s="62"/>
      <c r="O252" s="62"/>
      <c r="P252" s="62"/>
      <c r="Q252" s="62"/>
      <c r="R252" s="62"/>
      <c r="S252" s="62"/>
    </row>
    <row r="253" spans="1:19" ht="15" x14ac:dyDescent="0.25">
      <c r="A253" s="62"/>
      <c r="B253" s="62"/>
      <c r="C253" s="62"/>
      <c r="D253" s="62"/>
      <c r="E253" s="62"/>
      <c r="F253" s="62"/>
      <c r="G253" s="62"/>
      <c r="H253" s="62"/>
      <c r="I253" s="62"/>
      <c r="J253" s="62"/>
      <c r="K253" s="62"/>
      <c r="L253" s="62"/>
      <c r="M253" s="62"/>
      <c r="N253" s="62"/>
      <c r="O253" s="62"/>
      <c r="P253" s="62"/>
      <c r="Q253" s="62"/>
      <c r="R253" s="62"/>
      <c r="S253" s="62"/>
    </row>
    <row r="254" spans="1:19" ht="15" x14ac:dyDescent="0.25">
      <c r="A254" s="62"/>
      <c r="B254" s="62"/>
      <c r="C254" s="62"/>
      <c r="D254" s="62"/>
      <c r="E254" s="62"/>
      <c r="F254" s="62"/>
      <c r="G254" s="62"/>
      <c r="H254" s="62"/>
      <c r="I254" s="62"/>
      <c r="J254" s="62"/>
      <c r="K254" s="62"/>
      <c r="L254" s="62"/>
      <c r="M254" s="62"/>
      <c r="N254" s="62"/>
      <c r="O254" s="62"/>
      <c r="P254" s="62"/>
      <c r="Q254" s="62"/>
      <c r="R254" s="62"/>
      <c r="S254" s="62"/>
    </row>
    <row r="255" spans="1:19" ht="15" x14ac:dyDescent="0.25">
      <c r="A255" s="62"/>
      <c r="B255" s="62"/>
      <c r="C255" s="62"/>
      <c r="D255" s="62"/>
      <c r="E255" s="62"/>
      <c r="F255" s="62"/>
      <c r="G255" s="62"/>
      <c r="H255" s="62"/>
      <c r="I255" s="62"/>
      <c r="J255" s="62"/>
      <c r="K255" s="62"/>
      <c r="L255" s="62"/>
      <c r="M255" s="62"/>
      <c r="N255" s="62"/>
      <c r="O255" s="62"/>
      <c r="P255" s="62"/>
      <c r="Q255" s="62"/>
      <c r="R255" s="62"/>
      <c r="S255" s="62"/>
    </row>
    <row r="256" spans="1:19" ht="15" x14ac:dyDescent="0.25">
      <c r="A256" s="62"/>
      <c r="B256" s="62"/>
      <c r="C256" s="62"/>
      <c r="D256" s="62"/>
      <c r="E256" s="62"/>
      <c r="F256" s="62"/>
      <c r="G256" s="62"/>
      <c r="H256" s="62"/>
      <c r="I256" s="62"/>
      <c r="J256" s="62"/>
      <c r="K256" s="62"/>
      <c r="L256" s="62"/>
      <c r="M256" s="62"/>
      <c r="N256" s="62"/>
      <c r="O256" s="62"/>
      <c r="P256" s="62"/>
      <c r="Q256" s="62"/>
      <c r="R256" s="62"/>
      <c r="S256" s="62"/>
    </row>
    <row r="257" spans="1:19" ht="15" x14ac:dyDescent="0.25">
      <c r="A257" s="62"/>
      <c r="B257" s="62"/>
      <c r="C257" s="62"/>
      <c r="D257" s="62"/>
      <c r="E257" s="62"/>
      <c r="F257" s="62"/>
      <c r="G257" s="62"/>
      <c r="H257" s="62"/>
      <c r="I257" s="62"/>
      <c r="J257" s="62"/>
      <c r="K257" s="62"/>
      <c r="L257" s="62"/>
      <c r="M257" s="62"/>
      <c r="N257" s="62"/>
      <c r="O257" s="62"/>
      <c r="P257" s="62"/>
      <c r="Q257" s="62"/>
      <c r="R257" s="62"/>
      <c r="S257" s="62"/>
    </row>
    <row r="258" spans="1:19" ht="15" x14ac:dyDescent="0.25">
      <c r="A258" s="62"/>
      <c r="B258" s="62"/>
      <c r="C258" s="62"/>
      <c r="D258" s="62"/>
      <c r="E258" s="62"/>
      <c r="F258" s="62"/>
      <c r="G258" s="62"/>
      <c r="H258" s="62"/>
      <c r="I258" s="62"/>
      <c r="J258" s="62"/>
      <c r="K258" s="62"/>
      <c r="L258" s="62"/>
      <c r="M258" s="62"/>
      <c r="N258" s="62"/>
      <c r="O258" s="62"/>
      <c r="P258" s="62"/>
      <c r="Q258" s="62"/>
      <c r="R258" s="62"/>
      <c r="S258" s="62"/>
    </row>
    <row r="259" spans="1:19" ht="15" x14ac:dyDescent="0.25">
      <c r="A259" s="62"/>
      <c r="B259" s="62"/>
      <c r="C259" s="62"/>
      <c r="D259" s="62"/>
      <c r="E259" s="62"/>
      <c r="F259" s="62"/>
      <c r="G259" s="62"/>
      <c r="H259" s="62"/>
      <c r="I259" s="62"/>
      <c r="J259" s="62"/>
      <c r="K259" s="62"/>
      <c r="L259" s="62"/>
      <c r="M259" s="62"/>
      <c r="N259" s="62"/>
      <c r="O259" s="62"/>
      <c r="P259" s="62"/>
      <c r="Q259" s="62"/>
      <c r="R259" s="62"/>
      <c r="S259" s="62"/>
    </row>
    <row r="260" spans="1:19" ht="15" x14ac:dyDescent="0.25">
      <c r="A260" s="62"/>
      <c r="B260" s="62"/>
      <c r="C260" s="62"/>
      <c r="D260" s="62"/>
      <c r="E260" s="62"/>
      <c r="F260" s="62"/>
      <c r="G260" s="62"/>
      <c r="H260" s="62"/>
      <c r="I260" s="62"/>
      <c r="J260" s="62"/>
      <c r="K260" s="62"/>
      <c r="L260" s="62"/>
      <c r="M260" s="62"/>
      <c r="N260" s="62"/>
      <c r="O260" s="62"/>
      <c r="P260" s="62"/>
      <c r="Q260" s="62"/>
      <c r="R260" s="62"/>
      <c r="S260" s="62"/>
    </row>
    <row r="261" spans="1:19" ht="15" x14ac:dyDescent="0.25">
      <c r="A261" s="62"/>
      <c r="B261" s="62"/>
      <c r="C261" s="62"/>
      <c r="D261" s="62"/>
      <c r="E261" s="62"/>
      <c r="F261" s="62"/>
      <c r="G261" s="62"/>
      <c r="H261" s="62"/>
      <c r="I261" s="62"/>
      <c r="J261" s="62"/>
      <c r="K261" s="62"/>
      <c r="L261" s="62"/>
      <c r="M261" s="62"/>
      <c r="N261" s="62"/>
      <c r="O261" s="62"/>
      <c r="P261" s="62"/>
      <c r="Q261" s="62"/>
      <c r="R261" s="62"/>
      <c r="S261" s="62"/>
    </row>
    <row r="262" spans="1:19" ht="15" x14ac:dyDescent="0.25">
      <c r="A262" s="62"/>
      <c r="B262" s="62"/>
      <c r="C262" s="62"/>
      <c r="D262" s="62"/>
      <c r="E262" s="62"/>
      <c r="F262" s="62"/>
      <c r="G262" s="62"/>
      <c r="H262" s="62"/>
      <c r="I262" s="62"/>
      <c r="J262" s="62"/>
      <c r="K262" s="62"/>
      <c r="L262" s="62"/>
      <c r="M262" s="62"/>
      <c r="N262" s="62"/>
      <c r="O262" s="62"/>
      <c r="P262" s="62"/>
      <c r="Q262" s="62"/>
      <c r="R262" s="62"/>
      <c r="S262" s="62"/>
    </row>
    <row r="263" spans="1:19" ht="15" x14ac:dyDescent="0.25">
      <c r="A263" s="62"/>
      <c r="B263" s="62"/>
      <c r="C263" s="62"/>
      <c r="D263" s="62"/>
      <c r="E263" s="62"/>
      <c r="F263" s="62"/>
      <c r="G263" s="62"/>
      <c r="H263" s="62"/>
      <c r="I263" s="62"/>
      <c r="J263" s="62"/>
      <c r="K263" s="62"/>
      <c r="L263" s="62"/>
      <c r="M263" s="62"/>
      <c r="N263" s="62"/>
      <c r="O263" s="62"/>
      <c r="P263" s="62"/>
      <c r="Q263" s="62"/>
      <c r="R263" s="62"/>
      <c r="S263" s="62"/>
    </row>
    <row r="264" spans="1:19" ht="15" x14ac:dyDescent="0.25">
      <c r="A264" s="62"/>
      <c r="B264" s="62"/>
      <c r="C264" s="62"/>
      <c r="D264" s="62"/>
      <c r="E264" s="62"/>
      <c r="F264" s="62"/>
      <c r="G264" s="62"/>
      <c r="H264" s="62"/>
      <c r="I264" s="62"/>
      <c r="J264" s="62"/>
      <c r="K264" s="62"/>
      <c r="L264" s="62"/>
      <c r="M264" s="62"/>
      <c r="N264" s="62"/>
      <c r="O264" s="62"/>
      <c r="P264" s="62"/>
      <c r="Q264" s="62"/>
      <c r="R264" s="62"/>
      <c r="S264" s="62"/>
    </row>
    <row r="265" spans="1:19" ht="15" x14ac:dyDescent="0.25">
      <c r="A265" s="62"/>
      <c r="B265" s="62"/>
      <c r="C265" s="62"/>
      <c r="D265" s="62"/>
      <c r="E265" s="62"/>
      <c r="F265" s="62"/>
      <c r="G265" s="62"/>
      <c r="H265" s="62"/>
      <c r="I265" s="62"/>
      <c r="J265" s="62"/>
      <c r="K265" s="62"/>
      <c r="L265" s="62"/>
      <c r="M265" s="62"/>
      <c r="N265" s="62"/>
      <c r="O265" s="62"/>
      <c r="P265" s="62"/>
      <c r="Q265" s="62"/>
      <c r="R265" s="62"/>
      <c r="S265" s="62"/>
    </row>
    <row r="266" spans="1:19" ht="15" x14ac:dyDescent="0.25">
      <c r="A266" s="62"/>
      <c r="B266" s="62"/>
      <c r="C266" s="62"/>
      <c r="D266" s="62"/>
      <c r="E266" s="62"/>
      <c r="F266" s="62"/>
      <c r="G266" s="62"/>
      <c r="H266" s="62"/>
      <c r="I266" s="62"/>
      <c r="J266" s="62"/>
      <c r="K266" s="62"/>
      <c r="L266" s="62"/>
      <c r="M266" s="62"/>
      <c r="N266" s="62"/>
      <c r="O266" s="62"/>
      <c r="P266" s="62"/>
      <c r="Q266" s="62"/>
      <c r="R266" s="62"/>
      <c r="S266" s="62"/>
    </row>
    <row r="267" spans="1:19" ht="15" x14ac:dyDescent="0.25">
      <c r="A267" s="62"/>
      <c r="B267" s="62"/>
      <c r="C267" s="62"/>
      <c r="D267" s="62"/>
      <c r="E267" s="62"/>
      <c r="F267" s="62"/>
      <c r="G267" s="62"/>
      <c r="H267" s="62"/>
      <c r="I267" s="62"/>
      <c r="J267" s="62"/>
      <c r="K267" s="62"/>
      <c r="L267" s="62"/>
      <c r="M267" s="62"/>
      <c r="N267" s="62"/>
      <c r="O267" s="62"/>
      <c r="P267" s="62"/>
      <c r="Q267" s="62"/>
      <c r="R267" s="62"/>
      <c r="S267" s="62"/>
    </row>
    <row r="268" spans="1:19" ht="15" x14ac:dyDescent="0.25">
      <c r="A268" s="62"/>
      <c r="B268" s="62"/>
      <c r="C268" s="62"/>
      <c r="D268" s="62"/>
      <c r="E268" s="62"/>
      <c r="F268" s="62"/>
      <c r="G268" s="62"/>
      <c r="H268" s="62"/>
      <c r="I268" s="62"/>
      <c r="J268" s="62"/>
      <c r="K268" s="62"/>
      <c r="L268" s="62"/>
      <c r="M268" s="62"/>
      <c r="N268" s="62"/>
      <c r="O268" s="62"/>
      <c r="P268" s="62"/>
      <c r="Q268" s="62"/>
      <c r="R268" s="62"/>
      <c r="S268" s="62"/>
    </row>
    <row r="269" spans="1:19" ht="15" x14ac:dyDescent="0.25">
      <c r="A269" s="62"/>
      <c r="B269" s="62"/>
      <c r="C269" s="62"/>
      <c r="D269" s="62"/>
      <c r="E269" s="62"/>
      <c r="F269" s="62"/>
      <c r="G269" s="62"/>
      <c r="H269" s="62"/>
      <c r="I269" s="62"/>
      <c r="J269" s="62"/>
      <c r="K269" s="62"/>
      <c r="L269" s="62"/>
      <c r="M269" s="62"/>
      <c r="N269" s="62"/>
      <c r="O269" s="62"/>
      <c r="P269" s="62"/>
      <c r="Q269" s="62"/>
      <c r="R269" s="62"/>
      <c r="S269" s="62"/>
    </row>
    <row r="270" spans="1:19" ht="15" x14ac:dyDescent="0.25">
      <c r="A270" s="62"/>
      <c r="B270" s="62"/>
      <c r="C270" s="62"/>
      <c r="D270" s="62"/>
      <c r="E270" s="62"/>
      <c r="F270" s="62"/>
      <c r="G270" s="62"/>
      <c r="H270" s="62"/>
      <c r="I270" s="62"/>
      <c r="J270" s="62"/>
      <c r="K270" s="62"/>
      <c r="L270" s="62"/>
      <c r="M270" s="62"/>
      <c r="N270" s="62"/>
      <c r="O270" s="62"/>
      <c r="P270" s="62"/>
      <c r="Q270" s="62"/>
      <c r="R270" s="62"/>
      <c r="S270" s="62"/>
    </row>
    <row r="271" spans="1:19" ht="15" x14ac:dyDescent="0.25">
      <c r="A271" s="62"/>
      <c r="B271" s="62"/>
      <c r="C271" s="62"/>
      <c r="D271" s="62"/>
      <c r="E271" s="62"/>
      <c r="F271" s="62"/>
      <c r="G271" s="62"/>
      <c r="H271" s="62"/>
      <c r="I271" s="62"/>
      <c r="J271" s="62"/>
      <c r="K271" s="62"/>
      <c r="L271" s="62"/>
      <c r="M271" s="62"/>
      <c r="N271" s="62"/>
      <c r="O271" s="62"/>
      <c r="P271" s="62"/>
      <c r="Q271" s="62"/>
      <c r="R271" s="62"/>
      <c r="S271" s="62"/>
    </row>
    <row r="272" spans="1:19" ht="15" x14ac:dyDescent="0.25">
      <c r="A272" s="62"/>
      <c r="B272" s="62"/>
      <c r="C272" s="62"/>
      <c r="D272" s="62"/>
      <c r="E272" s="62"/>
      <c r="F272" s="62"/>
      <c r="G272" s="62"/>
      <c r="H272" s="62"/>
      <c r="I272" s="62"/>
      <c r="J272" s="62"/>
      <c r="K272" s="62"/>
      <c r="L272" s="62"/>
      <c r="M272" s="62"/>
      <c r="N272" s="62"/>
      <c r="O272" s="62"/>
      <c r="P272" s="62"/>
      <c r="Q272" s="62"/>
      <c r="R272" s="62"/>
      <c r="S272" s="62"/>
    </row>
    <row r="273" spans="1:19" ht="15" x14ac:dyDescent="0.25">
      <c r="A273" s="62"/>
      <c r="B273" s="62"/>
      <c r="C273" s="62"/>
      <c r="D273" s="62"/>
      <c r="E273" s="62"/>
      <c r="F273" s="62"/>
      <c r="G273" s="62"/>
      <c r="H273" s="62"/>
      <c r="I273" s="62"/>
      <c r="J273" s="62"/>
      <c r="K273" s="62"/>
      <c r="L273" s="62"/>
      <c r="M273" s="62"/>
      <c r="N273" s="62"/>
      <c r="O273" s="62"/>
      <c r="P273" s="62"/>
      <c r="Q273" s="62"/>
      <c r="R273" s="62"/>
      <c r="S273" s="62"/>
    </row>
    <row r="274" spans="1:19" ht="15" x14ac:dyDescent="0.25">
      <c r="A274" s="62"/>
      <c r="B274" s="62"/>
      <c r="C274" s="62"/>
      <c r="D274" s="62"/>
      <c r="E274" s="62"/>
      <c r="F274" s="62"/>
      <c r="G274" s="62"/>
      <c r="H274" s="62"/>
      <c r="I274" s="62"/>
      <c r="J274" s="62"/>
      <c r="K274" s="62"/>
      <c r="L274" s="62"/>
      <c r="M274" s="62"/>
      <c r="N274" s="62"/>
      <c r="O274" s="62"/>
      <c r="P274" s="62"/>
      <c r="Q274" s="62"/>
      <c r="R274" s="62"/>
      <c r="S274" s="62"/>
    </row>
    <row r="275" spans="1:19" ht="15" x14ac:dyDescent="0.25">
      <c r="A275" s="62"/>
      <c r="B275" s="62"/>
      <c r="C275" s="62"/>
      <c r="D275" s="62"/>
      <c r="E275" s="62"/>
      <c r="F275" s="62"/>
      <c r="G275" s="62"/>
      <c r="H275" s="62"/>
      <c r="I275" s="62"/>
      <c r="J275" s="62"/>
      <c r="K275" s="62"/>
      <c r="L275" s="62"/>
      <c r="M275" s="62"/>
      <c r="N275" s="62"/>
      <c r="O275" s="62"/>
      <c r="P275" s="62"/>
      <c r="Q275" s="62"/>
      <c r="R275" s="62"/>
      <c r="S275" s="62"/>
    </row>
    <row r="276" spans="1:19" ht="15" x14ac:dyDescent="0.25">
      <c r="A276" s="62"/>
      <c r="B276" s="62"/>
      <c r="C276" s="62"/>
      <c r="D276" s="62"/>
      <c r="E276" s="62"/>
      <c r="F276" s="62"/>
      <c r="G276" s="62"/>
      <c r="H276" s="62"/>
      <c r="I276" s="62"/>
      <c r="J276" s="62"/>
      <c r="K276" s="62"/>
      <c r="L276" s="62"/>
      <c r="M276" s="62"/>
      <c r="N276" s="62"/>
      <c r="O276" s="62"/>
      <c r="P276" s="62"/>
      <c r="Q276" s="62"/>
      <c r="R276" s="62"/>
      <c r="S276" s="62"/>
    </row>
    <row r="277" spans="1:19" ht="15" x14ac:dyDescent="0.25">
      <c r="A277" s="62"/>
      <c r="B277" s="62"/>
      <c r="C277" s="62"/>
      <c r="D277" s="62"/>
      <c r="E277" s="62"/>
      <c r="F277" s="62"/>
      <c r="G277" s="62"/>
      <c r="H277" s="62"/>
      <c r="I277" s="62"/>
      <c r="J277" s="62"/>
      <c r="K277" s="62"/>
      <c r="L277" s="62"/>
      <c r="M277" s="62"/>
      <c r="N277" s="62"/>
      <c r="O277" s="62"/>
      <c r="P277" s="62"/>
      <c r="Q277" s="62"/>
      <c r="R277" s="62"/>
      <c r="S277" s="62"/>
    </row>
    <row r="278" spans="1:19" ht="15" x14ac:dyDescent="0.25">
      <c r="A278" s="62"/>
      <c r="B278" s="62"/>
      <c r="C278" s="62"/>
      <c r="D278" s="62"/>
      <c r="E278" s="62"/>
      <c r="F278" s="62"/>
      <c r="G278" s="62"/>
      <c r="H278" s="62"/>
      <c r="I278" s="62"/>
      <c r="J278" s="62"/>
      <c r="K278" s="62"/>
      <c r="L278" s="62"/>
      <c r="M278" s="62"/>
      <c r="N278" s="62"/>
      <c r="O278" s="62"/>
      <c r="P278" s="62"/>
      <c r="Q278" s="62"/>
      <c r="R278" s="62"/>
      <c r="S278" s="62"/>
    </row>
    <row r="279" spans="1:19" ht="15" x14ac:dyDescent="0.25">
      <c r="A279" s="62"/>
      <c r="B279" s="62"/>
      <c r="C279" s="62"/>
      <c r="D279" s="62"/>
      <c r="E279" s="62"/>
      <c r="F279" s="62"/>
      <c r="G279" s="62"/>
      <c r="H279" s="62"/>
      <c r="I279" s="62"/>
      <c r="J279" s="62"/>
      <c r="K279" s="62"/>
      <c r="L279" s="62"/>
      <c r="M279" s="62"/>
      <c r="N279" s="62"/>
      <c r="O279" s="62"/>
      <c r="P279" s="62"/>
      <c r="Q279" s="62"/>
      <c r="R279" s="62"/>
      <c r="S279" s="62"/>
    </row>
    <row r="280" spans="1:19" ht="15" x14ac:dyDescent="0.25">
      <c r="A280" s="62"/>
      <c r="B280" s="62"/>
      <c r="C280" s="62"/>
      <c r="D280" s="62"/>
      <c r="E280" s="62"/>
      <c r="F280" s="62"/>
      <c r="G280" s="62"/>
      <c r="H280" s="62"/>
      <c r="I280" s="62"/>
      <c r="J280" s="62"/>
      <c r="K280" s="62"/>
      <c r="L280" s="62"/>
      <c r="M280" s="62"/>
      <c r="N280" s="62"/>
      <c r="O280" s="62"/>
      <c r="P280" s="62"/>
      <c r="Q280" s="62"/>
      <c r="R280" s="62"/>
      <c r="S280" s="62"/>
    </row>
    <row r="281" spans="1:19" ht="15" x14ac:dyDescent="0.25">
      <c r="A281" s="62"/>
      <c r="B281" s="62"/>
      <c r="C281" s="62"/>
      <c r="D281" s="62"/>
      <c r="E281" s="62"/>
      <c r="F281" s="62"/>
      <c r="G281" s="62"/>
      <c r="H281" s="62"/>
      <c r="I281" s="62"/>
      <c r="J281" s="62"/>
      <c r="K281" s="62"/>
      <c r="L281" s="62"/>
      <c r="M281" s="62"/>
      <c r="N281" s="62"/>
      <c r="O281" s="62"/>
      <c r="P281" s="62"/>
      <c r="Q281" s="62"/>
      <c r="R281" s="62"/>
      <c r="S281" s="62"/>
    </row>
    <row r="282" spans="1:19" ht="15" x14ac:dyDescent="0.25">
      <c r="A282" s="62"/>
      <c r="B282" s="62"/>
      <c r="C282" s="62"/>
      <c r="D282" s="62"/>
      <c r="E282" s="62"/>
      <c r="F282" s="62"/>
      <c r="G282" s="62"/>
      <c r="H282" s="62"/>
      <c r="I282" s="62"/>
      <c r="J282" s="62"/>
      <c r="K282" s="62"/>
      <c r="L282" s="62"/>
      <c r="M282" s="62"/>
      <c r="N282" s="62"/>
      <c r="O282" s="62"/>
      <c r="P282" s="62"/>
      <c r="Q282" s="62"/>
      <c r="R282" s="62"/>
      <c r="S282" s="62"/>
    </row>
    <row r="283" spans="1:19" ht="15" x14ac:dyDescent="0.25">
      <c r="A283" s="62"/>
      <c r="B283" s="62"/>
      <c r="C283" s="62"/>
      <c r="D283" s="62"/>
      <c r="E283" s="62"/>
      <c r="F283" s="62"/>
      <c r="G283" s="62"/>
      <c r="H283" s="62"/>
      <c r="I283" s="62"/>
      <c r="J283" s="62"/>
      <c r="K283" s="62"/>
      <c r="L283" s="62"/>
      <c r="M283" s="62"/>
      <c r="N283" s="62"/>
      <c r="O283" s="62"/>
      <c r="P283" s="62"/>
      <c r="Q283" s="62"/>
      <c r="R283" s="62"/>
      <c r="S283" s="62"/>
    </row>
    <row r="284" spans="1:19" ht="15" x14ac:dyDescent="0.25">
      <c r="A284" s="62"/>
      <c r="B284" s="62"/>
      <c r="C284" s="62"/>
      <c r="D284" s="62"/>
      <c r="E284" s="62"/>
      <c r="F284" s="62"/>
      <c r="G284" s="62"/>
      <c r="H284" s="62"/>
      <c r="I284" s="62"/>
      <c r="J284" s="62"/>
      <c r="K284" s="62"/>
      <c r="L284" s="62"/>
      <c r="M284" s="62"/>
      <c r="N284" s="62"/>
      <c r="O284" s="62"/>
      <c r="P284" s="62"/>
      <c r="Q284" s="62"/>
      <c r="R284" s="62"/>
      <c r="S284" s="62"/>
    </row>
    <row r="285" spans="1:19" ht="15" x14ac:dyDescent="0.25">
      <c r="A285" s="62"/>
      <c r="B285" s="62"/>
      <c r="C285" s="62"/>
      <c r="D285" s="62"/>
      <c r="E285" s="62"/>
      <c r="F285" s="62"/>
      <c r="G285" s="62"/>
      <c r="H285" s="62"/>
      <c r="I285" s="62"/>
      <c r="J285" s="62"/>
      <c r="K285" s="62"/>
      <c r="L285" s="62"/>
      <c r="M285" s="62"/>
      <c r="N285" s="62"/>
      <c r="O285" s="62"/>
      <c r="P285" s="62"/>
      <c r="Q285" s="62"/>
      <c r="R285" s="62"/>
      <c r="S285" s="62"/>
    </row>
    <row r="286" spans="1:19" ht="15" x14ac:dyDescent="0.25">
      <c r="A286" s="62"/>
      <c r="B286" s="62"/>
      <c r="C286" s="62"/>
      <c r="D286" s="62"/>
      <c r="E286" s="62"/>
      <c r="F286" s="62"/>
      <c r="G286" s="62"/>
      <c r="H286" s="62"/>
      <c r="I286" s="62"/>
      <c r="J286" s="62"/>
      <c r="K286" s="62"/>
      <c r="L286" s="62"/>
      <c r="M286" s="62"/>
      <c r="N286" s="62"/>
      <c r="O286" s="62"/>
      <c r="P286" s="62"/>
      <c r="Q286" s="62"/>
      <c r="R286" s="62"/>
      <c r="S286" s="62"/>
    </row>
    <row r="287" spans="1:19" ht="15" x14ac:dyDescent="0.25">
      <c r="A287" s="62"/>
      <c r="B287" s="62"/>
      <c r="C287" s="62"/>
      <c r="D287" s="62"/>
      <c r="E287" s="62"/>
      <c r="F287" s="62"/>
      <c r="G287" s="62"/>
      <c r="H287" s="62"/>
      <c r="I287" s="62"/>
      <c r="J287" s="62"/>
      <c r="K287" s="62"/>
      <c r="L287" s="62"/>
      <c r="M287" s="62"/>
      <c r="N287" s="62"/>
      <c r="O287" s="62"/>
      <c r="P287" s="62"/>
      <c r="Q287" s="62"/>
      <c r="R287" s="62"/>
      <c r="S287" s="62"/>
    </row>
    <row r="288" spans="1:19" ht="15" x14ac:dyDescent="0.25">
      <c r="A288" s="62"/>
      <c r="B288" s="62"/>
      <c r="C288" s="62"/>
      <c r="D288" s="62"/>
      <c r="E288" s="62"/>
      <c r="F288" s="62"/>
      <c r="G288" s="62"/>
      <c r="H288" s="62"/>
      <c r="I288" s="62"/>
      <c r="J288" s="62"/>
      <c r="K288" s="62"/>
      <c r="L288" s="62"/>
      <c r="M288" s="62"/>
      <c r="N288" s="62"/>
      <c r="O288" s="62"/>
      <c r="P288" s="62"/>
      <c r="Q288" s="62"/>
      <c r="R288" s="62"/>
      <c r="S288" s="62"/>
    </row>
    <row r="289" spans="1:19" ht="15" x14ac:dyDescent="0.25">
      <c r="A289" s="62"/>
      <c r="B289" s="62"/>
      <c r="C289" s="62"/>
      <c r="D289" s="62"/>
      <c r="E289" s="62"/>
      <c r="F289" s="62"/>
      <c r="G289" s="62"/>
      <c r="H289" s="62"/>
      <c r="I289" s="62"/>
      <c r="J289" s="62"/>
      <c r="K289" s="62"/>
      <c r="L289" s="62"/>
      <c r="M289" s="62"/>
      <c r="N289" s="62"/>
      <c r="O289" s="62"/>
      <c r="P289" s="62"/>
      <c r="Q289" s="62"/>
      <c r="R289" s="62"/>
      <c r="S289" s="62"/>
    </row>
    <row r="290" spans="1:19" ht="15" x14ac:dyDescent="0.25">
      <c r="A290" s="62"/>
      <c r="B290" s="62"/>
      <c r="C290" s="62"/>
      <c r="D290" s="62"/>
      <c r="E290" s="62"/>
      <c r="F290" s="62"/>
      <c r="G290" s="62"/>
      <c r="H290" s="62"/>
      <c r="I290" s="62"/>
      <c r="J290" s="62"/>
      <c r="K290" s="62"/>
      <c r="L290" s="62"/>
      <c r="M290" s="62"/>
      <c r="N290" s="62"/>
      <c r="O290" s="62"/>
      <c r="P290" s="62"/>
      <c r="Q290" s="62"/>
      <c r="R290" s="62"/>
      <c r="S290" s="62"/>
    </row>
    <row r="291" spans="1:19" ht="15" x14ac:dyDescent="0.25">
      <c r="A291" s="62"/>
      <c r="B291" s="62"/>
      <c r="C291" s="62"/>
      <c r="D291" s="62"/>
      <c r="E291" s="62"/>
      <c r="F291" s="62"/>
      <c r="G291" s="62"/>
      <c r="H291" s="62"/>
      <c r="I291" s="62"/>
      <c r="J291" s="62"/>
      <c r="K291" s="62"/>
      <c r="L291" s="62"/>
      <c r="M291" s="62"/>
      <c r="N291" s="62"/>
      <c r="O291" s="62"/>
      <c r="P291" s="62"/>
      <c r="Q291" s="62"/>
      <c r="R291" s="62"/>
      <c r="S291" s="62"/>
    </row>
    <row r="292" spans="1:19" ht="15" x14ac:dyDescent="0.25">
      <c r="A292" s="62"/>
      <c r="B292" s="62"/>
      <c r="C292" s="62"/>
      <c r="D292" s="62"/>
      <c r="E292" s="62"/>
      <c r="F292" s="62"/>
      <c r="G292" s="62"/>
      <c r="H292" s="62"/>
      <c r="I292" s="62"/>
      <c r="J292" s="62"/>
      <c r="K292" s="62"/>
      <c r="L292" s="62"/>
      <c r="M292" s="62"/>
      <c r="N292" s="62"/>
      <c r="O292" s="62"/>
      <c r="P292" s="62"/>
      <c r="Q292" s="62"/>
      <c r="R292" s="62"/>
      <c r="S292" s="62"/>
    </row>
    <row r="293" spans="1:19" ht="15" x14ac:dyDescent="0.25">
      <c r="A293" s="62"/>
      <c r="B293" s="62"/>
      <c r="C293" s="62"/>
      <c r="D293" s="62"/>
      <c r="E293" s="62"/>
      <c r="F293" s="62"/>
      <c r="G293" s="62"/>
      <c r="H293" s="62"/>
      <c r="I293" s="62"/>
      <c r="J293" s="62"/>
      <c r="K293" s="62"/>
      <c r="L293" s="62"/>
      <c r="M293" s="62"/>
      <c r="N293" s="62"/>
      <c r="O293" s="62"/>
      <c r="P293" s="62"/>
      <c r="Q293" s="62"/>
      <c r="R293" s="62"/>
      <c r="S293" s="62"/>
    </row>
    <row r="294" spans="1:19" ht="15" x14ac:dyDescent="0.25">
      <c r="A294" s="62"/>
      <c r="B294" s="62"/>
      <c r="C294" s="62"/>
      <c r="D294" s="62"/>
      <c r="E294" s="62"/>
      <c r="F294" s="62"/>
      <c r="G294" s="62"/>
      <c r="H294" s="62"/>
      <c r="I294" s="62"/>
      <c r="J294" s="62"/>
      <c r="K294" s="62"/>
      <c r="L294" s="62"/>
      <c r="M294" s="62"/>
      <c r="N294" s="62"/>
      <c r="O294" s="62"/>
      <c r="P294" s="62"/>
      <c r="Q294" s="62"/>
      <c r="R294" s="62"/>
      <c r="S294" s="62"/>
    </row>
    <row r="295" spans="1:19" ht="15" x14ac:dyDescent="0.25">
      <c r="A295" s="62"/>
      <c r="B295" s="62"/>
      <c r="C295" s="62"/>
      <c r="D295" s="62"/>
      <c r="E295" s="62"/>
      <c r="F295" s="62"/>
      <c r="G295" s="62"/>
      <c r="H295" s="62"/>
      <c r="I295" s="62"/>
      <c r="J295" s="62"/>
      <c r="K295" s="62"/>
      <c r="L295" s="62"/>
      <c r="M295" s="62"/>
      <c r="N295" s="62"/>
      <c r="O295" s="62"/>
      <c r="P295" s="62"/>
      <c r="Q295" s="62"/>
      <c r="R295" s="62"/>
      <c r="S295" s="62"/>
    </row>
    <row r="296" spans="1:19" ht="15" x14ac:dyDescent="0.25">
      <c r="A296" s="62"/>
      <c r="B296" s="62"/>
      <c r="C296" s="62"/>
      <c r="D296" s="62"/>
      <c r="E296" s="62"/>
      <c r="F296" s="62"/>
      <c r="G296" s="62"/>
      <c r="H296" s="62"/>
      <c r="I296" s="62"/>
      <c r="J296" s="62"/>
      <c r="K296" s="62"/>
      <c r="L296" s="62"/>
      <c r="M296" s="62"/>
      <c r="N296" s="62"/>
      <c r="O296" s="62"/>
      <c r="P296" s="62"/>
      <c r="Q296" s="62"/>
      <c r="R296" s="62"/>
      <c r="S296" s="62"/>
    </row>
    <row r="297" spans="1:19" ht="15" x14ac:dyDescent="0.25">
      <c r="A297" s="62"/>
      <c r="B297" s="62"/>
      <c r="C297" s="62"/>
      <c r="D297" s="62"/>
      <c r="E297" s="62"/>
      <c r="F297" s="62"/>
      <c r="G297" s="62"/>
      <c r="H297" s="62"/>
      <c r="I297" s="62"/>
      <c r="J297" s="62"/>
      <c r="K297" s="62"/>
      <c r="L297" s="62"/>
      <c r="M297" s="62"/>
      <c r="N297" s="62"/>
      <c r="O297" s="62"/>
      <c r="P297" s="62"/>
      <c r="Q297" s="62"/>
      <c r="R297" s="62"/>
      <c r="S297" s="62"/>
    </row>
    <row r="298" spans="1:19" ht="15" x14ac:dyDescent="0.25">
      <c r="A298" s="62"/>
      <c r="B298" s="62"/>
      <c r="C298" s="62"/>
      <c r="D298" s="62"/>
      <c r="E298" s="62"/>
      <c r="F298" s="62"/>
      <c r="G298" s="62"/>
      <c r="H298" s="62"/>
      <c r="I298" s="62"/>
      <c r="J298" s="62"/>
      <c r="K298" s="62"/>
      <c r="L298" s="62"/>
      <c r="M298" s="62"/>
      <c r="N298" s="62"/>
      <c r="O298" s="62"/>
      <c r="P298" s="62"/>
      <c r="Q298" s="62"/>
      <c r="R298" s="62"/>
      <c r="S298" s="62"/>
    </row>
    <row r="299" spans="1:19" ht="15" x14ac:dyDescent="0.25">
      <c r="A299" s="62"/>
      <c r="B299" s="62"/>
      <c r="C299" s="62"/>
      <c r="D299" s="62"/>
      <c r="E299" s="62"/>
      <c r="F299" s="62"/>
      <c r="G299" s="62"/>
      <c r="H299" s="62"/>
      <c r="I299" s="62"/>
      <c r="J299" s="62"/>
      <c r="K299" s="62"/>
      <c r="L299" s="62"/>
      <c r="M299" s="62"/>
      <c r="N299" s="62"/>
      <c r="O299" s="62"/>
      <c r="P299" s="62"/>
      <c r="Q299" s="62"/>
      <c r="R299" s="62"/>
      <c r="S299" s="62"/>
    </row>
    <row r="300" spans="1:19" ht="15" x14ac:dyDescent="0.25">
      <c r="A300" s="62"/>
      <c r="B300" s="62"/>
      <c r="C300" s="62"/>
      <c r="D300" s="62"/>
      <c r="E300" s="62"/>
      <c r="F300" s="62"/>
      <c r="G300" s="62"/>
      <c r="H300" s="62"/>
      <c r="I300" s="62"/>
      <c r="J300" s="62"/>
      <c r="K300" s="62"/>
      <c r="L300" s="62"/>
      <c r="M300" s="62"/>
      <c r="N300" s="62"/>
      <c r="O300" s="62"/>
      <c r="P300" s="62"/>
      <c r="Q300" s="62"/>
      <c r="R300" s="62"/>
      <c r="S300" s="62"/>
    </row>
    <row r="301" spans="1:19" ht="15" x14ac:dyDescent="0.25">
      <c r="A301" s="62"/>
      <c r="B301" s="62"/>
      <c r="C301" s="62"/>
      <c r="D301" s="62"/>
      <c r="E301" s="62"/>
      <c r="F301" s="62"/>
      <c r="G301" s="62"/>
      <c r="H301" s="62"/>
      <c r="I301" s="62"/>
      <c r="J301" s="62"/>
      <c r="K301" s="62"/>
      <c r="L301" s="62"/>
      <c r="M301" s="62"/>
      <c r="N301" s="62"/>
      <c r="O301" s="62"/>
      <c r="P301" s="62"/>
      <c r="Q301" s="62"/>
      <c r="R301" s="62"/>
      <c r="S301" s="62"/>
    </row>
    <row r="302" spans="1:19" ht="15" x14ac:dyDescent="0.25">
      <c r="A302" s="62"/>
      <c r="B302" s="62"/>
      <c r="C302" s="62"/>
      <c r="D302" s="62"/>
      <c r="E302" s="62"/>
      <c r="F302" s="62"/>
      <c r="G302" s="62"/>
      <c r="H302" s="62"/>
      <c r="I302" s="62"/>
      <c r="J302" s="62"/>
      <c r="K302" s="62"/>
      <c r="L302" s="62"/>
      <c r="M302" s="62"/>
      <c r="N302" s="62"/>
      <c r="O302" s="62"/>
      <c r="P302" s="62"/>
      <c r="Q302" s="62"/>
      <c r="R302" s="62"/>
      <c r="S302" s="62"/>
    </row>
    <row r="303" spans="1:19" ht="15" x14ac:dyDescent="0.25">
      <c r="A303" s="62"/>
      <c r="B303" s="62"/>
      <c r="C303" s="62"/>
      <c r="D303" s="62"/>
      <c r="E303" s="62"/>
      <c r="F303" s="62"/>
      <c r="G303" s="62"/>
      <c r="H303" s="62"/>
      <c r="I303" s="62"/>
      <c r="J303" s="62"/>
      <c r="K303" s="62"/>
      <c r="L303" s="62"/>
      <c r="M303" s="62"/>
      <c r="N303" s="62"/>
      <c r="O303" s="62"/>
      <c r="P303" s="62"/>
      <c r="Q303" s="62"/>
      <c r="R303" s="62"/>
      <c r="S303" s="62"/>
    </row>
    <row r="304" spans="1:19" ht="15" x14ac:dyDescent="0.25">
      <c r="A304" s="62"/>
      <c r="B304" s="62"/>
      <c r="C304" s="62"/>
      <c r="D304" s="62"/>
      <c r="E304" s="62"/>
      <c r="F304" s="62"/>
      <c r="G304" s="62"/>
      <c r="H304" s="62"/>
      <c r="I304" s="62"/>
      <c r="J304" s="62"/>
      <c r="K304" s="62"/>
      <c r="L304" s="62"/>
      <c r="M304" s="62"/>
      <c r="N304" s="62"/>
      <c r="O304" s="62"/>
      <c r="P304" s="62"/>
      <c r="Q304" s="62"/>
      <c r="R304" s="62"/>
      <c r="S304" s="62"/>
    </row>
    <row r="305" spans="1:19" ht="15" x14ac:dyDescent="0.25">
      <c r="A305" s="62"/>
      <c r="B305" s="62"/>
      <c r="C305" s="62"/>
      <c r="D305" s="62"/>
      <c r="E305" s="62"/>
      <c r="F305" s="62"/>
      <c r="G305" s="62"/>
      <c r="H305" s="62"/>
      <c r="I305" s="62"/>
      <c r="J305" s="62"/>
      <c r="K305" s="62"/>
      <c r="L305" s="62"/>
      <c r="M305" s="62"/>
      <c r="N305" s="62"/>
      <c r="O305" s="62"/>
      <c r="P305" s="62"/>
      <c r="Q305" s="62"/>
      <c r="R305" s="62"/>
      <c r="S305" s="62"/>
    </row>
    <row r="306" spans="1:19" ht="15" x14ac:dyDescent="0.25">
      <c r="A306" s="62"/>
      <c r="B306" s="62"/>
      <c r="C306" s="62"/>
      <c r="D306" s="62"/>
      <c r="E306" s="62"/>
      <c r="F306" s="62"/>
      <c r="G306" s="62"/>
      <c r="H306" s="62"/>
      <c r="I306" s="62"/>
      <c r="J306" s="62"/>
      <c r="K306" s="62"/>
      <c r="L306" s="62"/>
      <c r="M306" s="62"/>
      <c r="N306" s="62"/>
      <c r="O306" s="62"/>
      <c r="P306" s="62"/>
      <c r="Q306" s="62"/>
      <c r="R306" s="62"/>
      <c r="S306" s="62"/>
    </row>
    <row r="307" spans="1:19" ht="15" x14ac:dyDescent="0.25">
      <c r="A307" s="62"/>
      <c r="B307" s="62"/>
      <c r="C307" s="62"/>
      <c r="D307" s="62"/>
      <c r="E307" s="62"/>
      <c r="F307" s="62"/>
      <c r="G307" s="62"/>
      <c r="H307" s="62"/>
      <c r="I307" s="62"/>
      <c r="J307" s="62"/>
      <c r="K307" s="62"/>
      <c r="L307" s="62"/>
      <c r="M307" s="62"/>
      <c r="N307" s="62"/>
      <c r="O307" s="62"/>
      <c r="P307" s="62"/>
      <c r="Q307" s="62"/>
      <c r="R307" s="62"/>
      <c r="S307" s="62"/>
    </row>
    <row r="308" spans="1:19" ht="15" x14ac:dyDescent="0.25">
      <c r="A308" s="62"/>
      <c r="B308" s="62"/>
      <c r="C308" s="62"/>
      <c r="D308" s="62"/>
      <c r="E308" s="62"/>
      <c r="F308" s="62"/>
      <c r="G308" s="62"/>
      <c r="H308" s="62"/>
      <c r="I308" s="62"/>
      <c r="J308" s="62"/>
      <c r="K308" s="62"/>
      <c r="L308" s="62"/>
      <c r="M308" s="62"/>
      <c r="N308" s="62"/>
      <c r="O308" s="62"/>
      <c r="P308" s="62"/>
      <c r="Q308" s="62"/>
      <c r="R308" s="62"/>
      <c r="S308" s="62"/>
    </row>
    <row r="309" spans="1:19" ht="15" x14ac:dyDescent="0.25">
      <c r="A309" s="62"/>
      <c r="B309" s="62"/>
      <c r="C309" s="62"/>
      <c r="D309" s="62"/>
      <c r="E309" s="62"/>
      <c r="F309" s="62"/>
      <c r="G309" s="62"/>
      <c r="H309" s="62"/>
      <c r="I309" s="62"/>
      <c r="J309" s="62"/>
      <c r="K309" s="62"/>
      <c r="L309" s="62"/>
      <c r="M309" s="62"/>
      <c r="N309" s="62"/>
      <c r="O309" s="62"/>
      <c r="P309" s="62"/>
      <c r="Q309" s="62"/>
      <c r="R309" s="62"/>
      <c r="S309" s="62"/>
    </row>
    <row r="310" spans="1:19" ht="15" x14ac:dyDescent="0.25">
      <c r="A310" s="62"/>
      <c r="B310" s="62"/>
      <c r="C310" s="62"/>
      <c r="D310" s="62"/>
      <c r="E310" s="62"/>
      <c r="F310" s="62"/>
      <c r="G310" s="62"/>
      <c r="H310" s="62"/>
      <c r="I310" s="62"/>
      <c r="J310" s="62"/>
      <c r="K310" s="62"/>
      <c r="L310" s="62"/>
      <c r="M310" s="62"/>
      <c r="N310" s="62"/>
      <c r="O310" s="62"/>
      <c r="P310" s="62"/>
      <c r="Q310" s="62"/>
      <c r="R310" s="62"/>
      <c r="S310" s="62"/>
    </row>
    <row r="311" spans="1:19" ht="15" x14ac:dyDescent="0.25">
      <c r="A311" s="62"/>
      <c r="B311" s="62"/>
      <c r="C311" s="62"/>
      <c r="D311" s="62"/>
      <c r="E311" s="62"/>
      <c r="F311" s="62"/>
      <c r="G311" s="62"/>
      <c r="H311" s="62"/>
      <c r="I311" s="62"/>
      <c r="J311" s="62"/>
      <c r="K311" s="62"/>
      <c r="L311" s="62"/>
      <c r="M311" s="62"/>
      <c r="N311" s="62"/>
      <c r="O311" s="62"/>
      <c r="P311" s="62"/>
      <c r="Q311" s="62"/>
      <c r="R311" s="62"/>
      <c r="S311" s="62"/>
    </row>
    <row r="312" spans="1:19" ht="15" x14ac:dyDescent="0.25">
      <c r="A312" s="62"/>
      <c r="B312" s="62"/>
      <c r="C312" s="62"/>
      <c r="D312" s="62"/>
      <c r="E312" s="62"/>
      <c r="F312" s="62"/>
      <c r="G312" s="62"/>
      <c r="H312" s="62"/>
      <c r="I312" s="62"/>
      <c r="J312" s="62"/>
      <c r="K312" s="62"/>
      <c r="L312" s="62"/>
      <c r="M312" s="62"/>
      <c r="N312" s="62"/>
      <c r="O312" s="62"/>
      <c r="P312" s="62"/>
      <c r="Q312" s="62"/>
      <c r="R312" s="62"/>
      <c r="S312" s="62"/>
    </row>
    <row r="313" spans="1:19" ht="15" x14ac:dyDescent="0.25">
      <c r="A313" s="62"/>
      <c r="B313" s="62"/>
      <c r="C313" s="62"/>
      <c r="D313" s="62"/>
      <c r="E313" s="62"/>
      <c r="F313" s="62"/>
      <c r="G313" s="62"/>
      <c r="H313" s="62"/>
      <c r="I313" s="62"/>
      <c r="J313" s="62"/>
      <c r="K313" s="62"/>
      <c r="L313" s="62"/>
      <c r="M313" s="62"/>
      <c r="N313" s="62"/>
      <c r="O313" s="62"/>
      <c r="P313" s="62"/>
      <c r="Q313" s="62"/>
      <c r="R313" s="62"/>
      <c r="S313" s="62"/>
    </row>
    <row r="314" spans="1:19" ht="15" x14ac:dyDescent="0.25">
      <c r="A314" s="62"/>
      <c r="B314" s="62"/>
      <c r="C314" s="62"/>
      <c r="D314" s="62"/>
      <c r="E314" s="62"/>
      <c r="F314" s="62"/>
      <c r="G314" s="62"/>
      <c r="H314" s="62"/>
      <c r="I314" s="62"/>
      <c r="J314" s="62"/>
      <c r="K314" s="62"/>
      <c r="L314" s="62"/>
      <c r="M314" s="62"/>
      <c r="N314" s="62"/>
      <c r="O314" s="62"/>
      <c r="P314" s="62"/>
      <c r="Q314" s="62"/>
      <c r="R314" s="62"/>
      <c r="S314" s="62"/>
    </row>
    <row r="315" spans="1:19" ht="15" x14ac:dyDescent="0.25">
      <c r="A315" s="62"/>
      <c r="B315" s="62"/>
      <c r="C315" s="62"/>
      <c r="D315" s="62"/>
      <c r="E315" s="62"/>
      <c r="F315" s="62"/>
      <c r="G315" s="62"/>
      <c r="H315" s="62"/>
      <c r="I315" s="62"/>
      <c r="J315" s="62"/>
      <c r="K315" s="62"/>
      <c r="L315" s="62"/>
      <c r="M315" s="62"/>
      <c r="N315" s="62"/>
      <c r="O315" s="62"/>
      <c r="P315" s="62"/>
      <c r="Q315" s="62"/>
      <c r="R315" s="62"/>
      <c r="S315" s="62"/>
    </row>
    <row r="316" spans="1:19" ht="15" x14ac:dyDescent="0.25">
      <c r="A316" s="62"/>
      <c r="B316" s="62"/>
      <c r="C316" s="62"/>
      <c r="D316" s="62"/>
      <c r="E316" s="62"/>
      <c r="F316" s="62"/>
      <c r="G316" s="62"/>
      <c r="H316" s="62"/>
      <c r="I316" s="62"/>
      <c r="J316" s="62"/>
      <c r="K316" s="62"/>
      <c r="L316" s="62"/>
      <c r="M316" s="62"/>
      <c r="N316" s="62"/>
      <c r="O316" s="62"/>
      <c r="P316" s="62"/>
      <c r="Q316" s="62"/>
      <c r="R316" s="62"/>
      <c r="S316" s="62"/>
    </row>
    <row r="317" spans="1:19" ht="15" x14ac:dyDescent="0.25">
      <c r="A317" s="62"/>
      <c r="B317" s="62"/>
      <c r="C317" s="62"/>
      <c r="D317" s="62"/>
      <c r="E317" s="62"/>
      <c r="F317" s="62"/>
      <c r="G317" s="62"/>
      <c r="H317" s="62"/>
      <c r="I317" s="62"/>
      <c r="J317" s="62"/>
      <c r="K317" s="62"/>
      <c r="L317" s="62"/>
      <c r="M317" s="62"/>
      <c r="N317" s="62"/>
      <c r="O317" s="62"/>
      <c r="P317" s="62"/>
      <c r="Q317" s="62"/>
      <c r="R317" s="62"/>
      <c r="S317" s="62"/>
    </row>
    <row r="318" spans="1:19" ht="15" x14ac:dyDescent="0.25">
      <c r="A318" s="62"/>
      <c r="B318" s="62"/>
      <c r="C318" s="62"/>
      <c r="D318" s="62"/>
      <c r="E318" s="62"/>
      <c r="F318" s="62"/>
      <c r="G318" s="62"/>
      <c r="H318" s="62"/>
      <c r="I318" s="62"/>
      <c r="J318" s="62"/>
      <c r="K318" s="62"/>
      <c r="L318" s="62"/>
      <c r="M318" s="62"/>
      <c r="N318" s="62"/>
      <c r="O318" s="62"/>
      <c r="P318" s="62"/>
      <c r="Q318" s="62"/>
      <c r="R318" s="62"/>
      <c r="S318" s="62"/>
    </row>
    <row r="319" spans="1:19" ht="15" x14ac:dyDescent="0.25">
      <c r="A319" s="62"/>
      <c r="B319" s="62"/>
      <c r="C319" s="62"/>
      <c r="D319" s="62"/>
      <c r="E319" s="62"/>
      <c r="F319" s="62"/>
      <c r="G319" s="62"/>
      <c r="H319" s="62"/>
      <c r="I319" s="62"/>
      <c r="J319" s="62"/>
      <c r="K319" s="62"/>
      <c r="L319" s="62"/>
      <c r="M319" s="62"/>
      <c r="N319" s="62"/>
      <c r="O319" s="62"/>
      <c r="P319" s="62"/>
      <c r="Q319" s="62"/>
      <c r="R319" s="62"/>
      <c r="S319" s="62"/>
    </row>
    <row r="320" spans="1:19" ht="15" x14ac:dyDescent="0.25">
      <c r="A320" s="62"/>
      <c r="B320" s="62"/>
      <c r="C320" s="62"/>
      <c r="D320" s="62"/>
      <c r="E320" s="62"/>
      <c r="F320" s="62"/>
      <c r="G320" s="62"/>
      <c r="H320" s="62"/>
      <c r="I320" s="62"/>
      <c r="J320" s="62"/>
      <c r="K320" s="62"/>
      <c r="L320" s="62"/>
      <c r="M320" s="62"/>
      <c r="N320" s="62"/>
      <c r="O320" s="62"/>
      <c r="P320" s="62"/>
      <c r="Q320" s="62"/>
      <c r="R320" s="62"/>
      <c r="S320" s="62"/>
    </row>
    <row r="321" spans="1:19" ht="15" x14ac:dyDescent="0.25">
      <c r="A321" s="62"/>
      <c r="B321" s="62"/>
      <c r="C321" s="62"/>
      <c r="D321" s="62"/>
      <c r="E321" s="62"/>
      <c r="F321" s="62"/>
      <c r="G321" s="62"/>
      <c r="H321" s="62"/>
      <c r="I321" s="62"/>
      <c r="J321" s="62"/>
      <c r="K321" s="62"/>
      <c r="L321" s="62"/>
      <c r="M321" s="62"/>
      <c r="N321" s="62"/>
      <c r="O321" s="62"/>
      <c r="P321" s="62"/>
      <c r="Q321" s="62"/>
      <c r="R321" s="62"/>
      <c r="S321" s="62"/>
    </row>
    <row r="322" spans="1:19" ht="15" x14ac:dyDescent="0.25">
      <c r="A322" s="62"/>
      <c r="B322" s="62"/>
      <c r="C322" s="62"/>
      <c r="D322" s="62"/>
      <c r="E322" s="62"/>
      <c r="F322" s="62"/>
      <c r="G322" s="62"/>
      <c r="H322" s="62"/>
      <c r="I322" s="62"/>
      <c r="J322" s="62"/>
      <c r="K322" s="62"/>
      <c r="L322" s="62"/>
      <c r="M322" s="62"/>
      <c r="N322" s="62"/>
      <c r="O322" s="62"/>
      <c r="P322" s="62"/>
      <c r="Q322" s="62"/>
      <c r="R322" s="62"/>
      <c r="S322" s="62"/>
    </row>
    <row r="323" spans="1:19" ht="15" x14ac:dyDescent="0.25">
      <c r="A323" s="62"/>
      <c r="B323" s="62"/>
      <c r="C323" s="62"/>
      <c r="D323" s="62"/>
      <c r="E323" s="62"/>
      <c r="F323" s="62"/>
      <c r="G323" s="62"/>
      <c r="H323" s="62"/>
      <c r="I323" s="62"/>
      <c r="J323" s="62"/>
      <c r="K323" s="62"/>
      <c r="L323" s="62"/>
      <c r="M323" s="62"/>
      <c r="N323" s="62"/>
      <c r="O323" s="62"/>
      <c r="P323" s="62"/>
      <c r="Q323" s="62"/>
      <c r="R323" s="62"/>
      <c r="S323" s="62"/>
    </row>
    <row r="324" spans="1:19" ht="15" x14ac:dyDescent="0.25">
      <c r="A324" s="62"/>
      <c r="B324" s="62"/>
      <c r="C324" s="62"/>
      <c r="D324" s="62"/>
      <c r="E324" s="62"/>
      <c r="F324" s="62"/>
      <c r="G324" s="62"/>
      <c r="H324" s="62"/>
      <c r="I324" s="62"/>
      <c r="J324" s="62"/>
      <c r="K324" s="62"/>
      <c r="L324" s="62"/>
      <c r="M324" s="62"/>
      <c r="N324" s="62"/>
      <c r="O324" s="62"/>
      <c r="P324" s="62"/>
      <c r="Q324" s="62"/>
      <c r="R324" s="62"/>
      <c r="S324" s="62"/>
    </row>
    <row r="325" spans="1:19" ht="15" x14ac:dyDescent="0.25">
      <c r="A325" s="62"/>
      <c r="B325" s="62"/>
      <c r="C325" s="62"/>
      <c r="D325" s="62"/>
      <c r="E325" s="62"/>
      <c r="F325" s="62"/>
      <c r="G325" s="62"/>
      <c r="H325" s="62"/>
      <c r="I325" s="62"/>
      <c r="J325" s="62"/>
      <c r="K325" s="62"/>
      <c r="L325" s="62"/>
      <c r="M325" s="62"/>
      <c r="N325" s="62"/>
      <c r="O325" s="62"/>
      <c r="P325" s="62"/>
      <c r="Q325" s="62"/>
      <c r="R325" s="62"/>
      <c r="S325" s="62"/>
    </row>
    <row r="326" spans="1:19" ht="15" x14ac:dyDescent="0.25">
      <c r="A326" s="62"/>
      <c r="B326" s="62"/>
      <c r="C326" s="62"/>
      <c r="D326" s="62"/>
      <c r="E326" s="62"/>
      <c r="F326" s="62"/>
      <c r="G326" s="62"/>
      <c r="H326" s="62"/>
      <c r="I326" s="62"/>
      <c r="J326" s="62"/>
      <c r="K326" s="62"/>
      <c r="L326" s="62"/>
      <c r="M326" s="62"/>
      <c r="N326" s="62"/>
      <c r="O326" s="62"/>
      <c r="P326" s="62"/>
      <c r="Q326" s="62"/>
      <c r="R326" s="62"/>
      <c r="S326" s="62"/>
    </row>
    <row r="327" spans="1:19" ht="15" x14ac:dyDescent="0.25">
      <c r="A327" s="62"/>
      <c r="B327" s="62"/>
      <c r="C327" s="62"/>
      <c r="D327" s="62"/>
      <c r="E327" s="62"/>
      <c r="F327" s="62"/>
      <c r="G327" s="62"/>
      <c r="H327" s="62"/>
      <c r="I327" s="62"/>
      <c r="J327" s="62"/>
      <c r="K327" s="62"/>
      <c r="L327" s="62"/>
      <c r="M327" s="62"/>
      <c r="N327" s="62"/>
      <c r="O327" s="62"/>
      <c r="P327" s="62"/>
      <c r="Q327" s="62"/>
      <c r="R327" s="62"/>
      <c r="S327" s="62"/>
    </row>
    <row r="328" spans="1:19" ht="15" x14ac:dyDescent="0.25">
      <c r="A328" s="62"/>
      <c r="B328" s="62"/>
      <c r="C328" s="62"/>
      <c r="D328" s="62"/>
      <c r="E328" s="62"/>
      <c r="F328" s="62"/>
      <c r="G328" s="62"/>
      <c r="H328" s="62"/>
      <c r="I328" s="62"/>
      <c r="J328" s="62"/>
      <c r="K328" s="62"/>
      <c r="L328" s="62"/>
      <c r="M328" s="62"/>
      <c r="N328" s="62"/>
      <c r="O328" s="62"/>
      <c r="P328" s="62"/>
      <c r="Q328" s="62"/>
      <c r="R328" s="62"/>
      <c r="S328" s="62"/>
    </row>
    <row r="329" spans="1:19" ht="15" x14ac:dyDescent="0.25">
      <c r="A329" s="62"/>
      <c r="B329" s="62"/>
      <c r="C329" s="62"/>
      <c r="D329" s="62"/>
      <c r="E329" s="62"/>
      <c r="F329" s="62"/>
      <c r="G329" s="62"/>
      <c r="H329" s="62"/>
      <c r="I329" s="62"/>
      <c r="J329" s="62"/>
      <c r="K329" s="62"/>
      <c r="L329" s="62"/>
      <c r="M329" s="62"/>
      <c r="N329" s="62"/>
      <c r="O329" s="62"/>
      <c r="P329" s="62"/>
      <c r="Q329" s="62"/>
      <c r="R329" s="62"/>
      <c r="S329" s="62"/>
    </row>
    <row r="330" spans="1:19" ht="15" x14ac:dyDescent="0.25">
      <c r="A330" s="62"/>
      <c r="B330" s="62"/>
      <c r="C330" s="62"/>
      <c r="D330" s="62"/>
      <c r="E330" s="62"/>
      <c r="F330" s="62"/>
      <c r="G330" s="62"/>
      <c r="H330" s="62"/>
      <c r="I330" s="62"/>
      <c r="J330" s="62"/>
      <c r="K330" s="62"/>
      <c r="L330" s="62"/>
      <c r="M330" s="62"/>
      <c r="N330" s="62"/>
      <c r="O330" s="62"/>
      <c r="P330" s="62"/>
      <c r="Q330" s="62"/>
      <c r="R330" s="62"/>
      <c r="S330" s="62"/>
    </row>
    <row r="331" spans="1:19" ht="15" x14ac:dyDescent="0.25">
      <c r="A331" s="62"/>
      <c r="B331" s="62"/>
      <c r="C331" s="62"/>
      <c r="D331" s="62"/>
      <c r="E331" s="62"/>
      <c r="F331" s="62"/>
      <c r="G331" s="62"/>
      <c r="H331" s="62"/>
      <c r="I331" s="62"/>
      <c r="J331" s="62"/>
      <c r="K331" s="62"/>
      <c r="L331" s="62"/>
      <c r="M331" s="62"/>
      <c r="N331" s="62"/>
      <c r="O331" s="62"/>
      <c r="P331" s="62"/>
      <c r="Q331" s="62"/>
      <c r="R331" s="62"/>
      <c r="S331" s="62"/>
    </row>
    <row r="332" spans="1:19" ht="15" x14ac:dyDescent="0.25">
      <c r="A332" s="62"/>
      <c r="B332" s="62"/>
      <c r="C332" s="62"/>
      <c r="D332" s="62"/>
      <c r="E332" s="62"/>
      <c r="F332" s="62"/>
      <c r="G332" s="62"/>
      <c r="H332" s="62"/>
      <c r="I332" s="62"/>
      <c r="J332" s="62"/>
      <c r="K332" s="62"/>
      <c r="L332" s="62"/>
      <c r="M332" s="62"/>
      <c r="N332" s="62"/>
      <c r="O332" s="62"/>
      <c r="P332" s="62"/>
      <c r="Q332" s="62"/>
      <c r="R332" s="62"/>
      <c r="S332" s="62"/>
    </row>
    <row r="333" spans="1:19" ht="15" x14ac:dyDescent="0.25">
      <c r="A333" s="62"/>
      <c r="B333" s="62"/>
      <c r="C333" s="62"/>
      <c r="D333" s="62"/>
      <c r="E333" s="62"/>
      <c r="F333" s="62"/>
      <c r="G333" s="62"/>
      <c r="H333" s="62"/>
      <c r="I333" s="62"/>
      <c r="J333" s="62"/>
      <c r="K333" s="62"/>
      <c r="L333" s="62"/>
      <c r="M333" s="62"/>
      <c r="N333" s="62"/>
      <c r="O333" s="62"/>
      <c r="P333" s="62"/>
      <c r="Q333" s="62"/>
      <c r="R333" s="62"/>
      <c r="S333" s="62"/>
    </row>
    <row r="334" spans="1:19" ht="15" x14ac:dyDescent="0.25">
      <c r="A334" s="62"/>
      <c r="B334" s="62"/>
      <c r="C334" s="62"/>
      <c r="D334" s="62"/>
      <c r="E334" s="62"/>
      <c r="F334" s="62"/>
      <c r="G334" s="62"/>
      <c r="H334" s="62"/>
      <c r="I334" s="62"/>
      <c r="J334" s="62"/>
      <c r="K334" s="62"/>
      <c r="L334" s="62"/>
      <c r="M334" s="62"/>
      <c r="N334" s="62"/>
      <c r="O334" s="62"/>
      <c r="P334" s="62"/>
      <c r="Q334" s="62"/>
      <c r="R334" s="62"/>
      <c r="S334" s="62"/>
    </row>
    <row r="335" spans="1:19" ht="15" x14ac:dyDescent="0.25">
      <c r="A335" s="62"/>
      <c r="B335" s="62"/>
      <c r="C335" s="62"/>
      <c r="D335" s="62"/>
      <c r="E335" s="62"/>
      <c r="F335" s="62"/>
      <c r="G335" s="62"/>
      <c r="H335" s="62"/>
      <c r="I335" s="62"/>
      <c r="J335" s="62"/>
      <c r="K335" s="62"/>
      <c r="L335" s="62"/>
      <c r="M335" s="62"/>
      <c r="N335" s="62"/>
      <c r="O335" s="62"/>
      <c r="P335" s="62"/>
      <c r="Q335" s="62"/>
      <c r="R335" s="62"/>
      <c r="S335" s="62"/>
    </row>
    <row r="336" spans="1:19" ht="15" x14ac:dyDescent="0.25">
      <c r="A336" s="62"/>
      <c r="B336" s="62"/>
      <c r="C336" s="62"/>
      <c r="D336" s="62"/>
      <c r="E336" s="62"/>
      <c r="F336" s="62"/>
      <c r="G336" s="62"/>
      <c r="H336" s="62"/>
      <c r="I336" s="62"/>
      <c r="J336" s="62"/>
      <c r="K336" s="62"/>
      <c r="L336" s="62"/>
      <c r="M336" s="62"/>
      <c r="N336" s="62"/>
      <c r="O336" s="62"/>
      <c r="P336" s="62"/>
      <c r="Q336" s="62"/>
      <c r="R336" s="62"/>
      <c r="S336" s="62"/>
    </row>
    <row r="337" spans="1:19" ht="15" x14ac:dyDescent="0.25">
      <c r="A337" s="62"/>
      <c r="B337" s="62"/>
      <c r="C337" s="62"/>
      <c r="D337" s="62"/>
      <c r="E337" s="62"/>
      <c r="F337" s="62"/>
      <c r="G337" s="62"/>
      <c r="H337" s="62"/>
      <c r="I337" s="62"/>
      <c r="J337" s="62"/>
      <c r="K337" s="62"/>
      <c r="L337" s="62"/>
      <c r="M337" s="62"/>
      <c r="N337" s="62"/>
      <c r="O337" s="62"/>
      <c r="P337" s="62"/>
      <c r="Q337" s="62"/>
      <c r="R337" s="62"/>
      <c r="S337" s="62"/>
    </row>
    <row r="338" spans="1:19" ht="15" x14ac:dyDescent="0.25">
      <c r="A338" s="62"/>
      <c r="B338" s="62"/>
      <c r="C338" s="62"/>
      <c r="D338" s="62"/>
      <c r="E338" s="62"/>
      <c r="F338" s="62"/>
      <c r="G338" s="62"/>
      <c r="H338" s="62"/>
      <c r="I338" s="62"/>
      <c r="J338" s="62"/>
      <c r="K338" s="62"/>
      <c r="L338" s="62"/>
      <c r="M338" s="62"/>
      <c r="N338" s="62"/>
      <c r="O338" s="62"/>
      <c r="P338" s="62"/>
      <c r="Q338" s="62"/>
      <c r="R338" s="62"/>
      <c r="S338" s="62"/>
    </row>
    <row r="339" spans="1:19" ht="15" x14ac:dyDescent="0.25">
      <c r="A339" s="62"/>
      <c r="B339" s="62"/>
      <c r="C339" s="62"/>
      <c r="D339" s="62"/>
      <c r="E339" s="62"/>
      <c r="F339" s="62"/>
      <c r="G339" s="62"/>
      <c r="H339" s="62"/>
      <c r="I339" s="62"/>
      <c r="J339" s="62"/>
      <c r="K339" s="62"/>
      <c r="L339" s="62"/>
      <c r="M339" s="62"/>
      <c r="N339" s="62"/>
      <c r="O339" s="62"/>
      <c r="P339" s="62"/>
      <c r="Q339" s="62"/>
      <c r="R339" s="62"/>
      <c r="S339" s="62"/>
    </row>
    <row r="340" spans="1:19" ht="15" x14ac:dyDescent="0.25">
      <c r="A340" s="62"/>
      <c r="B340" s="62"/>
      <c r="C340" s="62"/>
      <c r="D340" s="62"/>
      <c r="E340" s="62"/>
      <c r="F340" s="62"/>
      <c r="G340" s="62"/>
      <c r="H340" s="62"/>
      <c r="I340" s="62"/>
      <c r="J340" s="62"/>
      <c r="K340" s="62"/>
      <c r="L340" s="62"/>
      <c r="M340" s="62"/>
      <c r="N340" s="62"/>
      <c r="O340" s="62"/>
      <c r="P340" s="62"/>
      <c r="Q340" s="62"/>
      <c r="R340" s="62"/>
      <c r="S340" s="62"/>
    </row>
    <row r="341" spans="1:19" ht="15" x14ac:dyDescent="0.25">
      <c r="A341" s="62"/>
      <c r="B341" s="62"/>
      <c r="C341" s="62"/>
      <c r="D341" s="62"/>
      <c r="E341" s="62"/>
      <c r="F341" s="62"/>
      <c r="G341" s="62"/>
      <c r="H341" s="62"/>
      <c r="I341" s="62"/>
      <c r="J341" s="62"/>
      <c r="K341" s="62"/>
      <c r="L341" s="62"/>
      <c r="M341" s="62"/>
      <c r="N341" s="62"/>
      <c r="O341" s="62"/>
      <c r="P341" s="62"/>
      <c r="Q341" s="62"/>
      <c r="R341" s="62"/>
      <c r="S341" s="62"/>
    </row>
    <row r="342" spans="1:19" ht="15" x14ac:dyDescent="0.25">
      <c r="A342" s="62"/>
      <c r="B342" s="62"/>
      <c r="C342" s="62"/>
      <c r="D342" s="62"/>
      <c r="E342" s="62"/>
      <c r="F342" s="62"/>
      <c r="G342" s="62"/>
      <c r="H342" s="62"/>
      <c r="I342" s="62"/>
      <c r="J342" s="62"/>
      <c r="K342" s="62"/>
      <c r="L342" s="62"/>
      <c r="M342" s="62"/>
      <c r="N342" s="62"/>
      <c r="O342" s="62"/>
      <c r="P342" s="62"/>
      <c r="Q342" s="62"/>
      <c r="R342" s="62"/>
      <c r="S342" s="62"/>
    </row>
    <row r="343" spans="1:19" ht="15" x14ac:dyDescent="0.25">
      <c r="A343" s="62"/>
      <c r="B343" s="62"/>
      <c r="C343" s="62"/>
      <c r="D343" s="62"/>
      <c r="E343" s="62"/>
      <c r="F343" s="62"/>
      <c r="G343" s="62"/>
      <c r="H343" s="62"/>
      <c r="I343" s="62"/>
      <c r="J343" s="62"/>
      <c r="K343" s="62"/>
      <c r="L343" s="62"/>
      <c r="M343" s="62"/>
      <c r="N343" s="62"/>
      <c r="O343" s="62"/>
      <c r="P343" s="62"/>
      <c r="Q343" s="62"/>
      <c r="R343" s="62"/>
      <c r="S343" s="62"/>
    </row>
    <row r="344" spans="1:19" ht="15" x14ac:dyDescent="0.25">
      <c r="A344" s="62"/>
      <c r="B344" s="62"/>
      <c r="C344" s="62"/>
      <c r="D344" s="62"/>
      <c r="E344" s="62"/>
      <c r="F344" s="62"/>
      <c r="G344" s="62"/>
      <c r="H344" s="62"/>
      <c r="I344" s="62"/>
      <c r="J344" s="62"/>
      <c r="K344" s="62"/>
      <c r="L344" s="62"/>
      <c r="M344" s="62"/>
      <c r="N344" s="62"/>
      <c r="O344" s="62"/>
      <c r="P344" s="62"/>
      <c r="Q344" s="62"/>
      <c r="R344" s="62"/>
      <c r="S344" s="62"/>
    </row>
    <row r="345" spans="1:19" ht="15" x14ac:dyDescent="0.25">
      <c r="A345" s="62"/>
      <c r="B345" s="62"/>
      <c r="C345" s="62"/>
      <c r="D345" s="62"/>
      <c r="E345" s="62"/>
      <c r="F345" s="62"/>
      <c r="G345" s="62"/>
      <c r="H345" s="62"/>
      <c r="I345" s="62"/>
      <c r="J345" s="62"/>
      <c r="K345" s="62"/>
      <c r="L345" s="62"/>
      <c r="M345" s="62"/>
      <c r="N345" s="62"/>
      <c r="O345" s="62"/>
      <c r="P345" s="62"/>
      <c r="Q345" s="62"/>
      <c r="R345" s="62"/>
      <c r="S345" s="62"/>
    </row>
    <row r="346" spans="1:19" ht="15" x14ac:dyDescent="0.25">
      <c r="A346" s="62"/>
      <c r="B346" s="62"/>
      <c r="C346" s="62"/>
      <c r="D346" s="62"/>
      <c r="E346" s="62"/>
      <c r="F346" s="62"/>
      <c r="G346" s="62"/>
      <c r="H346" s="62"/>
      <c r="I346" s="62"/>
      <c r="J346" s="62"/>
      <c r="K346" s="62"/>
      <c r="L346" s="62"/>
      <c r="M346" s="62"/>
      <c r="N346" s="62"/>
      <c r="O346" s="62"/>
      <c r="P346" s="62"/>
      <c r="Q346" s="62"/>
      <c r="R346" s="62"/>
      <c r="S346" s="62"/>
    </row>
    <row r="347" spans="1:19" ht="15" x14ac:dyDescent="0.25">
      <c r="A347" s="62"/>
      <c r="B347" s="62"/>
      <c r="C347" s="62"/>
      <c r="D347" s="62"/>
      <c r="E347" s="62"/>
      <c r="F347" s="62"/>
      <c r="G347" s="62"/>
      <c r="H347" s="62"/>
      <c r="I347" s="62"/>
      <c r="J347" s="62"/>
      <c r="K347" s="62"/>
      <c r="L347" s="62"/>
      <c r="M347" s="62"/>
      <c r="N347" s="62"/>
      <c r="O347" s="62"/>
      <c r="P347" s="62"/>
      <c r="Q347" s="62"/>
      <c r="R347" s="62"/>
      <c r="S347" s="62"/>
    </row>
    <row r="348" spans="1:19" ht="15" x14ac:dyDescent="0.25">
      <c r="A348" s="62"/>
      <c r="B348" s="62"/>
      <c r="C348" s="62"/>
      <c r="D348" s="62"/>
      <c r="E348" s="62"/>
      <c r="F348" s="62"/>
      <c r="G348" s="62"/>
      <c r="H348" s="62"/>
      <c r="I348" s="62"/>
      <c r="J348" s="62"/>
      <c r="K348" s="62"/>
      <c r="L348" s="62"/>
      <c r="M348" s="62"/>
      <c r="N348" s="62"/>
      <c r="O348" s="62"/>
      <c r="P348" s="62"/>
      <c r="Q348" s="62"/>
      <c r="R348" s="62"/>
      <c r="S348" s="62"/>
    </row>
    <row r="349" spans="1:19" ht="15" x14ac:dyDescent="0.25">
      <c r="A349" s="62"/>
      <c r="B349" s="62"/>
      <c r="C349" s="62"/>
      <c r="D349" s="62"/>
      <c r="E349" s="62"/>
      <c r="F349" s="62"/>
      <c r="G349" s="62"/>
      <c r="H349" s="62"/>
      <c r="I349" s="62"/>
      <c r="J349" s="62"/>
      <c r="K349" s="62"/>
      <c r="L349" s="62"/>
      <c r="M349" s="62"/>
      <c r="N349" s="62"/>
      <c r="O349" s="62"/>
      <c r="P349" s="62"/>
      <c r="Q349" s="62"/>
      <c r="R349" s="62"/>
      <c r="S349" s="62"/>
    </row>
    <row r="350" spans="1:19" ht="15" x14ac:dyDescent="0.25">
      <c r="A350" s="62"/>
      <c r="B350" s="62"/>
      <c r="C350" s="62"/>
      <c r="D350" s="62"/>
      <c r="E350" s="62"/>
      <c r="F350" s="62"/>
      <c r="G350" s="62"/>
      <c r="H350" s="62"/>
      <c r="I350" s="62"/>
      <c r="J350" s="62"/>
      <c r="K350" s="62"/>
      <c r="L350" s="62"/>
      <c r="M350" s="62"/>
      <c r="N350" s="62"/>
      <c r="O350" s="62"/>
      <c r="P350" s="62"/>
      <c r="Q350" s="62"/>
      <c r="R350" s="62"/>
      <c r="S350" s="62"/>
    </row>
    <row r="351" spans="1:19" ht="15" x14ac:dyDescent="0.25">
      <c r="A351" s="62"/>
      <c r="B351" s="62"/>
      <c r="C351" s="62"/>
      <c r="D351" s="62"/>
      <c r="E351" s="62"/>
      <c r="F351" s="62"/>
      <c r="G351" s="62"/>
      <c r="H351" s="62"/>
      <c r="I351" s="62"/>
      <c r="J351" s="62"/>
      <c r="K351" s="62"/>
      <c r="L351" s="62"/>
      <c r="M351" s="62"/>
      <c r="N351" s="62"/>
      <c r="O351" s="62"/>
      <c r="P351" s="62"/>
      <c r="Q351" s="62"/>
      <c r="R351" s="62"/>
      <c r="S351" s="62"/>
    </row>
    <row r="352" spans="1:19"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row r="354" spans="1:19" ht="15" x14ac:dyDescent="0.25">
      <c r="A354" s="62"/>
      <c r="B354" s="62"/>
      <c r="C354" s="62"/>
      <c r="D354" s="62"/>
      <c r="E354" s="62"/>
      <c r="F354" s="62"/>
      <c r="G354" s="62"/>
      <c r="H354" s="62"/>
      <c r="I354" s="62"/>
      <c r="J354" s="62"/>
      <c r="K354" s="62"/>
      <c r="L354" s="62"/>
      <c r="M354" s="62"/>
      <c r="N354" s="62"/>
      <c r="O354" s="62"/>
      <c r="P354" s="62"/>
      <c r="Q354" s="62"/>
      <c r="R354" s="62"/>
      <c r="S354" s="62"/>
    </row>
    <row r="355" spans="1:19" ht="15" x14ac:dyDescent="0.25">
      <c r="A355" s="62"/>
      <c r="B355" s="62"/>
      <c r="C355" s="62"/>
      <c r="D355" s="62"/>
      <c r="E355" s="62"/>
      <c r="F355" s="62"/>
      <c r="G355" s="62"/>
      <c r="H355" s="62"/>
      <c r="I355" s="62"/>
      <c r="J355" s="62"/>
      <c r="K355" s="62"/>
      <c r="L355" s="62"/>
      <c r="M355" s="62"/>
      <c r="N355" s="62"/>
      <c r="O355" s="62"/>
      <c r="P355" s="62"/>
      <c r="Q355" s="62"/>
      <c r="R355" s="62"/>
      <c r="S355" s="62"/>
    </row>
    <row r="356" spans="1:19" ht="15" x14ac:dyDescent="0.25">
      <c r="A356" s="62"/>
      <c r="B356" s="62"/>
      <c r="C356" s="62"/>
      <c r="D356" s="62"/>
      <c r="E356" s="62"/>
      <c r="F356" s="62"/>
      <c r="G356" s="62"/>
      <c r="H356" s="62"/>
      <c r="I356" s="62"/>
      <c r="J356" s="62"/>
      <c r="K356" s="62"/>
      <c r="L356" s="62"/>
      <c r="M356" s="62"/>
      <c r="N356" s="62"/>
      <c r="O356" s="62"/>
      <c r="P356" s="62"/>
      <c r="Q356" s="62"/>
      <c r="R356" s="62"/>
      <c r="S356" s="62"/>
    </row>
    <row r="357" spans="1:19" ht="15" x14ac:dyDescent="0.25">
      <c r="A357" s="62"/>
      <c r="B357" s="62"/>
      <c r="C357" s="62"/>
      <c r="D357" s="62"/>
      <c r="E357" s="62"/>
      <c r="F357" s="62"/>
      <c r="G357" s="62"/>
      <c r="H357" s="62"/>
      <c r="I357" s="62"/>
      <c r="J357" s="62"/>
      <c r="K357" s="62"/>
      <c r="L357" s="62"/>
      <c r="M357" s="62"/>
      <c r="N357" s="62"/>
      <c r="O357" s="62"/>
      <c r="P357" s="62"/>
      <c r="Q357" s="62"/>
      <c r="R357" s="62"/>
      <c r="S357" s="62"/>
    </row>
    <row r="358" spans="1:19" ht="15" x14ac:dyDescent="0.25">
      <c r="A358" s="62"/>
      <c r="B358" s="62"/>
      <c r="C358" s="62"/>
      <c r="D358" s="62"/>
      <c r="E358" s="62"/>
      <c r="F358" s="62"/>
      <c r="G358" s="62"/>
      <c r="H358" s="62"/>
      <c r="I358" s="62"/>
      <c r="J358" s="62"/>
      <c r="K358" s="62"/>
      <c r="L358" s="62"/>
      <c r="M358" s="62"/>
      <c r="N358" s="62"/>
      <c r="O358" s="62"/>
      <c r="P358" s="62"/>
      <c r="Q358" s="62"/>
      <c r="R358" s="62"/>
      <c r="S358" s="62"/>
    </row>
    <row r="359" spans="1:19" ht="15" x14ac:dyDescent="0.25">
      <c r="A359" s="62"/>
      <c r="B359" s="62"/>
      <c r="C359" s="62"/>
      <c r="D359" s="62"/>
      <c r="E359" s="62"/>
      <c r="F359" s="62"/>
      <c r="G359" s="62"/>
      <c r="H359" s="62"/>
      <c r="I359" s="62"/>
      <c r="J359" s="62"/>
      <c r="K359" s="62"/>
      <c r="L359" s="62"/>
      <c r="M359" s="62"/>
      <c r="N359" s="62"/>
      <c r="O359" s="62"/>
      <c r="P359" s="62"/>
      <c r="Q359" s="62"/>
      <c r="R359" s="62"/>
      <c r="S359" s="62"/>
    </row>
    <row r="360" spans="1:19" ht="15" x14ac:dyDescent="0.25">
      <c r="A360" s="62"/>
      <c r="B360" s="62"/>
      <c r="C360" s="62"/>
      <c r="D360" s="62"/>
      <c r="E360" s="62"/>
      <c r="F360" s="62"/>
      <c r="G360" s="62"/>
      <c r="H360" s="62"/>
      <c r="I360" s="62"/>
      <c r="J360" s="62"/>
      <c r="K360" s="62"/>
      <c r="L360" s="62"/>
      <c r="M360" s="62"/>
      <c r="N360" s="62"/>
      <c r="O360" s="62"/>
      <c r="P360" s="62"/>
      <c r="Q360" s="62"/>
      <c r="R360" s="62"/>
      <c r="S360" s="62"/>
    </row>
  </sheetData>
  <phoneticPr fontId="1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3"/>
  <sheetViews>
    <sheetView topLeftCell="A330" workbookViewId="0">
      <selection activeCell="A8" sqref="A8"/>
    </sheetView>
  </sheetViews>
  <sheetFormatPr defaultRowHeight="12.75" x14ac:dyDescent="0.2"/>
  <cols>
    <col min="2" max="2" width="13.140625" customWidth="1"/>
    <col min="5" max="5" width="11" bestFit="1" customWidth="1"/>
  </cols>
  <sheetData>
    <row r="1" spans="1:19" ht="15" x14ac:dyDescent="0.25">
      <c r="A1" s="60"/>
      <c r="B1" s="62"/>
      <c r="C1" s="62"/>
      <c r="D1" s="62"/>
      <c r="E1" s="62"/>
      <c r="F1" s="62"/>
      <c r="G1" s="62"/>
      <c r="H1" s="62"/>
      <c r="I1" s="62"/>
      <c r="J1" s="62"/>
      <c r="K1" s="62"/>
      <c r="L1" s="62"/>
      <c r="M1" s="62"/>
      <c r="N1" s="62"/>
      <c r="O1" s="62"/>
      <c r="P1" s="62"/>
      <c r="Q1" s="62"/>
      <c r="R1" s="62"/>
      <c r="S1" s="62"/>
    </row>
    <row r="2" spans="1:19" ht="15" x14ac:dyDescent="0.25">
      <c r="A2" s="62"/>
      <c r="B2" s="62"/>
      <c r="C2" s="62"/>
      <c r="D2" s="62"/>
      <c r="E2" s="62"/>
      <c r="F2" s="62"/>
      <c r="G2" s="62"/>
      <c r="H2" s="62"/>
      <c r="I2" s="62"/>
      <c r="J2" s="62"/>
      <c r="K2" s="62"/>
      <c r="L2" s="62"/>
      <c r="M2" s="62"/>
      <c r="N2" s="62"/>
      <c r="O2" s="62"/>
      <c r="P2" s="62"/>
      <c r="Q2" s="62"/>
      <c r="R2" s="62"/>
      <c r="S2" s="62"/>
    </row>
    <row r="3" spans="1:19" ht="15" x14ac:dyDescent="0.25">
      <c r="A3" s="62"/>
      <c r="B3" s="62"/>
      <c r="C3" s="62"/>
      <c r="D3" s="62"/>
      <c r="E3" s="62"/>
      <c r="F3" s="62"/>
      <c r="G3" s="62"/>
      <c r="H3" s="62"/>
      <c r="I3" s="62"/>
      <c r="J3" s="62"/>
      <c r="K3" s="62"/>
      <c r="L3" s="62"/>
      <c r="M3" s="62"/>
      <c r="N3" s="62"/>
      <c r="O3" s="62"/>
      <c r="P3" s="62"/>
      <c r="Q3" s="62"/>
      <c r="R3" s="62"/>
      <c r="S3" s="62"/>
    </row>
    <row r="4" spans="1:19" ht="15" x14ac:dyDescent="0.25">
      <c r="A4" s="62"/>
      <c r="B4" s="62"/>
      <c r="C4" s="62"/>
      <c r="D4" s="62"/>
      <c r="E4" s="62"/>
      <c r="F4" s="62"/>
      <c r="G4" s="62"/>
      <c r="H4" s="62"/>
      <c r="I4" s="62"/>
      <c r="J4" s="62"/>
      <c r="K4" s="62"/>
      <c r="L4" s="62"/>
      <c r="M4" s="62"/>
      <c r="N4" s="62"/>
      <c r="O4" s="62"/>
      <c r="P4" s="62"/>
      <c r="Q4" s="62"/>
      <c r="R4" s="62"/>
      <c r="S4" s="62"/>
    </row>
    <row r="5" spans="1:19" ht="15" x14ac:dyDescent="0.25">
      <c r="A5" s="62"/>
      <c r="B5" s="62"/>
      <c r="C5" s="62"/>
      <c r="D5" s="62"/>
      <c r="E5" s="62"/>
      <c r="F5" s="62"/>
      <c r="G5" s="62"/>
      <c r="H5" s="62"/>
      <c r="I5" s="62"/>
      <c r="J5" s="62"/>
      <c r="K5" s="62"/>
      <c r="L5" s="62"/>
      <c r="M5" s="62"/>
      <c r="N5" s="62"/>
      <c r="O5" s="62"/>
      <c r="P5" s="62"/>
      <c r="Q5" s="62"/>
      <c r="R5" s="62"/>
      <c r="S5" s="62"/>
    </row>
    <row r="6" spans="1:19" ht="15" x14ac:dyDescent="0.25">
      <c r="A6" s="62"/>
      <c r="B6" s="62"/>
      <c r="C6" s="62"/>
      <c r="D6" s="62"/>
      <c r="E6" s="62"/>
      <c r="F6" s="62"/>
      <c r="G6" s="62"/>
      <c r="H6" s="62"/>
      <c r="I6" s="62"/>
      <c r="J6" s="62"/>
      <c r="K6" s="62"/>
      <c r="L6" s="62"/>
      <c r="M6" s="62"/>
      <c r="N6" s="62"/>
      <c r="O6" s="62"/>
      <c r="P6" s="62"/>
      <c r="Q6" s="62"/>
      <c r="R6" s="62"/>
      <c r="S6" s="62"/>
    </row>
    <row r="7" spans="1:19" ht="15" x14ac:dyDescent="0.25">
      <c r="A7" s="62"/>
      <c r="B7" s="62"/>
      <c r="C7" s="62"/>
      <c r="D7" s="62"/>
      <c r="E7" s="62"/>
      <c r="F7" s="62"/>
      <c r="G7" s="62"/>
      <c r="H7" s="62"/>
      <c r="I7" s="62"/>
      <c r="J7" s="62"/>
      <c r="K7" s="62"/>
      <c r="L7" s="62"/>
      <c r="M7" s="62"/>
      <c r="N7" s="62"/>
      <c r="O7" s="62"/>
      <c r="P7" s="62"/>
      <c r="Q7" s="62"/>
      <c r="R7" s="62"/>
      <c r="S7" s="62"/>
    </row>
    <row r="8" spans="1:19" ht="15" x14ac:dyDescent="0.25">
      <c r="A8" s="62"/>
      <c r="B8" s="62"/>
      <c r="C8" s="62"/>
      <c r="D8" s="62"/>
      <c r="E8" s="62"/>
      <c r="F8" s="62"/>
      <c r="G8" s="62"/>
      <c r="H8" s="62"/>
      <c r="I8" s="62"/>
      <c r="J8" s="62"/>
      <c r="K8" s="62"/>
      <c r="L8" s="62"/>
      <c r="M8" s="62"/>
      <c r="N8" s="62"/>
      <c r="O8" s="62"/>
      <c r="P8" s="62"/>
      <c r="Q8" s="62"/>
      <c r="R8" s="62"/>
      <c r="S8" s="62"/>
    </row>
    <row r="9" spans="1:19" ht="15" x14ac:dyDescent="0.25">
      <c r="A9" s="62"/>
      <c r="B9" s="62"/>
      <c r="C9" s="62"/>
      <c r="D9" s="62"/>
      <c r="E9" s="62"/>
      <c r="F9" s="62"/>
      <c r="G9" s="62"/>
      <c r="H9" s="62"/>
      <c r="I9" s="62"/>
      <c r="J9" s="62"/>
      <c r="K9" s="62"/>
      <c r="L9" s="62"/>
      <c r="M9" s="62"/>
      <c r="N9" s="62"/>
      <c r="O9" s="62"/>
      <c r="P9" s="62"/>
      <c r="Q9" s="62"/>
      <c r="R9" s="62"/>
      <c r="S9" s="62"/>
    </row>
    <row r="10" spans="1:19" ht="15" x14ac:dyDescent="0.25">
      <c r="A10" s="62"/>
      <c r="B10" s="62"/>
      <c r="C10" s="62"/>
      <c r="D10" s="62"/>
      <c r="E10" s="62"/>
      <c r="F10" s="62"/>
      <c r="G10" s="62"/>
      <c r="H10" s="62"/>
      <c r="I10" s="62"/>
      <c r="J10" s="62"/>
      <c r="K10" s="62"/>
      <c r="L10" s="62"/>
      <c r="M10" s="62"/>
      <c r="N10" s="62"/>
      <c r="O10" s="62"/>
      <c r="P10" s="62"/>
      <c r="Q10" s="62"/>
      <c r="R10" s="62"/>
      <c r="S10" s="62"/>
    </row>
    <row r="11" spans="1:19" ht="15" x14ac:dyDescent="0.25">
      <c r="A11" s="62"/>
      <c r="B11" s="62"/>
      <c r="C11" s="62"/>
      <c r="D11" s="62"/>
      <c r="E11" s="62"/>
      <c r="F11" s="62"/>
      <c r="G11" s="62"/>
      <c r="H11" s="62"/>
      <c r="I11" s="62"/>
      <c r="J11" s="62"/>
      <c r="K11" s="62"/>
      <c r="L11" s="62"/>
      <c r="M11" s="62"/>
      <c r="N11" s="62"/>
      <c r="O11" s="62"/>
      <c r="P11" s="62"/>
      <c r="Q11" s="62"/>
      <c r="R11" s="62"/>
      <c r="S11" s="62"/>
    </row>
    <row r="12" spans="1:19" ht="15" x14ac:dyDescent="0.25">
      <c r="A12" s="62"/>
      <c r="B12" s="62"/>
      <c r="C12" s="62"/>
      <c r="D12" s="62"/>
      <c r="E12" s="62"/>
      <c r="F12" s="62"/>
      <c r="G12" s="62"/>
      <c r="H12" s="62"/>
      <c r="I12" s="62"/>
      <c r="J12" s="62"/>
      <c r="K12" s="62"/>
      <c r="L12" s="62"/>
      <c r="M12" s="62"/>
      <c r="N12" s="62"/>
      <c r="O12" s="62"/>
      <c r="P12" s="62"/>
      <c r="Q12" s="62"/>
      <c r="R12" s="62"/>
      <c r="S12" s="62"/>
    </row>
    <row r="13" spans="1:19" ht="15" x14ac:dyDescent="0.25">
      <c r="A13" s="62"/>
      <c r="B13" s="62"/>
      <c r="C13" s="62"/>
      <c r="D13" s="62"/>
      <c r="E13" s="62"/>
      <c r="F13" s="62"/>
      <c r="G13" s="62"/>
      <c r="H13" s="62"/>
      <c r="I13" s="62"/>
      <c r="J13" s="62"/>
      <c r="K13" s="62"/>
      <c r="L13" s="62"/>
      <c r="M13" s="62"/>
      <c r="N13" s="62"/>
      <c r="O13" s="62"/>
      <c r="P13" s="62"/>
      <c r="Q13" s="62"/>
      <c r="R13" s="62"/>
      <c r="S13" s="62"/>
    </row>
    <row r="14" spans="1:19" ht="15" x14ac:dyDescent="0.25">
      <c r="A14" s="62"/>
      <c r="B14" s="62"/>
      <c r="C14" s="62"/>
      <c r="D14" s="62"/>
      <c r="E14" s="62"/>
      <c r="F14" s="62"/>
      <c r="G14" s="62"/>
      <c r="H14" s="62"/>
      <c r="I14" s="62"/>
      <c r="J14" s="62"/>
      <c r="K14" s="62"/>
      <c r="L14" s="62"/>
      <c r="M14" s="62"/>
      <c r="N14" s="62"/>
      <c r="O14" s="62"/>
      <c r="P14" s="62"/>
      <c r="Q14" s="62"/>
      <c r="R14" s="62"/>
      <c r="S14" s="62"/>
    </row>
    <row r="15" spans="1:19" ht="15" x14ac:dyDescent="0.25">
      <c r="A15" s="62"/>
      <c r="B15" s="62"/>
      <c r="C15" s="62"/>
      <c r="D15" s="62"/>
      <c r="E15" s="62"/>
      <c r="F15" s="62"/>
      <c r="G15" s="62"/>
      <c r="H15" s="62"/>
      <c r="I15" s="62"/>
      <c r="J15" s="62"/>
      <c r="K15" s="62"/>
      <c r="L15" s="62"/>
      <c r="M15" s="62"/>
      <c r="N15" s="62"/>
      <c r="O15" s="62"/>
      <c r="P15" s="62"/>
      <c r="Q15" s="62"/>
      <c r="R15" s="62"/>
      <c r="S15" s="62"/>
    </row>
    <row r="16" spans="1:19" ht="15" x14ac:dyDescent="0.25">
      <c r="A16" s="62"/>
      <c r="B16" s="62"/>
      <c r="C16" s="62"/>
      <c r="D16" s="62"/>
      <c r="E16" s="62"/>
      <c r="F16" s="62"/>
      <c r="G16" s="62"/>
      <c r="H16" s="62"/>
      <c r="I16" s="62"/>
      <c r="J16" s="62"/>
      <c r="K16" s="62"/>
      <c r="L16" s="62"/>
      <c r="M16" s="62"/>
      <c r="N16" s="62"/>
      <c r="O16" s="62"/>
      <c r="P16" s="62"/>
      <c r="Q16" s="62"/>
      <c r="R16" s="62"/>
      <c r="S16" s="62"/>
    </row>
    <row r="17" spans="1:19" ht="15" x14ac:dyDescent="0.25">
      <c r="A17" s="62"/>
      <c r="B17" s="62"/>
      <c r="C17" s="62"/>
      <c r="D17" s="62"/>
      <c r="E17" s="62"/>
      <c r="F17" s="62"/>
      <c r="G17" s="62"/>
      <c r="H17" s="62"/>
      <c r="I17" s="62"/>
      <c r="J17" s="62"/>
      <c r="K17" s="62"/>
      <c r="L17" s="62"/>
      <c r="M17" s="62"/>
      <c r="N17" s="62"/>
      <c r="O17" s="62"/>
      <c r="P17" s="62"/>
      <c r="Q17" s="62"/>
      <c r="R17" s="62"/>
      <c r="S17" s="62"/>
    </row>
    <row r="18" spans="1:19" ht="15" x14ac:dyDescent="0.25">
      <c r="A18" s="62"/>
      <c r="B18" s="62"/>
      <c r="C18" s="62"/>
      <c r="D18" s="62"/>
      <c r="E18" s="62"/>
      <c r="F18" s="62"/>
      <c r="G18" s="62"/>
      <c r="H18" s="62"/>
      <c r="I18" s="62"/>
      <c r="J18" s="62"/>
      <c r="K18" s="62"/>
      <c r="L18" s="62"/>
      <c r="M18" s="62"/>
      <c r="N18" s="62"/>
      <c r="O18" s="62"/>
      <c r="P18" s="62"/>
      <c r="Q18" s="62"/>
      <c r="R18" s="62"/>
      <c r="S18" s="62"/>
    </row>
    <row r="19" spans="1:19" ht="15" x14ac:dyDescent="0.25">
      <c r="A19" s="62"/>
      <c r="B19" s="62"/>
      <c r="C19" s="62"/>
      <c r="D19" s="62"/>
      <c r="E19" s="62"/>
      <c r="F19" s="62"/>
      <c r="G19" s="62"/>
      <c r="H19" s="62"/>
      <c r="I19" s="62"/>
      <c r="J19" s="62"/>
      <c r="K19" s="62"/>
      <c r="L19" s="62"/>
      <c r="M19" s="62"/>
      <c r="N19" s="62"/>
      <c r="O19" s="62"/>
      <c r="P19" s="62"/>
      <c r="Q19" s="62"/>
      <c r="R19" s="62"/>
      <c r="S19" s="62"/>
    </row>
    <row r="20" spans="1:19" ht="15" x14ac:dyDescent="0.25">
      <c r="A20" s="62"/>
      <c r="B20" s="62"/>
      <c r="C20" s="62"/>
      <c r="D20" s="62"/>
      <c r="E20" s="62"/>
      <c r="F20" s="62"/>
      <c r="G20" s="62"/>
      <c r="H20" s="62"/>
      <c r="I20" s="62"/>
      <c r="J20" s="62"/>
      <c r="K20" s="62"/>
      <c r="L20" s="62"/>
      <c r="M20" s="62"/>
      <c r="N20" s="62"/>
      <c r="O20" s="62"/>
      <c r="P20" s="62"/>
      <c r="Q20" s="62"/>
      <c r="R20" s="62"/>
      <c r="S20" s="62"/>
    </row>
    <row r="21" spans="1:19" ht="15" x14ac:dyDescent="0.25">
      <c r="A21" s="62"/>
      <c r="B21" s="62"/>
      <c r="C21" s="62"/>
      <c r="D21" s="62"/>
      <c r="E21" s="62"/>
      <c r="F21" s="62"/>
      <c r="G21" s="62"/>
      <c r="H21" s="62"/>
      <c r="I21" s="62"/>
      <c r="J21" s="62"/>
      <c r="K21" s="62"/>
      <c r="L21" s="62"/>
      <c r="M21" s="62"/>
      <c r="N21" s="62"/>
      <c r="O21" s="62"/>
      <c r="P21" s="62"/>
      <c r="Q21" s="62"/>
      <c r="R21" s="62"/>
      <c r="S21" s="62"/>
    </row>
    <row r="22" spans="1:19" ht="15" x14ac:dyDescent="0.25">
      <c r="A22" s="62"/>
      <c r="B22" s="62"/>
      <c r="C22" s="62"/>
      <c r="D22" s="62"/>
      <c r="E22" s="62"/>
      <c r="F22" s="62"/>
      <c r="G22" s="62"/>
      <c r="H22" s="62"/>
      <c r="I22" s="62"/>
      <c r="J22" s="62"/>
      <c r="K22" s="62"/>
      <c r="L22" s="62"/>
      <c r="M22" s="62"/>
      <c r="N22" s="62"/>
      <c r="O22" s="62"/>
      <c r="P22" s="62"/>
      <c r="Q22" s="62"/>
      <c r="R22" s="62"/>
      <c r="S22" s="62"/>
    </row>
    <row r="23" spans="1:19" ht="15" x14ac:dyDescent="0.25">
      <c r="A23" s="62"/>
      <c r="B23" s="62"/>
      <c r="C23" s="62"/>
      <c r="D23" s="62"/>
      <c r="E23" s="62"/>
      <c r="F23" s="62"/>
      <c r="G23" s="62"/>
      <c r="H23" s="62"/>
      <c r="I23" s="62"/>
      <c r="J23" s="62"/>
      <c r="K23" s="62"/>
      <c r="L23" s="62"/>
      <c r="M23" s="62"/>
      <c r="N23" s="62"/>
      <c r="O23" s="62"/>
      <c r="P23" s="62"/>
      <c r="Q23" s="62"/>
      <c r="R23" s="62"/>
      <c r="S23" s="62"/>
    </row>
    <row r="24" spans="1:19" ht="15" x14ac:dyDescent="0.25">
      <c r="A24" s="62"/>
      <c r="B24" s="62"/>
      <c r="C24" s="62"/>
      <c r="D24" s="62"/>
      <c r="E24" s="62"/>
      <c r="F24" s="62"/>
      <c r="G24" s="62"/>
      <c r="H24" s="62"/>
      <c r="I24" s="62"/>
      <c r="J24" s="62"/>
      <c r="K24" s="62"/>
      <c r="L24" s="62"/>
      <c r="M24" s="62"/>
      <c r="N24" s="62"/>
      <c r="O24" s="62"/>
      <c r="P24" s="62"/>
      <c r="Q24" s="62"/>
      <c r="R24" s="62"/>
      <c r="S24" s="62"/>
    </row>
    <row r="25" spans="1:19" ht="15" x14ac:dyDescent="0.25">
      <c r="A25" s="62"/>
      <c r="B25" s="62"/>
      <c r="C25" s="62"/>
      <c r="D25" s="62"/>
      <c r="E25" s="62"/>
      <c r="F25" s="62"/>
      <c r="G25" s="62"/>
      <c r="H25" s="62"/>
      <c r="I25" s="62"/>
      <c r="J25" s="62"/>
      <c r="K25" s="62"/>
      <c r="L25" s="62"/>
      <c r="M25" s="62"/>
      <c r="N25" s="62"/>
      <c r="O25" s="62"/>
      <c r="P25" s="62"/>
      <c r="Q25" s="62"/>
      <c r="R25" s="62"/>
      <c r="S25" s="62"/>
    </row>
    <row r="26" spans="1:19" ht="15" x14ac:dyDescent="0.25">
      <c r="A26" s="62"/>
      <c r="B26" s="62"/>
      <c r="C26" s="62"/>
      <c r="D26" s="62"/>
      <c r="E26" s="62"/>
      <c r="F26" s="62"/>
      <c r="G26" s="62"/>
      <c r="H26" s="62"/>
      <c r="I26" s="62"/>
      <c r="J26" s="62"/>
      <c r="K26" s="62"/>
      <c r="L26" s="62"/>
      <c r="M26" s="62"/>
      <c r="N26" s="62"/>
      <c r="O26" s="62"/>
      <c r="P26" s="62"/>
      <c r="Q26" s="62"/>
      <c r="R26" s="62"/>
      <c r="S26" s="62"/>
    </row>
    <row r="27" spans="1:19" ht="15" x14ac:dyDescent="0.25">
      <c r="A27" s="62"/>
      <c r="B27" s="62"/>
      <c r="C27" s="62"/>
      <c r="D27" s="62"/>
      <c r="E27" s="62"/>
      <c r="F27" s="62"/>
      <c r="G27" s="62"/>
      <c r="H27" s="62"/>
      <c r="I27" s="62"/>
      <c r="J27" s="62"/>
      <c r="K27" s="62"/>
      <c r="L27" s="62"/>
      <c r="M27" s="62"/>
      <c r="N27" s="62"/>
      <c r="O27" s="62"/>
      <c r="P27" s="62"/>
      <c r="Q27" s="62"/>
      <c r="R27" s="62"/>
      <c r="S27" s="62"/>
    </row>
    <row r="28" spans="1:19" ht="15" x14ac:dyDescent="0.25">
      <c r="A28" s="62"/>
      <c r="B28" s="62"/>
      <c r="C28" s="62"/>
      <c r="D28" s="62"/>
      <c r="E28" s="62"/>
      <c r="F28" s="62"/>
      <c r="G28" s="62"/>
      <c r="H28" s="62"/>
      <c r="I28" s="62"/>
      <c r="J28" s="62"/>
      <c r="K28" s="62"/>
      <c r="L28" s="62"/>
      <c r="M28" s="62"/>
      <c r="N28" s="62"/>
      <c r="O28" s="62"/>
      <c r="P28" s="62"/>
      <c r="Q28" s="62"/>
      <c r="R28" s="62"/>
      <c r="S28" s="62"/>
    </row>
    <row r="29" spans="1:19" ht="15" x14ac:dyDescent="0.25">
      <c r="A29" s="62"/>
      <c r="B29" s="62"/>
      <c r="C29" s="62"/>
      <c r="D29" s="62"/>
      <c r="E29" s="62"/>
      <c r="F29" s="62"/>
      <c r="G29" s="62"/>
      <c r="H29" s="62"/>
      <c r="I29" s="62"/>
      <c r="J29" s="62"/>
      <c r="K29" s="62"/>
      <c r="L29" s="62"/>
      <c r="M29" s="62"/>
      <c r="N29" s="62"/>
      <c r="O29" s="62"/>
      <c r="P29" s="62"/>
      <c r="Q29" s="62"/>
      <c r="R29" s="62"/>
      <c r="S29" s="62"/>
    </row>
    <row r="30" spans="1:19" ht="15" x14ac:dyDescent="0.25">
      <c r="A30" s="62"/>
      <c r="B30" s="62"/>
      <c r="C30" s="62"/>
      <c r="D30" s="62"/>
      <c r="E30" s="62"/>
      <c r="F30" s="62"/>
      <c r="G30" s="62"/>
      <c r="H30" s="62"/>
      <c r="I30" s="62"/>
      <c r="J30" s="62"/>
      <c r="K30" s="62"/>
      <c r="L30" s="62"/>
      <c r="M30" s="62"/>
      <c r="N30" s="62"/>
      <c r="O30" s="62"/>
      <c r="P30" s="62"/>
      <c r="Q30" s="62"/>
      <c r="R30" s="62"/>
      <c r="S30" s="62"/>
    </row>
    <row r="31" spans="1:19" ht="15" x14ac:dyDescent="0.25">
      <c r="A31" s="62"/>
      <c r="B31" s="62"/>
      <c r="C31" s="62"/>
      <c r="D31" s="62"/>
      <c r="E31" s="62"/>
      <c r="F31" s="62"/>
      <c r="G31" s="62"/>
      <c r="H31" s="62"/>
      <c r="I31" s="62"/>
      <c r="J31" s="62"/>
      <c r="K31" s="62"/>
      <c r="L31" s="62"/>
      <c r="M31" s="62"/>
      <c r="N31" s="62"/>
      <c r="O31" s="62"/>
      <c r="P31" s="62"/>
      <c r="Q31" s="62"/>
      <c r="R31" s="62"/>
      <c r="S31" s="62"/>
    </row>
    <row r="32" spans="1:19" ht="15" x14ac:dyDescent="0.25">
      <c r="A32" s="62"/>
      <c r="B32" s="62"/>
      <c r="C32" s="62"/>
      <c r="D32" s="62"/>
      <c r="E32" s="62"/>
      <c r="F32" s="62"/>
      <c r="G32" s="62"/>
      <c r="H32" s="62"/>
      <c r="I32" s="62"/>
      <c r="J32" s="62"/>
      <c r="K32" s="62"/>
      <c r="L32" s="62"/>
      <c r="M32" s="62"/>
      <c r="N32" s="62"/>
      <c r="O32" s="62"/>
      <c r="P32" s="62"/>
      <c r="Q32" s="62"/>
      <c r="R32" s="62"/>
      <c r="S32" s="62"/>
    </row>
    <row r="33" spans="1:19" ht="15" x14ac:dyDescent="0.25">
      <c r="A33" s="62"/>
      <c r="B33" s="62"/>
      <c r="C33" s="62"/>
      <c r="D33" s="62"/>
      <c r="E33" s="62"/>
      <c r="F33" s="62"/>
      <c r="G33" s="62"/>
      <c r="H33" s="62"/>
      <c r="I33" s="62"/>
      <c r="J33" s="62"/>
      <c r="K33" s="62"/>
      <c r="L33" s="62"/>
      <c r="M33" s="62"/>
      <c r="N33" s="62"/>
      <c r="O33" s="62"/>
      <c r="P33" s="62"/>
      <c r="Q33" s="62"/>
      <c r="R33" s="62"/>
      <c r="S33" s="62"/>
    </row>
    <row r="34" spans="1:19" ht="15" x14ac:dyDescent="0.25">
      <c r="A34" s="62"/>
      <c r="B34" s="62"/>
      <c r="C34" s="62"/>
      <c r="D34" s="62"/>
      <c r="E34" s="62"/>
      <c r="F34" s="62"/>
      <c r="G34" s="62"/>
      <c r="H34" s="62"/>
      <c r="I34" s="62"/>
      <c r="J34" s="62"/>
      <c r="K34" s="62"/>
      <c r="L34" s="62"/>
      <c r="M34" s="62"/>
      <c r="N34" s="62"/>
      <c r="O34" s="62"/>
      <c r="P34" s="62"/>
      <c r="Q34" s="62"/>
      <c r="R34" s="62"/>
      <c r="S34" s="62"/>
    </row>
    <row r="35" spans="1:19" ht="15" x14ac:dyDescent="0.25">
      <c r="A35" s="62"/>
      <c r="B35" s="62"/>
      <c r="C35" s="62"/>
      <c r="D35" s="62"/>
      <c r="E35" s="62"/>
      <c r="F35" s="62"/>
      <c r="G35" s="62"/>
      <c r="H35" s="62"/>
      <c r="I35" s="62"/>
      <c r="J35" s="62"/>
      <c r="K35" s="62"/>
      <c r="L35" s="62"/>
      <c r="M35" s="62"/>
      <c r="N35" s="62"/>
      <c r="O35" s="62"/>
      <c r="P35" s="62"/>
      <c r="Q35" s="62"/>
      <c r="R35" s="62"/>
      <c r="S35" s="62"/>
    </row>
    <row r="36" spans="1:19" ht="15" x14ac:dyDescent="0.25">
      <c r="A36" s="62"/>
      <c r="B36" s="62"/>
      <c r="C36" s="62"/>
      <c r="D36" s="62"/>
      <c r="E36" s="62"/>
      <c r="F36" s="62"/>
      <c r="G36" s="62"/>
      <c r="H36" s="62"/>
      <c r="I36" s="62"/>
      <c r="J36" s="62"/>
      <c r="K36" s="62"/>
      <c r="L36" s="62"/>
      <c r="M36" s="62"/>
      <c r="N36" s="62"/>
      <c r="O36" s="62"/>
      <c r="P36" s="62"/>
      <c r="Q36" s="62"/>
      <c r="R36" s="62"/>
      <c r="S36" s="62"/>
    </row>
    <row r="37" spans="1:19" ht="15" x14ac:dyDescent="0.25">
      <c r="A37" s="62"/>
      <c r="B37" s="62"/>
      <c r="C37" s="62"/>
      <c r="D37" s="62"/>
      <c r="E37" s="62"/>
      <c r="F37" s="62"/>
      <c r="G37" s="62"/>
      <c r="H37" s="62"/>
      <c r="I37" s="62"/>
      <c r="J37" s="62"/>
      <c r="K37" s="62"/>
      <c r="L37" s="62"/>
      <c r="M37" s="62"/>
      <c r="N37" s="62"/>
      <c r="O37" s="62"/>
      <c r="P37" s="62"/>
      <c r="Q37" s="62"/>
      <c r="R37" s="62"/>
      <c r="S37" s="62"/>
    </row>
    <row r="38" spans="1:19" ht="15" x14ac:dyDescent="0.25">
      <c r="A38" s="62"/>
      <c r="B38" s="62"/>
      <c r="C38" s="62"/>
      <c r="D38" s="62"/>
      <c r="E38" s="62"/>
      <c r="F38" s="62"/>
      <c r="G38" s="62"/>
      <c r="H38" s="62"/>
      <c r="I38" s="62"/>
      <c r="J38" s="62"/>
      <c r="K38" s="62"/>
      <c r="L38" s="62"/>
      <c r="M38" s="62"/>
      <c r="N38" s="62"/>
      <c r="O38" s="62"/>
      <c r="P38" s="62"/>
      <c r="Q38" s="62"/>
      <c r="R38" s="62"/>
      <c r="S38" s="62"/>
    </row>
    <row r="39" spans="1:19" ht="15" x14ac:dyDescent="0.25">
      <c r="A39" s="62"/>
      <c r="B39" s="62"/>
      <c r="C39" s="62"/>
      <c r="D39" s="62"/>
      <c r="E39" s="62"/>
      <c r="F39" s="62"/>
      <c r="G39" s="62"/>
      <c r="H39" s="62"/>
      <c r="I39" s="62"/>
      <c r="J39" s="62"/>
      <c r="K39" s="62"/>
      <c r="L39" s="62"/>
      <c r="M39" s="62"/>
      <c r="N39" s="62"/>
      <c r="O39" s="62"/>
      <c r="P39" s="62"/>
      <c r="Q39" s="62"/>
      <c r="R39" s="62"/>
      <c r="S39" s="62"/>
    </row>
    <row r="40" spans="1:19" ht="15" x14ac:dyDescent="0.25">
      <c r="A40" s="62"/>
      <c r="B40" s="62"/>
      <c r="C40" s="62"/>
      <c r="D40" s="62"/>
      <c r="E40" s="62"/>
      <c r="F40" s="62"/>
      <c r="G40" s="62"/>
      <c r="H40" s="62"/>
      <c r="I40" s="62"/>
      <c r="J40" s="62"/>
      <c r="K40" s="62"/>
      <c r="L40" s="62"/>
      <c r="M40" s="62"/>
      <c r="N40" s="62"/>
      <c r="O40" s="62"/>
      <c r="P40" s="62"/>
      <c r="Q40" s="62"/>
      <c r="R40" s="62"/>
      <c r="S40" s="62"/>
    </row>
    <row r="41" spans="1:19" ht="15" x14ac:dyDescent="0.25">
      <c r="A41" s="62"/>
      <c r="B41" s="62"/>
      <c r="C41" s="62"/>
      <c r="D41" s="62"/>
      <c r="E41" s="62"/>
      <c r="F41" s="62"/>
      <c r="G41" s="62"/>
      <c r="H41" s="62"/>
      <c r="I41" s="62"/>
      <c r="J41" s="62"/>
      <c r="K41" s="62"/>
      <c r="L41" s="62"/>
      <c r="M41" s="62"/>
      <c r="N41" s="62"/>
      <c r="O41" s="62"/>
      <c r="P41" s="62"/>
      <c r="Q41" s="62"/>
      <c r="R41" s="62"/>
      <c r="S41" s="62"/>
    </row>
    <row r="42" spans="1:19" ht="15" x14ac:dyDescent="0.25">
      <c r="A42" s="62"/>
      <c r="B42" s="62"/>
      <c r="C42" s="62"/>
      <c r="D42" s="62"/>
      <c r="E42" s="62"/>
      <c r="F42" s="62"/>
      <c r="G42" s="62"/>
      <c r="H42" s="62"/>
      <c r="I42" s="62"/>
      <c r="J42" s="62"/>
      <c r="K42" s="62"/>
      <c r="L42" s="62"/>
      <c r="M42" s="62"/>
      <c r="N42" s="62"/>
      <c r="O42" s="62"/>
      <c r="P42" s="62"/>
      <c r="Q42" s="62"/>
      <c r="R42" s="62"/>
      <c r="S42" s="62"/>
    </row>
    <row r="43" spans="1:19" ht="15" x14ac:dyDescent="0.25">
      <c r="A43" s="62"/>
      <c r="B43" s="62"/>
      <c r="C43" s="62"/>
      <c r="D43" s="62"/>
      <c r="E43" s="62"/>
      <c r="F43" s="62"/>
      <c r="G43" s="62"/>
      <c r="H43" s="62"/>
      <c r="I43" s="62"/>
      <c r="J43" s="62"/>
      <c r="K43" s="62"/>
      <c r="L43" s="62"/>
      <c r="M43" s="62"/>
      <c r="N43" s="62"/>
      <c r="O43" s="62"/>
      <c r="P43" s="62"/>
      <c r="Q43" s="62"/>
      <c r="R43" s="62"/>
      <c r="S43" s="62"/>
    </row>
    <row r="44" spans="1:19" ht="15" x14ac:dyDescent="0.25">
      <c r="A44" s="62"/>
      <c r="B44" s="62"/>
      <c r="C44" s="62"/>
      <c r="D44" s="62"/>
      <c r="E44" s="62"/>
      <c r="F44" s="62"/>
      <c r="G44" s="62"/>
      <c r="H44" s="62"/>
      <c r="I44" s="62"/>
      <c r="J44" s="62"/>
      <c r="K44" s="62"/>
      <c r="L44" s="62"/>
      <c r="M44" s="62"/>
      <c r="N44" s="62"/>
      <c r="O44" s="62"/>
      <c r="P44" s="62"/>
      <c r="Q44" s="62"/>
      <c r="R44" s="62"/>
      <c r="S44" s="62"/>
    </row>
    <row r="45" spans="1:19" ht="15" x14ac:dyDescent="0.25">
      <c r="A45" s="62"/>
      <c r="B45" s="62"/>
      <c r="C45" s="62"/>
      <c r="D45" s="62"/>
      <c r="E45" s="62"/>
      <c r="F45" s="62"/>
      <c r="G45" s="62"/>
      <c r="H45" s="62"/>
      <c r="I45" s="62"/>
      <c r="J45" s="62"/>
      <c r="K45" s="62"/>
      <c r="L45" s="62"/>
      <c r="M45" s="62"/>
      <c r="N45" s="62"/>
      <c r="O45" s="62"/>
      <c r="P45" s="62"/>
      <c r="Q45" s="62"/>
      <c r="R45" s="62"/>
      <c r="S45" s="62"/>
    </row>
    <row r="46" spans="1:19" ht="15" x14ac:dyDescent="0.25">
      <c r="A46" s="62"/>
      <c r="B46" s="62"/>
      <c r="C46" s="62"/>
      <c r="D46" s="62"/>
      <c r="E46" s="62"/>
      <c r="F46" s="62"/>
      <c r="G46" s="62"/>
      <c r="H46" s="62"/>
      <c r="I46" s="62"/>
      <c r="J46" s="62"/>
      <c r="K46" s="62"/>
      <c r="L46" s="62"/>
      <c r="M46" s="62"/>
      <c r="N46" s="62"/>
      <c r="O46" s="62"/>
      <c r="P46" s="62"/>
      <c r="Q46" s="62"/>
      <c r="R46" s="62"/>
      <c r="S46" s="62"/>
    </row>
    <row r="47" spans="1:19" ht="15" x14ac:dyDescent="0.25">
      <c r="A47" s="62"/>
      <c r="B47" s="62"/>
      <c r="C47" s="62"/>
      <c r="D47" s="62"/>
      <c r="E47" s="62"/>
      <c r="F47" s="62"/>
      <c r="G47" s="62"/>
      <c r="H47" s="62"/>
      <c r="I47" s="62"/>
      <c r="J47" s="62"/>
      <c r="K47" s="62"/>
      <c r="L47" s="62"/>
      <c r="M47" s="62"/>
      <c r="N47" s="62"/>
      <c r="O47" s="62"/>
      <c r="P47" s="62"/>
      <c r="Q47" s="62"/>
      <c r="R47" s="62"/>
      <c r="S47" s="62"/>
    </row>
    <row r="48" spans="1:19" ht="15" x14ac:dyDescent="0.25">
      <c r="A48" s="62"/>
      <c r="B48" s="62"/>
      <c r="C48" s="62"/>
      <c r="D48" s="62"/>
      <c r="E48" s="62"/>
      <c r="F48" s="62"/>
      <c r="G48" s="62"/>
      <c r="H48" s="62"/>
      <c r="I48" s="62"/>
      <c r="J48" s="62"/>
      <c r="K48" s="62"/>
      <c r="L48" s="62"/>
      <c r="M48" s="62"/>
      <c r="N48" s="62"/>
      <c r="O48" s="62"/>
      <c r="P48" s="62"/>
      <c r="Q48" s="62"/>
      <c r="R48" s="62"/>
      <c r="S48" s="62"/>
    </row>
    <row r="49" spans="1:19" ht="15" x14ac:dyDescent="0.25">
      <c r="A49" s="62"/>
      <c r="B49" s="62"/>
      <c r="C49" s="62"/>
      <c r="D49" s="62"/>
      <c r="E49" s="62"/>
      <c r="F49" s="62"/>
      <c r="G49" s="62"/>
      <c r="H49" s="62"/>
      <c r="I49" s="62"/>
      <c r="J49" s="62"/>
      <c r="K49" s="62"/>
      <c r="L49" s="62"/>
      <c r="M49" s="62"/>
      <c r="N49" s="62"/>
      <c r="O49" s="62"/>
      <c r="P49" s="62"/>
      <c r="Q49" s="62"/>
      <c r="R49" s="62"/>
      <c r="S49" s="62"/>
    </row>
    <row r="50" spans="1:19" ht="15" x14ac:dyDescent="0.25">
      <c r="A50" s="62"/>
      <c r="B50" s="62"/>
      <c r="C50" s="62"/>
      <c r="D50" s="62"/>
      <c r="E50" s="62"/>
      <c r="F50" s="62"/>
      <c r="G50" s="62"/>
      <c r="H50" s="62"/>
      <c r="I50" s="62"/>
      <c r="J50" s="62"/>
      <c r="K50" s="62"/>
      <c r="L50" s="62"/>
      <c r="M50" s="62"/>
      <c r="N50" s="62"/>
      <c r="O50" s="62"/>
      <c r="P50" s="62"/>
      <c r="Q50" s="62"/>
      <c r="R50" s="62"/>
      <c r="S50" s="62"/>
    </row>
    <row r="51" spans="1:19" ht="15" x14ac:dyDescent="0.25">
      <c r="A51" s="62"/>
      <c r="B51" s="62"/>
      <c r="C51" s="62"/>
      <c r="D51" s="62"/>
      <c r="E51" s="62"/>
      <c r="F51" s="62"/>
      <c r="G51" s="62"/>
      <c r="H51" s="62"/>
      <c r="I51" s="62"/>
      <c r="J51" s="62"/>
      <c r="K51" s="62"/>
      <c r="L51" s="62"/>
      <c r="M51" s="62"/>
      <c r="N51" s="62"/>
      <c r="O51" s="62"/>
      <c r="P51" s="62"/>
      <c r="Q51" s="62"/>
      <c r="R51" s="62"/>
      <c r="S51" s="62"/>
    </row>
    <row r="52" spans="1:19" ht="15" x14ac:dyDescent="0.25">
      <c r="A52" s="62"/>
      <c r="B52" s="62"/>
      <c r="C52" s="62"/>
      <c r="D52" s="62"/>
      <c r="E52" s="62"/>
      <c r="F52" s="62"/>
      <c r="G52" s="62"/>
      <c r="H52" s="62"/>
      <c r="I52" s="62"/>
      <c r="J52" s="62"/>
      <c r="K52" s="62"/>
      <c r="L52" s="62"/>
      <c r="M52" s="62"/>
      <c r="N52" s="62"/>
      <c r="O52" s="62"/>
      <c r="P52" s="62"/>
      <c r="Q52" s="62"/>
      <c r="R52" s="62"/>
      <c r="S52" s="62"/>
    </row>
    <row r="53" spans="1:19" ht="15" x14ac:dyDescent="0.25">
      <c r="A53" s="62"/>
      <c r="B53" s="62"/>
      <c r="C53" s="62"/>
      <c r="D53" s="62"/>
      <c r="E53" s="62"/>
      <c r="F53" s="62"/>
      <c r="G53" s="62"/>
      <c r="H53" s="62"/>
      <c r="I53" s="62"/>
      <c r="J53" s="62"/>
      <c r="K53" s="62"/>
      <c r="L53" s="62"/>
      <c r="M53" s="62"/>
      <c r="N53" s="62"/>
      <c r="O53" s="62"/>
      <c r="P53" s="62"/>
      <c r="Q53" s="62"/>
      <c r="R53" s="62"/>
      <c r="S53" s="62"/>
    </row>
    <row r="54" spans="1:19" ht="15" x14ac:dyDescent="0.25">
      <c r="A54" s="62"/>
      <c r="B54" s="62"/>
      <c r="C54" s="62"/>
      <c r="D54" s="62"/>
      <c r="E54" s="62"/>
      <c r="F54" s="62"/>
      <c r="G54" s="62"/>
      <c r="H54" s="62"/>
      <c r="I54" s="62"/>
      <c r="J54" s="62"/>
      <c r="K54" s="62"/>
      <c r="L54" s="62"/>
      <c r="M54" s="62"/>
      <c r="N54" s="62"/>
      <c r="O54" s="62"/>
      <c r="P54" s="62"/>
      <c r="Q54" s="62"/>
      <c r="R54" s="62"/>
      <c r="S54" s="62"/>
    </row>
    <row r="55" spans="1:19" ht="15" x14ac:dyDescent="0.25">
      <c r="A55" s="62"/>
      <c r="B55" s="62"/>
      <c r="C55" s="62"/>
      <c r="D55" s="62"/>
      <c r="E55" s="62"/>
      <c r="F55" s="62"/>
      <c r="G55" s="62"/>
      <c r="H55" s="62"/>
      <c r="I55" s="62"/>
      <c r="J55" s="62"/>
      <c r="K55" s="62"/>
      <c r="L55" s="62"/>
      <c r="M55" s="62"/>
      <c r="N55" s="62"/>
      <c r="O55" s="62"/>
      <c r="P55" s="62"/>
      <c r="Q55" s="62"/>
      <c r="R55" s="62"/>
      <c r="S55" s="62"/>
    </row>
    <row r="56" spans="1:19" ht="15" x14ac:dyDescent="0.25">
      <c r="A56" s="62"/>
      <c r="B56" s="62"/>
      <c r="C56" s="62"/>
      <c r="D56" s="62"/>
      <c r="E56" s="62"/>
      <c r="F56" s="62"/>
      <c r="G56" s="62"/>
      <c r="H56" s="62"/>
      <c r="I56" s="62"/>
      <c r="J56" s="62"/>
      <c r="K56" s="62"/>
      <c r="L56" s="62"/>
      <c r="M56" s="62"/>
      <c r="N56" s="62"/>
      <c r="O56" s="62"/>
      <c r="P56" s="62"/>
      <c r="Q56" s="62"/>
      <c r="R56" s="62"/>
      <c r="S56" s="62"/>
    </row>
    <row r="57" spans="1:19" ht="15" x14ac:dyDescent="0.25">
      <c r="A57" s="62"/>
      <c r="B57" s="62"/>
      <c r="C57" s="62"/>
      <c r="D57" s="62"/>
      <c r="E57" s="62"/>
      <c r="F57" s="62"/>
      <c r="G57" s="62"/>
      <c r="H57" s="62"/>
      <c r="I57" s="62"/>
      <c r="J57" s="62"/>
      <c r="K57" s="62"/>
      <c r="L57" s="62"/>
      <c r="M57" s="62"/>
      <c r="N57" s="62"/>
      <c r="O57" s="62"/>
      <c r="P57" s="62"/>
      <c r="Q57" s="62"/>
      <c r="R57" s="62"/>
      <c r="S57" s="62"/>
    </row>
    <row r="58" spans="1:19" ht="15" x14ac:dyDescent="0.25">
      <c r="A58" s="62"/>
      <c r="B58" s="62"/>
      <c r="C58" s="62"/>
      <c r="D58" s="62"/>
      <c r="E58" s="62"/>
      <c r="F58" s="62"/>
      <c r="G58" s="62"/>
      <c r="H58" s="62"/>
      <c r="I58" s="62"/>
      <c r="J58" s="62"/>
      <c r="K58" s="62"/>
      <c r="L58" s="62"/>
      <c r="M58" s="62"/>
      <c r="N58" s="62"/>
      <c r="O58" s="62"/>
      <c r="P58" s="62"/>
      <c r="Q58" s="62"/>
      <c r="R58" s="62"/>
      <c r="S58" s="62"/>
    </row>
    <row r="59" spans="1:19" ht="15" x14ac:dyDescent="0.25">
      <c r="A59" s="62"/>
      <c r="B59" s="62"/>
      <c r="C59" s="62"/>
      <c r="D59" s="62"/>
      <c r="E59" s="62"/>
      <c r="F59" s="62"/>
      <c r="G59" s="62"/>
      <c r="H59" s="62"/>
      <c r="I59" s="62"/>
      <c r="J59" s="62"/>
      <c r="K59" s="62"/>
      <c r="L59" s="62"/>
      <c r="M59" s="62"/>
      <c r="N59" s="62"/>
      <c r="O59" s="62"/>
      <c r="P59" s="62"/>
      <c r="Q59" s="62"/>
      <c r="R59" s="62"/>
      <c r="S59" s="62"/>
    </row>
    <row r="60" spans="1:19" ht="15" x14ac:dyDescent="0.25">
      <c r="A60" s="62"/>
      <c r="B60" s="62"/>
      <c r="C60" s="62"/>
      <c r="D60" s="62"/>
      <c r="E60" s="62"/>
      <c r="F60" s="62"/>
      <c r="G60" s="62"/>
      <c r="H60" s="62"/>
      <c r="I60" s="62"/>
      <c r="J60" s="62"/>
      <c r="K60" s="62"/>
      <c r="L60" s="62"/>
      <c r="M60" s="62"/>
      <c r="N60" s="62"/>
      <c r="O60" s="62"/>
      <c r="P60" s="62"/>
      <c r="Q60" s="62"/>
      <c r="R60" s="62"/>
      <c r="S60" s="62"/>
    </row>
    <row r="61" spans="1:19" ht="15" x14ac:dyDescent="0.25">
      <c r="A61" s="62"/>
      <c r="B61" s="62"/>
      <c r="C61" s="62"/>
      <c r="D61" s="62"/>
      <c r="E61" s="62"/>
      <c r="F61" s="62"/>
      <c r="G61" s="62"/>
      <c r="H61" s="62"/>
      <c r="I61" s="62"/>
      <c r="J61" s="62"/>
      <c r="K61" s="62"/>
      <c r="L61" s="62"/>
      <c r="M61" s="62"/>
      <c r="N61" s="62"/>
      <c r="O61" s="62"/>
      <c r="P61" s="62"/>
      <c r="Q61" s="62"/>
      <c r="R61" s="62"/>
      <c r="S61" s="62"/>
    </row>
    <row r="62" spans="1:19" ht="15" x14ac:dyDescent="0.25">
      <c r="A62" s="62"/>
      <c r="B62" s="62"/>
      <c r="C62" s="62"/>
      <c r="D62" s="62"/>
      <c r="E62" s="62"/>
      <c r="F62" s="62"/>
      <c r="G62" s="62"/>
      <c r="H62" s="62"/>
      <c r="I62" s="62"/>
      <c r="J62" s="62"/>
      <c r="K62" s="62"/>
      <c r="L62" s="62"/>
      <c r="M62" s="62"/>
      <c r="N62" s="62"/>
      <c r="O62" s="62"/>
      <c r="P62" s="62"/>
      <c r="Q62" s="62"/>
      <c r="R62" s="62"/>
      <c r="S62" s="62"/>
    </row>
    <row r="63" spans="1:19" ht="15" x14ac:dyDescent="0.25">
      <c r="A63" s="62"/>
      <c r="B63" s="62"/>
      <c r="C63" s="62"/>
      <c r="D63" s="62"/>
      <c r="E63" s="62"/>
      <c r="F63" s="62"/>
      <c r="G63" s="62"/>
      <c r="H63" s="62"/>
      <c r="I63" s="62"/>
      <c r="J63" s="62"/>
      <c r="K63" s="62"/>
      <c r="L63" s="62"/>
      <c r="M63" s="62"/>
      <c r="N63" s="62"/>
      <c r="O63" s="62"/>
      <c r="P63" s="62"/>
      <c r="Q63" s="62"/>
      <c r="R63" s="62"/>
      <c r="S63" s="62"/>
    </row>
    <row r="64" spans="1:19" ht="15" x14ac:dyDescent="0.25">
      <c r="A64" s="62"/>
      <c r="B64" s="62"/>
      <c r="C64" s="62"/>
      <c r="D64" s="62"/>
      <c r="E64" s="62"/>
      <c r="F64" s="62"/>
      <c r="G64" s="62"/>
      <c r="H64" s="62"/>
      <c r="I64" s="62"/>
      <c r="J64" s="62"/>
      <c r="K64" s="62"/>
      <c r="L64" s="62"/>
      <c r="M64" s="62"/>
      <c r="N64" s="62"/>
      <c r="O64" s="62"/>
      <c r="P64" s="62"/>
      <c r="Q64" s="62"/>
      <c r="R64" s="62"/>
      <c r="S64" s="62"/>
    </row>
    <row r="65" spans="1:19" ht="15" x14ac:dyDescent="0.25">
      <c r="A65" s="62"/>
      <c r="B65" s="62"/>
      <c r="C65" s="62"/>
      <c r="D65" s="62"/>
      <c r="E65" s="62"/>
      <c r="F65" s="62"/>
      <c r="G65" s="62"/>
      <c r="H65" s="62"/>
      <c r="I65" s="62"/>
      <c r="J65" s="62"/>
      <c r="K65" s="62"/>
      <c r="L65" s="62"/>
      <c r="M65" s="62"/>
      <c r="N65" s="62"/>
      <c r="O65" s="62"/>
      <c r="P65" s="62"/>
      <c r="Q65" s="62"/>
      <c r="R65" s="62"/>
      <c r="S65" s="62"/>
    </row>
    <row r="66" spans="1:19" ht="15" x14ac:dyDescent="0.25">
      <c r="A66" s="62"/>
      <c r="B66" s="62"/>
      <c r="C66" s="62"/>
      <c r="D66" s="62"/>
      <c r="E66" s="62"/>
      <c r="F66" s="62"/>
      <c r="G66" s="62"/>
      <c r="H66" s="62"/>
      <c r="I66" s="62"/>
      <c r="J66" s="62"/>
      <c r="K66" s="62"/>
      <c r="L66" s="62"/>
      <c r="M66" s="62"/>
      <c r="N66" s="62"/>
      <c r="O66" s="62"/>
      <c r="P66" s="62"/>
      <c r="Q66" s="62"/>
      <c r="R66" s="62"/>
      <c r="S66" s="62"/>
    </row>
    <row r="67" spans="1:19" ht="15" x14ac:dyDescent="0.25">
      <c r="A67" s="62"/>
      <c r="B67" s="62"/>
      <c r="C67" s="62"/>
      <c r="D67" s="62"/>
      <c r="E67" s="62"/>
      <c r="F67" s="62"/>
      <c r="G67" s="62"/>
      <c r="H67" s="62"/>
      <c r="I67" s="62"/>
      <c r="J67" s="62"/>
      <c r="K67" s="62"/>
      <c r="L67" s="62"/>
      <c r="M67" s="62"/>
      <c r="N67" s="62"/>
      <c r="O67" s="62"/>
      <c r="P67" s="62"/>
      <c r="Q67" s="62"/>
      <c r="R67" s="62"/>
      <c r="S67" s="62"/>
    </row>
    <row r="68" spans="1:19" ht="15" x14ac:dyDescent="0.25">
      <c r="A68" s="62"/>
      <c r="B68" s="62"/>
      <c r="C68" s="62"/>
      <c r="D68" s="62"/>
      <c r="E68" s="62"/>
      <c r="F68" s="62"/>
      <c r="G68" s="62"/>
      <c r="H68" s="62"/>
      <c r="I68" s="62"/>
      <c r="J68" s="62"/>
      <c r="K68" s="62"/>
      <c r="L68" s="62"/>
      <c r="M68" s="62"/>
      <c r="N68" s="62"/>
      <c r="O68" s="62"/>
      <c r="P68" s="62"/>
      <c r="Q68" s="62"/>
      <c r="R68" s="62"/>
      <c r="S68" s="62"/>
    </row>
    <row r="69" spans="1:19" ht="15" x14ac:dyDescent="0.25">
      <c r="A69" s="62"/>
      <c r="B69" s="62"/>
      <c r="C69" s="62"/>
      <c r="D69" s="62"/>
      <c r="E69" s="62"/>
      <c r="F69" s="62"/>
      <c r="G69" s="62"/>
      <c r="H69" s="62"/>
      <c r="I69" s="62"/>
      <c r="J69" s="62"/>
      <c r="K69" s="62"/>
      <c r="L69" s="62"/>
      <c r="M69" s="62"/>
      <c r="N69" s="62"/>
      <c r="O69" s="62"/>
      <c r="P69" s="62"/>
      <c r="Q69" s="62"/>
      <c r="R69" s="62"/>
      <c r="S69" s="62"/>
    </row>
    <row r="70" spans="1:19" ht="15" x14ac:dyDescent="0.25">
      <c r="A70" s="62"/>
      <c r="B70" s="62"/>
      <c r="C70" s="62"/>
      <c r="D70" s="62"/>
      <c r="E70" s="62"/>
      <c r="F70" s="62"/>
      <c r="G70" s="62"/>
      <c r="H70" s="62"/>
      <c r="I70" s="62"/>
      <c r="J70" s="62"/>
      <c r="K70" s="62"/>
      <c r="L70" s="62"/>
      <c r="M70" s="62"/>
      <c r="N70" s="62"/>
      <c r="O70" s="62"/>
      <c r="P70" s="62"/>
      <c r="Q70" s="62"/>
      <c r="R70" s="62"/>
      <c r="S70" s="62"/>
    </row>
    <row r="71" spans="1:19" ht="15" x14ac:dyDescent="0.25">
      <c r="A71" s="62"/>
      <c r="B71" s="62"/>
      <c r="C71" s="62"/>
      <c r="D71" s="62"/>
      <c r="E71" s="62"/>
      <c r="F71" s="62"/>
      <c r="G71" s="62"/>
      <c r="H71" s="62"/>
      <c r="I71" s="62"/>
      <c r="J71" s="62"/>
      <c r="K71" s="62"/>
      <c r="L71" s="62"/>
      <c r="M71" s="62"/>
      <c r="N71" s="62"/>
      <c r="O71" s="62"/>
      <c r="P71" s="62"/>
      <c r="Q71" s="62"/>
      <c r="R71" s="62"/>
      <c r="S71" s="62"/>
    </row>
    <row r="72" spans="1:19" ht="15" x14ac:dyDescent="0.25">
      <c r="A72" s="62"/>
      <c r="B72" s="62"/>
      <c r="C72" s="62"/>
      <c r="D72" s="62"/>
      <c r="E72" s="62"/>
      <c r="F72" s="62"/>
      <c r="G72" s="62"/>
      <c r="H72" s="62"/>
      <c r="I72" s="62"/>
      <c r="J72" s="62"/>
      <c r="K72" s="62"/>
      <c r="L72" s="62"/>
      <c r="M72" s="62"/>
      <c r="N72" s="62"/>
      <c r="O72" s="62"/>
      <c r="P72" s="62"/>
      <c r="Q72" s="62"/>
      <c r="R72" s="62"/>
      <c r="S72" s="62"/>
    </row>
    <row r="73" spans="1:19" ht="15" x14ac:dyDescent="0.25">
      <c r="A73" s="62"/>
      <c r="B73" s="62"/>
      <c r="C73" s="62"/>
      <c r="D73" s="62"/>
      <c r="E73" s="62"/>
      <c r="F73" s="62"/>
      <c r="G73" s="62"/>
      <c r="H73" s="62"/>
      <c r="I73" s="62"/>
      <c r="J73" s="62"/>
      <c r="K73" s="62"/>
      <c r="L73" s="62"/>
      <c r="M73" s="62"/>
      <c r="N73" s="62"/>
      <c r="O73" s="62"/>
      <c r="P73" s="62"/>
      <c r="Q73" s="62"/>
      <c r="R73" s="62"/>
      <c r="S73" s="62"/>
    </row>
    <row r="74" spans="1:19" ht="15" x14ac:dyDescent="0.25">
      <c r="A74" s="62"/>
      <c r="B74" s="62"/>
      <c r="C74" s="62"/>
      <c r="D74" s="62"/>
      <c r="E74" s="62"/>
      <c r="F74" s="62"/>
      <c r="G74" s="62"/>
      <c r="H74" s="62"/>
      <c r="I74" s="62"/>
      <c r="J74" s="62"/>
      <c r="K74" s="62"/>
      <c r="L74" s="62"/>
      <c r="M74" s="62"/>
      <c r="N74" s="62"/>
      <c r="O74" s="62"/>
      <c r="P74" s="62"/>
      <c r="Q74" s="62"/>
      <c r="R74" s="62"/>
      <c r="S74" s="62"/>
    </row>
    <row r="75" spans="1:19" ht="15" x14ac:dyDescent="0.25">
      <c r="A75" s="62"/>
      <c r="B75" s="62"/>
      <c r="C75" s="62"/>
      <c r="D75" s="62"/>
      <c r="E75" s="62"/>
      <c r="F75" s="62"/>
      <c r="G75" s="62"/>
      <c r="H75" s="62"/>
      <c r="I75" s="62"/>
      <c r="J75" s="62"/>
      <c r="K75" s="62"/>
      <c r="L75" s="62"/>
      <c r="M75" s="62"/>
      <c r="N75" s="62"/>
      <c r="O75" s="62"/>
      <c r="P75" s="62"/>
      <c r="Q75" s="62"/>
      <c r="R75" s="62"/>
      <c r="S75" s="62"/>
    </row>
    <row r="76" spans="1:19" ht="15" x14ac:dyDescent="0.25">
      <c r="A76" s="62"/>
      <c r="B76" s="62"/>
      <c r="C76" s="62"/>
      <c r="D76" s="62"/>
      <c r="E76" s="62"/>
      <c r="F76" s="62"/>
      <c r="G76" s="62"/>
      <c r="H76" s="62"/>
      <c r="I76" s="62"/>
      <c r="J76" s="62"/>
      <c r="K76" s="62"/>
      <c r="L76" s="62"/>
      <c r="M76" s="62"/>
      <c r="N76" s="62"/>
      <c r="O76" s="62"/>
      <c r="P76" s="62"/>
      <c r="Q76" s="62"/>
      <c r="R76" s="62"/>
      <c r="S76" s="62"/>
    </row>
    <row r="77" spans="1:19" ht="15" x14ac:dyDescent="0.25">
      <c r="A77" s="62"/>
      <c r="B77" s="62"/>
      <c r="C77" s="62"/>
      <c r="D77" s="62"/>
      <c r="E77" s="62"/>
      <c r="F77" s="62"/>
      <c r="G77" s="62"/>
      <c r="H77" s="62"/>
      <c r="I77" s="62"/>
      <c r="J77" s="62"/>
      <c r="K77" s="62"/>
      <c r="L77" s="62"/>
      <c r="M77" s="62"/>
      <c r="N77" s="62"/>
      <c r="O77" s="62"/>
      <c r="P77" s="62"/>
      <c r="Q77" s="62"/>
      <c r="R77" s="62"/>
      <c r="S77" s="62"/>
    </row>
    <row r="78" spans="1:19" ht="15" x14ac:dyDescent="0.25">
      <c r="A78" s="62"/>
      <c r="B78" s="62"/>
      <c r="C78" s="62"/>
      <c r="D78" s="62"/>
      <c r="E78" s="62"/>
      <c r="F78" s="62"/>
      <c r="G78" s="62"/>
      <c r="H78" s="62"/>
      <c r="I78" s="62"/>
      <c r="J78" s="62"/>
      <c r="K78" s="62"/>
      <c r="L78" s="62"/>
      <c r="M78" s="62"/>
      <c r="N78" s="62"/>
      <c r="O78" s="62"/>
      <c r="P78" s="62"/>
      <c r="Q78" s="62"/>
      <c r="R78" s="62"/>
      <c r="S78" s="62"/>
    </row>
    <row r="79" spans="1:19" ht="15" x14ac:dyDescent="0.25">
      <c r="A79" s="62"/>
      <c r="B79" s="62"/>
      <c r="C79" s="62"/>
      <c r="D79" s="62"/>
      <c r="E79" s="62"/>
      <c r="F79" s="62"/>
      <c r="G79" s="62"/>
      <c r="H79" s="62"/>
      <c r="I79" s="62"/>
      <c r="J79" s="62"/>
      <c r="K79" s="62"/>
      <c r="L79" s="62"/>
      <c r="M79" s="62"/>
      <c r="N79" s="62"/>
      <c r="O79" s="62"/>
      <c r="P79" s="62"/>
      <c r="Q79" s="62"/>
      <c r="R79" s="62"/>
      <c r="S79" s="62"/>
    </row>
    <row r="80" spans="1:19" ht="15" x14ac:dyDescent="0.25">
      <c r="A80" s="62"/>
      <c r="B80" s="62"/>
      <c r="C80" s="62"/>
      <c r="D80" s="62"/>
      <c r="E80" s="62"/>
      <c r="F80" s="62"/>
      <c r="G80" s="62"/>
      <c r="H80" s="62"/>
      <c r="I80" s="62"/>
      <c r="J80" s="62"/>
      <c r="K80" s="62"/>
      <c r="L80" s="62"/>
      <c r="M80" s="62"/>
      <c r="N80" s="62"/>
      <c r="O80" s="62"/>
      <c r="P80" s="62"/>
      <c r="Q80" s="62"/>
      <c r="R80" s="62"/>
      <c r="S80" s="62"/>
    </row>
    <row r="81" spans="1:19" ht="15" x14ac:dyDescent="0.25">
      <c r="A81" s="62"/>
      <c r="B81" s="62"/>
      <c r="C81" s="62"/>
      <c r="D81" s="62"/>
      <c r="E81" s="62"/>
      <c r="F81" s="62"/>
      <c r="G81" s="62"/>
      <c r="H81" s="62"/>
      <c r="I81" s="62"/>
      <c r="J81" s="62"/>
      <c r="K81" s="62"/>
      <c r="L81" s="62"/>
      <c r="M81" s="62"/>
      <c r="N81" s="62"/>
      <c r="O81" s="62"/>
      <c r="P81" s="62"/>
      <c r="Q81" s="62"/>
      <c r="R81" s="62"/>
      <c r="S81" s="62"/>
    </row>
    <row r="82" spans="1:19" ht="15" x14ac:dyDescent="0.25">
      <c r="A82" s="62"/>
      <c r="B82" s="62"/>
      <c r="C82" s="62"/>
      <c r="D82" s="62"/>
      <c r="E82" s="62"/>
      <c r="F82" s="62"/>
      <c r="G82" s="62"/>
      <c r="H82" s="62"/>
      <c r="I82" s="62"/>
      <c r="J82" s="62"/>
      <c r="K82" s="62"/>
      <c r="L82" s="62"/>
      <c r="M82" s="62"/>
      <c r="N82" s="62"/>
      <c r="O82" s="62"/>
      <c r="P82" s="62"/>
      <c r="Q82" s="62"/>
      <c r="R82" s="62"/>
      <c r="S82" s="62"/>
    </row>
    <row r="83" spans="1:19" ht="15" x14ac:dyDescent="0.25">
      <c r="A83" s="62"/>
      <c r="B83" s="62"/>
      <c r="C83" s="62"/>
      <c r="D83" s="62"/>
      <c r="E83" s="62"/>
      <c r="F83" s="62"/>
      <c r="G83" s="62"/>
      <c r="H83" s="62"/>
      <c r="I83" s="62"/>
      <c r="J83" s="62"/>
      <c r="K83" s="62"/>
      <c r="L83" s="62"/>
      <c r="M83" s="62"/>
      <c r="N83" s="62"/>
      <c r="O83" s="62"/>
      <c r="P83" s="62"/>
      <c r="Q83" s="62"/>
      <c r="R83" s="62"/>
      <c r="S83" s="62"/>
    </row>
    <row r="84" spans="1:19" ht="15" x14ac:dyDescent="0.25">
      <c r="A84" s="62"/>
      <c r="B84" s="62"/>
      <c r="C84" s="62"/>
      <c r="D84" s="62"/>
      <c r="E84" s="62"/>
      <c r="F84" s="62"/>
      <c r="G84" s="62"/>
      <c r="H84" s="62"/>
      <c r="I84" s="62"/>
      <c r="J84" s="62"/>
      <c r="K84" s="62"/>
      <c r="L84" s="62"/>
      <c r="M84" s="62"/>
      <c r="N84" s="62"/>
      <c r="O84" s="62"/>
      <c r="P84" s="62"/>
      <c r="Q84" s="62"/>
      <c r="R84" s="62"/>
      <c r="S84" s="62"/>
    </row>
    <row r="85" spans="1:19" ht="15" x14ac:dyDescent="0.25">
      <c r="A85" s="62"/>
      <c r="B85" s="62"/>
      <c r="C85" s="62"/>
      <c r="D85" s="62"/>
      <c r="E85" s="62"/>
      <c r="F85" s="62"/>
      <c r="G85" s="62"/>
      <c r="H85" s="62"/>
      <c r="I85" s="62"/>
      <c r="J85" s="62"/>
      <c r="K85" s="62"/>
      <c r="L85" s="62"/>
      <c r="M85" s="62"/>
      <c r="N85" s="62"/>
      <c r="O85" s="62"/>
      <c r="P85" s="62"/>
      <c r="Q85" s="62"/>
      <c r="R85" s="62"/>
      <c r="S85" s="62"/>
    </row>
    <row r="86" spans="1:19" ht="15" x14ac:dyDescent="0.25">
      <c r="A86" s="62"/>
      <c r="B86" s="62"/>
      <c r="C86" s="62"/>
      <c r="D86" s="62"/>
      <c r="E86" s="62"/>
      <c r="F86" s="62"/>
      <c r="G86" s="62"/>
      <c r="H86" s="62"/>
      <c r="I86" s="62"/>
      <c r="J86" s="62"/>
      <c r="K86" s="62"/>
      <c r="L86" s="62"/>
      <c r="M86" s="62"/>
      <c r="N86" s="62"/>
      <c r="O86" s="62"/>
      <c r="P86" s="62"/>
      <c r="Q86" s="62"/>
      <c r="R86" s="62"/>
      <c r="S86" s="62"/>
    </row>
    <row r="87" spans="1:19" ht="15" x14ac:dyDescent="0.25">
      <c r="A87" s="62"/>
      <c r="B87" s="62"/>
      <c r="C87" s="62"/>
      <c r="D87" s="62"/>
      <c r="E87" s="62"/>
      <c r="F87" s="62"/>
      <c r="G87" s="62"/>
      <c r="H87" s="62"/>
      <c r="I87" s="62"/>
      <c r="J87" s="62"/>
      <c r="K87" s="62"/>
      <c r="L87" s="62"/>
      <c r="M87" s="62"/>
      <c r="N87" s="62"/>
      <c r="O87" s="62"/>
      <c r="P87" s="62"/>
      <c r="Q87" s="62"/>
      <c r="R87" s="62"/>
      <c r="S87" s="62"/>
    </row>
    <row r="88" spans="1:19" ht="15" x14ac:dyDescent="0.25">
      <c r="A88" s="62"/>
      <c r="B88" s="62"/>
      <c r="C88" s="62"/>
      <c r="D88" s="62"/>
      <c r="E88" s="62"/>
      <c r="F88" s="62"/>
      <c r="G88" s="62"/>
      <c r="H88" s="62"/>
      <c r="I88" s="62"/>
      <c r="J88" s="62"/>
      <c r="K88" s="62"/>
      <c r="L88" s="62"/>
      <c r="M88" s="62"/>
      <c r="N88" s="62"/>
      <c r="O88" s="62"/>
      <c r="P88" s="62"/>
      <c r="Q88" s="62"/>
      <c r="R88" s="62"/>
      <c r="S88" s="62"/>
    </row>
    <row r="89" spans="1:19" ht="15" x14ac:dyDescent="0.25">
      <c r="A89" s="62"/>
      <c r="B89" s="62"/>
      <c r="C89" s="62"/>
      <c r="D89" s="62"/>
      <c r="E89" s="62"/>
      <c r="F89" s="62"/>
      <c r="G89" s="62"/>
      <c r="H89" s="62"/>
      <c r="I89" s="62"/>
      <c r="J89" s="62"/>
      <c r="K89" s="62"/>
      <c r="L89" s="62"/>
      <c r="M89" s="62"/>
      <c r="N89" s="62"/>
      <c r="O89" s="62"/>
      <c r="P89" s="62"/>
      <c r="Q89" s="62"/>
      <c r="R89" s="62"/>
      <c r="S89" s="62"/>
    </row>
    <row r="90" spans="1:19" ht="15" x14ac:dyDescent="0.25">
      <c r="A90" s="62"/>
      <c r="B90" s="62"/>
      <c r="C90" s="62"/>
      <c r="D90" s="62"/>
      <c r="E90" s="62"/>
      <c r="F90" s="62"/>
      <c r="G90" s="62"/>
      <c r="H90" s="62"/>
      <c r="I90" s="62"/>
      <c r="J90" s="62"/>
      <c r="K90" s="62"/>
      <c r="L90" s="62"/>
      <c r="M90" s="62"/>
      <c r="N90" s="62"/>
      <c r="O90" s="62"/>
      <c r="P90" s="62"/>
      <c r="Q90" s="62"/>
      <c r="R90" s="62"/>
      <c r="S90" s="62"/>
    </row>
    <row r="91" spans="1:19" ht="15" x14ac:dyDescent="0.25">
      <c r="A91" s="62"/>
      <c r="B91" s="62"/>
      <c r="C91" s="62"/>
      <c r="D91" s="62"/>
      <c r="E91" s="62"/>
      <c r="F91" s="62"/>
      <c r="G91" s="62"/>
      <c r="H91" s="62"/>
      <c r="I91" s="62"/>
      <c r="J91" s="62"/>
      <c r="K91" s="62"/>
      <c r="L91" s="62"/>
      <c r="M91" s="62"/>
      <c r="N91" s="62"/>
      <c r="O91" s="62"/>
      <c r="P91" s="62"/>
      <c r="Q91" s="62"/>
      <c r="R91" s="62"/>
      <c r="S91" s="62"/>
    </row>
    <row r="92" spans="1:19" ht="15" x14ac:dyDescent="0.25">
      <c r="A92" s="62"/>
      <c r="B92" s="62"/>
      <c r="C92" s="62"/>
      <c r="D92" s="62"/>
      <c r="E92" s="62"/>
      <c r="F92" s="62"/>
      <c r="G92" s="62"/>
      <c r="H92" s="62"/>
      <c r="I92" s="62"/>
      <c r="J92" s="62"/>
      <c r="K92" s="62"/>
      <c r="L92" s="62"/>
      <c r="M92" s="62"/>
      <c r="N92" s="62"/>
      <c r="O92" s="62"/>
      <c r="P92" s="62"/>
      <c r="Q92" s="62"/>
      <c r="R92" s="62"/>
      <c r="S92" s="62"/>
    </row>
    <row r="93" spans="1:19" ht="15" x14ac:dyDescent="0.25">
      <c r="A93" s="62"/>
      <c r="B93" s="62"/>
      <c r="C93" s="62"/>
      <c r="D93" s="62"/>
      <c r="E93" s="62"/>
      <c r="F93" s="62"/>
      <c r="G93" s="62"/>
      <c r="H93" s="62"/>
      <c r="I93" s="62"/>
      <c r="J93" s="62"/>
      <c r="K93" s="62"/>
      <c r="L93" s="62"/>
      <c r="M93" s="62"/>
      <c r="N93" s="62"/>
      <c r="O93" s="62"/>
      <c r="P93" s="62"/>
      <c r="Q93" s="62"/>
      <c r="R93" s="62"/>
      <c r="S93" s="62"/>
    </row>
    <row r="94" spans="1:19" ht="15" x14ac:dyDescent="0.25">
      <c r="A94" s="62"/>
      <c r="B94" s="62"/>
      <c r="C94" s="62"/>
      <c r="D94" s="62"/>
      <c r="E94" s="62"/>
      <c r="F94" s="62"/>
      <c r="G94" s="62"/>
      <c r="H94" s="62"/>
      <c r="I94" s="62"/>
      <c r="J94" s="62"/>
      <c r="K94" s="62"/>
      <c r="L94" s="62"/>
      <c r="M94" s="62"/>
      <c r="N94" s="62"/>
      <c r="O94" s="62"/>
      <c r="P94" s="62"/>
      <c r="Q94" s="62"/>
      <c r="R94" s="62"/>
      <c r="S94" s="62"/>
    </row>
    <row r="95" spans="1:19" ht="15" x14ac:dyDescent="0.25">
      <c r="A95" s="62"/>
      <c r="B95" s="62"/>
      <c r="C95" s="62"/>
      <c r="D95" s="62"/>
      <c r="E95" s="62"/>
      <c r="F95" s="62"/>
      <c r="G95" s="62"/>
      <c r="H95" s="62"/>
      <c r="I95" s="62"/>
      <c r="J95" s="62"/>
      <c r="K95" s="62"/>
      <c r="L95" s="62"/>
      <c r="M95" s="62"/>
      <c r="N95" s="62"/>
      <c r="O95" s="62"/>
      <c r="P95" s="62"/>
      <c r="Q95" s="62"/>
      <c r="R95" s="62"/>
      <c r="S95" s="62"/>
    </row>
    <row r="96" spans="1:19" ht="15" x14ac:dyDescent="0.25">
      <c r="A96" s="62"/>
      <c r="B96" s="62"/>
      <c r="C96" s="62"/>
      <c r="D96" s="62"/>
      <c r="E96" s="62"/>
      <c r="F96" s="62"/>
      <c r="G96" s="62"/>
      <c r="H96" s="62"/>
      <c r="I96" s="62"/>
      <c r="J96" s="62"/>
      <c r="K96" s="62"/>
      <c r="L96" s="62"/>
      <c r="M96" s="62"/>
      <c r="N96" s="62"/>
      <c r="O96" s="62"/>
      <c r="P96" s="62"/>
      <c r="Q96" s="62"/>
      <c r="R96" s="62"/>
      <c r="S96" s="62"/>
    </row>
    <row r="97" spans="1:19" ht="15" x14ac:dyDescent="0.25">
      <c r="A97" s="62"/>
      <c r="B97" s="62"/>
      <c r="C97" s="62"/>
      <c r="D97" s="62"/>
      <c r="E97" s="62"/>
      <c r="F97" s="62"/>
      <c r="G97" s="62"/>
      <c r="H97" s="62"/>
      <c r="I97" s="62"/>
      <c r="J97" s="62"/>
      <c r="K97" s="62"/>
      <c r="L97" s="62"/>
      <c r="M97" s="62"/>
      <c r="N97" s="62"/>
      <c r="O97" s="62"/>
      <c r="P97" s="62"/>
      <c r="Q97" s="62"/>
      <c r="R97" s="62"/>
      <c r="S97" s="62"/>
    </row>
    <row r="98" spans="1:19" ht="15" x14ac:dyDescent="0.25">
      <c r="A98" s="62"/>
      <c r="B98" s="62"/>
      <c r="C98" s="62"/>
      <c r="D98" s="62"/>
      <c r="E98" s="62"/>
      <c r="F98" s="62"/>
      <c r="G98" s="62"/>
      <c r="H98" s="62"/>
      <c r="I98" s="62"/>
      <c r="J98" s="62"/>
      <c r="K98" s="62"/>
      <c r="L98" s="62"/>
      <c r="M98" s="62"/>
      <c r="N98" s="62"/>
      <c r="O98" s="62"/>
      <c r="P98" s="62"/>
      <c r="Q98" s="62"/>
      <c r="R98" s="62"/>
      <c r="S98" s="62"/>
    </row>
    <row r="99" spans="1:19" ht="15" x14ac:dyDescent="0.25">
      <c r="A99" s="62"/>
      <c r="B99" s="62"/>
      <c r="C99" s="62"/>
      <c r="D99" s="62"/>
      <c r="E99" s="62"/>
      <c r="F99" s="62"/>
      <c r="G99" s="62"/>
      <c r="H99" s="62"/>
      <c r="I99" s="62"/>
      <c r="J99" s="62"/>
      <c r="K99" s="62"/>
      <c r="L99" s="62"/>
      <c r="M99" s="62"/>
      <c r="N99" s="62"/>
      <c r="O99" s="62"/>
      <c r="P99" s="62"/>
      <c r="Q99" s="62"/>
      <c r="R99" s="62"/>
      <c r="S99" s="62"/>
    </row>
    <row r="100" spans="1:19" ht="15" x14ac:dyDescent="0.25">
      <c r="A100" s="62"/>
      <c r="B100" s="62"/>
      <c r="C100" s="62"/>
      <c r="D100" s="62"/>
      <c r="E100" s="62"/>
      <c r="F100" s="62"/>
      <c r="G100" s="62"/>
      <c r="H100" s="62"/>
      <c r="I100" s="62"/>
      <c r="J100" s="62"/>
      <c r="K100" s="62"/>
      <c r="L100" s="62"/>
      <c r="M100" s="62"/>
      <c r="N100" s="62"/>
      <c r="O100" s="62"/>
      <c r="P100" s="62"/>
      <c r="Q100" s="62"/>
      <c r="R100" s="62"/>
      <c r="S100" s="62"/>
    </row>
    <row r="101" spans="1:19" ht="15" x14ac:dyDescent="0.25">
      <c r="A101" s="62"/>
      <c r="B101" s="62"/>
      <c r="C101" s="62"/>
      <c r="D101" s="62"/>
      <c r="E101" s="62"/>
      <c r="F101" s="62"/>
      <c r="G101" s="62"/>
      <c r="H101" s="62"/>
      <c r="I101" s="62"/>
      <c r="J101" s="62"/>
      <c r="K101" s="62"/>
      <c r="L101" s="62"/>
      <c r="M101" s="62"/>
      <c r="N101" s="62"/>
      <c r="O101" s="62"/>
      <c r="P101" s="62"/>
      <c r="Q101" s="62"/>
      <c r="R101" s="62"/>
      <c r="S101" s="62"/>
    </row>
    <row r="102" spans="1:19" ht="15" x14ac:dyDescent="0.25">
      <c r="A102" s="62"/>
      <c r="B102" s="62"/>
      <c r="C102" s="62"/>
      <c r="D102" s="62"/>
      <c r="E102" s="62"/>
      <c r="F102" s="62"/>
      <c r="G102" s="62"/>
      <c r="H102" s="62"/>
      <c r="I102" s="62"/>
      <c r="J102" s="62"/>
      <c r="K102" s="62"/>
      <c r="L102" s="62"/>
      <c r="M102" s="62"/>
      <c r="N102" s="62"/>
      <c r="O102" s="62"/>
      <c r="P102" s="62"/>
      <c r="Q102" s="62"/>
      <c r="R102" s="62"/>
      <c r="S102" s="62"/>
    </row>
    <row r="103" spans="1:19" ht="15" x14ac:dyDescent="0.25">
      <c r="A103" s="62"/>
      <c r="B103" s="62"/>
      <c r="C103" s="62"/>
      <c r="D103" s="62"/>
      <c r="E103" s="62"/>
      <c r="F103" s="62"/>
      <c r="G103" s="62"/>
      <c r="H103" s="62"/>
      <c r="I103" s="62"/>
      <c r="J103" s="62"/>
      <c r="K103" s="62"/>
      <c r="L103" s="62"/>
      <c r="M103" s="62"/>
      <c r="N103" s="62"/>
      <c r="O103" s="62"/>
      <c r="P103" s="62"/>
      <c r="Q103" s="62"/>
      <c r="R103" s="62"/>
      <c r="S103" s="62"/>
    </row>
    <row r="104" spans="1:19" ht="15" x14ac:dyDescent="0.25">
      <c r="A104" s="62"/>
      <c r="B104" s="62"/>
      <c r="C104" s="62"/>
      <c r="D104" s="62"/>
      <c r="E104" s="62"/>
      <c r="F104" s="62"/>
      <c r="G104" s="62"/>
      <c r="H104" s="62"/>
      <c r="I104" s="62"/>
      <c r="J104" s="62"/>
      <c r="K104" s="62"/>
      <c r="L104" s="62"/>
      <c r="M104" s="62"/>
      <c r="N104" s="62"/>
      <c r="O104" s="62"/>
      <c r="P104" s="62"/>
      <c r="Q104" s="62"/>
      <c r="R104" s="62"/>
      <c r="S104" s="62"/>
    </row>
    <row r="105" spans="1:19" ht="15" x14ac:dyDescent="0.25">
      <c r="A105" s="62"/>
      <c r="B105" s="62"/>
      <c r="C105" s="62"/>
      <c r="D105" s="62"/>
      <c r="E105" s="62"/>
      <c r="F105" s="62"/>
      <c r="G105" s="62"/>
      <c r="H105" s="62"/>
      <c r="I105" s="62"/>
      <c r="J105" s="62"/>
      <c r="K105" s="62"/>
      <c r="L105" s="62"/>
      <c r="M105" s="62"/>
      <c r="N105" s="62"/>
      <c r="O105" s="62"/>
      <c r="P105" s="62"/>
      <c r="Q105" s="62"/>
      <c r="R105" s="62"/>
      <c r="S105" s="62"/>
    </row>
    <row r="106" spans="1:19" ht="15" x14ac:dyDescent="0.25">
      <c r="A106" s="62"/>
      <c r="B106" s="62"/>
      <c r="C106" s="62"/>
      <c r="D106" s="62"/>
      <c r="E106" s="62"/>
      <c r="F106" s="62"/>
      <c r="G106" s="62"/>
      <c r="H106" s="62"/>
      <c r="I106" s="62"/>
      <c r="J106" s="62"/>
      <c r="K106" s="62"/>
      <c r="L106" s="62"/>
      <c r="M106" s="62"/>
      <c r="N106" s="62"/>
      <c r="O106" s="62"/>
      <c r="P106" s="62"/>
      <c r="Q106" s="62"/>
      <c r="R106" s="62"/>
      <c r="S106" s="62"/>
    </row>
    <row r="107" spans="1:19" ht="15" x14ac:dyDescent="0.25">
      <c r="A107" s="62"/>
      <c r="B107" s="62"/>
      <c r="C107" s="62"/>
      <c r="D107" s="62"/>
      <c r="E107" s="62"/>
      <c r="F107" s="62"/>
      <c r="G107" s="62"/>
      <c r="H107" s="62"/>
      <c r="I107" s="62"/>
      <c r="J107" s="62"/>
      <c r="K107" s="62"/>
      <c r="L107" s="62"/>
      <c r="M107" s="62"/>
      <c r="N107" s="62"/>
      <c r="O107" s="62"/>
      <c r="P107" s="62"/>
      <c r="Q107" s="62"/>
      <c r="R107" s="62"/>
      <c r="S107" s="62"/>
    </row>
    <row r="108" spans="1:19" ht="15" x14ac:dyDescent="0.25">
      <c r="A108" s="62"/>
      <c r="B108" s="62"/>
      <c r="C108" s="62"/>
      <c r="D108" s="62"/>
      <c r="E108" s="62"/>
      <c r="F108" s="62"/>
      <c r="G108" s="62"/>
      <c r="H108" s="62"/>
      <c r="I108" s="62"/>
      <c r="J108" s="62"/>
      <c r="K108" s="62"/>
      <c r="L108" s="62"/>
      <c r="M108" s="62"/>
      <c r="N108" s="62"/>
      <c r="O108" s="62"/>
      <c r="P108" s="62"/>
      <c r="Q108" s="62"/>
      <c r="R108" s="62"/>
      <c r="S108" s="62"/>
    </row>
    <row r="109" spans="1:19" ht="15" x14ac:dyDescent="0.25">
      <c r="A109" s="62"/>
      <c r="B109" s="62"/>
      <c r="C109" s="62"/>
      <c r="D109" s="62"/>
      <c r="E109" s="62"/>
      <c r="F109" s="62"/>
      <c r="G109" s="62"/>
      <c r="H109" s="62"/>
      <c r="I109" s="62"/>
      <c r="J109" s="62"/>
      <c r="K109" s="62"/>
      <c r="L109" s="62"/>
      <c r="M109" s="62"/>
      <c r="N109" s="62"/>
      <c r="O109" s="62"/>
      <c r="P109" s="62"/>
      <c r="Q109" s="62"/>
      <c r="R109" s="62"/>
      <c r="S109" s="62"/>
    </row>
    <row r="110" spans="1:19" ht="15" x14ac:dyDescent="0.25">
      <c r="A110" s="62"/>
      <c r="B110" s="62"/>
      <c r="C110" s="62"/>
      <c r="D110" s="62"/>
      <c r="E110" s="62"/>
      <c r="F110" s="62"/>
      <c r="G110" s="62"/>
      <c r="H110" s="62"/>
      <c r="I110" s="62"/>
      <c r="J110" s="62"/>
      <c r="K110" s="62"/>
      <c r="L110" s="62"/>
      <c r="M110" s="62"/>
      <c r="N110" s="62"/>
      <c r="O110" s="62"/>
      <c r="P110" s="62"/>
      <c r="Q110" s="62"/>
      <c r="R110" s="62"/>
      <c r="S110" s="62"/>
    </row>
    <row r="111" spans="1:19" ht="15" x14ac:dyDescent="0.25">
      <c r="A111" s="62"/>
      <c r="B111" s="62"/>
      <c r="C111" s="62"/>
      <c r="D111" s="62"/>
      <c r="E111" s="62"/>
      <c r="F111" s="62"/>
      <c r="G111" s="62"/>
      <c r="H111" s="62"/>
      <c r="I111" s="62"/>
      <c r="J111" s="62"/>
      <c r="K111" s="62"/>
      <c r="L111" s="62"/>
      <c r="M111" s="62"/>
      <c r="N111" s="62"/>
      <c r="O111" s="62"/>
      <c r="P111" s="62"/>
      <c r="Q111" s="62"/>
      <c r="R111" s="62"/>
      <c r="S111" s="62"/>
    </row>
    <row r="112" spans="1:19" ht="15" x14ac:dyDescent="0.25">
      <c r="A112" s="62"/>
      <c r="B112" s="62"/>
      <c r="C112" s="62"/>
      <c r="D112" s="62"/>
      <c r="E112" s="62"/>
      <c r="F112" s="62"/>
      <c r="G112" s="62"/>
      <c r="H112" s="62"/>
      <c r="I112" s="62"/>
      <c r="J112" s="62"/>
      <c r="K112" s="62"/>
      <c r="L112" s="62"/>
      <c r="M112" s="62"/>
      <c r="N112" s="62"/>
      <c r="O112" s="62"/>
      <c r="P112" s="62"/>
      <c r="Q112" s="62"/>
      <c r="R112" s="62"/>
      <c r="S112" s="62"/>
    </row>
    <row r="113" spans="1:19" ht="15" x14ac:dyDescent="0.25">
      <c r="A113" s="62"/>
      <c r="B113" s="62"/>
      <c r="C113" s="62"/>
      <c r="D113" s="62"/>
      <c r="E113" s="62"/>
      <c r="F113" s="62"/>
      <c r="G113" s="62"/>
      <c r="H113" s="62"/>
      <c r="I113" s="62"/>
      <c r="J113" s="62"/>
      <c r="K113" s="62"/>
      <c r="L113" s="62"/>
      <c r="M113" s="62"/>
      <c r="N113" s="62"/>
      <c r="O113" s="62"/>
      <c r="P113" s="62"/>
      <c r="Q113" s="62"/>
      <c r="R113" s="62"/>
      <c r="S113" s="62"/>
    </row>
    <row r="114" spans="1:19" ht="15" x14ac:dyDescent="0.25">
      <c r="A114" s="62"/>
      <c r="B114" s="62"/>
      <c r="C114" s="62"/>
      <c r="D114" s="62"/>
      <c r="E114" s="62"/>
      <c r="F114" s="62"/>
      <c r="G114" s="62"/>
      <c r="H114" s="62"/>
      <c r="I114" s="62"/>
      <c r="J114" s="62"/>
      <c r="K114" s="62"/>
      <c r="L114" s="62"/>
      <c r="M114" s="62"/>
      <c r="N114" s="62"/>
      <c r="O114" s="62"/>
      <c r="P114" s="62"/>
      <c r="Q114" s="62"/>
      <c r="R114" s="62"/>
      <c r="S114" s="62"/>
    </row>
    <row r="115" spans="1:19" ht="15" x14ac:dyDescent="0.25">
      <c r="A115" s="62"/>
      <c r="B115" s="62"/>
      <c r="C115" s="62"/>
      <c r="D115" s="62"/>
      <c r="E115" s="62"/>
      <c r="F115" s="62"/>
      <c r="G115" s="62"/>
      <c r="H115" s="62"/>
      <c r="I115" s="62"/>
      <c r="J115" s="62"/>
      <c r="K115" s="62"/>
      <c r="L115" s="62"/>
      <c r="M115" s="62"/>
      <c r="N115" s="62"/>
      <c r="O115" s="62"/>
      <c r="P115" s="62"/>
      <c r="Q115" s="62"/>
      <c r="R115" s="62"/>
      <c r="S115" s="62"/>
    </row>
    <row r="116" spans="1:19" ht="15" x14ac:dyDescent="0.25">
      <c r="A116" s="62"/>
      <c r="B116" s="62"/>
      <c r="C116" s="62"/>
      <c r="D116" s="62"/>
      <c r="E116" s="62"/>
      <c r="F116" s="62"/>
      <c r="G116" s="62"/>
      <c r="H116" s="62"/>
      <c r="I116" s="62"/>
      <c r="J116" s="62"/>
      <c r="K116" s="62"/>
      <c r="L116" s="62"/>
      <c r="M116" s="62"/>
      <c r="N116" s="62"/>
      <c r="O116" s="62"/>
      <c r="P116" s="62"/>
      <c r="Q116" s="62"/>
      <c r="R116" s="62"/>
      <c r="S116" s="62"/>
    </row>
    <row r="117" spans="1:19" ht="15" x14ac:dyDescent="0.25">
      <c r="A117" s="62"/>
      <c r="B117" s="62"/>
      <c r="C117" s="62"/>
      <c r="D117" s="62"/>
      <c r="E117" s="62"/>
      <c r="F117" s="62"/>
      <c r="G117" s="62"/>
      <c r="H117" s="62"/>
      <c r="I117" s="62"/>
      <c r="J117" s="62"/>
      <c r="K117" s="62"/>
      <c r="L117" s="62"/>
      <c r="M117" s="62"/>
      <c r="N117" s="62"/>
      <c r="O117" s="62"/>
      <c r="P117" s="62"/>
      <c r="Q117" s="62"/>
      <c r="R117" s="62"/>
      <c r="S117" s="62"/>
    </row>
    <row r="118" spans="1:19" ht="15" x14ac:dyDescent="0.25">
      <c r="A118" s="62"/>
      <c r="B118" s="62"/>
      <c r="C118" s="62"/>
      <c r="D118" s="62"/>
      <c r="E118" s="62"/>
      <c r="F118" s="62"/>
      <c r="G118" s="62"/>
      <c r="H118" s="62"/>
      <c r="I118" s="62"/>
      <c r="J118" s="62"/>
      <c r="K118" s="62"/>
      <c r="L118" s="62"/>
      <c r="M118" s="62"/>
      <c r="N118" s="62"/>
      <c r="O118" s="62"/>
      <c r="P118" s="62"/>
      <c r="Q118" s="62"/>
      <c r="R118" s="62"/>
      <c r="S118" s="62"/>
    </row>
    <row r="119" spans="1:19" ht="15" x14ac:dyDescent="0.25">
      <c r="A119" s="62"/>
      <c r="B119" s="62"/>
      <c r="C119" s="62"/>
      <c r="D119" s="62"/>
      <c r="E119" s="62"/>
      <c r="F119" s="62"/>
      <c r="G119" s="62"/>
      <c r="H119" s="62"/>
      <c r="I119" s="62"/>
      <c r="J119" s="62"/>
      <c r="K119" s="62"/>
      <c r="L119" s="62"/>
      <c r="M119" s="62"/>
      <c r="N119" s="62"/>
      <c r="O119" s="62"/>
      <c r="P119" s="62"/>
      <c r="Q119" s="62"/>
      <c r="R119" s="62"/>
      <c r="S119" s="62"/>
    </row>
    <row r="120" spans="1:19" ht="15" x14ac:dyDescent="0.25">
      <c r="A120" s="62"/>
      <c r="B120" s="62"/>
      <c r="C120" s="62"/>
      <c r="D120" s="62"/>
      <c r="E120" s="62"/>
      <c r="F120" s="62"/>
      <c r="G120" s="62"/>
      <c r="H120" s="62"/>
      <c r="I120" s="62"/>
      <c r="J120" s="62"/>
      <c r="K120" s="62"/>
      <c r="L120" s="62"/>
      <c r="M120" s="62"/>
      <c r="N120" s="62"/>
      <c r="O120" s="62"/>
      <c r="P120" s="62"/>
      <c r="Q120" s="62"/>
      <c r="R120" s="62"/>
      <c r="S120" s="62"/>
    </row>
    <row r="121" spans="1:19" ht="15" x14ac:dyDescent="0.25">
      <c r="A121" s="62"/>
      <c r="B121" s="62"/>
      <c r="C121" s="62"/>
      <c r="D121" s="62"/>
      <c r="E121" s="62"/>
      <c r="F121" s="62"/>
      <c r="G121" s="62"/>
      <c r="H121" s="62"/>
      <c r="I121" s="62"/>
      <c r="J121" s="62"/>
      <c r="K121" s="62"/>
      <c r="L121" s="62"/>
      <c r="M121" s="62"/>
      <c r="N121" s="62"/>
      <c r="O121" s="62"/>
      <c r="P121" s="62"/>
      <c r="Q121" s="62"/>
      <c r="R121" s="62"/>
      <c r="S121" s="62"/>
    </row>
    <row r="122" spans="1:19" ht="15" x14ac:dyDescent="0.25">
      <c r="A122" s="62"/>
      <c r="B122" s="62"/>
      <c r="C122" s="62"/>
      <c r="D122" s="62"/>
      <c r="E122" s="62"/>
      <c r="F122" s="62"/>
      <c r="G122" s="62"/>
      <c r="H122" s="62"/>
      <c r="I122" s="62"/>
      <c r="J122" s="62"/>
      <c r="K122" s="62"/>
      <c r="L122" s="62"/>
      <c r="M122" s="62"/>
      <c r="N122" s="62"/>
      <c r="O122" s="62"/>
      <c r="P122" s="62"/>
      <c r="Q122" s="62"/>
      <c r="R122" s="62"/>
      <c r="S122" s="62"/>
    </row>
    <row r="123" spans="1:19" ht="15" x14ac:dyDescent="0.25">
      <c r="A123" s="62"/>
      <c r="B123" s="62"/>
      <c r="C123" s="62"/>
      <c r="D123" s="62"/>
      <c r="E123" s="62"/>
      <c r="F123" s="62"/>
      <c r="G123" s="62"/>
      <c r="H123" s="62"/>
      <c r="I123" s="62"/>
      <c r="J123" s="62"/>
      <c r="K123" s="62"/>
      <c r="L123" s="62"/>
      <c r="M123" s="62"/>
      <c r="N123" s="62"/>
      <c r="O123" s="62"/>
      <c r="P123" s="62"/>
      <c r="Q123" s="62"/>
      <c r="R123" s="62"/>
      <c r="S123" s="62"/>
    </row>
    <row r="124" spans="1:19" ht="15" x14ac:dyDescent="0.25">
      <c r="A124" s="62"/>
      <c r="B124" s="62"/>
      <c r="C124" s="62"/>
      <c r="D124" s="62"/>
      <c r="E124" s="62"/>
      <c r="F124" s="62"/>
      <c r="G124" s="62"/>
      <c r="H124" s="62"/>
      <c r="I124" s="62"/>
      <c r="J124" s="62"/>
      <c r="K124" s="62"/>
      <c r="L124" s="62"/>
      <c r="M124" s="62"/>
      <c r="N124" s="62"/>
      <c r="O124" s="62"/>
      <c r="P124" s="62"/>
      <c r="Q124" s="62"/>
      <c r="R124" s="62"/>
      <c r="S124" s="62"/>
    </row>
    <row r="125" spans="1:19" ht="15" x14ac:dyDescent="0.25">
      <c r="A125" s="62"/>
      <c r="B125" s="62"/>
      <c r="C125" s="62"/>
      <c r="D125" s="62"/>
      <c r="E125" s="62"/>
      <c r="F125" s="62"/>
      <c r="G125" s="62"/>
      <c r="H125" s="62"/>
      <c r="I125" s="62"/>
      <c r="J125" s="62"/>
      <c r="K125" s="62"/>
      <c r="L125" s="62"/>
      <c r="M125" s="62"/>
      <c r="N125" s="62"/>
      <c r="O125" s="62"/>
      <c r="P125" s="62"/>
      <c r="Q125" s="62"/>
      <c r="R125" s="62"/>
      <c r="S125" s="62"/>
    </row>
    <row r="126" spans="1:19" ht="15" x14ac:dyDescent="0.25">
      <c r="A126" s="62"/>
      <c r="B126" s="62"/>
      <c r="C126" s="62"/>
      <c r="D126" s="62"/>
      <c r="E126" s="62"/>
      <c r="F126" s="62"/>
      <c r="G126" s="62"/>
      <c r="H126" s="62"/>
      <c r="I126" s="62"/>
      <c r="J126" s="62"/>
      <c r="K126" s="62"/>
      <c r="L126" s="62"/>
      <c r="M126" s="62"/>
      <c r="N126" s="62"/>
      <c r="O126" s="62"/>
      <c r="P126" s="62"/>
      <c r="Q126" s="62"/>
      <c r="R126" s="62"/>
      <c r="S126" s="62"/>
    </row>
    <row r="127" spans="1:19" ht="15" x14ac:dyDescent="0.25">
      <c r="A127" s="62"/>
      <c r="B127" s="62"/>
      <c r="C127" s="62"/>
      <c r="D127" s="62"/>
      <c r="E127" s="62"/>
      <c r="F127" s="62"/>
      <c r="G127" s="62"/>
      <c r="H127" s="62"/>
      <c r="I127" s="62"/>
      <c r="J127" s="62"/>
      <c r="K127" s="62"/>
      <c r="L127" s="62"/>
      <c r="M127" s="62"/>
      <c r="N127" s="62"/>
      <c r="O127" s="62"/>
      <c r="P127" s="62"/>
      <c r="Q127" s="62"/>
      <c r="R127" s="62"/>
      <c r="S127" s="62"/>
    </row>
    <row r="128" spans="1:19" ht="15" x14ac:dyDescent="0.25">
      <c r="A128" s="62"/>
      <c r="B128" s="62"/>
      <c r="C128" s="62"/>
      <c r="D128" s="62"/>
      <c r="E128" s="62"/>
      <c r="F128" s="62"/>
      <c r="G128" s="62"/>
      <c r="H128" s="62"/>
      <c r="I128" s="62"/>
      <c r="J128" s="62"/>
      <c r="K128" s="62"/>
      <c r="L128" s="62"/>
      <c r="M128" s="62"/>
      <c r="N128" s="62"/>
      <c r="O128" s="62"/>
      <c r="P128" s="62"/>
      <c r="Q128" s="62"/>
      <c r="R128" s="62"/>
      <c r="S128" s="62"/>
    </row>
    <row r="129" spans="1:19" ht="15" x14ac:dyDescent="0.25">
      <c r="A129" s="62"/>
      <c r="B129" s="62"/>
      <c r="C129" s="62"/>
      <c r="D129" s="62"/>
      <c r="E129" s="62"/>
      <c r="F129" s="62"/>
      <c r="G129" s="62"/>
      <c r="H129" s="62"/>
      <c r="I129" s="62"/>
      <c r="J129" s="62"/>
      <c r="K129" s="62"/>
      <c r="L129" s="62"/>
      <c r="M129" s="62"/>
      <c r="N129" s="62"/>
      <c r="O129" s="62"/>
      <c r="P129" s="62"/>
      <c r="Q129" s="62"/>
      <c r="R129" s="62"/>
      <c r="S129" s="62"/>
    </row>
    <row r="130" spans="1:19" ht="15" x14ac:dyDescent="0.25">
      <c r="A130" s="62"/>
      <c r="B130" s="62"/>
      <c r="C130" s="62"/>
      <c r="D130" s="62"/>
      <c r="E130" s="62"/>
      <c r="F130" s="62"/>
      <c r="G130" s="62"/>
      <c r="H130" s="62"/>
      <c r="I130" s="62"/>
      <c r="J130" s="62"/>
      <c r="K130" s="62"/>
      <c r="L130" s="62"/>
      <c r="M130" s="62"/>
      <c r="N130" s="62"/>
      <c r="O130" s="62"/>
      <c r="P130" s="62"/>
      <c r="Q130" s="62"/>
      <c r="R130" s="62"/>
      <c r="S130" s="62"/>
    </row>
    <row r="131" spans="1:19" ht="15" x14ac:dyDescent="0.25">
      <c r="A131" s="62"/>
      <c r="B131" s="62"/>
      <c r="C131" s="62"/>
      <c r="D131" s="62"/>
      <c r="E131" s="62"/>
      <c r="F131" s="62"/>
      <c r="G131" s="62"/>
      <c r="H131" s="62"/>
      <c r="I131" s="62"/>
      <c r="J131" s="62"/>
      <c r="K131" s="62"/>
      <c r="L131" s="62"/>
      <c r="M131" s="62"/>
      <c r="N131" s="62"/>
      <c r="O131" s="62"/>
      <c r="P131" s="62"/>
      <c r="Q131" s="62"/>
      <c r="R131" s="62"/>
      <c r="S131" s="62"/>
    </row>
    <row r="132" spans="1:19" ht="15" x14ac:dyDescent="0.25">
      <c r="A132" s="62"/>
      <c r="B132" s="62"/>
      <c r="C132" s="62"/>
      <c r="D132" s="62"/>
      <c r="E132" s="62"/>
      <c r="F132" s="62"/>
      <c r="G132" s="62"/>
      <c r="H132" s="62"/>
      <c r="I132" s="62"/>
      <c r="J132" s="62"/>
      <c r="K132" s="62"/>
      <c r="L132" s="62"/>
      <c r="M132" s="62"/>
      <c r="N132" s="62"/>
      <c r="O132" s="62"/>
      <c r="P132" s="62"/>
      <c r="Q132" s="62"/>
      <c r="R132" s="62"/>
      <c r="S132" s="62"/>
    </row>
    <row r="133" spans="1:19" ht="15" x14ac:dyDescent="0.25">
      <c r="A133" s="62"/>
      <c r="B133" s="62"/>
      <c r="C133" s="62"/>
      <c r="D133" s="62"/>
      <c r="E133" s="62"/>
      <c r="F133" s="62"/>
      <c r="G133" s="62"/>
      <c r="H133" s="62"/>
      <c r="I133" s="62"/>
      <c r="J133" s="62"/>
      <c r="K133" s="62"/>
      <c r="L133" s="62"/>
      <c r="M133" s="62"/>
      <c r="N133" s="62"/>
      <c r="O133" s="62"/>
      <c r="P133" s="62"/>
      <c r="Q133" s="62"/>
      <c r="R133" s="62"/>
      <c r="S133" s="62"/>
    </row>
    <row r="134" spans="1:19" ht="15" x14ac:dyDescent="0.25">
      <c r="A134" s="62"/>
      <c r="B134" s="62"/>
      <c r="C134" s="62"/>
      <c r="D134" s="62"/>
      <c r="E134" s="62"/>
      <c r="F134" s="62"/>
      <c r="G134" s="62"/>
      <c r="H134" s="62"/>
      <c r="I134" s="62"/>
      <c r="J134" s="62"/>
      <c r="K134" s="62"/>
      <c r="L134" s="62"/>
      <c r="M134" s="62"/>
      <c r="N134" s="62"/>
      <c r="O134" s="62"/>
      <c r="P134" s="62"/>
      <c r="Q134" s="62"/>
      <c r="R134" s="62"/>
      <c r="S134" s="62"/>
    </row>
    <row r="135" spans="1:19" ht="15" x14ac:dyDescent="0.25">
      <c r="A135" s="62"/>
      <c r="B135" s="62"/>
      <c r="C135" s="62"/>
      <c r="D135" s="62"/>
      <c r="E135" s="62"/>
      <c r="F135" s="62"/>
      <c r="G135" s="62"/>
      <c r="H135" s="62"/>
      <c r="I135" s="62"/>
      <c r="J135" s="62"/>
      <c r="K135" s="62"/>
      <c r="L135" s="62"/>
      <c r="M135" s="62"/>
      <c r="N135" s="62"/>
      <c r="O135" s="62"/>
      <c r="P135" s="62"/>
      <c r="Q135" s="62"/>
      <c r="R135" s="62"/>
      <c r="S135" s="62"/>
    </row>
    <row r="136" spans="1:19" ht="15" x14ac:dyDescent="0.25">
      <c r="A136" s="62"/>
      <c r="B136" s="62"/>
      <c r="C136" s="62"/>
      <c r="D136" s="62"/>
      <c r="E136" s="62"/>
      <c r="F136" s="62"/>
      <c r="G136" s="62"/>
      <c r="H136" s="62"/>
      <c r="I136" s="62"/>
      <c r="J136" s="62"/>
      <c r="K136" s="62"/>
      <c r="L136" s="62"/>
      <c r="M136" s="62"/>
      <c r="N136" s="62"/>
      <c r="O136" s="62"/>
      <c r="P136" s="62"/>
      <c r="Q136" s="62"/>
      <c r="R136" s="62"/>
      <c r="S136" s="62"/>
    </row>
    <row r="137" spans="1:19" ht="15" x14ac:dyDescent="0.25">
      <c r="A137" s="62"/>
      <c r="B137" s="62"/>
      <c r="C137" s="62"/>
      <c r="D137" s="62"/>
      <c r="E137" s="62"/>
      <c r="F137" s="62"/>
      <c r="G137" s="62"/>
      <c r="H137" s="62"/>
      <c r="I137" s="62"/>
      <c r="J137" s="62"/>
      <c r="K137" s="62"/>
      <c r="L137" s="62"/>
      <c r="M137" s="62"/>
      <c r="N137" s="62"/>
      <c r="O137" s="62"/>
      <c r="P137" s="62"/>
      <c r="Q137" s="62"/>
      <c r="R137" s="62"/>
      <c r="S137" s="62"/>
    </row>
    <row r="138" spans="1:19" ht="15" x14ac:dyDescent="0.25">
      <c r="A138" s="62"/>
      <c r="B138" s="62"/>
      <c r="C138" s="62"/>
      <c r="D138" s="62"/>
      <c r="E138" s="62"/>
      <c r="F138" s="62"/>
      <c r="G138" s="62"/>
      <c r="H138" s="62"/>
      <c r="I138" s="62"/>
      <c r="J138" s="62"/>
      <c r="K138" s="62"/>
      <c r="L138" s="62"/>
      <c r="M138" s="62"/>
      <c r="N138" s="62"/>
      <c r="O138" s="62"/>
      <c r="P138" s="62"/>
      <c r="Q138" s="62"/>
      <c r="R138" s="62"/>
      <c r="S138" s="62"/>
    </row>
    <row r="139" spans="1:19" ht="15" x14ac:dyDescent="0.25">
      <c r="A139" s="62"/>
      <c r="B139" s="62"/>
      <c r="C139" s="62"/>
      <c r="D139" s="62"/>
      <c r="E139" s="62"/>
      <c r="F139" s="62"/>
      <c r="G139" s="62"/>
      <c r="H139" s="62"/>
      <c r="I139" s="62"/>
      <c r="J139" s="62"/>
      <c r="K139" s="62"/>
      <c r="L139" s="62"/>
      <c r="M139" s="62"/>
      <c r="N139" s="62"/>
      <c r="O139" s="62"/>
      <c r="P139" s="62"/>
      <c r="Q139" s="62"/>
      <c r="R139" s="62"/>
      <c r="S139" s="62"/>
    </row>
    <row r="140" spans="1:19" ht="15" x14ac:dyDescent="0.25">
      <c r="A140" s="62"/>
      <c r="B140" s="62"/>
      <c r="C140" s="62"/>
      <c r="D140" s="62"/>
      <c r="E140" s="62"/>
      <c r="F140" s="62"/>
      <c r="G140" s="62"/>
      <c r="H140" s="62"/>
      <c r="I140" s="62"/>
      <c r="J140" s="62"/>
      <c r="K140" s="62"/>
      <c r="L140" s="62"/>
      <c r="M140" s="62"/>
      <c r="N140" s="62"/>
      <c r="O140" s="62"/>
      <c r="P140" s="62"/>
      <c r="Q140" s="62"/>
      <c r="R140" s="62"/>
      <c r="S140" s="62"/>
    </row>
    <row r="141" spans="1:19" ht="15" x14ac:dyDescent="0.25">
      <c r="A141" s="62"/>
      <c r="B141" s="62"/>
      <c r="C141" s="62"/>
      <c r="D141" s="62"/>
      <c r="E141" s="62"/>
      <c r="F141" s="62"/>
      <c r="G141" s="62"/>
      <c r="H141" s="62"/>
      <c r="I141" s="62"/>
      <c r="J141" s="62"/>
      <c r="K141" s="62"/>
      <c r="L141" s="62"/>
      <c r="M141" s="62"/>
      <c r="N141" s="62"/>
      <c r="O141" s="62"/>
      <c r="P141" s="62"/>
      <c r="Q141" s="62"/>
      <c r="R141" s="62"/>
      <c r="S141" s="62"/>
    </row>
    <row r="142" spans="1:19" ht="15" x14ac:dyDescent="0.25">
      <c r="A142" s="62"/>
      <c r="B142" s="62"/>
      <c r="C142" s="62"/>
      <c r="D142" s="62"/>
      <c r="E142" s="62"/>
      <c r="F142" s="62"/>
      <c r="G142" s="62"/>
      <c r="H142" s="62"/>
      <c r="I142" s="62"/>
      <c r="J142" s="62"/>
      <c r="K142" s="62"/>
      <c r="L142" s="62"/>
      <c r="M142" s="62"/>
      <c r="N142" s="62"/>
      <c r="O142" s="62"/>
      <c r="P142" s="62"/>
      <c r="Q142" s="62"/>
      <c r="R142" s="62"/>
      <c r="S142" s="62"/>
    </row>
    <row r="143" spans="1:19" ht="15" x14ac:dyDescent="0.25">
      <c r="A143" s="62"/>
      <c r="B143" s="62"/>
      <c r="C143" s="62"/>
      <c r="D143" s="62"/>
      <c r="E143" s="62"/>
      <c r="F143" s="62"/>
      <c r="G143" s="62"/>
      <c r="H143" s="62"/>
      <c r="I143" s="62"/>
      <c r="J143" s="62"/>
      <c r="K143" s="62"/>
      <c r="L143" s="62"/>
      <c r="M143" s="62"/>
      <c r="N143" s="62"/>
      <c r="O143" s="62"/>
      <c r="P143" s="62"/>
      <c r="Q143" s="62"/>
      <c r="R143" s="62"/>
      <c r="S143" s="62"/>
    </row>
    <row r="144" spans="1:19" ht="15" x14ac:dyDescent="0.25">
      <c r="A144" s="62"/>
      <c r="B144" s="62"/>
      <c r="C144" s="62"/>
      <c r="D144" s="62"/>
      <c r="E144" s="62"/>
      <c r="F144" s="62"/>
      <c r="G144" s="62"/>
      <c r="H144" s="62"/>
      <c r="I144" s="62"/>
      <c r="J144" s="62"/>
      <c r="K144" s="62"/>
      <c r="L144" s="62"/>
      <c r="M144" s="62"/>
      <c r="N144" s="62"/>
      <c r="O144" s="62"/>
      <c r="P144" s="62"/>
      <c r="Q144" s="62"/>
      <c r="R144" s="62"/>
      <c r="S144" s="62"/>
    </row>
    <row r="145" spans="1:19" ht="15" x14ac:dyDescent="0.25">
      <c r="A145" s="62"/>
      <c r="B145" s="62"/>
      <c r="C145" s="62"/>
      <c r="D145" s="62"/>
      <c r="E145" s="62"/>
      <c r="F145" s="62"/>
      <c r="G145" s="62"/>
      <c r="H145" s="62"/>
      <c r="I145" s="62"/>
      <c r="J145" s="62"/>
      <c r="K145" s="62"/>
      <c r="L145" s="62"/>
      <c r="M145" s="62"/>
      <c r="N145" s="62"/>
      <c r="O145" s="62"/>
      <c r="P145" s="62"/>
      <c r="Q145" s="62"/>
      <c r="R145" s="62"/>
      <c r="S145" s="62"/>
    </row>
    <row r="146" spans="1:19" ht="15" x14ac:dyDescent="0.25">
      <c r="A146" s="62"/>
      <c r="B146" s="62"/>
      <c r="C146" s="62"/>
      <c r="D146" s="62"/>
      <c r="E146" s="62"/>
      <c r="F146" s="62"/>
      <c r="G146" s="62"/>
      <c r="H146" s="62"/>
      <c r="I146" s="62"/>
      <c r="J146" s="62"/>
      <c r="K146" s="62"/>
      <c r="L146" s="62"/>
      <c r="M146" s="62"/>
      <c r="N146" s="62"/>
      <c r="O146" s="62"/>
      <c r="P146" s="62"/>
      <c r="Q146" s="62"/>
      <c r="R146" s="62"/>
      <c r="S146" s="62"/>
    </row>
    <row r="147" spans="1:19" ht="15" x14ac:dyDescent="0.25">
      <c r="A147" s="62"/>
      <c r="B147" s="62"/>
      <c r="C147" s="62"/>
      <c r="D147" s="62"/>
      <c r="E147" s="62"/>
      <c r="F147" s="62"/>
      <c r="G147" s="62"/>
      <c r="H147" s="62"/>
      <c r="I147" s="62"/>
      <c r="J147" s="62"/>
      <c r="K147" s="62"/>
      <c r="L147" s="62"/>
      <c r="M147" s="62"/>
      <c r="N147" s="62"/>
      <c r="O147" s="62"/>
      <c r="P147" s="62"/>
      <c r="Q147" s="62"/>
      <c r="R147" s="62"/>
      <c r="S147" s="62"/>
    </row>
    <row r="148" spans="1:19" ht="15" x14ac:dyDescent="0.25">
      <c r="A148" s="62"/>
      <c r="B148" s="62"/>
      <c r="C148" s="62"/>
      <c r="D148" s="62"/>
      <c r="E148" s="62"/>
      <c r="F148" s="62"/>
      <c r="G148" s="62"/>
      <c r="H148" s="62"/>
      <c r="I148" s="62"/>
      <c r="J148" s="62"/>
      <c r="K148" s="62"/>
      <c r="L148" s="62"/>
      <c r="M148" s="62"/>
      <c r="N148" s="62"/>
      <c r="O148" s="62"/>
      <c r="P148" s="62"/>
      <c r="Q148" s="62"/>
      <c r="R148" s="62"/>
      <c r="S148" s="62"/>
    </row>
    <row r="149" spans="1:19" ht="15" x14ac:dyDescent="0.25">
      <c r="A149" s="62"/>
      <c r="B149" s="62"/>
      <c r="C149" s="62"/>
      <c r="D149" s="62"/>
      <c r="E149" s="62"/>
      <c r="F149" s="62"/>
      <c r="G149" s="62"/>
      <c r="H149" s="62"/>
      <c r="I149" s="62"/>
      <c r="J149" s="62"/>
      <c r="K149" s="62"/>
      <c r="L149" s="62"/>
      <c r="M149" s="62"/>
      <c r="N149" s="62"/>
      <c r="O149" s="62"/>
      <c r="P149" s="62"/>
      <c r="Q149" s="62"/>
      <c r="R149" s="62"/>
      <c r="S149" s="62"/>
    </row>
    <row r="150" spans="1:19" ht="15" x14ac:dyDescent="0.25">
      <c r="A150" s="62"/>
      <c r="B150" s="62"/>
      <c r="C150" s="62"/>
      <c r="D150" s="62"/>
      <c r="E150" s="62"/>
      <c r="F150" s="62"/>
      <c r="G150" s="62"/>
      <c r="H150" s="62"/>
      <c r="I150" s="62"/>
      <c r="J150" s="62"/>
      <c r="K150" s="62"/>
      <c r="L150" s="62"/>
      <c r="M150" s="62"/>
      <c r="N150" s="62"/>
      <c r="O150" s="62"/>
      <c r="P150" s="62"/>
      <c r="Q150" s="62"/>
      <c r="R150" s="62"/>
      <c r="S150" s="62"/>
    </row>
    <row r="151" spans="1:19" ht="15" x14ac:dyDescent="0.25">
      <c r="A151" s="62"/>
      <c r="B151" s="62"/>
      <c r="C151" s="62"/>
      <c r="D151" s="62"/>
      <c r="E151" s="62"/>
      <c r="F151" s="62"/>
      <c r="G151" s="62"/>
      <c r="H151" s="62"/>
      <c r="I151" s="62"/>
      <c r="J151" s="62"/>
      <c r="K151" s="62"/>
      <c r="L151" s="62"/>
      <c r="M151" s="62"/>
      <c r="N151" s="62"/>
      <c r="O151" s="62"/>
      <c r="P151" s="62"/>
      <c r="Q151" s="62"/>
      <c r="R151" s="62"/>
      <c r="S151" s="62"/>
    </row>
    <row r="152" spans="1:19" ht="15" x14ac:dyDescent="0.25">
      <c r="A152" s="62"/>
      <c r="B152" s="62"/>
      <c r="C152" s="62"/>
      <c r="D152" s="62"/>
      <c r="E152" s="62"/>
      <c r="F152" s="62"/>
      <c r="G152" s="62"/>
      <c r="H152" s="62"/>
      <c r="I152" s="62"/>
      <c r="J152" s="62"/>
      <c r="K152" s="62"/>
      <c r="L152" s="62"/>
      <c r="M152" s="62"/>
      <c r="N152" s="62"/>
      <c r="O152" s="62"/>
      <c r="P152" s="62"/>
      <c r="Q152" s="62"/>
      <c r="R152" s="62"/>
      <c r="S152" s="62"/>
    </row>
    <row r="153" spans="1:19" ht="15" x14ac:dyDescent="0.25">
      <c r="A153" s="62"/>
      <c r="B153" s="62"/>
      <c r="C153" s="62"/>
      <c r="D153" s="62"/>
      <c r="E153" s="62"/>
      <c r="F153" s="62"/>
      <c r="G153" s="62"/>
      <c r="H153" s="62"/>
      <c r="I153" s="62"/>
      <c r="J153" s="62"/>
      <c r="K153" s="62"/>
      <c r="L153" s="62"/>
      <c r="M153" s="62"/>
      <c r="N153" s="62"/>
      <c r="O153" s="62"/>
      <c r="P153" s="62"/>
      <c r="Q153" s="62"/>
      <c r="R153" s="62"/>
      <c r="S153" s="62"/>
    </row>
    <row r="154" spans="1:19" ht="15" x14ac:dyDescent="0.25">
      <c r="A154" s="62"/>
      <c r="B154" s="62"/>
      <c r="C154" s="62"/>
      <c r="D154" s="62"/>
      <c r="E154" s="62"/>
      <c r="F154" s="62"/>
      <c r="G154" s="62"/>
      <c r="H154" s="62"/>
      <c r="I154" s="62"/>
      <c r="J154" s="62"/>
      <c r="K154" s="62"/>
      <c r="L154" s="62"/>
      <c r="M154" s="62"/>
      <c r="N154" s="62"/>
      <c r="O154" s="62"/>
      <c r="P154" s="62"/>
      <c r="Q154" s="62"/>
      <c r="R154" s="62"/>
      <c r="S154" s="62"/>
    </row>
    <row r="155" spans="1:19" ht="15" x14ac:dyDescent="0.25">
      <c r="A155" s="62"/>
      <c r="B155" s="62"/>
      <c r="C155" s="62"/>
      <c r="D155" s="62"/>
      <c r="E155" s="62"/>
      <c r="F155" s="62"/>
      <c r="G155" s="62"/>
      <c r="H155" s="62"/>
      <c r="I155" s="62"/>
      <c r="J155" s="62"/>
      <c r="K155" s="62"/>
      <c r="L155" s="62"/>
      <c r="M155" s="62"/>
      <c r="N155" s="62"/>
      <c r="O155" s="62"/>
      <c r="P155" s="62"/>
      <c r="Q155" s="62"/>
      <c r="R155" s="62"/>
      <c r="S155" s="62"/>
    </row>
    <row r="156" spans="1:19" ht="15" x14ac:dyDescent="0.25">
      <c r="A156" s="62"/>
      <c r="B156" s="62"/>
      <c r="C156" s="62"/>
      <c r="D156" s="62"/>
      <c r="E156" s="62"/>
      <c r="F156" s="62"/>
      <c r="G156" s="62"/>
      <c r="H156" s="62"/>
      <c r="I156" s="62"/>
      <c r="J156" s="62"/>
      <c r="K156" s="62"/>
      <c r="L156" s="62"/>
      <c r="M156" s="62"/>
      <c r="N156" s="62"/>
      <c r="O156" s="62"/>
      <c r="P156" s="62"/>
      <c r="Q156" s="62"/>
      <c r="R156" s="62"/>
      <c r="S156" s="62"/>
    </row>
    <row r="157" spans="1:19" ht="15" x14ac:dyDescent="0.25">
      <c r="A157" s="62"/>
      <c r="B157" s="62"/>
      <c r="C157" s="62"/>
      <c r="D157" s="62"/>
      <c r="E157" s="62"/>
      <c r="F157" s="62"/>
      <c r="G157" s="62"/>
      <c r="H157" s="62"/>
      <c r="I157" s="62"/>
      <c r="J157" s="62"/>
      <c r="K157" s="62"/>
      <c r="L157" s="62"/>
      <c r="M157" s="62"/>
      <c r="N157" s="62"/>
      <c r="O157" s="62"/>
      <c r="P157" s="62"/>
      <c r="Q157" s="62"/>
      <c r="R157" s="62"/>
      <c r="S157" s="62"/>
    </row>
    <row r="158" spans="1:19" ht="15" x14ac:dyDescent="0.25">
      <c r="A158" s="62"/>
      <c r="B158" s="62"/>
      <c r="C158" s="62"/>
      <c r="D158" s="62"/>
      <c r="E158" s="62"/>
      <c r="F158" s="62"/>
      <c r="G158" s="62"/>
      <c r="H158" s="62"/>
      <c r="I158" s="62"/>
      <c r="J158" s="62"/>
      <c r="K158" s="62"/>
      <c r="L158" s="62"/>
      <c r="M158" s="62"/>
      <c r="N158" s="62"/>
      <c r="O158" s="62"/>
      <c r="P158" s="62"/>
      <c r="Q158" s="62"/>
      <c r="R158" s="62"/>
      <c r="S158" s="62"/>
    </row>
    <row r="159" spans="1:19" ht="15" x14ac:dyDescent="0.25">
      <c r="A159" s="62"/>
      <c r="B159" s="62"/>
      <c r="C159" s="62"/>
      <c r="D159" s="62"/>
      <c r="E159" s="62"/>
      <c r="F159" s="62"/>
      <c r="G159" s="62"/>
      <c r="H159" s="62"/>
      <c r="I159" s="62"/>
      <c r="J159" s="62"/>
      <c r="K159" s="62"/>
      <c r="L159" s="62"/>
      <c r="M159" s="62"/>
      <c r="N159" s="62"/>
      <c r="O159" s="62"/>
      <c r="P159" s="62"/>
      <c r="Q159" s="62"/>
      <c r="R159" s="62"/>
      <c r="S159" s="62"/>
    </row>
    <row r="160" spans="1:19" ht="15" x14ac:dyDescent="0.25">
      <c r="A160" s="62"/>
      <c r="B160" s="62"/>
      <c r="C160" s="62"/>
      <c r="D160" s="62"/>
      <c r="E160" s="62"/>
      <c r="F160" s="62"/>
      <c r="G160" s="62"/>
      <c r="H160" s="62"/>
      <c r="I160" s="62"/>
      <c r="J160" s="62"/>
      <c r="K160" s="62"/>
      <c r="L160" s="62"/>
      <c r="M160" s="62"/>
      <c r="N160" s="62"/>
      <c r="O160" s="62"/>
      <c r="P160" s="62"/>
      <c r="Q160" s="62"/>
      <c r="R160" s="62"/>
      <c r="S160" s="62"/>
    </row>
    <row r="161" spans="1:19" ht="15" x14ac:dyDescent="0.25">
      <c r="A161" s="62"/>
      <c r="B161" s="62"/>
      <c r="C161" s="62"/>
      <c r="D161" s="62"/>
      <c r="E161" s="62"/>
      <c r="F161" s="62"/>
      <c r="G161" s="62"/>
      <c r="H161" s="62"/>
      <c r="I161" s="62"/>
      <c r="J161" s="62"/>
      <c r="K161" s="62"/>
      <c r="L161" s="62"/>
      <c r="M161" s="62"/>
      <c r="N161" s="62"/>
      <c r="O161" s="62"/>
      <c r="P161" s="62"/>
      <c r="Q161" s="62"/>
      <c r="R161" s="62"/>
      <c r="S161" s="62"/>
    </row>
    <row r="162" spans="1:19" ht="15" x14ac:dyDescent="0.25">
      <c r="A162" s="62"/>
      <c r="B162" s="62"/>
      <c r="C162" s="62"/>
      <c r="D162" s="62"/>
      <c r="E162" s="62"/>
      <c r="F162" s="62"/>
      <c r="G162" s="62"/>
      <c r="H162" s="62"/>
      <c r="I162" s="62"/>
      <c r="J162" s="62"/>
      <c r="K162" s="62"/>
      <c r="L162" s="62"/>
      <c r="M162" s="62"/>
      <c r="N162" s="62"/>
      <c r="O162" s="62"/>
      <c r="P162" s="62"/>
      <c r="Q162" s="62"/>
      <c r="R162" s="62"/>
      <c r="S162" s="62"/>
    </row>
    <row r="163" spans="1:19" ht="15" x14ac:dyDescent="0.25">
      <c r="A163" s="62"/>
      <c r="B163" s="62"/>
      <c r="C163" s="62"/>
      <c r="D163" s="62"/>
      <c r="E163" s="62"/>
      <c r="F163" s="62"/>
      <c r="G163" s="62"/>
      <c r="H163" s="62"/>
      <c r="I163" s="62"/>
      <c r="J163" s="62"/>
      <c r="K163" s="62"/>
      <c r="L163" s="62"/>
      <c r="M163" s="62"/>
      <c r="N163" s="62"/>
      <c r="O163" s="62"/>
      <c r="P163" s="62"/>
      <c r="Q163" s="62"/>
      <c r="R163" s="62"/>
      <c r="S163" s="62"/>
    </row>
    <row r="164" spans="1:19" ht="15" x14ac:dyDescent="0.25">
      <c r="A164" s="62"/>
      <c r="B164" s="62"/>
      <c r="C164" s="62"/>
      <c r="D164" s="62"/>
      <c r="E164" s="62"/>
      <c r="F164" s="62"/>
      <c r="G164" s="62"/>
      <c r="H164" s="62"/>
      <c r="I164" s="62"/>
      <c r="J164" s="62"/>
      <c r="K164" s="62"/>
      <c r="L164" s="62"/>
      <c r="M164" s="62"/>
      <c r="N164" s="62"/>
      <c r="O164" s="62"/>
      <c r="P164" s="62"/>
      <c r="Q164" s="62"/>
      <c r="R164" s="62"/>
      <c r="S164" s="62"/>
    </row>
    <row r="165" spans="1:19" ht="15" x14ac:dyDescent="0.25">
      <c r="A165" s="62"/>
      <c r="B165" s="62"/>
      <c r="C165" s="62"/>
      <c r="D165" s="62"/>
      <c r="E165" s="62"/>
      <c r="F165" s="62"/>
      <c r="G165" s="62"/>
      <c r="H165" s="62"/>
      <c r="I165" s="62"/>
      <c r="J165" s="62"/>
      <c r="K165" s="62"/>
      <c r="L165" s="62"/>
      <c r="M165" s="62"/>
      <c r="N165" s="62"/>
      <c r="O165" s="62"/>
      <c r="P165" s="62"/>
      <c r="Q165" s="62"/>
      <c r="R165" s="62"/>
      <c r="S165" s="62"/>
    </row>
    <row r="166" spans="1:19" ht="15" x14ac:dyDescent="0.25">
      <c r="A166" s="62"/>
      <c r="B166" s="62"/>
      <c r="C166" s="62"/>
      <c r="D166" s="62"/>
      <c r="E166" s="62"/>
      <c r="F166" s="62"/>
      <c r="G166" s="62"/>
      <c r="H166" s="62"/>
      <c r="I166" s="62"/>
      <c r="J166" s="62"/>
      <c r="K166" s="62"/>
      <c r="L166" s="62"/>
      <c r="M166" s="62"/>
      <c r="N166" s="62"/>
      <c r="O166" s="62"/>
      <c r="P166" s="62"/>
      <c r="Q166" s="62"/>
      <c r="R166" s="62"/>
      <c r="S166" s="62"/>
    </row>
    <row r="167" spans="1:19" ht="15" x14ac:dyDescent="0.25">
      <c r="A167" s="62"/>
      <c r="B167" s="62"/>
      <c r="C167" s="62"/>
      <c r="D167" s="62"/>
      <c r="E167" s="62"/>
      <c r="F167" s="62"/>
      <c r="G167" s="62"/>
      <c r="H167" s="62"/>
      <c r="I167" s="62"/>
      <c r="J167" s="62"/>
      <c r="K167" s="62"/>
      <c r="L167" s="62"/>
      <c r="M167" s="62"/>
      <c r="N167" s="62"/>
      <c r="O167" s="62"/>
      <c r="P167" s="62"/>
      <c r="Q167" s="62"/>
      <c r="R167" s="62"/>
      <c r="S167" s="62"/>
    </row>
    <row r="168" spans="1:19" ht="15" x14ac:dyDescent="0.25">
      <c r="A168" s="62"/>
      <c r="B168" s="62"/>
      <c r="C168" s="62"/>
      <c r="D168" s="62"/>
      <c r="E168" s="62"/>
      <c r="F168" s="62"/>
      <c r="G168" s="62"/>
      <c r="H168" s="62"/>
      <c r="I168" s="62"/>
      <c r="J168" s="62"/>
      <c r="K168" s="62"/>
      <c r="L168" s="62"/>
      <c r="M168" s="62"/>
      <c r="N168" s="62"/>
      <c r="O168" s="62"/>
      <c r="P168" s="62"/>
      <c r="Q168" s="62"/>
      <c r="R168" s="62"/>
      <c r="S168" s="62"/>
    </row>
    <row r="169" spans="1:19" ht="15" x14ac:dyDescent="0.25">
      <c r="A169" s="62"/>
      <c r="B169" s="62"/>
      <c r="C169" s="62"/>
      <c r="D169" s="62"/>
      <c r="E169" s="62"/>
      <c r="F169" s="62"/>
      <c r="G169" s="62"/>
      <c r="H169" s="62"/>
      <c r="I169" s="62"/>
      <c r="J169" s="62"/>
      <c r="K169" s="62"/>
      <c r="L169" s="62"/>
      <c r="M169" s="62"/>
      <c r="N169" s="62"/>
      <c r="O169" s="62"/>
      <c r="P169" s="62"/>
      <c r="Q169" s="62"/>
      <c r="R169" s="62"/>
      <c r="S169" s="62"/>
    </row>
    <row r="170" spans="1:19" ht="15" x14ac:dyDescent="0.25">
      <c r="A170" s="62"/>
      <c r="B170" s="62"/>
      <c r="C170" s="62"/>
      <c r="D170" s="62"/>
      <c r="E170" s="62"/>
      <c r="F170" s="62"/>
      <c r="G170" s="62"/>
      <c r="H170" s="62"/>
      <c r="I170" s="62"/>
      <c r="J170" s="62"/>
      <c r="K170" s="62"/>
      <c r="L170" s="62"/>
      <c r="M170" s="62"/>
      <c r="N170" s="62"/>
      <c r="O170" s="62"/>
      <c r="P170" s="62"/>
      <c r="Q170" s="62"/>
      <c r="R170" s="62"/>
      <c r="S170" s="62"/>
    </row>
    <row r="171" spans="1:19" ht="15" x14ac:dyDescent="0.25">
      <c r="A171" s="62"/>
      <c r="B171" s="62"/>
      <c r="C171" s="62"/>
      <c r="D171" s="62"/>
      <c r="E171" s="62"/>
      <c r="F171" s="62"/>
      <c r="G171" s="62"/>
      <c r="H171" s="62"/>
      <c r="I171" s="62"/>
      <c r="J171" s="62"/>
      <c r="K171" s="62"/>
      <c r="L171" s="62"/>
      <c r="M171" s="62"/>
      <c r="N171" s="62"/>
      <c r="O171" s="62"/>
      <c r="P171" s="62"/>
      <c r="Q171" s="62"/>
      <c r="R171" s="62"/>
      <c r="S171" s="62"/>
    </row>
    <row r="172" spans="1:19" ht="15" x14ac:dyDescent="0.25">
      <c r="A172" s="62"/>
      <c r="B172" s="62"/>
      <c r="C172" s="62"/>
      <c r="D172" s="62"/>
      <c r="E172" s="62"/>
      <c r="F172" s="62"/>
      <c r="G172" s="62"/>
      <c r="H172" s="62"/>
      <c r="I172" s="62"/>
      <c r="J172" s="62"/>
      <c r="K172" s="62"/>
      <c r="L172" s="62"/>
      <c r="M172" s="62"/>
      <c r="N172" s="62"/>
      <c r="O172" s="62"/>
      <c r="P172" s="62"/>
      <c r="Q172" s="62"/>
      <c r="R172" s="62"/>
      <c r="S172" s="62"/>
    </row>
    <row r="173" spans="1:19" ht="15" x14ac:dyDescent="0.25">
      <c r="A173" s="62"/>
      <c r="B173" s="62"/>
      <c r="C173" s="62"/>
      <c r="D173" s="62"/>
      <c r="E173" s="62"/>
      <c r="F173" s="62"/>
      <c r="G173" s="62"/>
      <c r="H173" s="62"/>
      <c r="I173" s="62"/>
      <c r="J173" s="62"/>
      <c r="K173" s="62"/>
      <c r="L173" s="62"/>
      <c r="M173" s="62"/>
      <c r="N173" s="62"/>
      <c r="O173" s="62"/>
      <c r="P173" s="62"/>
      <c r="Q173" s="62"/>
      <c r="R173" s="62"/>
      <c r="S173" s="62"/>
    </row>
    <row r="174" spans="1:19" ht="15" x14ac:dyDescent="0.25">
      <c r="A174" s="62"/>
      <c r="B174" s="62"/>
      <c r="C174" s="62"/>
      <c r="D174" s="62"/>
      <c r="E174" s="62"/>
      <c r="F174" s="62"/>
      <c r="G174" s="62"/>
      <c r="H174" s="62"/>
      <c r="I174" s="62"/>
      <c r="J174" s="62"/>
      <c r="K174" s="62"/>
      <c r="L174" s="62"/>
      <c r="M174" s="62"/>
      <c r="N174" s="62"/>
      <c r="O174" s="62"/>
      <c r="P174" s="62"/>
      <c r="Q174" s="62"/>
      <c r="R174" s="62"/>
      <c r="S174" s="62"/>
    </row>
    <row r="175" spans="1:19" ht="15" x14ac:dyDescent="0.25">
      <c r="A175" s="62"/>
      <c r="B175" s="62"/>
      <c r="C175" s="62"/>
      <c r="D175" s="62"/>
      <c r="E175" s="62"/>
      <c r="F175" s="62"/>
      <c r="G175" s="62"/>
      <c r="H175" s="62"/>
      <c r="I175" s="62"/>
      <c r="J175" s="62"/>
      <c r="K175" s="62"/>
      <c r="L175" s="62"/>
      <c r="M175" s="62"/>
      <c r="N175" s="62"/>
      <c r="O175" s="62"/>
      <c r="P175" s="62"/>
      <c r="Q175" s="62"/>
      <c r="R175" s="62"/>
      <c r="S175" s="62"/>
    </row>
    <row r="176" spans="1:19" ht="15" x14ac:dyDescent="0.25">
      <c r="A176" s="62"/>
      <c r="B176" s="62"/>
      <c r="C176" s="62"/>
      <c r="D176" s="62"/>
      <c r="E176" s="62"/>
      <c r="F176" s="62"/>
      <c r="G176" s="62"/>
      <c r="H176" s="62"/>
      <c r="I176" s="62"/>
      <c r="J176" s="62"/>
      <c r="K176" s="62"/>
      <c r="L176" s="62"/>
      <c r="M176" s="62"/>
      <c r="N176" s="62"/>
      <c r="O176" s="62"/>
      <c r="P176" s="62"/>
      <c r="Q176" s="62"/>
      <c r="R176" s="62"/>
      <c r="S176" s="62"/>
    </row>
    <row r="177" spans="1:19" ht="15" x14ac:dyDescent="0.25">
      <c r="A177" s="62"/>
      <c r="B177" s="62"/>
      <c r="C177" s="62"/>
      <c r="D177" s="62"/>
      <c r="E177" s="62"/>
      <c r="F177" s="62"/>
      <c r="G177" s="62"/>
      <c r="H177" s="62"/>
      <c r="I177" s="62"/>
      <c r="J177" s="62"/>
      <c r="K177" s="62"/>
      <c r="L177" s="62"/>
      <c r="M177" s="62"/>
      <c r="N177" s="62"/>
      <c r="O177" s="62"/>
      <c r="P177" s="62"/>
      <c r="Q177" s="62"/>
      <c r="R177" s="62"/>
      <c r="S177" s="62"/>
    </row>
    <row r="178" spans="1:19" ht="15" x14ac:dyDescent="0.25">
      <c r="A178" s="62"/>
      <c r="B178" s="62"/>
      <c r="C178" s="62"/>
      <c r="D178" s="62"/>
      <c r="E178" s="62"/>
      <c r="F178" s="62"/>
      <c r="G178" s="62"/>
      <c r="H178" s="62"/>
      <c r="I178" s="62"/>
      <c r="J178" s="62"/>
      <c r="K178" s="62"/>
      <c r="L178" s="62"/>
      <c r="M178" s="62"/>
      <c r="N178" s="62"/>
      <c r="O178" s="62"/>
      <c r="P178" s="62"/>
      <c r="Q178" s="62"/>
      <c r="R178" s="62"/>
      <c r="S178" s="62"/>
    </row>
    <row r="179" spans="1:19" ht="15" x14ac:dyDescent="0.25">
      <c r="A179" s="62"/>
      <c r="B179" s="62"/>
      <c r="C179" s="62"/>
      <c r="D179" s="62"/>
      <c r="E179" s="62"/>
      <c r="F179" s="62"/>
      <c r="G179" s="62"/>
      <c r="H179" s="62"/>
      <c r="I179" s="62"/>
      <c r="J179" s="62"/>
      <c r="K179" s="62"/>
      <c r="L179" s="62"/>
      <c r="M179" s="62"/>
      <c r="N179" s="62"/>
      <c r="O179" s="62"/>
      <c r="P179" s="62"/>
      <c r="Q179" s="62"/>
      <c r="R179" s="62"/>
      <c r="S179" s="62"/>
    </row>
    <row r="180" spans="1:19" ht="15" x14ac:dyDescent="0.25">
      <c r="A180" s="62"/>
      <c r="B180" s="62"/>
      <c r="C180" s="62"/>
      <c r="D180" s="62"/>
      <c r="E180" s="62"/>
      <c r="F180" s="62"/>
      <c r="G180" s="62"/>
      <c r="H180" s="62"/>
      <c r="I180" s="62"/>
      <c r="J180" s="62"/>
      <c r="K180" s="62"/>
      <c r="L180" s="62"/>
      <c r="M180" s="62"/>
      <c r="N180" s="62"/>
      <c r="O180" s="62"/>
      <c r="P180" s="62"/>
      <c r="Q180" s="62"/>
      <c r="R180" s="62"/>
      <c r="S180" s="62"/>
    </row>
    <row r="181" spans="1:19" ht="15" x14ac:dyDescent="0.25">
      <c r="A181" s="62"/>
      <c r="B181" s="62"/>
      <c r="C181" s="62"/>
      <c r="D181" s="62"/>
      <c r="E181" s="62"/>
      <c r="F181" s="62"/>
      <c r="G181" s="62"/>
      <c r="H181" s="62"/>
      <c r="I181" s="62"/>
      <c r="J181" s="62"/>
      <c r="K181" s="62"/>
      <c r="L181" s="62"/>
      <c r="M181" s="62"/>
      <c r="N181" s="62"/>
      <c r="O181" s="62"/>
      <c r="P181" s="62"/>
      <c r="Q181" s="62"/>
      <c r="R181" s="62"/>
      <c r="S181" s="62"/>
    </row>
    <row r="182" spans="1:19" ht="15" x14ac:dyDescent="0.25">
      <c r="A182" s="62"/>
      <c r="B182" s="62"/>
      <c r="C182" s="62"/>
      <c r="D182" s="62"/>
      <c r="E182" s="62"/>
      <c r="F182" s="62"/>
      <c r="G182" s="62"/>
      <c r="H182" s="62"/>
      <c r="I182" s="62"/>
      <c r="J182" s="62"/>
      <c r="K182" s="62"/>
      <c r="L182" s="62"/>
      <c r="M182" s="62"/>
      <c r="N182" s="62"/>
      <c r="O182" s="62"/>
      <c r="P182" s="62"/>
      <c r="Q182" s="62"/>
      <c r="R182" s="62"/>
      <c r="S182" s="62"/>
    </row>
    <row r="183" spans="1:19" ht="15" x14ac:dyDescent="0.25">
      <c r="A183" s="62"/>
      <c r="B183" s="62"/>
      <c r="C183" s="62"/>
      <c r="D183" s="62"/>
      <c r="E183" s="62"/>
      <c r="F183" s="62"/>
      <c r="G183" s="62"/>
      <c r="H183" s="62"/>
      <c r="I183" s="62"/>
      <c r="J183" s="62"/>
      <c r="K183" s="62"/>
      <c r="L183" s="62"/>
      <c r="M183" s="62"/>
      <c r="N183" s="62"/>
      <c r="O183" s="62"/>
      <c r="P183" s="62"/>
      <c r="Q183" s="62"/>
      <c r="R183" s="62"/>
      <c r="S183" s="62"/>
    </row>
    <row r="184" spans="1:19" ht="15" x14ac:dyDescent="0.25">
      <c r="A184" s="62"/>
      <c r="B184" s="62"/>
      <c r="C184" s="62"/>
      <c r="D184" s="62"/>
      <c r="E184" s="62"/>
      <c r="F184" s="62"/>
      <c r="G184" s="62"/>
      <c r="H184" s="62"/>
      <c r="I184" s="62"/>
      <c r="J184" s="62"/>
      <c r="K184" s="62"/>
      <c r="L184" s="62"/>
      <c r="M184" s="62"/>
      <c r="N184" s="62"/>
      <c r="O184" s="62"/>
      <c r="P184" s="62"/>
      <c r="Q184" s="62"/>
      <c r="R184" s="62"/>
      <c r="S184" s="62"/>
    </row>
    <row r="185" spans="1:19" ht="15" x14ac:dyDescent="0.25">
      <c r="A185" s="62"/>
      <c r="B185" s="62"/>
      <c r="C185" s="62"/>
      <c r="D185" s="62"/>
      <c r="E185" s="62"/>
      <c r="F185" s="62"/>
      <c r="G185" s="62"/>
      <c r="H185" s="62"/>
      <c r="I185" s="62"/>
      <c r="J185" s="62"/>
      <c r="K185" s="62"/>
      <c r="L185" s="62"/>
      <c r="M185" s="62"/>
      <c r="N185" s="62"/>
      <c r="O185" s="62"/>
      <c r="P185" s="62"/>
      <c r="Q185" s="62"/>
      <c r="R185" s="62"/>
      <c r="S185" s="62"/>
    </row>
    <row r="186" spans="1:19" ht="15" x14ac:dyDescent="0.25">
      <c r="A186" s="62"/>
      <c r="B186" s="62"/>
      <c r="C186" s="62"/>
      <c r="D186" s="62"/>
      <c r="E186" s="62"/>
      <c r="F186" s="62"/>
      <c r="G186" s="62"/>
      <c r="H186" s="62"/>
      <c r="I186" s="62"/>
      <c r="J186" s="62"/>
      <c r="K186" s="62"/>
      <c r="L186" s="62"/>
      <c r="M186" s="62"/>
      <c r="N186" s="62"/>
      <c r="O186" s="62"/>
      <c r="P186" s="62"/>
      <c r="Q186" s="62"/>
      <c r="R186" s="62"/>
      <c r="S186" s="62"/>
    </row>
    <row r="187" spans="1:19" ht="15" x14ac:dyDescent="0.25">
      <c r="A187" s="62"/>
      <c r="B187" s="62"/>
      <c r="C187" s="62"/>
      <c r="D187" s="62"/>
      <c r="E187" s="62"/>
      <c r="F187" s="62"/>
      <c r="G187" s="62"/>
      <c r="H187" s="62"/>
      <c r="I187" s="62"/>
      <c r="J187" s="62"/>
      <c r="K187" s="62"/>
      <c r="L187" s="62"/>
      <c r="M187" s="62"/>
      <c r="N187" s="62"/>
      <c r="O187" s="62"/>
      <c r="P187" s="62"/>
      <c r="Q187" s="62"/>
      <c r="R187" s="62"/>
      <c r="S187" s="62"/>
    </row>
    <row r="188" spans="1:19" ht="15" x14ac:dyDescent="0.25">
      <c r="A188" s="62"/>
      <c r="B188" s="62"/>
      <c r="C188" s="62"/>
      <c r="D188" s="62"/>
      <c r="E188" s="62"/>
      <c r="F188" s="62"/>
      <c r="G188" s="62"/>
      <c r="H188" s="62"/>
      <c r="I188" s="62"/>
      <c r="J188" s="62"/>
      <c r="K188" s="62"/>
      <c r="L188" s="62"/>
      <c r="M188" s="62"/>
      <c r="N188" s="62"/>
      <c r="O188" s="62"/>
      <c r="P188" s="62"/>
      <c r="Q188" s="62"/>
      <c r="R188" s="62"/>
      <c r="S188" s="62"/>
    </row>
    <row r="189" spans="1:19" ht="15" x14ac:dyDescent="0.25">
      <c r="A189" s="62"/>
      <c r="B189" s="62"/>
      <c r="C189" s="62"/>
      <c r="D189" s="62"/>
      <c r="E189" s="62"/>
      <c r="F189" s="62"/>
      <c r="G189" s="62"/>
      <c r="H189" s="62"/>
      <c r="I189" s="62"/>
      <c r="J189" s="62"/>
      <c r="K189" s="62"/>
      <c r="L189" s="62"/>
      <c r="M189" s="62"/>
      <c r="N189" s="62"/>
      <c r="O189" s="62"/>
      <c r="P189" s="62"/>
      <c r="Q189" s="62"/>
      <c r="R189" s="62"/>
      <c r="S189" s="62"/>
    </row>
    <row r="190" spans="1:19" ht="15" x14ac:dyDescent="0.25">
      <c r="A190" s="62"/>
      <c r="B190" s="62"/>
      <c r="C190" s="62"/>
      <c r="D190" s="62"/>
      <c r="E190" s="62"/>
      <c r="F190" s="62"/>
      <c r="G190" s="62"/>
      <c r="H190" s="62"/>
      <c r="I190" s="62"/>
      <c r="J190" s="62"/>
      <c r="K190" s="62"/>
      <c r="L190" s="62"/>
      <c r="M190" s="62"/>
      <c r="N190" s="62"/>
      <c r="O190" s="62"/>
      <c r="P190" s="62"/>
      <c r="Q190" s="62"/>
      <c r="R190" s="62"/>
      <c r="S190" s="62"/>
    </row>
    <row r="191" spans="1:19" ht="15" x14ac:dyDescent="0.25">
      <c r="A191" s="62"/>
      <c r="B191" s="62"/>
      <c r="C191" s="62"/>
      <c r="D191" s="62"/>
      <c r="E191" s="62"/>
      <c r="F191" s="62"/>
      <c r="G191" s="62"/>
      <c r="H191" s="62"/>
      <c r="I191" s="62"/>
      <c r="J191" s="62"/>
      <c r="K191" s="62"/>
      <c r="L191" s="62"/>
      <c r="M191" s="62"/>
      <c r="N191" s="62"/>
      <c r="O191" s="62"/>
      <c r="P191" s="62"/>
      <c r="Q191" s="62"/>
      <c r="R191" s="62"/>
      <c r="S191" s="62"/>
    </row>
    <row r="192" spans="1:19" ht="15" x14ac:dyDescent="0.25">
      <c r="A192" s="62"/>
      <c r="B192" s="62"/>
      <c r="C192" s="62"/>
      <c r="D192" s="62"/>
      <c r="E192" s="62"/>
      <c r="F192" s="62"/>
      <c r="G192" s="62"/>
      <c r="H192" s="62"/>
      <c r="I192" s="62"/>
      <c r="J192" s="62"/>
      <c r="K192" s="62"/>
      <c r="L192" s="62"/>
      <c r="M192" s="62"/>
      <c r="N192" s="62"/>
      <c r="O192" s="62"/>
      <c r="P192" s="62"/>
      <c r="Q192" s="62"/>
      <c r="R192" s="62"/>
      <c r="S192" s="62"/>
    </row>
    <row r="193" spans="1:19" ht="15" x14ac:dyDescent="0.25">
      <c r="A193" s="62"/>
      <c r="B193" s="62"/>
      <c r="C193" s="62"/>
      <c r="D193" s="62"/>
      <c r="E193" s="62"/>
      <c r="F193" s="62"/>
      <c r="G193" s="62"/>
      <c r="H193" s="62"/>
      <c r="I193" s="62"/>
      <c r="J193" s="62"/>
      <c r="K193" s="62"/>
      <c r="L193" s="62"/>
      <c r="M193" s="62"/>
      <c r="N193" s="62"/>
      <c r="O193" s="62"/>
      <c r="P193" s="62"/>
      <c r="Q193" s="62"/>
      <c r="R193" s="62"/>
      <c r="S193" s="62"/>
    </row>
    <row r="194" spans="1:19" ht="15" x14ac:dyDescent="0.25">
      <c r="A194" s="62"/>
      <c r="B194" s="62"/>
      <c r="C194" s="62"/>
      <c r="D194" s="62"/>
      <c r="E194" s="62"/>
      <c r="F194" s="62"/>
      <c r="G194" s="62"/>
      <c r="H194" s="62"/>
      <c r="I194" s="62"/>
      <c r="J194" s="62"/>
      <c r="K194" s="62"/>
      <c r="L194" s="62"/>
      <c r="M194" s="62"/>
      <c r="N194" s="62"/>
      <c r="O194" s="62"/>
      <c r="P194" s="62"/>
      <c r="Q194" s="62"/>
      <c r="R194" s="62"/>
      <c r="S194" s="62"/>
    </row>
    <row r="195" spans="1:19" ht="15" x14ac:dyDescent="0.25">
      <c r="A195" s="62"/>
      <c r="B195" s="62"/>
      <c r="C195" s="62"/>
      <c r="D195" s="62"/>
      <c r="E195" s="62"/>
      <c r="F195" s="62"/>
      <c r="G195" s="62"/>
      <c r="H195" s="62"/>
      <c r="I195" s="62"/>
      <c r="J195" s="62"/>
      <c r="K195" s="62"/>
      <c r="L195" s="62"/>
      <c r="M195" s="62"/>
      <c r="N195" s="62"/>
      <c r="O195" s="62"/>
      <c r="P195" s="62"/>
      <c r="Q195" s="62"/>
      <c r="R195" s="62"/>
      <c r="S195" s="62"/>
    </row>
    <row r="196" spans="1:19" ht="15" x14ac:dyDescent="0.25">
      <c r="A196" s="62"/>
      <c r="B196" s="62"/>
      <c r="C196" s="62"/>
      <c r="D196" s="62"/>
      <c r="E196" s="62"/>
      <c r="F196" s="62"/>
      <c r="G196" s="62"/>
      <c r="H196" s="62"/>
      <c r="I196" s="62"/>
      <c r="J196" s="62"/>
      <c r="K196" s="62"/>
      <c r="L196" s="62"/>
      <c r="M196" s="62"/>
      <c r="N196" s="62"/>
      <c r="O196" s="62"/>
      <c r="P196" s="62"/>
      <c r="Q196" s="62"/>
      <c r="R196" s="62"/>
      <c r="S196" s="62"/>
    </row>
    <row r="197" spans="1:19" ht="15" x14ac:dyDescent="0.25">
      <c r="A197" s="62"/>
      <c r="B197" s="62"/>
      <c r="C197" s="62"/>
      <c r="D197" s="62"/>
      <c r="E197" s="62"/>
      <c r="F197" s="62"/>
      <c r="G197" s="62"/>
      <c r="H197" s="62"/>
      <c r="I197" s="62"/>
      <c r="J197" s="62"/>
      <c r="K197" s="62"/>
      <c r="L197" s="62"/>
      <c r="M197" s="62"/>
      <c r="N197" s="62"/>
      <c r="O197" s="62"/>
      <c r="P197" s="62"/>
      <c r="Q197" s="62"/>
      <c r="R197" s="62"/>
      <c r="S197" s="62"/>
    </row>
    <row r="198" spans="1:19" ht="15" x14ac:dyDescent="0.25">
      <c r="A198" s="62"/>
      <c r="B198" s="62"/>
      <c r="C198" s="62"/>
      <c r="D198" s="62"/>
      <c r="E198" s="62"/>
      <c r="F198" s="62"/>
      <c r="G198" s="62"/>
      <c r="H198" s="62"/>
      <c r="I198" s="62"/>
      <c r="J198" s="62"/>
      <c r="K198" s="62"/>
      <c r="L198" s="62"/>
      <c r="M198" s="62"/>
      <c r="N198" s="62"/>
      <c r="O198" s="62"/>
      <c r="P198" s="62"/>
      <c r="Q198" s="62"/>
      <c r="R198" s="62"/>
      <c r="S198" s="62"/>
    </row>
    <row r="199" spans="1:19" ht="15" x14ac:dyDescent="0.25">
      <c r="A199" s="62"/>
      <c r="B199" s="62"/>
      <c r="C199" s="62"/>
      <c r="D199" s="62"/>
      <c r="E199" s="62"/>
      <c r="F199" s="62"/>
      <c r="G199" s="62"/>
      <c r="H199" s="62"/>
      <c r="I199" s="62"/>
      <c r="J199" s="62"/>
      <c r="K199" s="62"/>
      <c r="L199" s="62"/>
      <c r="M199" s="62"/>
      <c r="N199" s="62"/>
      <c r="O199" s="62"/>
      <c r="P199" s="62"/>
      <c r="Q199" s="62"/>
      <c r="R199" s="62"/>
      <c r="S199" s="62"/>
    </row>
    <row r="200" spans="1:19" ht="15" x14ac:dyDescent="0.25">
      <c r="A200" s="62"/>
      <c r="B200" s="62"/>
      <c r="C200" s="62"/>
      <c r="D200" s="62"/>
      <c r="E200" s="62"/>
      <c r="F200" s="62"/>
      <c r="G200" s="62"/>
      <c r="H200" s="62"/>
      <c r="I200" s="62"/>
      <c r="J200" s="62"/>
      <c r="K200" s="62"/>
      <c r="L200" s="62"/>
      <c r="M200" s="62"/>
      <c r="N200" s="62"/>
      <c r="O200" s="62"/>
      <c r="P200" s="62"/>
      <c r="Q200" s="62"/>
      <c r="R200" s="62"/>
      <c r="S200" s="62"/>
    </row>
    <row r="201" spans="1:19" ht="15" x14ac:dyDescent="0.25">
      <c r="A201" s="62"/>
      <c r="B201" s="62"/>
      <c r="C201" s="62"/>
      <c r="D201" s="62"/>
      <c r="E201" s="62"/>
      <c r="F201" s="62"/>
      <c r="G201" s="62"/>
      <c r="H201" s="62"/>
      <c r="I201" s="62"/>
      <c r="J201" s="62"/>
      <c r="K201" s="62"/>
      <c r="L201" s="62"/>
      <c r="M201" s="62"/>
      <c r="N201" s="62"/>
      <c r="O201" s="62"/>
      <c r="P201" s="62"/>
      <c r="Q201" s="62"/>
      <c r="R201" s="62"/>
      <c r="S201" s="62"/>
    </row>
    <row r="202" spans="1:19" ht="15" x14ac:dyDescent="0.25">
      <c r="A202" s="62"/>
      <c r="B202" s="62"/>
      <c r="C202" s="62"/>
      <c r="D202" s="62"/>
      <c r="E202" s="62"/>
      <c r="F202" s="62"/>
      <c r="G202" s="62"/>
      <c r="H202" s="62"/>
      <c r="I202" s="62"/>
      <c r="J202" s="62"/>
      <c r="K202" s="62"/>
      <c r="L202" s="62"/>
      <c r="M202" s="62"/>
      <c r="N202" s="62"/>
      <c r="O202" s="62"/>
      <c r="P202" s="62"/>
      <c r="Q202" s="62"/>
      <c r="R202" s="62"/>
      <c r="S202" s="62"/>
    </row>
    <row r="203" spans="1:19" ht="15" x14ac:dyDescent="0.25">
      <c r="A203" s="62"/>
      <c r="B203" s="62"/>
      <c r="C203" s="62"/>
      <c r="D203" s="62"/>
      <c r="E203" s="62"/>
      <c r="F203" s="62"/>
      <c r="G203" s="62"/>
      <c r="H203" s="62"/>
      <c r="I203" s="62"/>
      <c r="J203" s="62"/>
      <c r="K203" s="62"/>
      <c r="L203" s="62"/>
      <c r="M203" s="62"/>
      <c r="N203" s="62"/>
      <c r="O203" s="62"/>
      <c r="P203" s="62"/>
      <c r="Q203" s="62"/>
      <c r="R203" s="62"/>
      <c r="S203" s="62"/>
    </row>
    <row r="204" spans="1:19" ht="15" x14ac:dyDescent="0.25">
      <c r="A204" s="62"/>
      <c r="B204" s="62"/>
      <c r="C204" s="62"/>
      <c r="D204" s="62"/>
      <c r="E204" s="62"/>
      <c r="F204" s="62"/>
      <c r="G204" s="62"/>
      <c r="H204" s="62"/>
      <c r="I204" s="62"/>
      <c r="J204" s="62"/>
      <c r="K204" s="62"/>
      <c r="L204" s="62"/>
      <c r="M204" s="62"/>
      <c r="N204" s="62"/>
      <c r="O204" s="62"/>
      <c r="P204" s="62"/>
      <c r="Q204" s="62"/>
      <c r="R204" s="62"/>
      <c r="S204" s="62"/>
    </row>
    <row r="205" spans="1:19" ht="15" x14ac:dyDescent="0.25">
      <c r="A205" s="62"/>
      <c r="B205" s="62"/>
      <c r="C205" s="62"/>
      <c r="D205" s="62"/>
      <c r="E205" s="62"/>
      <c r="F205" s="62"/>
      <c r="G205" s="62"/>
      <c r="H205" s="62"/>
      <c r="I205" s="62"/>
      <c r="J205" s="62"/>
      <c r="K205" s="62"/>
      <c r="L205" s="62"/>
      <c r="M205" s="62"/>
      <c r="N205" s="62"/>
      <c r="O205" s="62"/>
      <c r="P205" s="62"/>
      <c r="Q205" s="62"/>
      <c r="R205" s="62"/>
      <c r="S205" s="62"/>
    </row>
    <row r="206" spans="1:19" ht="15" x14ac:dyDescent="0.25">
      <c r="A206" s="62"/>
      <c r="B206" s="62"/>
      <c r="C206" s="62"/>
      <c r="D206" s="62"/>
      <c r="E206" s="62"/>
      <c r="F206" s="62"/>
      <c r="G206" s="62"/>
      <c r="H206" s="62"/>
      <c r="I206" s="62"/>
      <c r="J206" s="62"/>
      <c r="K206" s="62"/>
      <c r="L206" s="62"/>
      <c r="M206" s="62"/>
      <c r="N206" s="62"/>
      <c r="O206" s="62"/>
      <c r="P206" s="62"/>
      <c r="Q206" s="62"/>
      <c r="R206" s="62"/>
      <c r="S206" s="62"/>
    </row>
    <row r="207" spans="1:19" ht="15" x14ac:dyDescent="0.25">
      <c r="A207" s="62"/>
      <c r="B207" s="62"/>
      <c r="C207" s="62"/>
      <c r="D207" s="62"/>
      <c r="E207" s="62"/>
      <c r="F207" s="62"/>
      <c r="G207" s="62"/>
      <c r="H207" s="62"/>
      <c r="I207" s="62"/>
      <c r="J207" s="62"/>
      <c r="K207" s="62"/>
      <c r="L207" s="62"/>
      <c r="M207" s="62"/>
      <c r="N207" s="62"/>
      <c r="O207" s="62"/>
      <c r="P207" s="62"/>
      <c r="Q207" s="62"/>
      <c r="R207" s="62"/>
      <c r="S207" s="62"/>
    </row>
    <row r="208" spans="1:19" ht="15" x14ac:dyDescent="0.25">
      <c r="A208" s="62"/>
      <c r="B208" s="62"/>
      <c r="C208" s="62"/>
      <c r="D208" s="62"/>
      <c r="E208" s="62"/>
      <c r="F208" s="62"/>
      <c r="G208" s="62"/>
      <c r="H208" s="62"/>
      <c r="I208" s="62"/>
      <c r="J208" s="62"/>
      <c r="K208" s="62"/>
      <c r="L208" s="62"/>
      <c r="M208" s="62"/>
      <c r="N208" s="62"/>
      <c r="O208" s="62"/>
      <c r="P208" s="62"/>
      <c r="Q208" s="62"/>
      <c r="R208" s="62"/>
      <c r="S208" s="62"/>
    </row>
    <row r="209" spans="1:19" ht="15" x14ac:dyDescent="0.25">
      <c r="A209" s="62"/>
      <c r="B209" s="62"/>
      <c r="C209" s="62"/>
      <c r="D209" s="62"/>
      <c r="E209" s="62"/>
      <c r="F209" s="62"/>
      <c r="G209" s="62"/>
      <c r="H209" s="62"/>
      <c r="I209" s="62"/>
      <c r="J209" s="62"/>
      <c r="K209" s="62"/>
      <c r="L209" s="62"/>
      <c r="M209" s="62"/>
      <c r="N209" s="62"/>
      <c r="O209" s="62"/>
      <c r="P209" s="62"/>
      <c r="Q209" s="62"/>
      <c r="R209" s="62"/>
      <c r="S209" s="62"/>
    </row>
    <row r="210" spans="1:19" ht="15" x14ac:dyDescent="0.25">
      <c r="A210" s="62"/>
      <c r="B210" s="62"/>
      <c r="C210" s="62"/>
      <c r="D210" s="62"/>
      <c r="E210" s="62"/>
      <c r="F210" s="62"/>
      <c r="G210" s="62"/>
      <c r="H210" s="62"/>
      <c r="I210" s="62"/>
      <c r="J210" s="62"/>
      <c r="K210" s="62"/>
      <c r="L210" s="62"/>
      <c r="M210" s="62"/>
      <c r="N210" s="62"/>
      <c r="O210" s="62"/>
      <c r="P210" s="62"/>
      <c r="Q210" s="62"/>
      <c r="R210" s="62"/>
      <c r="S210" s="62"/>
    </row>
    <row r="211" spans="1:19" ht="15" x14ac:dyDescent="0.25">
      <c r="A211" s="62"/>
      <c r="B211" s="62"/>
      <c r="C211" s="62"/>
      <c r="D211" s="62"/>
      <c r="E211" s="62"/>
      <c r="F211" s="62"/>
      <c r="G211" s="62"/>
      <c r="H211" s="62"/>
      <c r="I211" s="62"/>
      <c r="J211" s="62"/>
      <c r="K211" s="62"/>
      <c r="L211" s="62"/>
      <c r="M211" s="62"/>
      <c r="N211" s="62"/>
      <c r="O211" s="62"/>
      <c r="P211" s="62"/>
      <c r="Q211" s="62"/>
      <c r="R211" s="62"/>
      <c r="S211" s="62"/>
    </row>
    <row r="212" spans="1:19" ht="15" x14ac:dyDescent="0.25">
      <c r="A212" s="62"/>
      <c r="B212" s="62"/>
      <c r="C212" s="62"/>
      <c r="D212" s="62"/>
      <c r="E212" s="62"/>
      <c r="F212" s="62"/>
      <c r="G212" s="62"/>
      <c r="H212" s="62"/>
      <c r="I212" s="62"/>
      <c r="J212" s="62"/>
      <c r="K212" s="62"/>
      <c r="L212" s="62"/>
      <c r="M212" s="62"/>
      <c r="N212" s="62"/>
      <c r="O212" s="62"/>
      <c r="P212" s="62"/>
      <c r="Q212" s="62"/>
      <c r="R212" s="62"/>
      <c r="S212" s="62"/>
    </row>
    <row r="213" spans="1:19" ht="15" x14ac:dyDescent="0.25">
      <c r="A213" s="62"/>
      <c r="B213" s="62"/>
      <c r="C213" s="62"/>
      <c r="D213" s="62"/>
      <c r="E213" s="62"/>
      <c r="F213" s="62"/>
      <c r="G213" s="62"/>
      <c r="H213" s="62"/>
      <c r="I213" s="62"/>
      <c r="J213" s="62"/>
      <c r="K213" s="62"/>
      <c r="L213" s="62"/>
      <c r="M213" s="62"/>
      <c r="N213" s="62"/>
      <c r="O213" s="62"/>
      <c r="P213" s="62"/>
      <c r="Q213" s="62"/>
      <c r="R213" s="62"/>
      <c r="S213" s="62"/>
    </row>
    <row r="214" spans="1:19" ht="15" x14ac:dyDescent="0.25">
      <c r="A214" s="62"/>
      <c r="B214" s="62"/>
      <c r="C214" s="62"/>
      <c r="D214" s="62"/>
      <c r="E214" s="62"/>
      <c r="F214" s="62"/>
      <c r="G214" s="62"/>
      <c r="H214" s="62"/>
      <c r="I214" s="62"/>
      <c r="J214" s="62"/>
      <c r="K214" s="62"/>
      <c r="L214" s="62"/>
      <c r="M214" s="62"/>
      <c r="N214" s="62"/>
      <c r="O214" s="62"/>
      <c r="P214" s="62"/>
      <c r="Q214" s="62"/>
      <c r="R214" s="62"/>
      <c r="S214" s="62"/>
    </row>
    <row r="215" spans="1:19" ht="15" x14ac:dyDescent="0.25">
      <c r="A215" s="62"/>
      <c r="B215" s="62"/>
      <c r="C215" s="62"/>
      <c r="D215" s="62"/>
      <c r="E215" s="62"/>
      <c r="F215" s="62"/>
      <c r="G215" s="62"/>
      <c r="H215" s="62"/>
      <c r="I215" s="62"/>
      <c r="J215" s="62"/>
      <c r="K215" s="62"/>
      <c r="L215" s="62"/>
      <c r="M215" s="62"/>
      <c r="N215" s="62"/>
      <c r="O215" s="62"/>
      <c r="P215" s="62"/>
      <c r="Q215" s="62"/>
      <c r="R215" s="62"/>
      <c r="S215" s="62"/>
    </row>
    <row r="216" spans="1:19" ht="15" x14ac:dyDescent="0.25">
      <c r="A216" s="62"/>
      <c r="B216" s="62"/>
      <c r="C216" s="62"/>
      <c r="D216" s="62"/>
      <c r="E216" s="62"/>
      <c r="F216" s="62"/>
      <c r="G216" s="62"/>
      <c r="H216" s="62"/>
      <c r="I216" s="62"/>
      <c r="J216" s="62"/>
      <c r="K216" s="62"/>
      <c r="L216" s="62"/>
      <c r="M216" s="62"/>
      <c r="N216" s="62"/>
      <c r="O216" s="62"/>
      <c r="P216" s="62"/>
      <c r="Q216" s="62"/>
      <c r="R216" s="62"/>
      <c r="S216" s="62"/>
    </row>
    <row r="217" spans="1:19" ht="15" x14ac:dyDescent="0.25">
      <c r="A217" s="62"/>
      <c r="B217" s="62"/>
      <c r="C217" s="62"/>
      <c r="D217" s="62"/>
      <c r="E217" s="62"/>
      <c r="F217" s="62"/>
      <c r="G217" s="62"/>
      <c r="H217" s="62"/>
      <c r="I217" s="62"/>
      <c r="J217" s="62"/>
      <c r="K217" s="62"/>
      <c r="L217" s="62"/>
      <c r="M217" s="62"/>
      <c r="N217" s="62"/>
      <c r="O217" s="62"/>
      <c r="P217" s="62"/>
      <c r="Q217" s="62"/>
      <c r="R217" s="62"/>
      <c r="S217" s="62"/>
    </row>
    <row r="218" spans="1:19" ht="15" x14ac:dyDescent="0.25">
      <c r="A218" s="62"/>
      <c r="B218" s="62"/>
      <c r="C218" s="62"/>
      <c r="D218" s="62"/>
      <c r="E218" s="62"/>
      <c r="F218" s="62"/>
      <c r="G218" s="62"/>
      <c r="H218" s="62"/>
      <c r="I218" s="62"/>
      <c r="J218" s="62"/>
      <c r="K218" s="62"/>
      <c r="L218" s="62"/>
      <c r="M218" s="62"/>
      <c r="N218" s="62"/>
      <c r="O218" s="62"/>
      <c r="P218" s="62"/>
      <c r="Q218" s="62"/>
      <c r="R218" s="62"/>
      <c r="S218" s="62"/>
    </row>
    <row r="219" spans="1:19" ht="15" x14ac:dyDescent="0.25">
      <c r="A219" s="62"/>
      <c r="B219" s="62"/>
      <c r="C219" s="62"/>
      <c r="D219" s="62"/>
      <c r="E219" s="62"/>
      <c r="F219" s="62"/>
      <c r="G219" s="62"/>
      <c r="H219" s="62"/>
      <c r="I219" s="62"/>
      <c r="J219" s="62"/>
      <c r="K219" s="62"/>
      <c r="L219" s="62"/>
      <c r="M219" s="62"/>
      <c r="N219" s="62"/>
      <c r="O219" s="62"/>
      <c r="P219" s="62"/>
      <c r="Q219" s="62"/>
      <c r="R219" s="62"/>
      <c r="S219" s="62"/>
    </row>
    <row r="220" spans="1:19" ht="15" x14ac:dyDescent="0.25">
      <c r="A220" s="62"/>
      <c r="B220" s="62"/>
      <c r="C220" s="62"/>
      <c r="D220" s="62"/>
      <c r="E220" s="62"/>
      <c r="F220" s="62"/>
      <c r="G220" s="62"/>
      <c r="H220" s="62"/>
      <c r="I220" s="62"/>
      <c r="J220" s="62"/>
      <c r="K220" s="62"/>
      <c r="L220" s="62"/>
      <c r="M220" s="62"/>
      <c r="N220" s="62"/>
      <c r="O220" s="62"/>
      <c r="P220" s="62"/>
      <c r="Q220" s="62"/>
      <c r="R220" s="62"/>
      <c r="S220" s="62"/>
    </row>
    <row r="221" spans="1:19" ht="15" x14ac:dyDescent="0.25">
      <c r="A221" s="62"/>
      <c r="B221" s="62"/>
      <c r="C221" s="62"/>
      <c r="D221" s="62"/>
      <c r="E221" s="62"/>
      <c r="F221" s="62"/>
      <c r="G221" s="62"/>
      <c r="H221" s="62"/>
      <c r="I221" s="62"/>
      <c r="J221" s="62"/>
      <c r="K221" s="62"/>
      <c r="L221" s="62"/>
      <c r="M221" s="62"/>
      <c r="N221" s="62"/>
      <c r="O221" s="62"/>
      <c r="P221" s="62"/>
      <c r="Q221" s="62"/>
      <c r="R221" s="62"/>
      <c r="S221" s="62"/>
    </row>
    <row r="222" spans="1:19" ht="15" x14ac:dyDescent="0.25">
      <c r="A222" s="62"/>
      <c r="B222" s="62"/>
      <c r="C222" s="62"/>
      <c r="D222" s="62"/>
      <c r="E222" s="62"/>
      <c r="F222" s="62"/>
      <c r="G222" s="62"/>
      <c r="H222" s="62"/>
      <c r="I222" s="62"/>
      <c r="J222" s="62"/>
      <c r="K222" s="62"/>
      <c r="L222" s="62"/>
      <c r="M222" s="62"/>
      <c r="N222" s="62"/>
      <c r="O222" s="62"/>
      <c r="P222" s="62"/>
      <c r="Q222" s="62"/>
      <c r="R222" s="62"/>
      <c r="S222" s="62"/>
    </row>
    <row r="223" spans="1:19" ht="15" x14ac:dyDescent="0.25">
      <c r="A223" s="62"/>
      <c r="B223" s="62"/>
      <c r="C223" s="62"/>
      <c r="D223" s="62"/>
      <c r="E223" s="62"/>
      <c r="F223" s="62"/>
      <c r="G223" s="62"/>
      <c r="H223" s="62"/>
      <c r="I223" s="62"/>
      <c r="J223" s="62"/>
      <c r="K223" s="62"/>
      <c r="L223" s="62"/>
      <c r="M223" s="62"/>
      <c r="N223" s="62"/>
      <c r="O223" s="62"/>
      <c r="P223" s="62"/>
      <c r="Q223" s="62"/>
      <c r="R223" s="62"/>
      <c r="S223" s="62"/>
    </row>
    <row r="224" spans="1:19" ht="15" x14ac:dyDescent="0.25">
      <c r="A224" s="62"/>
      <c r="B224" s="62"/>
      <c r="C224" s="62"/>
      <c r="D224" s="62"/>
      <c r="E224" s="62"/>
      <c r="F224" s="62"/>
      <c r="G224" s="62"/>
      <c r="H224" s="62"/>
      <c r="I224" s="62"/>
      <c r="J224" s="62"/>
      <c r="K224" s="62"/>
      <c r="L224" s="62"/>
      <c r="M224" s="62"/>
      <c r="N224" s="62"/>
      <c r="O224" s="62"/>
      <c r="P224" s="62"/>
      <c r="Q224" s="62"/>
      <c r="R224" s="62"/>
      <c r="S224" s="62"/>
    </row>
    <row r="225" spans="1:19" ht="15" x14ac:dyDescent="0.25">
      <c r="A225" s="62"/>
      <c r="B225" s="62"/>
      <c r="C225" s="62"/>
      <c r="D225" s="62"/>
      <c r="E225" s="62"/>
      <c r="F225" s="62"/>
      <c r="G225" s="62"/>
      <c r="H225" s="62"/>
      <c r="I225" s="62"/>
      <c r="J225" s="62"/>
      <c r="K225" s="62"/>
      <c r="L225" s="62"/>
      <c r="M225" s="62"/>
      <c r="N225" s="62"/>
      <c r="O225" s="62"/>
      <c r="P225" s="62"/>
      <c r="Q225" s="62"/>
      <c r="R225" s="62"/>
      <c r="S225" s="62"/>
    </row>
    <row r="226" spans="1:19" ht="15" x14ac:dyDescent="0.25">
      <c r="A226" s="62"/>
      <c r="B226" s="62"/>
      <c r="C226" s="62"/>
      <c r="D226" s="62"/>
      <c r="E226" s="62"/>
      <c r="F226" s="62"/>
      <c r="G226" s="62"/>
      <c r="H226" s="62"/>
      <c r="I226" s="62"/>
      <c r="J226" s="62"/>
      <c r="K226" s="62"/>
      <c r="L226" s="62"/>
      <c r="M226" s="62"/>
      <c r="N226" s="62"/>
      <c r="O226" s="62"/>
      <c r="P226" s="62"/>
      <c r="Q226" s="62"/>
      <c r="R226" s="62"/>
      <c r="S226" s="62"/>
    </row>
    <row r="227" spans="1:19" ht="15" x14ac:dyDescent="0.25">
      <c r="A227" s="62"/>
      <c r="B227" s="62"/>
      <c r="C227" s="62"/>
      <c r="D227" s="62"/>
      <c r="E227" s="62"/>
      <c r="F227" s="62"/>
      <c r="G227" s="62"/>
      <c r="H227" s="62"/>
      <c r="I227" s="62"/>
      <c r="J227" s="62"/>
      <c r="K227" s="62"/>
      <c r="L227" s="62"/>
      <c r="M227" s="62"/>
      <c r="N227" s="62"/>
      <c r="O227" s="62"/>
      <c r="P227" s="62"/>
      <c r="Q227" s="62"/>
      <c r="R227" s="62"/>
      <c r="S227" s="62"/>
    </row>
    <row r="228" spans="1:19" ht="15" x14ac:dyDescent="0.25">
      <c r="A228" s="62"/>
      <c r="B228" s="62"/>
      <c r="C228" s="62"/>
      <c r="D228" s="62"/>
      <c r="E228" s="62"/>
      <c r="F228" s="62"/>
      <c r="G228" s="62"/>
      <c r="H228" s="62"/>
      <c r="I228" s="62"/>
      <c r="J228" s="62"/>
      <c r="K228" s="62"/>
      <c r="L228" s="62"/>
      <c r="M228" s="62"/>
      <c r="N228" s="62"/>
      <c r="O228" s="62"/>
      <c r="P228" s="62"/>
      <c r="Q228" s="62"/>
      <c r="R228" s="62"/>
      <c r="S228" s="62"/>
    </row>
    <row r="229" spans="1:19" ht="15" x14ac:dyDescent="0.25">
      <c r="A229" s="62"/>
      <c r="B229" s="62"/>
      <c r="C229" s="62"/>
      <c r="D229" s="62"/>
      <c r="E229" s="62"/>
      <c r="F229" s="62"/>
      <c r="G229" s="62"/>
      <c r="H229" s="62"/>
      <c r="I229" s="62"/>
      <c r="J229" s="62"/>
      <c r="K229" s="62"/>
      <c r="L229" s="62"/>
      <c r="M229" s="62"/>
      <c r="N229" s="62"/>
      <c r="O229" s="62"/>
      <c r="P229" s="62"/>
      <c r="Q229" s="62"/>
      <c r="R229" s="62"/>
      <c r="S229" s="62"/>
    </row>
    <row r="230" spans="1:19" ht="15" x14ac:dyDescent="0.25">
      <c r="A230" s="62"/>
      <c r="B230" s="62"/>
      <c r="C230" s="62"/>
      <c r="D230" s="62"/>
      <c r="E230" s="62"/>
      <c r="F230" s="62"/>
      <c r="G230" s="62"/>
      <c r="H230" s="62"/>
      <c r="I230" s="62"/>
      <c r="J230" s="62"/>
      <c r="K230" s="62"/>
      <c r="L230" s="62"/>
      <c r="M230" s="62"/>
      <c r="N230" s="62"/>
      <c r="O230" s="62"/>
      <c r="P230" s="62"/>
      <c r="Q230" s="62"/>
      <c r="R230" s="62"/>
      <c r="S230" s="62"/>
    </row>
    <row r="231" spans="1:19" ht="15" x14ac:dyDescent="0.25">
      <c r="A231" s="62"/>
      <c r="B231" s="62"/>
      <c r="C231" s="62"/>
      <c r="D231" s="62"/>
      <c r="E231" s="62"/>
      <c r="F231" s="62"/>
      <c r="G231" s="62"/>
      <c r="H231" s="62"/>
      <c r="I231" s="62"/>
      <c r="J231" s="62"/>
      <c r="K231" s="62"/>
      <c r="L231" s="62"/>
      <c r="M231" s="62"/>
      <c r="N231" s="62"/>
      <c r="O231" s="62"/>
      <c r="P231" s="62"/>
      <c r="Q231" s="62"/>
      <c r="R231" s="62"/>
      <c r="S231" s="62"/>
    </row>
    <row r="232" spans="1:19" ht="15" x14ac:dyDescent="0.25">
      <c r="A232" s="62"/>
      <c r="B232" s="62"/>
      <c r="C232" s="62"/>
      <c r="D232" s="62"/>
      <c r="E232" s="62"/>
      <c r="F232" s="62"/>
      <c r="G232" s="62"/>
      <c r="H232" s="62"/>
      <c r="I232" s="62"/>
      <c r="J232" s="62"/>
      <c r="K232" s="62"/>
      <c r="L232" s="62"/>
      <c r="M232" s="62"/>
      <c r="N232" s="62"/>
      <c r="O232" s="62"/>
      <c r="P232" s="62"/>
      <c r="Q232" s="62"/>
      <c r="R232" s="62"/>
      <c r="S232" s="62"/>
    </row>
    <row r="233" spans="1:19" ht="15" x14ac:dyDescent="0.25">
      <c r="A233" s="62"/>
      <c r="B233" s="62"/>
      <c r="C233" s="62"/>
      <c r="D233" s="62"/>
      <c r="E233" s="62"/>
      <c r="F233" s="62"/>
      <c r="G233" s="62"/>
      <c r="H233" s="62"/>
      <c r="I233" s="62"/>
      <c r="J233" s="62"/>
      <c r="K233" s="62"/>
      <c r="L233" s="62"/>
      <c r="M233" s="62"/>
      <c r="N233" s="62"/>
      <c r="O233" s="62"/>
      <c r="P233" s="62"/>
      <c r="Q233" s="62"/>
      <c r="R233" s="62"/>
      <c r="S233" s="62"/>
    </row>
    <row r="234" spans="1:19" ht="15" x14ac:dyDescent="0.25">
      <c r="A234" s="62"/>
      <c r="B234" s="62"/>
      <c r="C234" s="62"/>
      <c r="D234" s="62"/>
      <c r="E234" s="62"/>
      <c r="F234" s="62"/>
      <c r="G234" s="62"/>
      <c r="H234" s="62"/>
      <c r="I234" s="62"/>
      <c r="J234" s="62"/>
      <c r="K234" s="62"/>
      <c r="L234" s="62"/>
      <c r="M234" s="62"/>
      <c r="N234" s="62"/>
      <c r="O234" s="62"/>
      <c r="P234" s="62"/>
      <c r="Q234" s="62"/>
      <c r="R234" s="62"/>
      <c r="S234" s="62"/>
    </row>
    <row r="235" spans="1:19" ht="15" x14ac:dyDescent="0.25">
      <c r="A235" s="62"/>
      <c r="B235" s="62"/>
      <c r="C235" s="62"/>
      <c r="D235" s="62"/>
      <c r="E235" s="62"/>
      <c r="F235" s="62"/>
      <c r="G235" s="62"/>
      <c r="H235" s="62"/>
      <c r="I235" s="62"/>
      <c r="J235" s="62"/>
      <c r="K235" s="62"/>
      <c r="L235" s="62"/>
      <c r="M235" s="62"/>
      <c r="N235" s="62"/>
      <c r="O235" s="62"/>
      <c r="P235" s="62"/>
      <c r="Q235" s="62"/>
      <c r="R235" s="62"/>
      <c r="S235" s="62"/>
    </row>
    <row r="236" spans="1:19" ht="15" x14ac:dyDescent="0.25">
      <c r="A236" s="62"/>
      <c r="B236" s="62"/>
      <c r="C236" s="62"/>
      <c r="D236" s="62"/>
      <c r="E236" s="62"/>
      <c r="F236" s="62"/>
      <c r="G236" s="62"/>
      <c r="H236" s="62"/>
      <c r="I236" s="62"/>
      <c r="J236" s="62"/>
      <c r="K236" s="62"/>
      <c r="L236" s="62"/>
      <c r="M236" s="62"/>
      <c r="N236" s="62"/>
      <c r="O236" s="62"/>
      <c r="P236" s="62"/>
      <c r="Q236" s="62"/>
      <c r="R236" s="62"/>
      <c r="S236" s="62"/>
    </row>
    <row r="237" spans="1:19" ht="15" x14ac:dyDescent="0.25">
      <c r="A237" s="62"/>
      <c r="B237" s="62"/>
      <c r="C237" s="62"/>
      <c r="D237" s="62"/>
      <c r="E237" s="62"/>
      <c r="F237" s="62"/>
      <c r="G237" s="62"/>
      <c r="H237" s="62"/>
      <c r="I237" s="62"/>
      <c r="J237" s="62"/>
      <c r="K237" s="62"/>
      <c r="L237" s="62"/>
      <c r="M237" s="62"/>
      <c r="N237" s="62"/>
      <c r="O237" s="62"/>
      <c r="P237" s="62"/>
      <c r="Q237" s="62"/>
      <c r="R237" s="62"/>
      <c r="S237" s="62"/>
    </row>
    <row r="238" spans="1:19" ht="15" x14ac:dyDescent="0.25">
      <c r="A238" s="62"/>
      <c r="B238" s="62"/>
      <c r="C238" s="62"/>
      <c r="D238" s="62"/>
      <c r="E238" s="62"/>
      <c r="F238" s="62"/>
      <c r="G238" s="62"/>
      <c r="H238" s="62"/>
      <c r="I238" s="62"/>
      <c r="J238" s="62"/>
      <c r="K238" s="62"/>
      <c r="L238" s="62"/>
      <c r="M238" s="62"/>
      <c r="N238" s="62"/>
      <c r="O238" s="62"/>
      <c r="P238" s="62"/>
      <c r="Q238" s="62"/>
      <c r="R238" s="62"/>
      <c r="S238" s="62"/>
    </row>
    <row r="239" spans="1:19" ht="15" x14ac:dyDescent="0.25">
      <c r="A239" s="62"/>
      <c r="B239" s="62"/>
      <c r="C239" s="62"/>
      <c r="D239" s="62"/>
      <c r="E239" s="62"/>
      <c r="F239" s="62"/>
      <c r="G239" s="62"/>
      <c r="H239" s="62"/>
      <c r="I239" s="62"/>
      <c r="J239" s="62"/>
      <c r="K239" s="62"/>
      <c r="L239" s="62"/>
      <c r="M239" s="62"/>
      <c r="N239" s="62"/>
      <c r="O239" s="62"/>
      <c r="P239" s="62"/>
      <c r="Q239" s="62"/>
      <c r="R239" s="62"/>
      <c r="S239" s="62"/>
    </row>
    <row r="240" spans="1:19" ht="15" x14ac:dyDescent="0.25">
      <c r="A240" s="62"/>
      <c r="B240" s="62"/>
      <c r="C240" s="62"/>
      <c r="D240" s="62"/>
      <c r="E240" s="62"/>
      <c r="F240" s="62"/>
      <c r="G240" s="62"/>
      <c r="H240" s="62"/>
      <c r="I240" s="62"/>
      <c r="J240" s="62"/>
      <c r="K240" s="62"/>
      <c r="L240" s="62"/>
      <c r="M240" s="62"/>
      <c r="N240" s="62"/>
      <c r="O240" s="62"/>
      <c r="P240" s="62"/>
      <c r="Q240" s="62"/>
      <c r="R240" s="62"/>
      <c r="S240" s="62"/>
    </row>
    <row r="241" spans="1:19" ht="15" x14ac:dyDescent="0.25">
      <c r="A241" s="62"/>
      <c r="B241" s="62"/>
      <c r="C241" s="62"/>
      <c r="D241" s="62"/>
      <c r="E241" s="62"/>
      <c r="F241" s="62"/>
      <c r="G241" s="62"/>
      <c r="H241" s="62"/>
      <c r="I241" s="62"/>
      <c r="J241" s="62"/>
      <c r="K241" s="62"/>
      <c r="L241" s="62"/>
      <c r="M241" s="62"/>
      <c r="N241" s="62"/>
      <c r="O241" s="62"/>
      <c r="P241" s="62"/>
      <c r="Q241" s="62"/>
      <c r="R241" s="62"/>
      <c r="S241" s="62"/>
    </row>
    <row r="242" spans="1:19" ht="15" x14ac:dyDescent="0.25">
      <c r="A242" s="62"/>
      <c r="B242" s="62"/>
      <c r="C242" s="62"/>
      <c r="D242" s="62"/>
      <c r="E242" s="62"/>
      <c r="F242" s="62"/>
      <c r="G242" s="62"/>
      <c r="H242" s="62"/>
      <c r="I242" s="62"/>
      <c r="J242" s="62"/>
      <c r="K242" s="62"/>
      <c r="L242" s="62"/>
      <c r="M242" s="62"/>
      <c r="N242" s="62"/>
      <c r="O242" s="62"/>
      <c r="P242" s="62"/>
      <c r="Q242" s="62"/>
      <c r="R242" s="62"/>
      <c r="S242" s="62"/>
    </row>
    <row r="243" spans="1:19" ht="15" x14ac:dyDescent="0.25">
      <c r="A243" s="62"/>
      <c r="B243" s="62"/>
      <c r="C243" s="62"/>
      <c r="D243" s="62"/>
      <c r="E243" s="62"/>
      <c r="F243" s="62"/>
      <c r="G243" s="62"/>
      <c r="H243" s="62"/>
      <c r="I243" s="62"/>
      <c r="J243" s="62"/>
      <c r="K243" s="62"/>
      <c r="L243" s="62"/>
      <c r="M243" s="62"/>
      <c r="N243" s="62"/>
      <c r="O243" s="62"/>
      <c r="P243" s="62"/>
      <c r="Q243" s="62"/>
      <c r="R243" s="62"/>
      <c r="S243" s="62"/>
    </row>
    <row r="244" spans="1:19" ht="15" x14ac:dyDescent="0.25">
      <c r="A244" s="62"/>
      <c r="B244" s="62"/>
      <c r="C244" s="62"/>
      <c r="D244" s="62"/>
      <c r="E244" s="62"/>
      <c r="F244" s="62"/>
      <c r="G244" s="62"/>
      <c r="H244" s="62"/>
      <c r="I244" s="62"/>
      <c r="J244" s="62"/>
      <c r="K244" s="62"/>
      <c r="L244" s="62"/>
      <c r="M244" s="62"/>
      <c r="N244" s="62"/>
      <c r="O244" s="62"/>
      <c r="P244" s="62"/>
      <c r="Q244" s="62"/>
      <c r="R244" s="62"/>
      <c r="S244" s="62"/>
    </row>
    <row r="245" spans="1:19" ht="15" x14ac:dyDescent="0.25">
      <c r="A245" s="62"/>
      <c r="B245" s="62"/>
      <c r="C245" s="62"/>
      <c r="D245" s="62"/>
      <c r="E245" s="62"/>
      <c r="F245" s="62"/>
      <c r="G245" s="62"/>
      <c r="H245" s="62"/>
      <c r="I245" s="62"/>
      <c r="J245" s="62"/>
      <c r="K245" s="62"/>
      <c r="L245" s="62"/>
      <c r="M245" s="62"/>
      <c r="N245" s="62"/>
      <c r="O245" s="62"/>
      <c r="P245" s="62"/>
      <c r="Q245" s="62"/>
      <c r="R245" s="62"/>
      <c r="S245" s="62"/>
    </row>
    <row r="246" spans="1:19" ht="15" x14ac:dyDescent="0.25">
      <c r="A246" s="62"/>
      <c r="B246" s="62"/>
      <c r="C246" s="62"/>
      <c r="D246" s="62"/>
      <c r="E246" s="62"/>
      <c r="F246" s="62"/>
      <c r="G246" s="62"/>
      <c r="H246" s="62"/>
      <c r="I246" s="62"/>
      <c r="J246" s="62"/>
      <c r="K246" s="62"/>
      <c r="L246" s="62"/>
      <c r="M246" s="62"/>
      <c r="N246" s="62"/>
      <c r="O246" s="62"/>
      <c r="P246" s="62"/>
      <c r="Q246" s="62"/>
      <c r="R246" s="62"/>
      <c r="S246" s="62"/>
    </row>
    <row r="247" spans="1:19" ht="15" x14ac:dyDescent="0.25">
      <c r="A247" s="62"/>
      <c r="B247" s="62"/>
      <c r="C247" s="62"/>
      <c r="D247" s="62"/>
      <c r="E247" s="62"/>
      <c r="F247" s="62"/>
      <c r="G247" s="62"/>
      <c r="H247" s="62"/>
      <c r="I247" s="62"/>
      <c r="J247" s="62"/>
      <c r="K247" s="62"/>
      <c r="L247" s="62"/>
      <c r="M247" s="62"/>
      <c r="N247" s="62"/>
      <c r="O247" s="62"/>
      <c r="P247" s="62"/>
      <c r="Q247" s="62"/>
      <c r="R247" s="62"/>
      <c r="S247" s="62"/>
    </row>
    <row r="248" spans="1:19" ht="15" x14ac:dyDescent="0.25">
      <c r="A248" s="62"/>
      <c r="B248" s="62"/>
      <c r="C248" s="62"/>
      <c r="D248" s="62"/>
      <c r="E248" s="62"/>
      <c r="F248" s="62"/>
      <c r="G248" s="62"/>
      <c r="H248" s="62"/>
      <c r="I248" s="62"/>
      <c r="J248" s="62"/>
      <c r="K248" s="62"/>
      <c r="L248" s="62"/>
      <c r="M248" s="62"/>
      <c r="N248" s="62"/>
      <c r="O248" s="62"/>
      <c r="P248" s="62"/>
      <c r="Q248" s="62"/>
      <c r="R248" s="62"/>
      <c r="S248" s="62"/>
    </row>
    <row r="249" spans="1:19" ht="15" x14ac:dyDescent="0.25">
      <c r="A249" s="62"/>
      <c r="B249" s="62"/>
      <c r="C249" s="62"/>
      <c r="D249" s="62"/>
      <c r="E249" s="62"/>
      <c r="F249" s="62"/>
      <c r="G249" s="62"/>
      <c r="H249" s="62"/>
      <c r="I249" s="62"/>
      <c r="J249" s="62"/>
      <c r="K249" s="62"/>
      <c r="L249" s="62"/>
      <c r="M249" s="62"/>
      <c r="N249" s="62"/>
      <c r="O249" s="62"/>
      <c r="P249" s="62"/>
      <c r="Q249" s="62"/>
      <c r="R249" s="62"/>
      <c r="S249" s="62"/>
    </row>
    <row r="250" spans="1:19" ht="15" x14ac:dyDescent="0.25">
      <c r="A250" s="62"/>
      <c r="B250" s="62"/>
      <c r="C250" s="62"/>
      <c r="D250" s="62"/>
      <c r="E250" s="62"/>
      <c r="F250" s="62"/>
      <c r="G250" s="62"/>
      <c r="H250" s="62"/>
      <c r="I250" s="62"/>
      <c r="J250" s="62"/>
      <c r="K250" s="62"/>
      <c r="L250" s="62"/>
      <c r="M250" s="62"/>
      <c r="N250" s="62"/>
      <c r="O250" s="62"/>
      <c r="P250" s="62"/>
      <c r="Q250" s="62"/>
      <c r="R250" s="62"/>
      <c r="S250" s="62"/>
    </row>
    <row r="251" spans="1:19" ht="15" x14ac:dyDescent="0.25">
      <c r="A251" s="62"/>
      <c r="B251" s="62"/>
      <c r="C251" s="62"/>
      <c r="D251" s="62"/>
      <c r="E251" s="62"/>
      <c r="F251" s="62"/>
      <c r="G251" s="62"/>
      <c r="H251" s="62"/>
      <c r="I251" s="62"/>
      <c r="J251" s="62"/>
      <c r="K251" s="62"/>
      <c r="L251" s="62"/>
      <c r="M251" s="62"/>
      <c r="N251" s="62"/>
      <c r="O251" s="62"/>
      <c r="P251" s="62"/>
      <c r="Q251" s="62"/>
      <c r="R251" s="62"/>
      <c r="S251" s="62"/>
    </row>
    <row r="252" spans="1:19" ht="15" x14ac:dyDescent="0.25">
      <c r="A252" s="62"/>
      <c r="B252" s="62"/>
      <c r="C252" s="62"/>
      <c r="D252" s="62"/>
      <c r="E252" s="62"/>
      <c r="F252" s="62"/>
      <c r="G252" s="62"/>
      <c r="H252" s="62"/>
      <c r="I252" s="62"/>
      <c r="J252" s="62"/>
      <c r="K252" s="62"/>
      <c r="L252" s="62"/>
      <c r="M252" s="62"/>
      <c r="N252" s="62"/>
      <c r="O252" s="62"/>
      <c r="P252" s="62"/>
      <c r="Q252" s="62"/>
      <c r="R252" s="62"/>
      <c r="S252" s="62"/>
    </row>
    <row r="253" spans="1:19" ht="15" x14ac:dyDescent="0.25">
      <c r="A253" s="62"/>
      <c r="B253" s="62"/>
      <c r="C253" s="62"/>
      <c r="D253" s="62"/>
      <c r="E253" s="62"/>
      <c r="F253" s="62"/>
      <c r="G253" s="62"/>
      <c r="H253" s="62"/>
      <c r="I253" s="62"/>
      <c r="J253" s="62"/>
      <c r="K253" s="62"/>
      <c r="L253" s="62"/>
      <c r="M253" s="62"/>
      <c r="N253" s="62"/>
      <c r="O253" s="62"/>
      <c r="P253" s="62"/>
      <c r="Q253" s="62"/>
      <c r="R253" s="62"/>
      <c r="S253" s="62"/>
    </row>
    <row r="254" spans="1:19" ht="15" x14ac:dyDescent="0.25">
      <c r="A254" s="62"/>
      <c r="B254" s="62"/>
      <c r="C254" s="62"/>
      <c r="D254" s="62"/>
      <c r="E254" s="62"/>
      <c r="F254" s="62"/>
      <c r="G254" s="62"/>
      <c r="H254" s="62"/>
      <c r="I254" s="62"/>
      <c r="J254" s="62"/>
      <c r="K254" s="62"/>
      <c r="L254" s="62"/>
      <c r="M254" s="62"/>
      <c r="N254" s="62"/>
      <c r="O254" s="62"/>
      <c r="P254" s="62"/>
      <c r="Q254" s="62"/>
      <c r="R254" s="62"/>
      <c r="S254" s="62"/>
    </row>
    <row r="255" spans="1:19" ht="15" x14ac:dyDescent="0.25">
      <c r="A255" s="62"/>
      <c r="B255" s="62"/>
      <c r="C255" s="62"/>
      <c r="D255" s="62"/>
      <c r="E255" s="62"/>
      <c r="F255" s="62"/>
      <c r="G255" s="62"/>
      <c r="H255" s="62"/>
      <c r="I255" s="62"/>
      <c r="J255" s="62"/>
      <c r="K255" s="62"/>
      <c r="L255" s="62"/>
      <c r="M255" s="62"/>
      <c r="N255" s="62"/>
      <c r="O255" s="62"/>
      <c r="P255" s="62"/>
      <c r="Q255" s="62"/>
      <c r="R255" s="62"/>
      <c r="S255" s="62"/>
    </row>
    <row r="256" spans="1:19" ht="15" x14ac:dyDescent="0.25">
      <c r="A256" s="62"/>
      <c r="B256" s="62"/>
      <c r="C256" s="62"/>
      <c r="D256" s="62"/>
      <c r="E256" s="62"/>
      <c r="F256" s="62"/>
      <c r="G256" s="62"/>
      <c r="H256" s="62"/>
      <c r="I256" s="62"/>
      <c r="J256" s="62"/>
      <c r="K256" s="62"/>
      <c r="L256" s="62"/>
      <c r="M256" s="62"/>
      <c r="N256" s="62"/>
      <c r="O256" s="62"/>
      <c r="P256" s="62"/>
      <c r="Q256" s="62"/>
      <c r="R256" s="62"/>
      <c r="S256" s="62"/>
    </row>
    <row r="257" spans="1:19" ht="15" x14ac:dyDescent="0.25">
      <c r="A257" s="62"/>
      <c r="B257" s="62"/>
      <c r="C257" s="62"/>
      <c r="D257" s="62"/>
      <c r="E257" s="62"/>
      <c r="F257" s="62"/>
      <c r="G257" s="62"/>
      <c r="H257" s="62"/>
      <c r="I257" s="62"/>
      <c r="J257" s="62"/>
      <c r="K257" s="62"/>
      <c r="L257" s="62"/>
      <c r="M257" s="62"/>
      <c r="N257" s="62"/>
      <c r="O257" s="62"/>
      <c r="P257" s="62"/>
      <c r="Q257" s="62"/>
      <c r="R257" s="62"/>
      <c r="S257" s="62"/>
    </row>
    <row r="258" spans="1:19" ht="15" x14ac:dyDescent="0.25">
      <c r="A258" s="62"/>
      <c r="B258" s="62"/>
      <c r="C258" s="62"/>
      <c r="D258" s="62"/>
      <c r="E258" s="62"/>
      <c r="F258" s="62"/>
      <c r="G258" s="62"/>
      <c r="H258" s="62"/>
      <c r="I258" s="62"/>
      <c r="J258" s="62"/>
      <c r="K258" s="62"/>
      <c r="L258" s="62"/>
      <c r="M258" s="62"/>
      <c r="N258" s="62"/>
      <c r="O258" s="62"/>
      <c r="P258" s="62"/>
      <c r="Q258" s="62"/>
      <c r="R258" s="62"/>
      <c r="S258" s="62"/>
    </row>
    <row r="259" spans="1:19" ht="15" x14ac:dyDescent="0.25">
      <c r="A259" s="62"/>
      <c r="B259" s="62"/>
      <c r="C259" s="62"/>
      <c r="D259" s="62"/>
      <c r="E259" s="62"/>
      <c r="F259" s="62"/>
      <c r="G259" s="62"/>
      <c r="H259" s="62"/>
      <c r="I259" s="62"/>
      <c r="J259" s="62"/>
      <c r="K259" s="62"/>
      <c r="L259" s="62"/>
      <c r="M259" s="62"/>
      <c r="N259" s="62"/>
      <c r="O259" s="62"/>
      <c r="P259" s="62"/>
      <c r="Q259" s="62"/>
      <c r="R259" s="62"/>
      <c r="S259" s="62"/>
    </row>
    <row r="260" spans="1:19" ht="15" x14ac:dyDescent="0.25">
      <c r="A260" s="62"/>
      <c r="B260" s="62"/>
      <c r="C260" s="62"/>
      <c r="D260" s="62"/>
      <c r="E260" s="62"/>
      <c r="F260" s="62"/>
      <c r="G260" s="62"/>
      <c r="H260" s="62"/>
      <c r="I260" s="62"/>
      <c r="J260" s="62"/>
      <c r="K260" s="62"/>
      <c r="L260" s="62"/>
      <c r="M260" s="62"/>
      <c r="N260" s="62"/>
      <c r="O260" s="62"/>
      <c r="P260" s="62"/>
      <c r="Q260" s="62"/>
      <c r="R260" s="62"/>
      <c r="S260" s="62"/>
    </row>
    <row r="261" spans="1:19" ht="15" x14ac:dyDescent="0.25">
      <c r="A261" s="62"/>
      <c r="B261" s="62"/>
      <c r="C261" s="62"/>
      <c r="D261" s="62"/>
      <c r="E261" s="62"/>
      <c r="F261" s="62"/>
      <c r="G261" s="62"/>
      <c r="H261" s="62"/>
      <c r="I261" s="62"/>
      <c r="J261" s="62"/>
      <c r="K261" s="62"/>
      <c r="L261" s="62"/>
      <c r="M261" s="62"/>
      <c r="N261" s="62"/>
      <c r="O261" s="62"/>
      <c r="P261" s="62"/>
      <c r="Q261" s="62"/>
      <c r="R261" s="62"/>
      <c r="S261" s="62"/>
    </row>
    <row r="262" spans="1:19" ht="15" x14ac:dyDescent="0.25">
      <c r="A262" s="62"/>
      <c r="B262" s="62"/>
      <c r="C262" s="62"/>
      <c r="D262" s="62"/>
      <c r="E262" s="62"/>
      <c r="F262" s="62"/>
      <c r="G262" s="62"/>
      <c r="H262" s="62"/>
      <c r="I262" s="62"/>
      <c r="J262" s="62"/>
      <c r="K262" s="62"/>
      <c r="L262" s="62"/>
      <c r="M262" s="62"/>
      <c r="N262" s="62"/>
      <c r="O262" s="62"/>
      <c r="P262" s="62"/>
      <c r="Q262" s="62"/>
      <c r="R262" s="62"/>
      <c r="S262" s="62"/>
    </row>
    <row r="263" spans="1:19" ht="15" x14ac:dyDescent="0.25">
      <c r="A263" s="62"/>
      <c r="B263" s="62"/>
      <c r="C263" s="62"/>
      <c r="D263" s="62"/>
      <c r="E263" s="62"/>
      <c r="F263" s="62"/>
      <c r="G263" s="62"/>
      <c r="H263" s="62"/>
      <c r="I263" s="62"/>
      <c r="J263" s="62"/>
      <c r="K263" s="62"/>
      <c r="L263" s="62"/>
      <c r="M263" s="62"/>
      <c r="N263" s="62"/>
      <c r="O263" s="62"/>
      <c r="P263" s="62"/>
      <c r="Q263" s="62"/>
      <c r="R263" s="62"/>
      <c r="S263" s="62"/>
    </row>
    <row r="264" spans="1:19" ht="15" x14ac:dyDescent="0.25">
      <c r="A264" s="62"/>
      <c r="B264" s="62"/>
      <c r="C264" s="62"/>
      <c r="D264" s="62"/>
      <c r="E264" s="62"/>
      <c r="F264" s="62"/>
      <c r="G264" s="62"/>
      <c r="H264" s="62"/>
      <c r="I264" s="62"/>
      <c r="J264" s="62"/>
      <c r="K264" s="62"/>
      <c r="L264" s="62"/>
      <c r="M264" s="62"/>
      <c r="N264" s="62"/>
      <c r="O264" s="62"/>
      <c r="P264" s="62"/>
      <c r="Q264" s="62"/>
      <c r="R264" s="62"/>
      <c r="S264" s="62"/>
    </row>
    <row r="265" spans="1:19" ht="15" x14ac:dyDescent="0.25">
      <c r="A265" s="62"/>
      <c r="B265" s="62"/>
      <c r="C265" s="62"/>
      <c r="D265" s="62"/>
      <c r="E265" s="62"/>
      <c r="F265" s="62"/>
      <c r="G265" s="62"/>
      <c r="H265" s="62"/>
      <c r="I265" s="62"/>
      <c r="J265" s="62"/>
      <c r="K265" s="62"/>
      <c r="L265" s="62"/>
      <c r="M265" s="62"/>
      <c r="N265" s="62"/>
      <c r="O265" s="62"/>
      <c r="P265" s="62"/>
      <c r="Q265" s="62"/>
      <c r="R265" s="62"/>
      <c r="S265" s="62"/>
    </row>
    <row r="266" spans="1:19" ht="15" x14ac:dyDescent="0.25">
      <c r="A266" s="62"/>
      <c r="B266" s="62"/>
      <c r="C266" s="62"/>
      <c r="D266" s="62"/>
      <c r="E266" s="62"/>
      <c r="F266" s="62"/>
      <c r="G266" s="62"/>
      <c r="H266" s="62"/>
      <c r="I266" s="62"/>
      <c r="J266" s="62"/>
      <c r="K266" s="62"/>
      <c r="L266" s="62"/>
      <c r="M266" s="62"/>
      <c r="N266" s="62"/>
      <c r="O266" s="62"/>
      <c r="P266" s="62"/>
      <c r="Q266" s="62"/>
      <c r="R266" s="62"/>
      <c r="S266" s="62"/>
    </row>
    <row r="267" spans="1:19" ht="15" x14ac:dyDescent="0.25">
      <c r="A267" s="62"/>
      <c r="B267" s="62"/>
      <c r="C267" s="62"/>
      <c r="D267" s="62"/>
      <c r="E267" s="62"/>
      <c r="F267" s="62"/>
      <c r="G267" s="62"/>
      <c r="H267" s="62"/>
      <c r="I267" s="62"/>
      <c r="J267" s="62"/>
      <c r="K267" s="62"/>
      <c r="L267" s="62"/>
      <c r="M267" s="62"/>
      <c r="N267" s="62"/>
      <c r="O267" s="62"/>
      <c r="P267" s="62"/>
      <c r="Q267" s="62"/>
      <c r="R267" s="62"/>
      <c r="S267" s="62"/>
    </row>
    <row r="268" spans="1:19" ht="15" x14ac:dyDescent="0.25">
      <c r="A268" s="62"/>
      <c r="B268" s="62"/>
      <c r="C268" s="62"/>
      <c r="D268" s="62"/>
      <c r="E268" s="62"/>
      <c r="F268" s="62"/>
      <c r="G268" s="62"/>
      <c r="H268" s="62"/>
      <c r="I268" s="62"/>
      <c r="J268" s="62"/>
      <c r="K268" s="62"/>
      <c r="L268" s="62"/>
      <c r="M268" s="62"/>
      <c r="N268" s="62"/>
      <c r="O268" s="62"/>
      <c r="P268" s="62"/>
      <c r="Q268" s="62"/>
      <c r="R268" s="62"/>
      <c r="S268" s="62"/>
    </row>
    <row r="269" spans="1:19" ht="15" x14ac:dyDescent="0.25">
      <c r="A269" s="62"/>
      <c r="B269" s="62"/>
      <c r="C269" s="62"/>
      <c r="D269" s="62"/>
      <c r="E269" s="62"/>
      <c r="F269" s="62"/>
      <c r="G269" s="62"/>
      <c r="H269" s="62"/>
      <c r="I269" s="62"/>
      <c r="J269" s="62"/>
      <c r="K269" s="62"/>
      <c r="L269" s="62"/>
      <c r="M269" s="62"/>
      <c r="N269" s="62"/>
      <c r="O269" s="62"/>
      <c r="P269" s="62"/>
      <c r="Q269" s="62"/>
      <c r="R269" s="62"/>
      <c r="S269" s="62"/>
    </row>
    <row r="270" spans="1:19" ht="15" x14ac:dyDescent="0.25">
      <c r="A270" s="62"/>
      <c r="B270" s="62"/>
      <c r="C270" s="62"/>
      <c r="D270" s="62"/>
      <c r="E270" s="62"/>
      <c r="F270" s="62"/>
      <c r="G270" s="62"/>
      <c r="H270" s="62"/>
      <c r="I270" s="62"/>
      <c r="J270" s="62"/>
      <c r="K270" s="62"/>
      <c r="L270" s="62"/>
      <c r="M270" s="62"/>
      <c r="N270" s="62"/>
      <c r="O270" s="62"/>
      <c r="P270" s="62"/>
      <c r="Q270" s="62"/>
      <c r="R270" s="62"/>
      <c r="S270" s="62"/>
    </row>
    <row r="271" spans="1:19" ht="15" x14ac:dyDescent="0.25">
      <c r="A271" s="62"/>
      <c r="B271" s="62"/>
      <c r="C271" s="62"/>
      <c r="D271" s="62"/>
      <c r="E271" s="62"/>
      <c r="F271" s="62"/>
      <c r="G271" s="62"/>
      <c r="H271" s="62"/>
      <c r="I271" s="62"/>
      <c r="J271" s="62"/>
      <c r="K271" s="62"/>
      <c r="L271" s="62"/>
      <c r="M271" s="62"/>
      <c r="N271" s="62"/>
      <c r="O271" s="62"/>
      <c r="P271" s="62"/>
      <c r="Q271" s="62"/>
      <c r="R271" s="62"/>
      <c r="S271" s="62"/>
    </row>
    <row r="272" spans="1:19" ht="15" x14ac:dyDescent="0.25">
      <c r="A272" s="62"/>
      <c r="B272" s="62"/>
      <c r="C272" s="62"/>
      <c r="D272" s="62"/>
      <c r="E272" s="62"/>
      <c r="F272" s="62"/>
      <c r="G272" s="62"/>
      <c r="H272" s="62"/>
      <c r="I272" s="62"/>
      <c r="J272" s="62"/>
      <c r="K272" s="62"/>
      <c r="L272" s="62"/>
      <c r="M272" s="62"/>
      <c r="N272" s="62"/>
      <c r="O272" s="62"/>
      <c r="P272" s="62"/>
      <c r="Q272" s="62"/>
      <c r="R272" s="62"/>
      <c r="S272" s="62"/>
    </row>
    <row r="273" spans="1:19" ht="15" x14ac:dyDescent="0.25">
      <c r="A273" s="62"/>
      <c r="B273" s="62"/>
      <c r="C273" s="62"/>
      <c r="D273" s="62"/>
      <c r="E273" s="62"/>
      <c r="F273" s="62"/>
      <c r="G273" s="62"/>
      <c r="H273" s="62"/>
      <c r="I273" s="62"/>
      <c r="J273" s="62"/>
      <c r="K273" s="62"/>
      <c r="L273" s="62"/>
      <c r="M273" s="62"/>
      <c r="N273" s="62"/>
      <c r="O273" s="62"/>
      <c r="P273" s="62"/>
      <c r="Q273" s="62"/>
      <c r="R273" s="62"/>
      <c r="S273" s="62"/>
    </row>
    <row r="274" spans="1:19" ht="15" x14ac:dyDescent="0.25">
      <c r="A274" s="62"/>
      <c r="B274" s="62"/>
      <c r="C274" s="62"/>
      <c r="D274" s="62"/>
      <c r="E274" s="62"/>
      <c r="F274" s="62"/>
      <c r="G274" s="62"/>
      <c r="H274" s="62"/>
      <c r="I274" s="62"/>
      <c r="J274" s="62"/>
      <c r="K274" s="62"/>
      <c r="L274" s="62"/>
      <c r="M274" s="62"/>
      <c r="N274" s="62"/>
      <c r="O274" s="62"/>
      <c r="P274" s="62"/>
      <c r="Q274" s="62"/>
      <c r="R274" s="62"/>
      <c r="S274" s="62"/>
    </row>
    <row r="275" spans="1:19" ht="15" x14ac:dyDescent="0.25">
      <c r="A275" s="62"/>
      <c r="B275" s="62"/>
      <c r="C275" s="62"/>
      <c r="D275" s="62"/>
      <c r="E275" s="62"/>
      <c r="F275" s="62"/>
      <c r="G275" s="62"/>
      <c r="H275" s="62"/>
      <c r="I275" s="62"/>
      <c r="J275" s="62"/>
      <c r="K275" s="62"/>
      <c r="L275" s="62"/>
      <c r="M275" s="62"/>
      <c r="N275" s="62"/>
      <c r="O275" s="62"/>
      <c r="P275" s="62"/>
      <c r="Q275" s="62"/>
      <c r="R275" s="62"/>
      <c r="S275" s="62"/>
    </row>
    <row r="276" spans="1:19" ht="15" x14ac:dyDescent="0.25">
      <c r="A276" s="62"/>
      <c r="B276" s="62"/>
      <c r="C276" s="62"/>
      <c r="D276" s="62"/>
      <c r="E276" s="62"/>
      <c r="F276" s="62"/>
      <c r="G276" s="62"/>
      <c r="H276" s="62"/>
      <c r="I276" s="62"/>
      <c r="J276" s="62"/>
      <c r="K276" s="62"/>
      <c r="L276" s="62"/>
      <c r="M276" s="62"/>
      <c r="N276" s="62"/>
      <c r="O276" s="62"/>
      <c r="P276" s="62"/>
      <c r="Q276" s="62"/>
      <c r="R276" s="62"/>
      <c r="S276" s="62"/>
    </row>
    <row r="277" spans="1:19" ht="15" x14ac:dyDescent="0.25">
      <c r="A277" s="62"/>
      <c r="B277" s="62"/>
      <c r="C277" s="62"/>
      <c r="D277" s="62"/>
      <c r="E277" s="62"/>
      <c r="F277" s="62"/>
      <c r="G277" s="62"/>
      <c r="H277" s="62"/>
      <c r="I277" s="62"/>
      <c r="J277" s="62"/>
      <c r="K277" s="62"/>
      <c r="L277" s="62"/>
      <c r="M277" s="62"/>
      <c r="N277" s="62"/>
      <c r="O277" s="62"/>
      <c r="P277" s="62"/>
      <c r="Q277" s="62"/>
      <c r="R277" s="62"/>
      <c r="S277" s="62"/>
    </row>
    <row r="278" spans="1:19" ht="15" x14ac:dyDescent="0.25">
      <c r="A278" s="62"/>
      <c r="B278" s="62"/>
      <c r="C278" s="62"/>
      <c r="D278" s="62"/>
      <c r="E278" s="62"/>
      <c r="F278" s="62"/>
      <c r="G278" s="62"/>
      <c r="H278" s="62"/>
      <c r="I278" s="62"/>
      <c r="J278" s="62"/>
      <c r="K278" s="62"/>
      <c r="L278" s="62"/>
      <c r="M278" s="62"/>
      <c r="N278" s="62"/>
      <c r="O278" s="62"/>
      <c r="P278" s="62"/>
      <c r="Q278" s="62"/>
      <c r="R278" s="62"/>
      <c r="S278" s="62"/>
    </row>
    <row r="279" spans="1:19" ht="15" x14ac:dyDescent="0.25">
      <c r="A279" s="62"/>
      <c r="B279" s="62"/>
      <c r="C279" s="62"/>
      <c r="D279" s="62"/>
      <c r="E279" s="62"/>
      <c r="F279" s="62"/>
      <c r="G279" s="62"/>
      <c r="H279" s="62"/>
      <c r="I279" s="62"/>
      <c r="J279" s="62"/>
      <c r="K279" s="62"/>
      <c r="L279" s="62"/>
      <c r="M279" s="62"/>
      <c r="N279" s="62"/>
      <c r="O279" s="62"/>
      <c r="P279" s="62"/>
      <c r="Q279" s="62"/>
      <c r="R279" s="62"/>
      <c r="S279" s="62"/>
    </row>
    <row r="280" spans="1:19" ht="15" x14ac:dyDescent="0.25">
      <c r="A280" s="62"/>
      <c r="B280" s="62"/>
      <c r="C280" s="62"/>
      <c r="D280" s="62"/>
      <c r="E280" s="62"/>
      <c r="F280" s="62"/>
      <c r="G280" s="62"/>
      <c r="H280" s="62"/>
      <c r="I280" s="62"/>
      <c r="J280" s="62"/>
      <c r="K280" s="62"/>
      <c r="L280" s="62"/>
      <c r="M280" s="62"/>
      <c r="N280" s="62"/>
      <c r="O280" s="62"/>
      <c r="P280" s="62"/>
      <c r="Q280" s="62"/>
      <c r="R280" s="62"/>
      <c r="S280" s="62"/>
    </row>
    <row r="281" spans="1:19" ht="15" x14ac:dyDescent="0.25">
      <c r="A281" s="62"/>
      <c r="B281" s="62"/>
      <c r="C281" s="62"/>
      <c r="D281" s="62"/>
      <c r="E281" s="62"/>
      <c r="F281" s="62"/>
      <c r="G281" s="62"/>
      <c r="H281" s="62"/>
      <c r="I281" s="62"/>
      <c r="J281" s="62"/>
      <c r="K281" s="62"/>
      <c r="L281" s="62"/>
      <c r="M281" s="62"/>
      <c r="N281" s="62"/>
      <c r="O281" s="62"/>
      <c r="P281" s="62"/>
      <c r="Q281" s="62"/>
      <c r="R281" s="62"/>
      <c r="S281" s="62"/>
    </row>
    <row r="282" spans="1:19" ht="15" x14ac:dyDescent="0.25">
      <c r="A282" s="62"/>
      <c r="B282" s="62"/>
      <c r="C282" s="62"/>
      <c r="D282" s="62"/>
      <c r="E282" s="62"/>
      <c r="F282" s="62"/>
      <c r="G282" s="62"/>
      <c r="H282" s="62"/>
      <c r="I282" s="62"/>
      <c r="J282" s="62"/>
      <c r="K282" s="62"/>
      <c r="L282" s="62"/>
      <c r="M282" s="62"/>
      <c r="N282" s="62"/>
      <c r="O282" s="62"/>
      <c r="P282" s="62"/>
      <c r="Q282" s="62"/>
      <c r="R282" s="62"/>
      <c r="S282" s="62"/>
    </row>
    <row r="283" spans="1:19" ht="15" x14ac:dyDescent="0.25">
      <c r="A283" s="62"/>
      <c r="B283" s="62"/>
      <c r="C283" s="62"/>
      <c r="D283" s="62"/>
      <c r="E283" s="62"/>
      <c r="F283" s="62"/>
      <c r="G283" s="62"/>
      <c r="H283" s="62"/>
      <c r="I283" s="62"/>
      <c r="J283" s="62"/>
      <c r="K283" s="62"/>
      <c r="L283" s="62"/>
      <c r="M283" s="62"/>
      <c r="N283" s="62"/>
      <c r="O283" s="62"/>
      <c r="P283" s="62"/>
      <c r="Q283" s="62"/>
      <c r="R283" s="62"/>
      <c r="S283" s="62"/>
    </row>
    <row r="284" spans="1:19" ht="15" x14ac:dyDescent="0.25">
      <c r="A284" s="62"/>
      <c r="B284" s="62"/>
      <c r="C284" s="62"/>
      <c r="D284" s="62"/>
      <c r="E284" s="62"/>
      <c r="F284" s="62"/>
      <c r="G284" s="62"/>
      <c r="H284" s="62"/>
      <c r="I284" s="62"/>
      <c r="J284" s="62"/>
      <c r="K284" s="62"/>
      <c r="L284" s="62"/>
      <c r="M284" s="62"/>
      <c r="N284" s="62"/>
      <c r="O284" s="62"/>
      <c r="P284" s="62"/>
      <c r="Q284" s="62"/>
      <c r="R284" s="62"/>
      <c r="S284" s="62"/>
    </row>
    <row r="285" spans="1:19" ht="15" x14ac:dyDescent="0.25">
      <c r="A285" s="62"/>
      <c r="B285" s="62"/>
      <c r="C285" s="62"/>
      <c r="D285" s="62"/>
      <c r="E285" s="62"/>
      <c r="F285" s="62"/>
      <c r="G285" s="62"/>
      <c r="H285" s="62"/>
      <c r="I285" s="62"/>
      <c r="J285" s="62"/>
      <c r="K285" s="62"/>
      <c r="L285" s="62"/>
      <c r="M285" s="62"/>
      <c r="N285" s="62"/>
      <c r="O285" s="62"/>
      <c r="P285" s="62"/>
      <c r="Q285" s="62"/>
      <c r="R285" s="62"/>
      <c r="S285" s="62"/>
    </row>
    <row r="286" spans="1:19" ht="15" x14ac:dyDescent="0.25">
      <c r="A286" s="62"/>
      <c r="B286" s="62"/>
      <c r="C286" s="62"/>
      <c r="D286" s="62"/>
      <c r="E286" s="62"/>
      <c r="F286" s="62"/>
      <c r="G286" s="62"/>
      <c r="H286" s="62"/>
      <c r="I286" s="62"/>
      <c r="J286" s="62"/>
      <c r="K286" s="62"/>
      <c r="L286" s="62"/>
      <c r="M286" s="62"/>
      <c r="N286" s="62"/>
      <c r="O286" s="62"/>
      <c r="P286" s="62"/>
      <c r="Q286" s="62"/>
      <c r="R286" s="62"/>
      <c r="S286" s="62"/>
    </row>
    <row r="287" spans="1:19" ht="15" x14ac:dyDescent="0.25">
      <c r="A287" s="62"/>
      <c r="B287" s="62"/>
      <c r="C287" s="62"/>
      <c r="D287" s="62"/>
      <c r="E287" s="62"/>
      <c r="F287" s="62"/>
      <c r="G287" s="62"/>
      <c r="H287" s="62"/>
      <c r="I287" s="62"/>
      <c r="J287" s="62"/>
      <c r="K287" s="62"/>
      <c r="L287" s="62"/>
      <c r="M287" s="62"/>
      <c r="N287" s="62"/>
      <c r="O287" s="62"/>
      <c r="P287" s="62"/>
      <c r="Q287" s="62"/>
      <c r="R287" s="62"/>
      <c r="S287" s="62"/>
    </row>
    <row r="288" spans="1:19" ht="15" x14ac:dyDescent="0.25">
      <c r="A288" s="62"/>
      <c r="B288" s="62"/>
      <c r="C288" s="62"/>
      <c r="D288" s="62"/>
      <c r="E288" s="62"/>
      <c r="F288" s="62"/>
      <c r="G288" s="62"/>
      <c r="H288" s="62"/>
      <c r="I288" s="62"/>
      <c r="J288" s="62"/>
      <c r="K288" s="62"/>
      <c r="L288" s="62"/>
      <c r="M288" s="62"/>
      <c r="N288" s="62"/>
      <c r="O288" s="62"/>
      <c r="P288" s="62"/>
      <c r="Q288" s="62"/>
      <c r="R288" s="62"/>
      <c r="S288" s="62"/>
    </row>
    <row r="289" spans="1:19" ht="15" x14ac:dyDescent="0.25">
      <c r="A289" s="62"/>
      <c r="B289" s="62"/>
      <c r="C289" s="62"/>
      <c r="D289" s="62"/>
      <c r="E289" s="62"/>
      <c r="F289" s="62"/>
      <c r="G289" s="62"/>
      <c r="H289" s="62"/>
      <c r="I289" s="62"/>
      <c r="J289" s="62"/>
      <c r="K289" s="62"/>
      <c r="L289" s="62"/>
      <c r="M289" s="62"/>
      <c r="N289" s="62"/>
      <c r="O289" s="62"/>
      <c r="P289" s="62"/>
      <c r="Q289" s="62"/>
      <c r="R289" s="62"/>
      <c r="S289" s="62"/>
    </row>
    <row r="290" spans="1:19" ht="15" x14ac:dyDescent="0.25">
      <c r="A290" s="62"/>
      <c r="B290" s="62"/>
      <c r="C290" s="62"/>
      <c r="D290" s="62"/>
      <c r="E290" s="62"/>
      <c r="F290" s="62"/>
      <c r="G290" s="62"/>
      <c r="H290" s="62"/>
      <c r="I290" s="62"/>
      <c r="J290" s="62"/>
      <c r="K290" s="62"/>
      <c r="L290" s="62"/>
      <c r="M290" s="62"/>
      <c r="N290" s="62"/>
      <c r="O290" s="62"/>
      <c r="P290" s="62"/>
      <c r="Q290" s="62"/>
      <c r="R290" s="62"/>
      <c r="S290" s="62"/>
    </row>
    <row r="291" spans="1:19" ht="15" x14ac:dyDescent="0.25">
      <c r="A291" s="62"/>
      <c r="B291" s="62"/>
      <c r="C291" s="62"/>
      <c r="D291" s="62"/>
      <c r="E291" s="62"/>
      <c r="F291" s="62"/>
      <c r="G291" s="62"/>
      <c r="H291" s="62"/>
      <c r="I291" s="62"/>
      <c r="J291" s="62"/>
      <c r="K291" s="62"/>
      <c r="L291" s="62"/>
      <c r="M291" s="62"/>
      <c r="N291" s="62"/>
      <c r="O291" s="62"/>
      <c r="P291" s="62"/>
      <c r="Q291" s="62"/>
      <c r="R291" s="62"/>
      <c r="S291" s="62"/>
    </row>
    <row r="292" spans="1:19" ht="15" x14ac:dyDescent="0.25">
      <c r="A292" s="62"/>
      <c r="B292" s="62"/>
      <c r="C292" s="62"/>
      <c r="D292" s="62"/>
      <c r="E292" s="62"/>
      <c r="F292" s="62"/>
      <c r="G292" s="62"/>
      <c r="H292" s="62"/>
      <c r="I292" s="62"/>
      <c r="J292" s="62"/>
      <c r="K292" s="62"/>
      <c r="L292" s="62"/>
      <c r="M292" s="62"/>
      <c r="N292" s="62"/>
      <c r="O292" s="62"/>
      <c r="P292" s="62"/>
      <c r="Q292" s="62"/>
      <c r="R292" s="62"/>
      <c r="S292" s="62"/>
    </row>
    <row r="293" spans="1:19" ht="15" x14ac:dyDescent="0.25">
      <c r="A293" s="62"/>
      <c r="B293" s="62"/>
      <c r="C293" s="62"/>
      <c r="D293" s="62"/>
      <c r="E293" s="62"/>
      <c r="F293" s="62"/>
      <c r="G293" s="62"/>
      <c r="H293" s="62"/>
      <c r="I293" s="62"/>
      <c r="J293" s="62"/>
      <c r="K293" s="62"/>
      <c r="L293" s="62"/>
      <c r="M293" s="62"/>
      <c r="N293" s="62"/>
      <c r="O293" s="62"/>
      <c r="P293" s="62"/>
      <c r="Q293" s="62"/>
      <c r="R293" s="62"/>
      <c r="S293" s="62"/>
    </row>
    <row r="294" spans="1:19" ht="15" x14ac:dyDescent="0.25">
      <c r="A294" s="62"/>
      <c r="B294" s="62"/>
      <c r="C294" s="62"/>
      <c r="D294" s="62"/>
      <c r="E294" s="62"/>
      <c r="F294" s="62"/>
      <c r="G294" s="62"/>
      <c r="H294" s="62"/>
      <c r="I294" s="62"/>
      <c r="J294" s="62"/>
      <c r="K294" s="62"/>
      <c r="L294" s="62"/>
      <c r="M294" s="62"/>
      <c r="N294" s="62"/>
      <c r="O294" s="62"/>
      <c r="P294" s="62"/>
      <c r="Q294" s="62"/>
      <c r="R294" s="62"/>
      <c r="S294" s="62"/>
    </row>
    <row r="295" spans="1:19" ht="15" x14ac:dyDescent="0.25">
      <c r="A295" s="62"/>
      <c r="B295" s="62"/>
      <c r="C295" s="62"/>
      <c r="D295" s="62"/>
      <c r="E295" s="62"/>
      <c r="F295" s="62"/>
      <c r="G295" s="62"/>
      <c r="H295" s="62"/>
      <c r="I295" s="62"/>
      <c r="J295" s="62"/>
      <c r="K295" s="62"/>
      <c r="L295" s="62"/>
      <c r="M295" s="62"/>
      <c r="N295" s="62"/>
      <c r="O295" s="62"/>
      <c r="P295" s="62"/>
      <c r="Q295" s="62"/>
      <c r="R295" s="62"/>
      <c r="S295" s="62"/>
    </row>
    <row r="296" spans="1:19" ht="15" x14ac:dyDescent="0.25">
      <c r="A296" s="62"/>
      <c r="B296" s="62"/>
      <c r="C296" s="62"/>
      <c r="D296" s="62"/>
      <c r="E296" s="62"/>
      <c r="F296" s="62"/>
      <c r="G296" s="62"/>
      <c r="H296" s="62"/>
      <c r="I296" s="62"/>
      <c r="J296" s="62"/>
      <c r="K296" s="62"/>
      <c r="L296" s="62"/>
      <c r="M296" s="62"/>
      <c r="N296" s="62"/>
      <c r="O296" s="62"/>
      <c r="P296" s="62"/>
      <c r="Q296" s="62"/>
      <c r="R296" s="62"/>
      <c r="S296" s="62"/>
    </row>
    <row r="297" spans="1:19" ht="15" x14ac:dyDescent="0.25">
      <c r="A297" s="62"/>
      <c r="B297" s="62"/>
      <c r="C297" s="62"/>
      <c r="D297" s="62"/>
      <c r="E297" s="62"/>
      <c r="F297" s="62"/>
      <c r="G297" s="62"/>
      <c r="H297" s="62"/>
      <c r="I297" s="62"/>
      <c r="J297" s="62"/>
      <c r="K297" s="62"/>
      <c r="L297" s="62"/>
      <c r="M297" s="62"/>
      <c r="N297" s="62"/>
      <c r="O297" s="62"/>
      <c r="P297" s="62"/>
      <c r="Q297" s="62"/>
      <c r="R297" s="62"/>
      <c r="S297" s="62"/>
    </row>
    <row r="298" spans="1:19" ht="15" x14ac:dyDescent="0.25">
      <c r="A298" s="62"/>
      <c r="B298" s="62"/>
      <c r="C298" s="62"/>
      <c r="D298" s="62"/>
      <c r="E298" s="62"/>
      <c r="F298" s="62"/>
      <c r="G298" s="62"/>
      <c r="H298" s="62"/>
      <c r="I298" s="62"/>
      <c r="J298" s="62"/>
      <c r="K298" s="62"/>
      <c r="L298" s="62"/>
      <c r="M298" s="62"/>
      <c r="N298" s="62"/>
      <c r="O298" s="62"/>
      <c r="P298" s="62"/>
      <c r="Q298" s="62"/>
      <c r="R298" s="62"/>
      <c r="S298" s="62"/>
    </row>
    <row r="299" spans="1:19" ht="15" x14ac:dyDescent="0.25">
      <c r="A299" s="62"/>
      <c r="B299" s="62"/>
      <c r="C299" s="62"/>
      <c r="D299" s="62"/>
      <c r="E299" s="62"/>
      <c r="F299" s="62"/>
      <c r="G299" s="62"/>
      <c r="H299" s="62"/>
      <c r="I299" s="62"/>
      <c r="J299" s="62"/>
      <c r="K299" s="62"/>
      <c r="L299" s="62"/>
      <c r="M299" s="62"/>
      <c r="N299" s="62"/>
      <c r="O299" s="62"/>
      <c r="P299" s="62"/>
      <c r="Q299" s="62"/>
      <c r="R299" s="62"/>
      <c r="S299" s="62"/>
    </row>
    <row r="300" spans="1:19" ht="15" x14ac:dyDescent="0.25">
      <c r="A300" s="62"/>
      <c r="B300" s="62"/>
      <c r="C300" s="62"/>
      <c r="D300" s="62"/>
      <c r="E300" s="62"/>
      <c r="F300" s="62"/>
      <c r="G300" s="62"/>
      <c r="H300" s="62"/>
      <c r="I300" s="62"/>
      <c r="J300" s="62"/>
      <c r="K300" s="62"/>
      <c r="L300" s="62"/>
      <c r="M300" s="62"/>
      <c r="N300" s="62"/>
      <c r="O300" s="62"/>
      <c r="P300" s="62"/>
      <c r="Q300" s="62"/>
      <c r="R300" s="62"/>
      <c r="S300" s="62"/>
    </row>
    <row r="301" spans="1:19" ht="15" x14ac:dyDescent="0.25">
      <c r="A301" s="62"/>
      <c r="B301" s="62"/>
      <c r="C301" s="62"/>
      <c r="D301" s="62"/>
      <c r="E301" s="62"/>
      <c r="F301" s="62"/>
      <c r="G301" s="62"/>
      <c r="H301" s="62"/>
      <c r="I301" s="62"/>
      <c r="J301" s="62"/>
      <c r="K301" s="62"/>
      <c r="L301" s="62"/>
      <c r="M301" s="62"/>
      <c r="N301" s="62"/>
      <c r="O301" s="62"/>
      <c r="P301" s="62"/>
      <c r="Q301" s="62"/>
      <c r="R301" s="62"/>
      <c r="S301" s="62"/>
    </row>
    <row r="302" spans="1:19" ht="15" x14ac:dyDescent="0.25">
      <c r="A302" s="62"/>
      <c r="B302" s="62"/>
      <c r="C302" s="62"/>
      <c r="D302" s="62"/>
      <c r="E302" s="62"/>
      <c r="F302" s="62"/>
      <c r="G302" s="62"/>
      <c r="H302" s="62"/>
      <c r="I302" s="62"/>
      <c r="J302" s="62"/>
      <c r="K302" s="62"/>
      <c r="L302" s="62"/>
      <c r="M302" s="62"/>
      <c r="N302" s="62"/>
      <c r="O302" s="62"/>
      <c r="P302" s="62"/>
      <c r="Q302" s="62"/>
      <c r="R302" s="62"/>
      <c r="S302" s="62"/>
    </row>
    <row r="303" spans="1:19" ht="15" x14ac:dyDescent="0.25">
      <c r="A303" s="62"/>
      <c r="B303" s="62"/>
      <c r="C303" s="62"/>
      <c r="D303" s="62"/>
      <c r="E303" s="62"/>
      <c r="F303" s="62"/>
      <c r="G303" s="62"/>
      <c r="H303" s="62"/>
      <c r="I303" s="62"/>
      <c r="J303" s="62"/>
      <c r="K303" s="62"/>
      <c r="L303" s="62"/>
      <c r="M303" s="62"/>
      <c r="N303" s="62"/>
      <c r="O303" s="62"/>
      <c r="P303" s="62"/>
      <c r="Q303" s="62"/>
      <c r="R303" s="62"/>
      <c r="S303" s="62"/>
    </row>
    <row r="304" spans="1:19" ht="15" x14ac:dyDescent="0.25">
      <c r="A304" s="62"/>
      <c r="B304" s="62"/>
      <c r="C304" s="62"/>
      <c r="D304" s="62"/>
      <c r="E304" s="62"/>
      <c r="F304" s="62"/>
      <c r="G304" s="62"/>
      <c r="H304" s="62"/>
      <c r="I304" s="62"/>
      <c r="J304" s="62"/>
      <c r="K304" s="62"/>
      <c r="L304" s="62"/>
      <c r="M304" s="62"/>
      <c r="N304" s="62"/>
      <c r="O304" s="62"/>
      <c r="P304" s="62"/>
      <c r="Q304" s="62"/>
      <c r="R304" s="62"/>
      <c r="S304" s="62"/>
    </row>
    <row r="305" spans="1:19" ht="15" x14ac:dyDescent="0.25">
      <c r="A305" s="62"/>
      <c r="B305" s="62"/>
      <c r="C305" s="62"/>
      <c r="D305" s="62"/>
      <c r="E305" s="62"/>
      <c r="F305" s="62"/>
      <c r="G305" s="62"/>
      <c r="H305" s="62"/>
      <c r="I305" s="62"/>
      <c r="J305" s="62"/>
      <c r="K305" s="62"/>
      <c r="L305" s="62"/>
      <c r="M305" s="62"/>
      <c r="N305" s="62"/>
      <c r="O305" s="62"/>
      <c r="P305" s="62"/>
      <c r="Q305" s="62"/>
      <c r="R305" s="62"/>
      <c r="S305" s="62"/>
    </row>
    <row r="306" spans="1:19" ht="15" x14ac:dyDescent="0.25">
      <c r="A306" s="62"/>
      <c r="B306" s="62"/>
      <c r="C306" s="62"/>
      <c r="D306" s="62"/>
      <c r="E306" s="62"/>
      <c r="F306" s="62"/>
      <c r="G306" s="62"/>
      <c r="H306" s="62"/>
      <c r="I306" s="62"/>
      <c r="J306" s="62"/>
      <c r="K306" s="62"/>
      <c r="L306" s="62"/>
      <c r="M306" s="62"/>
      <c r="N306" s="62"/>
      <c r="O306" s="62"/>
      <c r="P306" s="62"/>
      <c r="Q306" s="62"/>
      <c r="R306" s="62"/>
      <c r="S306" s="62"/>
    </row>
    <row r="307" spans="1:19" ht="15" x14ac:dyDescent="0.25">
      <c r="A307" s="62"/>
      <c r="B307" s="62"/>
      <c r="C307" s="62"/>
      <c r="D307" s="62"/>
      <c r="E307" s="62"/>
      <c r="F307" s="62"/>
      <c r="G307" s="62"/>
      <c r="H307" s="62"/>
      <c r="I307" s="62"/>
      <c r="J307" s="62"/>
      <c r="K307" s="62"/>
      <c r="L307" s="62"/>
      <c r="M307" s="62"/>
      <c r="N307" s="62"/>
      <c r="O307" s="62"/>
      <c r="P307" s="62"/>
      <c r="Q307" s="62"/>
      <c r="R307" s="62"/>
      <c r="S307" s="62"/>
    </row>
    <row r="308" spans="1:19" ht="15" x14ac:dyDescent="0.25">
      <c r="A308" s="62"/>
      <c r="B308" s="62"/>
      <c r="C308" s="62"/>
      <c r="D308" s="62"/>
      <c r="E308" s="62"/>
      <c r="F308" s="62"/>
      <c r="G308" s="62"/>
      <c r="H308" s="62"/>
      <c r="I308" s="62"/>
      <c r="J308" s="62"/>
      <c r="K308" s="62"/>
      <c r="L308" s="62"/>
      <c r="M308" s="62"/>
      <c r="N308" s="62"/>
      <c r="O308" s="62"/>
      <c r="P308" s="62"/>
      <c r="Q308" s="62"/>
      <c r="R308" s="62"/>
      <c r="S308" s="62"/>
    </row>
    <row r="309" spans="1:19" ht="15" x14ac:dyDescent="0.25">
      <c r="A309" s="62"/>
      <c r="B309" s="62"/>
      <c r="C309" s="62"/>
      <c r="D309" s="62"/>
      <c r="E309" s="62"/>
      <c r="F309" s="62"/>
      <c r="G309" s="62"/>
      <c r="H309" s="62"/>
      <c r="I309" s="62"/>
      <c r="J309" s="62"/>
      <c r="K309" s="62"/>
      <c r="L309" s="62"/>
      <c r="M309" s="62"/>
      <c r="N309" s="62"/>
      <c r="O309" s="62"/>
      <c r="P309" s="62"/>
      <c r="Q309" s="62"/>
      <c r="R309" s="62"/>
      <c r="S309" s="62"/>
    </row>
    <row r="310" spans="1:19" ht="15" x14ac:dyDescent="0.25">
      <c r="A310" s="62"/>
      <c r="B310" s="62"/>
      <c r="C310" s="62"/>
      <c r="D310" s="62"/>
      <c r="E310" s="62"/>
      <c r="F310" s="62"/>
      <c r="G310" s="62"/>
      <c r="H310" s="62"/>
      <c r="I310" s="62"/>
      <c r="J310" s="62"/>
      <c r="K310" s="62"/>
      <c r="L310" s="62"/>
      <c r="M310" s="62"/>
      <c r="N310" s="62"/>
      <c r="O310" s="62"/>
      <c r="P310" s="62"/>
      <c r="Q310" s="62"/>
      <c r="R310" s="62"/>
      <c r="S310" s="62"/>
    </row>
    <row r="311" spans="1:19" ht="15" x14ac:dyDescent="0.25">
      <c r="A311" s="62"/>
      <c r="B311" s="62"/>
      <c r="C311" s="62"/>
      <c r="D311" s="62"/>
      <c r="E311" s="62"/>
      <c r="F311" s="62"/>
      <c r="G311" s="62"/>
      <c r="H311" s="62"/>
      <c r="I311" s="62"/>
      <c r="J311" s="62"/>
      <c r="K311" s="62"/>
      <c r="L311" s="62"/>
      <c r="M311" s="62"/>
      <c r="N311" s="62"/>
      <c r="O311" s="62"/>
      <c r="P311" s="62"/>
      <c r="Q311" s="62"/>
      <c r="R311" s="62"/>
      <c r="S311" s="62"/>
    </row>
    <row r="312" spans="1:19" ht="15" x14ac:dyDescent="0.25">
      <c r="A312" s="62"/>
      <c r="B312" s="62"/>
      <c r="C312" s="62"/>
      <c r="D312" s="62"/>
      <c r="E312" s="62"/>
      <c r="F312" s="62"/>
      <c r="G312" s="62"/>
      <c r="H312" s="62"/>
      <c r="I312" s="62"/>
      <c r="J312" s="62"/>
      <c r="K312" s="62"/>
      <c r="L312" s="62"/>
      <c r="M312" s="62"/>
      <c r="N312" s="62"/>
      <c r="O312" s="62"/>
      <c r="P312" s="62"/>
      <c r="Q312" s="62"/>
      <c r="R312" s="62"/>
      <c r="S312" s="62"/>
    </row>
    <row r="313" spans="1:19" ht="15" x14ac:dyDescent="0.25">
      <c r="A313" s="62"/>
      <c r="B313" s="62"/>
      <c r="C313" s="62"/>
      <c r="D313" s="62"/>
      <c r="E313" s="62"/>
      <c r="F313" s="62"/>
      <c r="G313" s="62"/>
      <c r="H313" s="62"/>
      <c r="I313" s="62"/>
      <c r="J313" s="62"/>
      <c r="K313" s="62"/>
      <c r="L313" s="62"/>
      <c r="M313" s="62"/>
      <c r="N313" s="62"/>
      <c r="O313" s="62"/>
      <c r="P313" s="62"/>
      <c r="Q313" s="62"/>
      <c r="R313" s="62"/>
      <c r="S313" s="62"/>
    </row>
    <row r="314" spans="1:19" ht="15" x14ac:dyDescent="0.25">
      <c r="A314" s="62"/>
      <c r="B314" s="62"/>
      <c r="C314" s="62"/>
      <c r="D314" s="62"/>
      <c r="E314" s="62"/>
      <c r="F314" s="62"/>
      <c r="G314" s="62"/>
      <c r="H314" s="62"/>
      <c r="I314" s="62"/>
      <c r="J314" s="62"/>
      <c r="K314" s="62"/>
      <c r="L314" s="62"/>
      <c r="M314" s="62"/>
      <c r="N314" s="62"/>
      <c r="O314" s="62"/>
      <c r="P314" s="62"/>
      <c r="Q314" s="62"/>
      <c r="R314" s="62"/>
      <c r="S314" s="62"/>
    </row>
    <row r="315" spans="1:19" ht="15" x14ac:dyDescent="0.25">
      <c r="A315" s="62"/>
      <c r="B315" s="62"/>
      <c r="C315" s="62"/>
      <c r="D315" s="62"/>
      <c r="E315" s="62"/>
      <c r="F315" s="62"/>
      <c r="G315" s="62"/>
      <c r="H315" s="62"/>
      <c r="I315" s="62"/>
      <c r="J315" s="62"/>
      <c r="K315" s="62"/>
      <c r="L315" s="62"/>
      <c r="M315" s="62"/>
      <c r="N315" s="62"/>
      <c r="O315" s="62"/>
      <c r="P315" s="62"/>
      <c r="Q315" s="62"/>
      <c r="R315" s="62"/>
      <c r="S315" s="62"/>
    </row>
    <row r="316" spans="1:19" ht="15" x14ac:dyDescent="0.25">
      <c r="A316" s="62"/>
      <c r="B316" s="62"/>
      <c r="C316" s="62"/>
      <c r="D316" s="62"/>
      <c r="E316" s="62"/>
      <c r="F316" s="62"/>
      <c r="G316" s="62"/>
      <c r="H316" s="62"/>
      <c r="I316" s="62"/>
      <c r="J316" s="62"/>
      <c r="K316" s="62"/>
      <c r="L316" s="62"/>
      <c r="M316" s="62"/>
      <c r="N316" s="62"/>
      <c r="O316" s="62"/>
      <c r="P316" s="62"/>
      <c r="Q316" s="62"/>
      <c r="R316" s="62"/>
      <c r="S316" s="62"/>
    </row>
    <row r="317" spans="1:19" ht="15" x14ac:dyDescent="0.25">
      <c r="A317" s="62"/>
      <c r="B317" s="62"/>
      <c r="C317" s="62"/>
      <c r="D317" s="62"/>
      <c r="E317" s="62"/>
      <c r="F317" s="62"/>
      <c r="G317" s="62"/>
      <c r="H317" s="62"/>
      <c r="I317" s="62"/>
      <c r="J317" s="62"/>
      <c r="K317" s="62"/>
      <c r="L317" s="62"/>
      <c r="M317" s="62"/>
      <c r="N317" s="62"/>
      <c r="O317" s="62"/>
      <c r="P317" s="62"/>
      <c r="Q317" s="62"/>
      <c r="R317" s="62"/>
      <c r="S317" s="62"/>
    </row>
    <row r="318" spans="1:19" ht="15" x14ac:dyDescent="0.25">
      <c r="A318" s="62"/>
      <c r="B318" s="62"/>
      <c r="C318" s="62"/>
      <c r="D318" s="62"/>
      <c r="E318" s="62"/>
      <c r="F318" s="62"/>
      <c r="G318" s="62"/>
      <c r="H318" s="62"/>
      <c r="I318" s="62"/>
      <c r="J318" s="62"/>
      <c r="K318" s="62"/>
      <c r="L318" s="62"/>
      <c r="M318" s="62"/>
      <c r="N318" s="62"/>
      <c r="O318" s="62"/>
      <c r="P318" s="62"/>
      <c r="Q318" s="62"/>
      <c r="R318" s="62"/>
      <c r="S318" s="62"/>
    </row>
    <row r="319" spans="1:19" ht="15" x14ac:dyDescent="0.25">
      <c r="A319" s="62"/>
      <c r="B319" s="62"/>
      <c r="C319" s="62"/>
      <c r="D319" s="62"/>
      <c r="E319" s="62"/>
      <c r="F319" s="62"/>
      <c r="G319" s="62"/>
      <c r="H319" s="62"/>
      <c r="I319" s="62"/>
      <c r="J319" s="62"/>
      <c r="K319" s="62"/>
      <c r="L319" s="62"/>
      <c r="M319" s="62"/>
      <c r="N319" s="62"/>
      <c r="O319" s="62"/>
      <c r="P319" s="62"/>
      <c r="Q319" s="62"/>
      <c r="R319" s="62"/>
      <c r="S319" s="62"/>
    </row>
    <row r="320" spans="1:19" ht="15" x14ac:dyDescent="0.25">
      <c r="A320" s="62"/>
      <c r="B320" s="62"/>
      <c r="C320" s="62"/>
      <c r="D320" s="62"/>
      <c r="E320" s="62"/>
      <c r="F320" s="62"/>
      <c r="G320" s="62"/>
      <c r="H320" s="62"/>
      <c r="I320" s="62"/>
      <c r="J320" s="62"/>
      <c r="K320" s="62"/>
      <c r="L320" s="62"/>
      <c r="M320" s="62"/>
      <c r="N320" s="62"/>
      <c r="O320" s="62"/>
      <c r="P320" s="62"/>
      <c r="Q320" s="62"/>
      <c r="R320" s="62"/>
      <c r="S320" s="62"/>
    </row>
    <row r="321" spans="1:19" ht="15" x14ac:dyDescent="0.25">
      <c r="A321" s="62"/>
      <c r="B321" s="62"/>
      <c r="C321" s="62"/>
      <c r="D321" s="62"/>
      <c r="E321" s="62"/>
      <c r="F321" s="62"/>
      <c r="G321" s="62"/>
      <c r="H321" s="62"/>
      <c r="I321" s="62"/>
      <c r="J321" s="62"/>
      <c r="K321" s="62"/>
      <c r="L321" s="62"/>
      <c r="M321" s="62"/>
      <c r="N321" s="62"/>
      <c r="O321" s="62"/>
      <c r="P321" s="62"/>
      <c r="Q321" s="62"/>
      <c r="R321" s="62"/>
      <c r="S321" s="62"/>
    </row>
    <row r="322" spans="1:19" ht="15" x14ac:dyDescent="0.25">
      <c r="A322" s="62"/>
      <c r="B322" s="62"/>
      <c r="C322" s="62"/>
      <c r="D322" s="62"/>
      <c r="E322" s="62"/>
      <c r="F322" s="62"/>
      <c r="G322" s="62"/>
      <c r="H322" s="62"/>
      <c r="I322" s="62"/>
      <c r="J322" s="62"/>
      <c r="K322" s="62"/>
      <c r="L322" s="62"/>
      <c r="M322" s="62"/>
      <c r="N322" s="62"/>
      <c r="O322" s="62"/>
      <c r="P322" s="62"/>
      <c r="Q322" s="62"/>
      <c r="R322" s="62"/>
      <c r="S322" s="62"/>
    </row>
    <row r="323" spans="1:19" ht="15" x14ac:dyDescent="0.25">
      <c r="A323" s="62"/>
      <c r="B323" s="62"/>
      <c r="C323" s="62"/>
      <c r="D323" s="62"/>
      <c r="E323" s="62"/>
      <c r="F323" s="62"/>
      <c r="G323" s="62"/>
      <c r="H323" s="62"/>
      <c r="I323" s="62"/>
      <c r="J323" s="62"/>
      <c r="K323" s="62"/>
      <c r="L323" s="62"/>
      <c r="M323" s="62"/>
      <c r="N323" s="62"/>
      <c r="O323" s="62"/>
      <c r="P323" s="62"/>
      <c r="Q323" s="62"/>
      <c r="R323" s="62"/>
      <c r="S323" s="62"/>
    </row>
    <row r="324" spans="1:19" ht="15" x14ac:dyDescent="0.25">
      <c r="A324" s="62"/>
      <c r="B324" s="62"/>
      <c r="C324" s="62"/>
      <c r="D324" s="62"/>
      <c r="E324" s="62"/>
      <c r="F324" s="62"/>
      <c r="G324" s="62"/>
      <c r="H324" s="62"/>
      <c r="I324" s="62"/>
      <c r="J324" s="62"/>
      <c r="K324" s="62"/>
      <c r="L324" s="62"/>
      <c r="M324" s="62"/>
      <c r="N324" s="62"/>
      <c r="O324" s="62"/>
      <c r="P324" s="62"/>
      <c r="Q324" s="62"/>
      <c r="R324" s="62"/>
      <c r="S324" s="62"/>
    </row>
    <row r="325" spans="1:19" ht="15" x14ac:dyDescent="0.25">
      <c r="A325" s="62"/>
      <c r="B325" s="62"/>
      <c r="C325" s="62"/>
      <c r="D325" s="62"/>
      <c r="E325" s="62"/>
      <c r="F325" s="62"/>
      <c r="G325" s="62"/>
      <c r="H325" s="62"/>
      <c r="I325" s="62"/>
      <c r="J325" s="62"/>
      <c r="K325" s="62"/>
      <c r="L325" s="62"/>
      <c r="M325" s="62"/>
      <c r="N325" s="62"/>
      <c r="O325" s="62"/>
      <c r="P325" s="62"/>
      <c r="Q325" s="62"/>
      <c r="R325" s="62"/>
      <c r="S325" s="62"/>
    </row>
    <row r="326" spans="1:19" ht="15" x14ac:dyDescent="0.25">
      <c r="A326" s="62"/>
      <c r="B326" s="62"/>
      <c r="C326" s="62"/>
      <c r="D326" s="62"/>
      <c r="E326" s="62"/>
      <c r="F326" s="62"/>
      <c r="G326" s="62"/>
      <c r="H326" s="62"/>
      <c r="I326" s="62"/>
      <c r="J326" s="62"/>
      <c r="K326" s="62"/>
      <c r="L326" s="62"/>
      <c r="M326" s="62"/>
      <c r="N326" s="62"/>
      <c r="O326" s="62"/>
      <c r="P326" s="62"/>
      <c r="Q326" s="62"/>
      <c r="R326" s="62"/>
      <c r="S326" s="62"/>
    </row>
    <row r="327" spans="1:19" ht="15" x14ac:dyDescent="0.25">
      <c r="A327" s="62"/>
      <c r="B327" s="62"/>
      <c r="C327" s="62"/>
      <c r="D327" s="62"/>
      <c r="E327" s="62"/>
      <c r="F327" s="62"/>
      <c r="G327" s="62"/>
      <c r="H327" s="62"/>
      <c r="I327" s="62"/>
      <c r="J327" s="62"/>
      <c r="K327" s="62"/>
      <c r="L327" s="62"/>
      <c r="M327" s="62"/>
      <c r="N327" s="62"/>
      <c r="O327" s="62"/>
      <c r="P327" s="62"/>
      <c r="Q327" s="62"/>
      <c r="R327" s="62"/>
      <c r="S327" s="62"/>
    </row>
    <row r="328" spans="1:19" ht="15" x14ac:dyDescent="0.25">
      <c r="A328" s="62"/>
      <c r="B328" s="62"/>
      <c r="C328" s="62"/>
      <c r="D328" s="62"/>
      <c r="E328" s="62"/>
      <c r="F328" s="62"/>
      <c r="G328" s="62"/>
      <c r="H328" s="62"/>
      <c r="I328" s="62"/>
      <c r="J328" s="62"/>
      <c r="K328" s="62"/>
      <c r="L328" s="62"/>
      <c r="M328" s="62"/>
      <c r="N328" s="62"/>
      <c r="O328" s="62"/>
      <c r="P328" s="62"/>
      <c r="Q328" s="62"/>
      <c r="R328" s="62"/>
      <c r="S328" s="62"/>
    </row>
    <row r="329" spans="1:19" ht="15" x14ac:dyDescent="0.25">
      <c r="A329" s="62"/>
      <c r="B329" s="62"/>
      <c r="C329" s="62"/>
      <c r="D329" s="62"/>
      <c r="E329" s="62"/>
      <c r="F329" s="62"/>
      <c r="G329" s="62"/>
      <c r="H329" s="62"/>
      <c r="I329" s="62"/>
      <c r="J329" s="62"/>
      <c r="K329" s="62"/>
      <c r="L329" s="62"/>
      <c r="M329" s="62"/>
      <c r="N329" s="62"/>
      <c r="O329" s="62"/>
      <c r="P329" s="62"/>
      <c r="Q329" s="62"/>
      <c r="R329" s="62"/>
      <c r="S329" s="62"/>
    </row>
    <row r="330" spans="1:19" ht="15" x14ac:dyDescent="0.25">
      <c r="A330" s="62"/>
      <c r="B330" s="62"/>
      <c r="C330" s="62"/>
      <c r="D330" s="62"/>
      <c r="E330" s="62"/>
      <c r="F330" s="62"/>
      <c r="G330" s="62"/>
      <c r="H330" s="62"/>
      <c r="I330" s="62"/>
      <c r="J330" s="62"/>
      <c r="K330" s="62"/>
      <c r="L330" s="62"/>
      <c r="M330" s="62"/>
      <c r="N330" s="62"/>
      <c r="O330" s="62"/>
      <c r="P330" s="62"/>
      <c r="Q330" s="62"/>
      <c r="R330" s="62"/>
      <c r="S330" s="62"/>
    </row>
    <row r="331" spans="1:19" ht="15" x14ac:dyDescent="0.25">
      <c r="A331" s="62"/>
      <c r="B331" s="62"/>
      <c r="C331" s="62"/>
      <c r="D331" s="62"/>
      <c r="E331" s="62"/>
      <c r="F331" s="62"/>
      <c r="G331" s="62"/>
      <c r="H331" s="62"/>
      <c r="I331" s="62"/>
      <c r="J331" s="62"/>
      <c r="K331" s="62"/>
      <c r="L331" s="62"/>
      <c r="M331" s="62"/>
      <c r="N331" s="62"/>
      <c r="O331" s="62"/>
      <c r="P331" s="62"/>
      <c r="Q331" s="62"/>
      <c r="R331" s="62"/>
      <c r="S331" s="62"/>
    </row>
    <row r="332" spans="1:19" ht="15" x14ac:dyDescent="0.25">
      <c r="A332" s="62"/>
      <c r="B332" s="62"/>
      <c r="C332" s="62"/>
      <c r="D332" s="62"/>
      <c r="E332" s="62"/>
      <c r="F332" s="62"/>
      <c r="G332" s="62"/>
      <c r="H332" s="62"/>
      <c r="I332" s="62"/>
      <c r="J332" s="62"/>
      <c r="K332" s="62"/>
      <c r="L332" s="62"/>
      <c r="M332" s="62"/>
      <c r="N332" s="62"/>
      <c r="O332" s="62"/>
      <c r="P332" s="62"/>
      <c r="Q332" s="62"/>
      <c r="R332" s="62"/>
      <c r="S332" s="62"/>
    </row>
    <row r="333" spans="1:19" ht="15" x14ac:dyDescent="0.25">
      <c r="A333" s="62"/>
      <c r="B333" s="62"/>
      <c r="C333" s="62"/>
      <c r="D333" s="62"/>
      <c r="E333" s="62"/>
      <c r="F333" s="62"/>
      <c r="G333" s="62"/>
      <c r="H333" s="62"/>
      <c r="I333" s="62"/>
      <c r="J333" s="62"/>
      <c r="K333" s="62"/>
      <c r="L333" s="62"/>
      <c r="M333" s="62"/>
      <c r="N333" s="62"/>
      <c r="O333" s="62"/>
      <c r="P333" s="62"/>
      <c r="Q333" s="62"/>
      <c r="R333" s="62"/>
      <c r="S333" s="62"/>
    </row>
    <row r="334" spans="1:19" ht="15" x14ac:dyDescent="0.25">
      <c r="A334" s="62"/>
      <c r="B334" s="62"/>
      <c r="C334" s="62"/>
      <c r="D334" s="62"/>
      <c r="E334" s="62"/>
      <c r="F334" s="62"/>
      <c r="G334" s="62"/>
      <c r="H334" s="62"/>
      <c r="I334" s="62"/>
      <c r="J334" s="62"/>
      <c r="K334" s="62"/>
      <c r="L334" s="62"/>
      <c r="M334" s="62"/>
      <c r="N334" s="62"/>
      <c r="O334" s="62"/>
      <c r="P334" s="62"/>
      <c r="Q334" s="62"/>
      <c r="R334" s="62"/>
      <c r="S334" s="62"/>
    </row>
    <row r="335" spans="1:19" ht="15" x14ac:dyDescent="0.25">
      <c r="A335" s="62"/>
      <c r="B335" s="62"/>
      <c r="C335" s="62"/>
      <c r="D335" s="62"/>
      <c r="E335" s="62"/>
      <c r="F335" s="62"/>
      <c r="G335" s="62"/>
      <c r="H335" s="62"/>
      <c r="I335" s="62"/>
      <c r="J335" s="62"/>
      <c r="K335" s="62"/>
      <c r="L335" s="62"/>
      <c r="M335" s="62"/>
      <c r="N335" s="62"/>
      <c r="O335" s="62"/>
      <c r="P335" s="62"/>
      <c r="Q335" s="62"/>
      <c r="R335" s="62"/>
      <c r="S335" s="62"/>
    </row>
    <row r="336" spans="1:19" ht="15" x14ac:dyDescent="0.25">
      <c r="A336" s="62"/>
      <c r="B336" s="62"/>
      <c r="C336" s="62"/>
      <c r="D336" s="62"/>
      <c r="E336" s="62"/>
      <c r="F336" s="62"/>
      <c r="G336" s="62"/>
      <c r="H336" s="62"/>
      <c r="I336" s="62"/>
      <c r="J336" s="62"/>
      <c r="K336" s="62"/>
      <c r="L336" s="62"/>
      <c r="M336" s="62"/>
      <c r="N336" s="62"/>
      <c r="O336" s="62"/>
      <c r="P336" s="62"/>
      <c r="Q336" s="62"/>
      <c r="R336" s="62"/>
      <c r="S336" s="62"/>
    </row>
    <row r="337" spans="1:19" ht="15" x14ac:dyDescent="0.25">
      <c r="A337" s="62"/>
      <c r="B337" s="62"/>
      <c r="C337" s="62"/>
      <c r="D337" s="62"/>
      <c r="E337" s="62"/>
      <c r="F337" s="62"/>
      <c r="G337" s="62"/>
      <c r="H337" s="62"/>
      <c r="I337" s="62"/>
      <c r="J337" s="62"/>
      <c r="K337" s="62"/>
      <c r="L337" s="62"/>
      <c r="M337" s="62"/>
      <c r="N337" s="62"/>
      <c r="O337" s="62"/>
      <c r="P337" s="62"/>
      <c r="Q337" s="62"/>
      <c r="R337" s="62"/>
      <c r="S337" s="62"/>
    </row>
    <row r="338" spans="1:19" ht="15" x14ac:dyDescent="0.25">
      <c r="A338" s="62"/>
      <c r="B338" s="62"/>
      <c r="C338" s="62"/>
      <c r="D338" s="62"/>
      <c r="E338" s="62"/>
      <c r="F338" s="62"/>
      <c r="G338" s="62"/>
      <c r="H338" s="62"/>
      <c r="I338" s="62"/>
      <c r="J338" s="62"/>
      <c r="K338" s="62"/>
      <c r="L338" s="62"/>
      <c r="M338" s="62"/>
      <c r="N338" s="62"/>
      <c r="O338" s="62"/>
      <c r="P338" s="62"/>
      <c r="Q338" s="62"/>
      <c r="R338" s="62"/>
      <c r="S338" s="62"/>
    </row>
    <row r="339" spans="1:19" ht="15" x14ac:dyDescent="0.25">
      <c r="A339" s="62"/>
      <c r="B339" s="62"/>
      <c r="C339" s="62"/>
      <c r="D339" s="62"/>
      <c r="E339" s="62"/>
      <c r="F339" s="62"/>
      <c r="G339" s="62"/>
      <c r="H339" s="62"/>
      <c r="I339" s="62"/>
      <c r="J339" s="62"/>
      <c r="K339" s="62"/>
      <c r="L339" s="62"/>
      <c r="M339" s="62"/>
      <c r="N339" s="62"/>
      <c r="O339" s="62"/>
      <c r="P339" s="62"/>
      <c r="Q339" s="62"/>
      <c r="R339" s="62"/>
      <c r="S339" s="62"/>
    </row>
    <row r="340" spans="1:19" ht="15" x14ac:dyDescent="0.25">
      <c r="A340" s="62"/>
      <c r="B340" s="62"/>
      <c r="C340" s="62"/>
      <c r="D340" s="62"/>
      <c r="E340" s="62"/>
      <c r="F340" s="62"/>
      <c r="G340" s="62"/>
      <c r="H340" s="62"/>
      <c r="I340" s="62"/>
      <c r="J340" s="62"/>
      <c r="K340" s="62"/>
      <c r="L340" s="62"/>
      <c r="M340" s="62"/>
      <c r="N340" s="62"/>
      <c r="O340" s="62"/>
      <c r="P340" s="62"/>
      <c r="Q340" s="62"/>
      <c r="R340" s="62"/>
      <c r="S340" s="62"/>
    </row>
    <row r="341" spans="1:19" ht="15" x14ac:dyDescent="0.25">
      <c r="A341" s="62"/>
      <c r="B341" s="62"/>
      <c r="C341" s="62"/>
      <c r="D341" s="62"/>
      <c r="E341" s="62"/>
      <c r="F341" s="62"/>
      <c r="G341" s="62"/>
      <c r="H341" s="62"/>
      <c r="I341" s="62"/>
      <c r="J341" s="62"/>
      <c r="K341" s="62"/>
      <c r="L341" s="62"/>
      <c r="M341" s="62"/>
      <c r="N341" s="62"/>
      <c r="O341" s="62"/>
      <c r="P341" s="62"/>
      <c r="Q341" s="62"/>
      <c r="R341" s="62"/>
      <c r="S341" s="62"/>
    </row>
    <row r="342" spans="1:19" ht="15" x14ac:dyDescent="0.25">
      <c r="A342" s="62"/>
      <c r="B342" s="62"/>
      <c r="C342" s="62"/>
      <c r="D342" s="62"/>
      <c r="E342" s="62"/>
      <c r="F342" s="62"/>
      <c r="G342" s="62"/>
      <c r="H342" s="62"/>
      <c r="I342" s="62"/>
      <c r="J342" s="62"/>
      <c r="K342" s="62"/>
      <c r="L342" s="62"/>
      <c r="M342" s="62"/>
      <c r="N342" s="62"/>
      <c r="O342" s="62"/>
      <c r="P342" s="62"/>
      <c r="Q342" s="62"/>
      <c r="R342" s="62"/>
      <c r="S342" s="62"/>
    </row>
    <row r="343" spans="1:19" ht="15" x14ac:dyDescent="0.25">
      <c r="A343" s="62"/>
      <c r="B343" s="62"/>
      <c r="C343" s="62"/>
      <c r="D343" s="62"/>
      <c r="E343" s="62"/>
      <c r="F343" s="62"/>
      <c r="G343" s="62"/>
      <c r="H343" s="62"/>
      <c r="I343" s="62"/>
      <c r="J343" s="62"/>
      <c r="K343" s="62"/>
      <c r="L343" s="62"/>
      <c r="M343" s="62"/>
      <c r="N343" s="62"/>
      <c r="O343" s="62"/>
      <c r="P343" s="62"/>
      <c r="Q343" s="62"/>
      <c r="R343" s="62"/>
      <c r="S343" s="62"/>
    </row>
    <row r="344" spans="1:19" ht="15" x14ac:dyDescent="0.25">
      <c r="A344" s="62"/>
      <c r="B344" s="62"/>
      <c r="C344" s="62"/>
      <c r="D344" s="62"/>
      <c r="E344" s="62"/>
      <c r="F344" s="62"/>
      <c r="G344" s="62"/>
      <c r="H344" s="62"/>
      <c r="I344" s="62"/>
      <c r="J344" s="62"/>
      <c r="K344" s="62"/>
      <c r="L344" s="62"/>
      <c r="M344" s="62"/>
      <c r="N344" s="62"/>
      <c r="O344" s="62"/>
      <c r="P344" s="62"/>
      <c r="Q344" s="62"/>
      <c r="R344" s="62"/>
      <c r="S344" s="62"/>
    </row>
    <row r="345" spans="1:19" ht="15" x14ac:dyDescent="0.25">
      <c r="A345" s="62"/>
      <c r="B345" s="62"/>
      <c r="C345" s="62"/>
      <c r="D345" s="62"/>
      <c r="E345" s="62"/>
      <c r="F345" s="62"/>
      <c r="G345" s="62"/>
      <c r="H345" s="62"/>
      <c r="I345" s="62"/>
      <c r="J345" s="62"/>
      <c r="K345" s="62"/>
      <c r="L345" s="62"/>
      <c r="M345" s="62"/>
      <c r="N345" s="62"/>
      <c r="O345" s="62"/>
      <c r="P345" s="62"/>
      <c r="Q345" s="62"/>
      <c r="R345" s="62"/>
      <c r="S345" s="62"/>
    </row>
    <row r="346" spans="1:19" ht="15" x14ac:dyDescent="0.25">
      <c r="A346" s="62"/>
      <c r="B346" s="62"/>
      <c r="C346" s="62"/>
      <c r="D346" s="62"/>
      <c r="E346" s="62"/>
      <c r="F346" s="62"/>
      <c r="G346" s="62"/>
      <c r="H346" s="62"/>
      <c r="I346" s="62"/>
      <c r="J346" s="62"/>
      <c r="K346" s="62"/>
      <c r="L346" s="62"/>
      <c r="M346" s="62"/>
      <c r="N346" s="62"/>
      <c r="O346" s="62"/>
      <c r="P346" s="62"/>
      <c r="Q346" s="62"/>
      <c r="R346" s="62"/>
      <c r="S346" s="62"/>
    </row>
    <row r="347" spans="1:19" ht="15" x14ac:dyDescent="0.25">
      <c r="A347" s="62"/>
      <c r="B347" s="62"/>
      <c r="C347" s="62"/>
      <c r="D347" s="62"/>
      <c r="E347" s="62"/>
      <c r="F347" s="62"/>
      <c r="G347" s="62"/>
      <c r="H347" s="62"/>
      <c r="I347" s="62"/>
      <c r="J347" s="62"/>
      <c r="K347" s="62"/>
      <c r="L347" s="62"/>
      <c r="M347" s="62"/>
      <c r="N347" s="62"/>
      <c r="O347" s="62"/>
      <c r="P347" s="62"/>
      <c r="Q347" s="62"/>
      <c r="R347" s="62"/>
      <c r="S347" s="62"/>
    </row>
    <row r="348" spans="1:19" ht="15" x14ac:dyDescent="0.25">
      <c r="A348" s="62"/>
      <c r="B348" s="62"/>
      <c r="C348" s="62"/>
      <c r="D348" s="62"/>
      <c r="E348" s="62"/>
      <c r="F348" s="62"/>
      <c r="G348" s="62"/>
      <c r="H348" s="62"/>
      <c r="I348" s="62"/>
      <c r="J348" s="62"/>
      <c r="K348" s="62"/>
      <c r="L348" s="62"/>
      <c r="M348" s="62"/>
      <c r="N348" s="62"/>
      <c r="O348" s="62"/>
      <c r="P348" s="62"/>
      <c r="Q348" s="62"/>
      <c r="R348" s="62"/>
      <c r="S348" s="62"/>
    </row>
    <row r="349" spans="1:19" ht="15" x14ac:dyDescent="0.25">
      <c r="A349" s="62"/>
      <c r="B349" s="62"/>
      <c r="C349" s="62"/>
      <c r="D349" s="62"/>
      <c r="E349" s="62"/>
      <c r="F349" s="62"/>
      <c r="G349" s="62"/>
      <c r="H349" s="62"/>
      <c r="I349" s="62"/>
      <c r="J349" s="62"/>
      <c r="K349" s="62"/>
      <c r="L349" s="62"/>
      <c r="M349" s="62"/>
      <c r="N349" s="62"/>
      <c r="O349" s="62"/>
      <c r="P349" s="62"/>
      <c r="Q349" s="62"/>
      <c r="R349" s="62"/>
      <c r="S349" s="62"/>
    </row>
    <row r="350" spans="1:19" ht="15" x14ac:dyDescent="0.25">
      <c r="A350" s="62"/>
      <c r="B350" s="62"/>
      <c r="C350" s="62"/>
      <c r="D350" s="62"/>
      <c r="E350" s="62"/>
      <c r="F350" s="62"/>
      <c r="G350" s="62"/>
      <c r="H350" s="62"/>
      <c r="I350" s="62"/>
      <c r="J350" s="62"/>
      <c r="K350" s="62"/>
      <c r="L350" s="62"/>
      <c r="M350" s="62"/>
      <c r="N350" s="62"/>
      <c r="O350" s="62"/>
      <c r="P350" s="62"/>
      <c r="Q350" s="62"/>
      <c r="R350" s="62"/>
      <c r="S350" s="62"/>
    </row>
    <row r="351" spans="1:19" ht="15" x14ac:dyDescent="0.25">
      <c r="A351" s="62"/>
      <c r="B351" s="62"/>
      <c r="C351" s="62"/>
      <c r="D351" s="62"/>
      <c r="E351" s="62"/>
      <c r="F351" s="62"/>
      <c r="G351" s="62"/>
      <c r="H351" s="62"/>
      <c r="I351" s="62"/>
      <c r="J351" s="62"/>
      <c r="K351" s="62"/>
      <c r="L351" s="62"/>
      <c r="M351" s="62"/>
      <c r="N351" s="62"/>
      <c r="O351" s="62"/>
      <c r="P351" s="62"/>
      <c r="Q351" s="62"/>
      <c r="R351" s="62"/>
      <c r="S351" s="62"/>
    </row>
    <row r="352" spans="1:19"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sheetData>
  <phoneticPr fontId="1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0"/>
  <sheetViews>
    <sheetView workbookViewId="0">
      <selection activeCell="A8" sqref="A8"/>
    </sheetView>
  </sheetViews>
  <sheetFormatPr defaultRowHeight="12.75" x14ac:dyDescent="0.2"/>
  <cols>
    <col min="2" max="2" width="13.140625" customWidth="1"/>
    <col min="5" max="5" width="11" bestFit="1" customWidth="1"/>
  </cols>
  <sheetData>
    <row r="1" spans="1:19" ht="15" x14ac:dyDescent="0.25">
      <c r="A1" s="61"/>
      <c r="B1" s="62"/>
      <c r="C1" s="62"/>
      <c r="D1" s="62"/>
      <c r="E1" s="62"/>
      <c r="F1" s="62"/>
      <c r="G1" s="62"/>
      <c r="H1" s="62"/>
      <c r="I1" s="62"/>
      <c r="J1" s="62"/>
      <c r="K1" s="62"/>
      <c r="L1" s="62"/>
      <c r="M1" s="62"/>
      <c r="N1" s="62"/>
      <c r="O1" s="62"/>
      <c r="P1" s="62"/>
      <c r="Q1" s="62"/>
      <c r="R1" s="62"/>
      <c r="S1" s="62"/>
    </row>
    <row r="2" spans="1:19" ht="15" x14ac:dyDescent="0.25">
      <c r="A2" s="62"/>
      <c r="B2" s="62"/>
      <c r="C2" s="62"/>
      <c r="D2" s="62"/>
      <c r="E2" s="62"/>
      <c r="F2" s="62"/>
      <c r="G2" s="62"/>
      <c r="H2" s="62"/>
      <c r="I2" s="62"/>
      <c r="J2" s="62"/>
      <c r="K2" s="62"/>
      <c r="L2" s="62"/>
      <c r="M2" s="62"/>
      <c r="N2" s="62"/>
      <c r="O2" s="62"/>
      <c r="P2" s="62"/>
      <c r="Q2" s="62"/>
      <c r="R2" s="62"/>
      <c r="S2" s="62"/>
    </row>
    <row r="3" spans="1:19" ht="15" x14ac:dyDescent="0.25">
      <c r="A3" s="62"/>
      <c r="B3" s="62"/>
      <c r="C3" s="62"/>
      <c r="D3" s="62"/>
      <c r="E3" s="62"/>
      <c r="F3" s="62"/>
      <c r="G3" s="62"/>
      <c r="H3" s="62"/>
      <c r="I3" s="62"/>
      <c r="J3" s="62"/>
      <c r="K3" s="62"/>
      <c r="L3" s="62"/>
      <c r="M3" s="62"/>
      <c r="N3" s="62"/>
      <c r="O3" s="62"/>
      <c r="P3" s="62"/>
      <c r="Q3" s="62"/>
      <c r="R3" s="62"/>
      <c r="S3" s="62"/>
    </row>
    <row r="4" spans="1:19" ht="15" x14ac:dyDescent="0.25">
      <c r="A4" s="62"/>
      <c r="B4" s="62"/>
      <c r="C4" s="62"/>
      <c r="D4" s="62"/>
      <c r="E4" s="62"/>
      <c r="F4" s="62"/>
      <c r="G4" s="62"/>
      <c r="H4" s="62"/>
      <c r="I4" s="62"/>
      <c r="J4" s="62"/>
      <c r="K4" s="62"/>
      <c r="L4" s="62"/>
      <c r="M4" s="62"/>
      <c r="N4" s="62"/>
      <c r="O4" s="62"/>
      <c r="P4" s="62"/>
      <c r="Q4" s="62"/>
      <c r="R4" s="62"/>
      <c r="S4" s="62"/>
    </row>
    <row r="5" spans="1:19" ht="15" x14ac:dyDescent="0.25">
      <c r="A5" s="62"/>
      <c r="B5" s="62"/>
      <c r="C5" s="62"/>
      <c r="D5" s="62"/>
      <c r="E5" s="62"/>
      <c r="F5" s="62"/>
      <c r="G5" s="62"/>
      <c r="H5" s="62"/>
      <c r="I5" s="62"/>
      <c r="J5" s="62"/>
      <c r="K5" s="62"/>
      <c r="L5" s="62"/>
      <c r="M5" s="62"/>
      <c r="N5" s="62"/>
      <c r="O5" s="62"/>
      <c r="P5" s="62"/>
      <c r="Q5" s="62"/>
      <c r="R5" s="62"/>
      <c r="S5" s="62"/>
    </row>
    <row r="6" spans="1:19" ht="15" x14ac:dyDescent="0.25">
      <c r="A6" s="62"/>
      <c r="B6" s="62"/>
      <c r="C6" s="62"/>
      <c r="D6" s="62"/>
      <c r="E6" s="62"/>
      <c r="F6" s="62"/>
      <c r="G6" s="62"/>
      <c r="H6" s="62"/>
      <c r="I6" s="62"/>
      <c r="J6" s="62"/>
      <c r="K6" s="62"/>
      <c r="L6" s="62"/>
      <c r="M6" s="62"/>
      <c r="N6" s="62"/>
      <c r="O6" s="62"/>
      <c r="P6" s="62"/>
      <c r="Q6" s="62"/>
      <c r="R6" s="62"/>
      <c r="S6" s="62"/>
    </row>
    <row r="7" spans="1:19" ht="15" x14ac:dyDescent="0.25">
      <c r="A7" s="62"/>
      <c r="B7" s="62"/>
      <c r="C7" s="62"/>
      <c r="D7" s="62"/>
      <c r="E7" s="62"/>
      <c r="F7" s="62"/>
      <c r="G7" s="62"/>
      <c r="H7" s="62"/>
      <c r="I7" s="62"/>
      <c r="J7" s="62"/>
      <c r="K7" s="62"/>
      <c r="L7" s="62"/>
      <c r="M7" s="62"/>
      <c r="N7" s="62"/>
      <c r="O7" s="62"/>
      <c r="P7" s="62"/>
      <c r="Q7" s="62"/>
      <c r="R7" s="62"/>
      <c r="S7" s="62"/>
    </row>
    <row r="8" spans="1:19" ht="15" x14ac:dyDescent="0.25">
      <c r="A8" s="62"/>
      <c r="B8" s="62"/>
      <c r="C8" s="62"/>
      <c r="D8" s="62"/>
      <c r="E8" s="62"/>
      <c r="F8" s="62"/>
      <c r="G8" s="62"/>
      <c r="H8" s="62"/>
      <c r="I8" s="62"/>
      <c r="J8" s="62"/>
      <c r="K8" s="62"/>
      <c r="L8" s="62"/>
      <c r="M8" s="62"/>
      <c r="N8" s="62"/>
      <c r="O8" s="62"/>
      <c r="P8" s="62"/>
      <c r="Q8" s="62"/>
      <c r="R8" s="62"/>
      <c r="S8" s="62"/>
    </row>
    <row r="9" spans="1:19" ht="15" x14ac:dyDescent="0.25">
      <c r="A9" s="62"/>
      <c r="B9" s="62"/>
      <c r="C9" s="62"/>
      <c r="D9" s="62"/>
      <c r="E9" s="62"/>
      <c r="F9" s="62"/>
      <c r="G9" s="62"/>
      <c r="H9" s="62"/>
      <c r="I9" s="62"/>
      <c r="J9" s="62"/>
      <c r="K9" s="62"/>
      <c r="L9" s="62"/>
      <c r="M9" s="62"/>
      <c r="N9" s="62"/>
      <c r="O9" s="62"/>
      <c r="P9" s="62"/>
      <c r="Q9" s="62"/>
      <c r="R9" s="62"/>
      <c r="S9" s="62"/>
    </row>
    <row r="10" spans="1:19" ht="15" x14ac:dyDescent="0.25">
      <c r="A10" s="62"/>
      <c r="B10" s="62"/>
      <c r="C10" s="62"/>
      <c r="D10" s="62"/>
      <c r="E10" s="62"/>
      <c r="F10" s="62"/>
      <c r="G10" s="62"/>
      <c r="H10" s="62"/>
      <c r="I10" s="62"/>
      <c r="J10" s="62"/>
      <c r="K10" s="62"/>
      <c r="L10" s="62"/>
      <c r="M10" s="62"/>
      <c r="N10" s="62"/>
      <c r="O10" s="62"/>
      <c r="P10" s="62"/>
      <c r="Q10" s="62"/>
      <c r="R10" s="62"/>
      <c r="S10" s="62"/>
    </row>
    <row r="11" spans="1:19" ht="15" x14ac:dyDescent="0.25">
      <c r="A11" s="62"/>
      <c r="B11" s="62"/>
      <c r="C11" s="62"/>
      <c r="D11" s="62"/>
      <c r="E11" s="62"/>
      <c r="F11" s="62"/>
      <c r="G11" s="62"/>
      <c r="H11" s="62"/>
      <c r="I11" s="62"/>
      <c r="J11" s="62"/>
      <c r="K11" s="62"/>
      <c r="L11" s="62"/>
      <c r="M11" s="62"/>
      <c r="N11" s="62"/>
      <c r="O11" s="62"/>
      <c r="P11" s="62"/>
      <c r="Q11" s="62"/>
      <c r="R11" s="62"/>
      <c r="S11" s="62"/>
    </row>
    <row r="12" spans="1:19" ht="15" x14ac:dyDescent="0.25">
      <c r="A12" s="62"/>
      <c r="B12" s="62"/>
      <c r="C12" s="62"/>
      <c r="D12" s="62"/>
      <c r="E12" s="62"/>
      <c r="F12" s="62"/>
      <c r="G12" s="62"/>
      <c r="H12" s="62"/>
      <c r="I12" s="62"/>
      <c r="J12" s="62"/>
      <c r="K12" s="62"/>
      <c r="L12" s="62"/>
      <c r="M12" s="62"/>
      <c r="N12" s="62"/>
      <c r="O12" s="62"/>
      <c r="P12" s="62"/>
      <c r="Q12" s="62"/>
      <c r="R12" s="62"/>
      <c r="S12" s="62"/>
    </row>
    <row r="13" spans="1:19" ht="15" x14ac:dyDescent="0.25">
      <c r="A13" s="62"/>
      <c r="B13" s="62"/>
      <c r="C13" s="62"/>
      <c r="D13" s="62"/>
      <c r="E13" s="62"/>
      <c r="F13" s="62"/>
      <c r="G13" s="62"/>
      <c r="H13" s="62"/>
      <c r="I13" s="62"/>
      <c r="J13" s="62"/>
      <c r="K13" s="62"/>
      <c r="L13" s="62"/>
      <c r="M13" s="62"/>
      <c r="N13" s="62"/>
      <c r="O13" s="62"/>
      <c r="P13" s="62"/>
      <c r="Q13" s="62"/>
      <c r="R13" s="62"/>
      <c r="S13" s="62"/>
    </row>
    <row r="14" spans="1:19" ht="15" x14ac:dyDescent="0.25">
      <c r="A14" s="62"/>
      <c r="B14" s="62"/>
      <c r="C14" s="62"/>
      <c r="D14" s="62"/>
      <c r="E14" s="62"/>
      <c r="F14" s="62"/>
      <c r="G14" s="62"/>
      <c r="H14" s="62"/>
      <c r="I14" s="62"/>
      <c r="J14" s="62"/>
      <c r="K14" s="62"/>
      <c r="L14" s="62"/>
      <c r="M14" s="62"/>
      <c r="N14" s="62"/>
      <c r="O14" s="62"/>
      <c r="P14" s="62"/>
      <c r="Q14" s="62"/>
      <c r="R14" s="62"/>
      <c r="S14" s="62"/>
    </row>
    <row r="15" spans="1:19" ht="15" x14ac:dyDescent="0.25">
      <c r="A15" s="62"/>
      <c r="B15" s="62"/>
      <c r="C15" s="62"/>
      <c r="D15" s="62"/>
      <c r="E15" s="62"/>
      <c r="F15" s="62"/>
      <c r="G15" s="62"/>
      <c r="H15" s="62"/>
      <c r="I15" s="62"/>
      <c r="J15" s="62"/>
      <c r="K15" s="62"/>
      <c r="L15" s="62"/>
      <c r="M15" s="62"/>
      <c r="N15" s="62"/>
      <c r="O15" s="62"/>
      <c r="P15" s="62"/>
      <c r="Q15" s="62"/>
      <c r="R15" s="62"/>
      <c r="S15" s="62"/>
    </row>
    <row r="16" spans="1:19" ht="15" x14ac:dyDescent="0.25">
      <c r="A16" s="62"/>
      <c r="B16" s="62"/>
      <c r="C16" s="62"/>
      <c r="D16" s="62"/>
      <c r="E16" s="62"/>
      <c r="F16" s="62"/>
      <c r="G16" s="62"/>
      <c r="H16" s="62"/>
      <c r="I16" s="62"/>
      <c r="J16" s="62"/>
      <c r="K16" s="62"/>
      <c r="L16" s="62"/>
      <c r="M16" s="62"/>
      <c r="N16" s="62"/>
      <c r="O16" s="62"/>
      <c r="P16" s="62"/>
      <c r="Q16" s="62"/>
      <c r="R16" s="62"/>
      <c r="S16" s="62"/>
    </row>
    <row r="17" spans="1:19" ht="15" x14ac:dyDescent="0.25">
      <c r="A17" s="62"/>
      <c r="B17" s="62"/>
      <c r="C17" s="62"/>
      <c r="D17" s="62"/>
      <c r="E17" s="62"/>
      <c r="F17" s="62"/>
      <c r="G17" s="62"/>
      <c r="H17" s="62"/>
      <c r="I17" s="62"/>
      <c r="J17" s="62"/>
      <c r="K17" s="62"/>
      <c r="L17" s="62"/>
      <c r="M17" s="62"/>
      <c r="N17" s="62"/>
      <c r="O17" s="62"/>
      <c r="P17" s="62"/>
      <c r="Q17" s="62"/>
      <c r="R17" s="62"/>
      <c r="S17" s="62"/>
    </row>
    <row r="18" spans="1:19" ht="15" x14ac:dyDescent="0.25">
      <c r="A18" s="62"/>
      <c r="B18" s="62"/>
      <c r="C18" s="62"/>
      <c r="D18" s="62"/>
      <c r="E18" s="62"/>
      <c r="F18" s="62"/>
      <c r="G18" s="62"/>
      <c r="H18" s="62"/>
      <c r="I18" s="62"/>
      <c r="J18" s="62"/>
      <c r="K18" s="62"/>
      <c r="L18" s="62"/>
      <c r="M18" s="62"/>
      <c r="N18" s="62"/>
      <c r="O18" s="62"/>
      <c r="P18" s="62"/>
      <c r="Q18" s="62"/>
      <c r="R18" s="62"/>
      <c r="S18" s="62"/>
    </row>
    <row r="19" spans="1:19" ht="15" x14ac:dyDescent="0.25">
      <c r="A19" s="62"/>
      <c r="B19" s="62"/>
      <c r="C19" s="62"/>
      <c r="D19" s="62"/>
      <c r="E19" s="62"/>
      <c r="F19" s="62"/>
      <c r="G19" s="62"/>
      <c r="H19" s="62"/>
      <c r="I19" s="62"/>
      <c r="J19" s="62"/>
      <c r="K19" s="62"/>
      <c r="L19" s="62"/>
      <c r="M19" s="62"/>
      <c r="N19" s="62"/>
      <c r="O19" s="62"/>
      <c r="P19" s="62"/>
      <c r="Q19" s="62"/>
      <c r="R19" s="62"/>
      <c r="S19" s="62"/>
    </row>
    <row r="20" spans="1:19" ht="15" x14ac:dyDescent="0.25">
      <c r="A20" s="62"/>
      <c r="B20" s="62"/>
      <c r="C20" s="62"/>
      <c r="D20" s="62"/>
      <c r="E20" s="62"/>
      <c r="F20" s="62"/>
      <c r="G20" s="62"/>
      <c r="H20" s="62"/>
      <c r="I20" s="62"/>
      <c r="J20" s="62"/>
      <c r="K20" s="62"/>
      <c r="L20" s="62"/>
      <c r="M20" s="62"/>
      <c r="N20" s="62"/>
      <c r="O20" s="62"/>
      <c r="P20" s="62"/>
      <c r="Q20" s="62"/>
      <c r="R20" s="62"/>
      <c r="S20" s="62"/>
    </row>
    <row r="21" spans="1:19" ht="15" x14ac:dyDescent="0.25">
      <c r="A21" s="62"/>
      <c r="B21" s="62"/>
      <c r="C21" s="62"/>
      <c r="D21" s="62"/>
      <c r="E21" s="62"/>
      <c r="F21" s="62"/>
      <c r="G21" s="62"/>
      <c r="H21" s="62"/>
      <c r="I21" s="62"/>
      <c r="J21" s="62"/>
      <c r="K21" s="62"/>
      <c r="L21" s="62"/>
      <c r="M21" s="62"/>
      <c r="N21" s="62"/>
      <c r="O21" s="62"/>
      <c r="P21" s="62"/>
      <c r="Q21" s="62"/>
      <c r="R21" s="62"/>
      <c r="S21" s="62"/>
    </row>
    <row r="22" spans="1:19" ht="15" x14ac:dyDescent="0.25">
      <c r="A22" s="62"/>
      <c r="B22" s="62"/>
      <c r="C22" s="62"/>
      <c r="D22" s="62"/>
      <c r="E22" s="62"/>
      <c r="F22" s="62"/>
      <c r="G22" s="62"/>
      <c r="H22" s="62"/>
      <c r="I22" s="62"/>
      <c r="J22" s="62"/>
      <c r="K22" s="62"/>
      <c r="L22" s="62"/>
      <c r="M22" s="62"/>
      <c r="N22" s="62"/>
      <c r="O22" s="62"/>
      <c r="P22" s="62"/>
      <c r="Q22" s="62"/>
      <c r="R22" s="62"/>
      <c r="S22" s="62"/>
    </row>
    <row r="23" spans="1:19" ht="15" x14ac:dyDescent="0.25">
      <c r="A23" s="62"/>
      <c r="B23" s="62"/>
      <c r="C23" s="62"/>
      <c r="D23" s="62"/>
      <c r="E23" s="62"/>
      <c r="F23" s="62"/>
      <c r="G23" s="62"/>
      <c r="H23" s="62"/>
      <c r="I23" s="62"/>
      <c r="J23" s="62"/>
      <c r="K23" s="62"/>
      <c r="L23" s="62"/>
      <c r="M23" s="62"/>
      <c r="N23" s="62"/>
      <c r="O23" s="62"/>
      <c r="P23" s="62"/>
      <c r="Q23" s="62"/>
      <c r="R23" s="62"/>
      <c r="S23" s="62"/>
    </row>
    <row r="24" spans="1:19" ht="15" x14ac:dyDescent="0.25">
      <c r="A24" s="62"/>
      <c r="B24" s="62"/>
      <c r="C24" s="62"/>
      <c r="D24" s="62"/>
      <c r="E24" s="62"/>
      <c r="F24" s="62"/>
      <c r="G24" s="62"/>
      <c r="H24" s="62"/>
      <c r="I24" s="62"/>
      <c r="J24" s="62"/>
      <c r="K24" s="62"/>
      <c r="L24" s="62"/>
      <c r="M24" s="62"/>
      <c r="N24" s="62"/>
      <c r="O24" s="62"/>
      <c r="P24" s="62"/>
      <c r="Q24" s="62"/>
      <c r="R24" s="62"/>
      <c r="S24" s="62"/>
    </row>
    <row r="25" spans="1:19" ht="15" x14ac:dyDescent="0.25">
      <c r="A25" s="62"/>
      <c r="B25" s="62"/>
      <c r="C25" s="62"/>
      <c r="D25" s="62"/>
      <c r="E25" s="62"/>
      <c r="F25" s="62"/>
      <c r="G25" s="62"/>
      <c r="H25" s="62"/>
      <c r="I25" s="62"/>
      <c r="J25" s="62"/>
      <c r="K25" s="62"/>
      <c r="L25" s="62"/>
      <c r="M25" s="62"/>
      <c r="N25" s="62"/>
      <c r="O25" s="62"/>
      <c r="P25" s="62"/>
      <c r="Q25" s="62"/>
      <c r="R25" s="62"/>
      <c r="S25" s="62"/>
    </row>
    <row r="26" spans="1:19" ht="15" x14ac:dyDescent="0.25">
      <c r="A26" s="62"/>
      <c r="B26" s="62"/>
      <c r="C26" s="62"/>
      <c r="D26" s="62"/>
      <c r="E26" s="62"/>
      <c r="F26" s="62"/>
      <c r="G26" s="62"/>
      <c r="H26" s="62"/>
      <c r="I26" s="62"/>
      <c r="J26" s="62"/>
      <c r="K26" s="62"/>
      <c r="L26" s="62"/>
      <c r="M26" s="62"/>
      <c r="N26" s="62"/>
      <c r="O26" s="62"/>
      <c r="P26" s="62"/>
      <c r="Q26" s="62"/>
      <c r="R26" s="62"/>
      <c r="S26" s="62"/>
    </row>
    <row r="27" spans="1:19" ht="15" x14ac:dyDescent="0.25">
      <c r="A27" s="62"/>
      <c r="B27" s="62"/>
      <c r="C27" s="62"/>
      <c r="D27" s="62"/>
      <c r="E27" s="62"/>
      <c r="F27" s="62"/>
      <c r="G27" s="62"/>
      <c r="H27" s="62"/>
      <c r="I27" s="62"/>
      <c r="J27" s="62"/>
      <c r="K27" s="62"/>
      <c r="L27" s="62"/>
      <c r="M27" s="62"/>
      <c r="N27" s="62"/>
      <c r="O27" s="62"/>
      <c r="P27" s="62"/>
      <c r="Q27" s="62"/>
      <c r="R27" s="62"/>
      <c r="S27" s="62"/>
    </row>
    <row r="28" spans="1:19" ht="15" x14ac:dyDescent="0.25">
      <c r="A28" s="62"/>
      <c r="B28" s="62"/>
      <c r="C28" s="62"/>
      <c r="D28" s="62"/>
      <c r="E28" s="62"/>
      <c r="F28" s="62"/>
      <c r="G28" s="62"/>
      <c r="H28" s="62"/>
      <c r="I28" s="62"/>
      <c r="J28" s="62"/>
      <c r="K28" s="62"/>
      <c r="L28" s="62"/>
      <c r="M28" s="62"/>
      <c r="N28" s="62"/>
      <c r="O28" s="62"/>
      <c r="P28" s="62"/>
      <c r="Q28" s="62"/>
      <c r="R28" s="62"/>
      <c r="S28" s="62"/>
    </row>
    <row r="29" spans="1:19" ht="15" x14ac:dyDescent="0.25">
      <c r="A29" s="62"/>
      <c r="B29" s="62"/>
      <c r="C29" s="62"/>
      <c r="D29" s="62"/>
      <c r="E29" s="62"/>
      <c r="F29" s="62"/>
      <c r="G29" s="62"/>
      <c r="H29" s="62"/>
      <c r="I29" s="62"/>
      <c r="J29" s="62"/>
      <c r="K29" s="62"/>
      <c r="L29" s="62"/>
      <c r="M29" s="62"/>
      <c r="N29" s="62"/>
      <c r="O29" s="62"/>
      <c r="P29" s="62"/>
      <c r="Q29" s="62"/>
      <c r="R29" s="62"/>
      <c r="S29" s="62"/>
    </row>
    <row r="30" spans="1:19" ht="15" x14ac:dyDescent="0.25">
      <c r="A30" s="62"/>
      <c r="B30" s="62"/>
      <c r="C30" s="62"/>
      <c r="D30" s="62"/>
      <c r="E30" s="62"/>
      <c r="F30" s="62"/>
      <c r="G30" s="62"/>
      <c r="H30" s="62"/>
      <c r="I30" s="62"/>
      <c r="J30" s="62"/>
      <c r="K30" s="62"/>
      <c r="L30" s="62"/>
      <c r="M30" s="62"/>
      <c r="N30" s="62"/>
      <c r="O30" s="62"/>
      <c r="P30" s="62"/>
      <c r="Q30" s="62"/>
      <c r="R30" s="62"/>
      <c r="S30" s="62"/>
    </row>
    <row r="31" spans="1:19" ht="15" x14ac:dyDescent="0.25">
      <c r="A31" s="62"/>
      <c r="B31" s="62"/>
      <c r="C31" s="62"/>
      <c r="D31" s="62"/>
      <c r="E31" s="62"/>
      <c r="F31" s="62"/>
      <c r="G31" s="62"/>
      <c r="H31" s="62"/>
      <c r="I31" s="62"/>
      <c r="J31" s="62"/>
      <c r="K31" s="62"/>
      <c r="L31" s="62"/>
      <c r="M31" s="62"/>
      <c r="N31" s="62"/>
      <c r="O31" s="62"/>
      <c r="P31" s="62"/>
      <c r="Q31" s="62"/>
      <c r="R31" s="62"/>
      <c r="S31" s="62"/>
    </row>
    <row r="32" spans="1:19" ht="15" x14ac:dyDescent="0.25">
      <c r="A32" s="62"/>
      <c r="B32" s="62"/>
      <c r="C32" s="62"/>
      <c r="D32" s="62"/>
      <c r="E32" s="62"/>
      <c r="F32" s="62"/>
      <c r="G32" s="62"/>
      <c r="H32" s="62"/>
      <c r="I32" s="62"/>
      <c r="J32" s="62"/>
      <c r="K32" s="62"/>
      <c r="L32" s="62"/>
      <c r="M32" s="62"/>
      <c r="N32" s="62"/>
      <c r="O32" s="62"/>
      <c r="P32" s="62"/>
      <c r="Q32" s="62"/>
      <c r="R32" s="62"/>
      <c r="S32" s="62"/>
    </row>
    <row r="33" spans="1:19" ht="15" x14ac:dyDescent="0.25">
      <c r="A33" s="62"/>
      <c r="B33" s="62"/>
      <c r="C33" s="62"/>
      <c r="D33" s="62"/>
      <c r="E33" s="62"/>
      <c r="F33" s="62"/>
      <c r="G33" s="62"/>
      <c r="H33" s="62"/>
      <c r="I33" s="62"/>
      <c r="J33" s="62"/>
      <c r="K33" s="62"/>
      <c r="L33" s="62"/>
      <c r="M33" s="62"/>
      <c r="N33" s="62"/>
      <c r="O33" s="62"/>
      <c r="P33" s="62"/>
      <c r="Q33" s="62"/>
      <c r="R33" s="62"/>
      <c r="S33" s="62"/>
    </row>
    <row r="34" spans="1:19" ht="15" x14ac:dyDescent="0.25">
      <c r="A34" s="62"/>
      <c r="B34" s="62"/>
      <c r="C34" s="62"/>
      <c r="D34" s="62"/>
      <c r="E34" s="62"/>
      <c r="F34" s="62"/>
      <c r="G34" s="62"/>
      <c r="H34" s="62"/>
      <c r="I34" s="62"/>
      <c r="J34" s="62"/>
      <c r="K34" s="62"/>
      <c r="L34" s="62"/>
      <c r="M34" s="62"/>
      <c r="N34" s="62"/>
      <c r="O34" s="62"/>
      <c r="P34" s="62"/>
      <c r="Q34" s="62"/>
      <c r="R34" s="62"/>
      <c r="S34" s="62"/>
    </row>
    <row r="35" spans="1:19" ht="15" x14ac:dyDescent="0.25">
      <c r="A35" s="62"/>
      <c r="B35" s="62"/>
      <c r="C35" s="62"/>
      <c r="D35" s="62"/>
      <c r="E35" s="62"/>
      <c r="F35" s="62"/>
      <c r="G35" s="62"/>
      <c r="H35" s="62"/>
      <c r="I35" s="62"/>
      <c r="J35" s="62"/>
      <c r="K35" s="62"/>
      <c r="L35" s="62"/>
      <c r="M35" s="62"/>
      <c r="N35" s="62"/>
      <c r="O35" s="62"/>
      <c r="P35" s="62"/>
      <c r="Q35" s="62"/>
      <c r="R35" s="62"/>
      <c r="S35" s="62"/>
    </row>
    <row r="36" spans="1:19" ht="15" x14ac:dyDescent="0.25">
      <c r="A36" s="62"/>
      <c r="B36" s="62"/>
      <c r="C36" s="62"/>
      <c r="D36" s="62"/>
      <c r="E36" s="62"/>
      <c r="F36" s="62"/>
      <c r="G36" s="62"/>
      <c r="H36" s="62"/>
      <c r="I36" s="62"/>
      <c r="J36" s="62"/>
      <c r="K36" s="62"/>
      <c r="L36" s="62"/>
      <c r="M36" s="62"/>
      <c r="N36" s="62"/>
      <c r="O36" s="62"/>
      <c r="P36" s="62"/>
      <c r="Q36" s="62"/>
      <c r="R36" s="62"/>
      <c r="S36" s="62"/>
    </row>
    <row r="37" spans="1:19" ht="15" x14ac:dyDescent="0.25">
      <c r="A37" s="62"/>
      <c r="B37" s="62"/>
      <c r="C37" s="62"/>
      <c r="D37" s="62"/>
      <c r="E37" s="62"/>
      <c r="F37" s="62"/>
      <c r="G37" s="62"/>
      <c r="H37" s="62"/>
      <c r="I37" s="62"/>
      <c r="J37" s="62"/>
      <c r="K37" s="62"/>
      <c r="L37" s="62"/>
      <c r="M37" s="62"/>
      <c r="N37" s="62"/>
      <c r="O37" s="62"/>
      <c r="P37" s="62"/>
      <c r="Q37" s="62"/>
      <c r="R37" s="62"/>
      <c r="S37" s="62"/>
    </row>
    <row r="38" spans="1:19" ht="15" x14ac:dyDescent="0.25">
      <c r="A38" s="62"/>
      <c r="B38" s="62"/>
      <c r="C38" s="62"/>
      <c r="D38" s="62"/>
      <c r="E38" s="62"/>
      <c r="F38" s="62"/>
      <c r="G38" s="62"/>
      <c r="H38" s="62"/>
      <c r="I38" s="62"/>
      <c r="J38" s="62"/>
      <c r="K38" s="62"/>
      <c r="L38" s="62"/>
      <c r="M38" s="62"/>
      <c r="N38" s="62"/>
      <c r="O38" s="62"/>
      <c r="P38" s="62"/>
      <c r="Q38" s="62"/>
      <c r="R38" s="62"/>
      <c r="S38" s="62"/>
    </row>
    <row r="39" spans="1:19" ht="15" x14ac:dyDescent="0.25">
      <c r="A39" s="62"/>
      <c r="B39" s="62"/>
      <c r="C39" s="62"/>
      <c r="D39" s="62"/>
      <c r="E39" s="62"/>
      <c r="F39" s="62"/>
      <c r="G39" s="62"/>
      <c r="H39" s="62"/>
      <c r="I39" s="62"/>
      <c r="J39" s="62"/>
      <c r="K39" s="62"/>
      <c r="L39" s="62"/>
      <c r="M39" s="62"/>
      <c r="N39" s="62"/>
      <c r="O39" s="62"/>
      <c r="P39" s="62"/>
      <c r="Q39" s="62"/>
      <c r="R39" s="62"/>
      <c r="S39" s="62"/>
    </row>
    <row r="40" spans="1:19" ht="15" x14ac:dyDescent="0.25">
      <c r="A40" s="62"/>
      <c r="B40" s="62"/>
      <c r="C40" s="62"/>
      <c r="D40" s="62"/>
      <c r="E40" s="62"/>
      <c r="F40" s="62"/>
      <c r="G40" s="62"/>
      <c r="H40" s="62"/>
      <c r="I40" s="62"/>
      <c r="J40" s="62"/>
      <c r="K40" s="62"/>
      <c r="L40" s="62"/>
      <c r="M40" s="62"/>
      <c r="N40" s="62"/>
      <c r="O40" s="62"/>
      <c r="P40" s="62"/>
      <c r="Q40" s="62"/>
      <c r="R40" s="62"/>
      <c r="S40" s="62"/>
    </row>
    <row r="41" spans="1:19" ht="15" x14ac:dyDescent="0.25">
      <c r="A41" s="62"/>
      <c r="B41" s="62"/>
      <c r="C41" s="62"/>
      <c r="D41" s="62"/>
      <c r="E41" s="62"/>
      <c r="F41" s="62"/>
      <c r="G41" s="62"/>
      <c r="H41" s="62"/>
      <c r="I41" s="62"/>
      <c r="J41" s="62"/>
      <c r="K41" s="62"/>
      <c r="L41" s="62"/>
      <c r="M41" s="62"/>
      <c r="N41" s="62"/>
      <c r="O41" s="62"/>
      <c r="P41" s="62"/>
      <c r="Q41" s="62"/>
      <c r="R41" s="62"/>
      <c r="S41" s="62"/>
    </row>
    <row r="42" spans="1:19" ht="15" x14ac:dyDescent="0.25">
      <c r="A42" s="62"/>
      <c r="B42" s="62"/>
      <c r="C42" s="62"/>
      <c r="D42" s="62"/>
      <c r="E42" s="62"/>
      <c r="F42" s="62"/>
      <c r="G42" s="62"/>
      <c r="H42" s="62"/>
      <c r="I42" s="62"/>
      <c r="J42" s="62"/>
      <c r="K42" s="62"/>
      <c r="L42" s="62"/>
      <c r="M42" s="62"/>
      <c r="N42" s="62"/>
      <c r="O42" s="62"/>
      <c r="P42" s="62"/>
      <c r="Q42" s="62"/>
      <c r="R42" s="62"/>
      <c r="S42" s="62"/>
    </row>
    <row r="43" spans="1:19" ht="15" x14ac:dyDescent="0.25">
      <c r="A43" s="62"/>
      <c r="B43" s="62"/>
      <c r="C43" s="62"/>
      <c r="D43" s="62"/>
      <c r="E43" s="62"/>
      <c r="F43" s="62"/>
      <c r="G43" s="62"/>
      <c r="H43" s="62"/>
      <c r="I43" s="62"/>
      <c r="J43" s="62"/>
      <c r="K43" s="62"/>
      <c r="L43" s="62"/>
      <c r="M43" s="62"/>
      <c r="N43" s="62"/>
      <c r="O43" s="62"/>
      <c r="P43" s="62"/>
      <c r="Q43" s="62"/>
      <c r="R43" s="62"/>
      <c r="S43" s="62"/>
    </row>
    <row r="44" spans="1:19" ht="15" x14ac:dyDescent="0.25">
      <c r="A44" s="62"/>
      <c r="B44" s="62"/>
      <c r="C44" s="62"/>
      <c r="D44" s="62"/>
      <c r="E44" s="62"/>
      <c r="F44" s="62"/>
      <c r="G44" s="62"/>
      <c r="H44" s="62"/>
      <c r="I44" s="62"/>
      <c r="J44" s="62"/>
      <c r="K44" s="62"/>
      <c r="L44" s="62"/>
      <c r="M44" s="62"/>
      <c r="N44" s="62"/>
      <c r="O44" s="62"/>
      <c r="P44" s="62"/>
      <c r="Q44" s="62"/>
      <c r="R44" s="62"/>
      <c r="S44" s="62"/>
    </row>
    <row r="45" spans="1:19" ht="15" x14ac:dyDescent="0.25">
      <c r="A45" s="62"/>
      <c r="B45" s="62"/>
      <c r="C45" s="62"/>
      <c r="D45" s="62"/>
      <c r="E45" s="62"/>
      <c r="F45" s="62"/>
      <c r="G45" s="62"/>
      <c r="H45" s="62"/>
      <c r="I45" s="62"/>
      <c r="J45" s="62"/>
      <c r="K45" s="62"/>
      <c r="L45" s="62"/>
      <c r="M45" s="62"/>
      <c r="N45" s="62"/>
      <c r="O45" s="62"/>
      <c r="P45" s="62"/>
      <c r="Q45" s="62"/>
      <c r="R45" s="62"/>
      <c r="S45" s="62"/>
    </row>
    <row r="46" spans="1:19" ht="15" x14ac:dyDescent="0.25">
      <c r="A46" s="62"/>
      <c r="B46" s="62"/>
      <c r="C46" s="62"/>
      <c r="D46" s="62"/>
      <c r="E46" s="62"/>
      <c r="F46" s="62"/>
      <c r="G46" s="62"/>
      <c r="H46" s="62"/>
      <c r="I46" s="62"/>
      <c r="J46" s="62"/>
      <c r="K46" s="62"/>
      <c r="L46" s="62"/>
      <c r="M46" s="62"/>
      <c r="N46" s="62"/>
      <c r="O46" s="62"/>
      <c r="P46" s="62"/>
      <c r="Q46" s="62"/>
      <c r="R46" s="62"/>
      <c r="S46" s="62"/>
    </row>
    <row r="47" spans="1:19" ht="15" x14ac:dyDescent="0.25">
      <c r="A47" s="62"/>
      <c r="B47" s="62"/>
      <c r="C47" s="62"/>
      <c r="D47" s="62"/>
      <c r="E47" s="62"/>
      <c r="F47" s="62"/>
      <c r="G47" s="62"/>
      <c r="H47" s="62"/>
      <c r="I47" s="62"/>
      <c r="J47" s="62"/>
      <c r="K47" s="62"/>
      <c r="L47" s="62"/>
      <c r="M47" s="62"/>
      <c r="N47" s="62"/>
      <c r="O47" s="62"/>
      <c r="P47" s="62"/>
      <c r="Q47" s="62"/>
      <c r="R47" s="62"/>
      <c r="S47" s="62"/>
    </row>
    <row r="48" spans="1:19" ht="15" x14ac:dyDescent="0.25">
      <c r="A48" s="62"/>
      <c r="B48" s="62"/>
      <c r="C48" s="62"/>
      <c r="D48" s="62"/>
      <c r="E48" s="62"/>
      <c r="F48" s="62"/>
      <c r="G48" s="62"/>
      <c r="H48" s="62"/>
      <c r="I48" s="62"/>
      <c r="J48" s="62"/>
      <c r="K48" s="62"/>
      <c r="L48" s="62"/>
      <c r="M48" s="62"/>
      <c r="N48" s="62"/>
      <c r="O48" s="62"/>
      <c r="P48" s="62"/>
      <c r="Q48" s="62"/>
      <c r="R48" s="62"/>
      <c r="S48" s="62"/>
    </row>
    <row r="49" spans="1:19" ht="15" x14ac:dyDescent="0.25">
      <c r="A49" s="62"/>
      <c r="B49" s="62"/>
      <c r="C49" s="62"/>
      <c r="D49" s="62"/>
      <c r="E49" s="62"/>
      <c r="F49" s="62"/>
      <c r="G49" s="62"/>
      <c r="H49" s="62"/>
      <c r="I49" s="62"/>
      <c r="J49" s="62"/>
      <c r="K49" s="62"/>
      <c r="L49" s="62"/>
      <c r="M49" s="62"/>
      <c r="N49" s="62"/>
      <c r="O49" s="62"/>
      <c r="P49" s="62"/>
      <c r="Q49" s="62"/>
      <c r="R49" s="62"/>
      <c r="S49" s="62"/>
    </row>
    <row r="50" spans="1:19" ht="15" x14ac:dyDescent="0.25">
      <c r="A50" s="62"/>
      <c r="B50" s="62"/>
      <c r="C50" s="62"/>
      <c r="D50" s="62"/>
      <c r="E50" s="62"/>
      <c r="F50" s="62"/>
      <c r="G50" s="62"/>
      <c r="H50" s="62"/>
      <c r="I50" s="62"/>
      <c r="J50" s="62"/>
      <c r="K50" s="62"/>
      <c r="L50" s="62"/>
      <c r="M50" s="62"/>
      <c r="N50" s="62"/>
      <c r="O50" s="62"/>
      <c r="P50" s="62"/>
      <c r="Q50" s="62"/>
      <c r="R50" s="62"/>
      <c r="S50" s="62"/>
    </row>
    <row r="51" spans="1:19" ht="15" x14ac:dyDescent="0.25">
      <c r="A51" s="62"/>
      <c r="B51" s="62"/>
      <c r="C51" s="62"/>
      <c r="D51" s="62"/>
      <c r="E51" s="62"/>
      <c r="F51" s="62"/>
      <c r="G51" s="62"/>
      <c r="H51" s="62"/>
      <c r="I51" s="62"/>
      <c r="J51" s="62"/>
      <c r="K51" s="62"/>
      <c r="L51" s="62"/>
      <c r="M51" s="62"/>
      <c r="N51" s="62"/>
      <c r="O51" s="62"/>
      <c r="P51" s="62"/>
      <c r="Q51" s="62"/>
      <c r="R51" s="62"/>
      <c r="S51" s="62"/>
    </row>
    <row r="52" spans="1:19" ht="15" x14ac:dyDescent="0.25">
      <c r="A52" s="62"/>
      <c r="B52" s="62"/>
      <c r="C52" s="62"/>
      <c r="D52" s="62"/>
      <c r="E52" s="62"/>
      <c r="F52" s="62"/>
      <c r="G52" s="62"/>
      <c r="H52" s="62"/>
      <c r="I52" s="62"/>
      <c r="J52" s="62"/>
      <c r="K52" s="62"/>
      <c r="L52" s="62"/>
      <c r="M52" s="62"/>
      <c r="N52" s="62"/>
      <c r="O52" s="62"/>
      <c r="P52" s="62"/>
      <c r="Q52" s="62"/>
      <c r="R52" s="62"/>
      <c r="S52" s="62"/>
    </row>
    <row r="53" spans="1:19" ht="15" x14ac:dyDescent="0.25">
      <c r="A53" s="62"/>
      <c r="B53" s="62"/>
      <c r="C53" s="62"/>
      <c r="D53" s="62"/>
      <c r="E53" s="62"/>
      <c r="F53" s="62"/>
      <c r="G53" s="62"/>
      <c r="H53" s="62"/>
      <c r="I53" s="62"/>
      <c r="J53" s="62"/>
      <c r="K53" s="62"/>
      <c r="L53" s="62"/>
      <c r="M53" s="62"/>
      <c r="N53" s="62"/>
      <c r="O53" s="62"/>
      <c r="P53" s="62"/>
      <c r="Q53" s="62"/>
      <c r="R53" s="62"/>
      <c r="S53" s="62"/>
    </row>
    <row r="54" spans="1:19" ht="15" x14ac:dyDescent="0.25">
      <c r="A54" s="62"/>
      <c r="B54" s="62"/>
      <c r="C54" s="62"/>
      <c r="D54" s="62"/>
      <c r="E54" s="62"/>
      <c r="F54" s="62"/>
      <c r="G54" s="62"/>
      <c r="H54" s="62"/>
      <c r="I54" s="62"/>
      <c r="J54" s="62"/>
      <c r="K54" s="62"/>
      <c r="L54" s="62"/>
      <c r="M54" s="62"/>
      <c r="N54" s="62"/>
      <c r="O54" s="62"/>
      <c r="P54" s="62"/>
      <c r="Q54" s="62"/>
      <c r="R54" s="62"/>
      <c r="S54" s="62"/>
    </row>
    <row r="55" spans="1:19" ht="15" x14ac:dyDescent="0.25">
      <c r="A55" s="62"/>
      <c r="B55" s="62"/>
      <c r="C55" s="62"/>
      <c r="D55" s="62"/>
      <c r="E55" s="62"/>
      <c r="F55" s="62"/>
      <c r="G55" s="62"/>
      <c r="H55" s="62"/>
      <c r="I55" s="62"/>
      <c r="J55" s="62"/>
      <c r="K55" s="62"/>
      <c r="L55" s="62"/>
      <c r="M55" s="62"/>
      <c r="N55" s="62"/>
      <c r="O55" s="62"/>
      <c r="P55" s="62"/>
      <c r="Q55" s="62"/>
      <c r="R55" s="62"/>
      <c r="S55" s="62"/>
    </row>
    <row r="56" spans="1:19" ht="15" x14ac:dyDescent="0.25">
      <c r="A56" s="62"/>
      <c r="B56" s="62"/>
      <c r="C56" s="62"/>
      <c r="D56" s="62"/>
      <c r="E56" s="62"/>
      <c r="F56" s="62"/>
      <c r="G56" s="62"/>
      <c r="H56" s="62"/>
      <c r="I56" s="62"/>
      <c r="J56" s="62"/>
      <c r="K56" s="62"/>
      <c r="L56" s="62"/>
      <c r="M56" s="62"/>
      <c r="N56" s="62"/>
      <c r="O56" s="62"/>
      <c r="P56" s="62"/>
      <c r="Q56" s="62"/>
      <c r="R56" s="62"/>
      <c r="S56" s="62"/>
    </row>
    <row r="57" spans="1:19" ht="15" x14ac:dyDescent="0.25">
      <c r="A57" s="62"/>
      <c r="B57" s="62"/>
      <c r="C57" s="62"/>
      <c r="D57" s="62"/>
      <c r="E57" s="62"/>
      <c r="F57" s="62"/>
      <c r="G57" s="62"/>
      <c r="H57" s="62"/>
      <c r="I57" s="62"/>
      <c r="J57" s="62"/>
      <c r="K57" s="62"/>
      <c r="L57" s="62"/>
      <c r="M57" s="62"/>
      <c r="N57" s="62"/>
      <c r="O57" s="62"/>
      <c r="P57" s="62"/>
      <c r="Q57" s="62"/>
      <c r="R57" s="62"/>
      <c r="S57" s="62"/>
    </row>
    <row r="58" spans="1:19" ht="15" x14ac:dyDescent="0.25">
      <c r="A58" s="62"/>
      <c r="B58" s="62"/>
      <c r="C58" s="62"/>
      <c r="D58" s="62"/>
      <c r="E58" s="62"/>
      <c r="F58" s="62"/>
      <c r="G58" s="62"/>
      <c r="H58" s="62"/>
      <c r="I58" s="62"/>
      <c r="J58" s="62"/>
      <c r="K58" s="62"/>
      <c r="L58" s="62"/>
      <c r="M58" s="62"/>
      <c r="N58" s="62"/>
      <c r="O58" s="62"/>
      <c r="P58" s="62"/>
      <c r="Q58" s="62"/>
      <c r="R58" s="62"/>
      <c r="S58" s="62"/>
    </row>
    <row r="59" spans="1:19" ht="15" x14ac:dyDescent="0.25">
      <c r="A59" s="62"/>
      <c r="B59" s="62"/>
      <c r="C59" s="62"/>
      <c r="D59" s="62"/>
      <c r="E59" s="62"/>
      <c r="F59" s="62"/>
      <c r="G59" s="62"/>
      <c r="H59" s="62"/>
      <c r="I59" s="62"/>
      <c r="J59" s="62"/>
      <c r="K59" s="62"/>
      <c r="L59" s="62"/>
      <c r="M59" s="62"/>
      <c r="N59" s="62"/>
      <c r="O59" s="62"/>
      <c r="P59" s="62"/>
      <c r="Q59" s="62"/>
      <c r="R59" s="62"/>
      <c r="S59" s="62"/>
    </row>
    <row r="60" spans="1:19" ht="15" x14ac:dyDescent="0.25">
      <c r="A60" s="62"/>
      <c r="B60" s="62"/>
      <c r="C60" s="62"/>
      <c r="D60" s="62"/>
      <c r="E60" s="62"/>
      <c r="F60" s="62"/>
      <c r="G60" s="62"/>
      <c r="H60" s="62"/>
      <c r="I60" s="62"/>
      <c r="J60" s="62"/>
      <c r="K60" s="62"/>
      <c r="L60" s="62"/>
      <c r="M60" s="62"/>
      <c r="N60" s="62"/>
      <c r="O60" s="62"/>
      <c r="P60" s="62"/>
      <c r="Q60" s="62"/>
      <c r="R60" s="62"/>
      <c r="S60" s="62"/>
    </row>
    <row r="61" spans="1:19" ht="15" x14ac:dyDescent="0.25">
      <c r="A61" s="62"/>
      <c r="B61" s="62"/>
      <c r="C61" s="62"/>
      <c r="D61" s="62"/>
      <c r="E61" s="62"/>
      <c r="F61" s="62"/>
      <c r="G61" s="62"/>
      <c r="H61" s="62"/>
      <c r="I61" s="62"/>
      <c r="J61" s="62"/>
      <c r="K61" s="62"/>
      <c r="L61" s="62"/>
      <c r="M61" s="62"/>
      <c r="N61" s="62"/>
      <c r="O61" s="62"/>
      <c r="P61" s="62"/>
      <c r="Q61" s="62"/>
      <c r="R61" s="62"/>
      <c r="S61" s="62"/>
    </row>
    <row r="62" spans="1:19" ht="15" x14ac:dyDescent="0.25">
      <c r="A62" s="62"/>
      <c r="B62" s="62"/>
      <c r="C62" s="62"/>
      <c r="D62" s="62"/>
      <c r="E62" s="62"/>
      <c r="F62" s="62"/>
      <c r="G62" s="62"/>
      <c r="H62" s="62"/>
      <c r="I62" s="62"/>
      <c r="J62" s="62"/>
      <c r="K62" s="62"/>
      <c r="L62" s="62"/>
      <c r="M62" s="62"/>
      <c r="N62" s="62"/>
      <c r="O62" s="62"/>
      <c r="P62" s="62"/>
      <c r="Q62" s="62"/>
      <c r="R62" s="62"/>
      <c r="S62" s="62"/>
    </row>
    <row r="63" spans="1:19" ht="15" x14ac:dyDescent="0.25">
      <c r="A63" s="62"/>
      <c r="B63" s="62"/>
      <c r="C63" s="62"/>
      <c r="D63" s="62"/>
      <c r="E63" s="62"/>
      <c r="F63" s="62"/>
      <c r="G63" s="62"/>
      <c r="H63" s="62"/>
      <c r="I63" s="62"/>
      <c r="J63" s="62"/>
      <c r="K63" s="62"/>
      <c r="L63" s="62"/>
      <c r="M63" s="62"/>
      <c r="N63" s="62"/>
      <c r="O63" s="62"/>
      <c r="P63" s="62"/>
      <c r="Q63" s="62"/>
      <c r="R63" s="62"/>
      <c r="S63" s="62"/>
    </row>
    <row r="64" spans="1:19" ht="15" x14ac:dyDescent="0.25">
      <c r="A64" s="62"/>
      <c r="B64" s="62"/>
      <c r="C64" s="62"/>
      <c r="D64" s="62"/>
      <c r="E64" s="62"/>
      <c r="F64" s="62"/>
      <c r="G64" s="62"/>
      <c r="H64" s="62"/>
      <c r="I64" s="62"/>
      <c r="J64" s="62"/>
      <c r="K64" s="62"/>
      <c r="L64" s="62"/>
      <c r="M64" s="62"/>
      <c r="N64" s="62"/>
      <c r="O64" s="62"/>
      <c r="P64" s="62"/>
      <c r="Q64" s="62"/>
      <c r="R64" s="62"/>
      <c r="S64" s="62"/>
    </row>
    <row r="65" spans="1:19" ht="15" x14ac:dyDescent="0.25">
      <c r="A65" s="62"/>
      <c r="B65" s="62"/>
      <c r="C65" s="62"/>
      <c r="D65" s="62"/>
      <c r="E65" s="62"/>
      <c r="F65" s="62"/>
      <c r="G65" s="62"/>
      <c r="H65" s="62"/>
      <c r="I65" s="62"/>
      <c r="J65" s="62"/>
      <c r="K65" s="62"/>
      <c r="L65" s="62"/>
      <c r="M65" s="62"/>
      <c r="N65" s="62"/>
      <c r="O65" s="62"/>
      <c r="P65" s="62"/>
      <c r="Q65" s="62"/>
      <c r="R65" s="62"/>
      <c r="S65" s="62"/>
    </row>
    <row r="66" spans="1:19" ht="15" x14ac:dyDescent="0.25">
      <c r="A66" s="62"/>
      <c r="B66" s="62"/>
      <c r="C66" s="62"/>
      <c r="D66" s="62"/>
      <c r="E66" s="62"/>
      <c r="F66" s="62"/>
      <c r="G66" s="62"/>
      <c r="H66" s="62"/>
      <c r="I66" s="62"/>
      <c r="J66" s="62"/>
      <c r="K66" s="62"/>
      <c r="L66" s="62"/>
      <c r="M66" s="62"/>
      <c r="N66" s="62"/>
      <c r="O66" s="62"/>
      <c r="P66" s="62"/>
      <c r="Q66" s="62"/>
      <c r="R66" s="62"/>
      <c r="S66" s="62"/>
    </row>
    <row r="67" spans="1:19" ht="15" x14ac:dyDescent="0.25">
      <c r="A67" s="62"/>
      <c r="B67" s="62"/>
      <c r="C67" s="62"/>
      <c r="D67" s="62"/>
      <c r="E67" s="62"/>
      <c r="F67" s="62"/>
      <c r="G67" s="62"/>
      <c r="H67" s="62"/>
      <c r="I67" s="62"/>
      <c r="J67" s="62"/>
      <c r="K67" s="62"/>
      <c r="L67" s="62"/>
      <c r="M67" s="62"/>
      <c r="N67" s="62"/>
      <c r="O67" s="62"/>
      <c r="P67" s="62"/>
      <c r="Q67" s="62"/>
      <c r="R67" s="62"/>
      <c r="S67" s="62"/>
    </row>
    <row r="68" spans="1:19" ht="15" x14ac:dyDescent="0.25">
      <c r="A68" s="62"/>
      <c r="B68" s="62"/>
      <c r="C68" s="62"/>
      <c r="D68" s="62"/>
      <c r="E68" s="62"/>
      <c r="F68" s="62"/>
      <c r="G68" s="62"/>
      <c r="H68" s="62"/>
      <c r="I68" s="62"/>
      <c r="J68" s="62"/>
      <c r="K68" s="62"/>
      <c r="L68" s="62"/>
      <c r="M68" s="62"/>
      <c r="N68" s="62"/>
      <c r="O68" s="62"/>
      <c r="P68" s="62"/>
      <c r="Q68" s="62"/>
      <c r="R68" s="62"/>
      <c r="S68" s="62"/>
    </row>
    <row r="69" spans="1:19" ht="15" x14ac:dyDescent="0.25">
      <c r="A69" s="62"/>
      <c r="B69" s="62"/>
      <c r="C69" s="62"/>
      <c r="D69" s="62"/>
      <c r="E69" s="62"/>
      <c r="F69" s="62"/>
      <c r="G69" s="62"/>
      <c r="H69" s="62"/>
      <c r="I69" s="62"/>
      <c r="J69" s="62"/>
      <c r="K69" s="62"/>
      <c r="L69" s="62"/>
      <c r="M69" s="62"/>
      <c r="N69" s="62"/>
      <c r="O69" s="62"/>
      <c r="P69" s="62"/>
      <c r="Q69" s="62"/>
      <c r="R69" s="62"/>
      <c r="S69" s="62"/>
    </row>
    <row r="70" spans="1:19" ht="15" x14ac:dyDescent="0.25">
      <c r="A70" s="62"/>
      <c r="B70" s="62"/>
      <c r="C70" s="62"/>
      <c r="D70" s="62"/>
      <c r="E70" s="62"/>
      <c r="F70" s="62"/>
      <c r="G70" s="62"/>
      <c r="H70" s="62"/>
      <c r="I70" s="62"/>
      <c r="J70" s="62"/>
      <c r="K70" s="62"/>
      <c r="L70" s="62"/>
      <c r="M70" s="62"/>
      <c r="N70" s="62"/>
      <c r="O70" s="62"/>
      <c r="P70" s="62"/>
      <c r="Q70" s="62"/>
      <c r="R70" s="62"/>
      <c r="S70" s="62"/>
    </row>
    <row r="71" spans="1:19" ht="15" x14ac:dyDescent="0.25">
      <c r="A71" s="62"/>
      <c r="B71" s="62"/>
      <c r="C71" s="62"/>
      <c r="D71" s="62"/>
      <c r="E71" s="62"/>
      <c r="F71" s="62"/>
      <c r="G71" s="62"/>
      <c r="H71" s="62"/>
      <c r="I71" s="62"/>
      <c r="J71" s="62"/>
      <c r="K71" s="62"/>
      <c r="L71" s="62"/>
      <c r="M71" s="62"/>
      <c r="N71" s="62"/>
      <c r="O71" s="62"/>
      <c r="P71" s="62"/>
      <c r="Q71" s="62"/>
      <c r="R71" s="62"/>
      <c r="S71" s="62"/>
    </row>
    <row r="72" spans="1:19" ht="15" x14ac:dyDescent="0.25">
      <c r="A72" s="62"/>
      <c r="B72" s="62"/>
      <c r="C72" s="62"/>
      <c r="D72" s="62"/>
      <c r="E72" s="62"/>
      <c r="F72" s="62"/>
      <c r="G72" s="62"/>
      <c r="H72" s="62"/>
      <c r="I72" s="62"/>
      <c r="J72" s="62"/>
      <c r="K72" s="62"/>
      <c r="L72" s="62"/>
      <c r="M72" s="62"/>
      <c r="N72" s="62"/>
      <c r="O72" s="62"/>
      <c r="P72" s="62"/>
      <c r="Q72" s="62"/>
      <c r="R72" s="62"/>
      <c r="S72" s="62"/>
    </row>
    <row r="73" spans="1:19" ht="15" x14ac:dyDescent="0.25">
      <c r="A73" s="62"/>
      <c r="B73" s="62"/>
      <c r="C73" s="62"/>
      <c r="D73" s="62"/>
      <c r="E73" s="62"/>
      <c r="F73" s="62"/>
      <c r="G73" s="62"/>
      <c r="H73" s="62"/>
      <c r="I73" s="62"/>
      <c r="J73" s="62"/>
      <c r="K73" s="62"/>
      <c r="L73" s="62"/>
      <c r="M73" s="62"/>
      <c r="N73" s="62"/>
      <c r="O73" s="62"/>
      <c r="P73" s="62"/>
      <c r="Q73" s="62"/>
      <c r="R73" s="62"/>
      <c r="S73" s="62"/>
    </row>
    <row r="74" spans="1:19" ht="15" x14ac:dyDescent="0.25">
      <c r="A74" s="62"/>
      <c r="B74" s="62"/>
      <c r="C74" s="62"/>
      <c r="D74" s="62"/>
      <c r="E74" s="62"/>
      <c r="F74" s="62"/>
      <c r="G74" s="62"/>
      <c r="H74" s="62"/>
      <c r="I74" s="62"/>
      <c r="J74" s="62"/>
      <c r="K74" s="62"/>
      <c r="L74" s="62"/>
      <c r="M74" s="62"/>
      <c r="N74" s="62"/>
      <c r="O74" s="62"/>
      <c r="P74" s="62"/>
      <c r="Q74" s="62"/>
      <c r="R74" s="62"/>
      <c r="S74" s="62"/>
    </row>
    <row r="75" spans="1:19" ht="15" x14ac:dyDescent="0.25">
      <c r="A75" s="62"/>
      <c r="B75" s="62"/>
      <c r="C75" s="62"/>
      <c r="D75" s="62"/>
      <c r="E75" s="62"/>
      <c r="F75" s="62"/>
      <c r="G75" s="62"/>
      <c r="H75" s="62"/>
      <c r="I75" s="62"/>
      <c r="J75" s="62"/>
      <c r="K75" s="62"/>
      <c r="L75" s="62"/>
      <c r="M75" s="62"/>
      <c r="N75" s="62"/>
      <c r="O75" s="62"/>
      <c r="P75" s="62"/>
      <c r="Q75" s="62"/>
      <c r="R75" s="62"/>
      <c r="S75" s="62"/>
    </row>
    <row r="76" spans="1:19" ht="15" x14ac:dyDescent="0.25">
      <c r="A76" s="62"/>
      <c r="B76" s="62"/>
      <c r="C76" s="62"/>
      <c r="D76" s="62"/>
      <c r="E76" s="62"/>
      <c r="F76" s="62"/>
      <c r="G76" s="62"/>
      <c r="H76" s="62"/>
      <c r="I76" s="62"/>
      <c r="J76" s="62"/>
      <c r="K76" s="62"/>
      <c r="L76" s="62"/>
      <c r="M76" s="62"/>
      <c r="N76" s="62"/>
      <c r="O76" s="62"/>
      <c r="P76" s="62"/>
      <c r="Q76" s="62"/>
      <c r="R76" s="62"/>
      <c r="S76" s="62"/>
    </row>
    <row r="77" spans="1:19" ht="15" x14ac:dyDescent="0.25">
      <c r="A77" s="62"/>
      <c r="B77" s="62"/>
      <c r="C77" s="62"/>
      <c r="D77" s="62"/>
      <c r="E77" s="62"/>
      <c r="F77" s="62"/>
      <c r="G77" s="62"/>
      <c r="H77" s="62"/>
      <c r="I77" s="62"/>
      <c r="J77" s="62"/>
      <c r="K77" s="62"/>
      <c r="L77" s="62"/>
      <c r="M77" s="62"/>
      <c r="N77" s="62"/>
      <c r="O77" s="62"/>
      <c r="P77" s="62"/>
      <c r="Q77" s="62"/>
      <c r="R77" s="62"/>
      <c r="S77" s="62"/>
    </row>
    <row r="78" spans="1:19" ht="15" x14ac:dyDescent="0.25">
      <c r="A78" s="62"/>
      <c r="B78" s="62"/>
      <c r="C78" s="62"/>
      <c r="D78" s="62"/>
      <c r="E78" s="62"/>
      <c r="F78" s="62"/>
      <c r="G78" s="62"/>
      <c r="H78" s="62"/>
      <c r="I78" s="62"/>
      <c r="J78" s="62"/>
      <c r="K78" s="62"/>
      <c r="L78" s="62"/>
      <c r="M78" s="62"/>
      <c r="N78" s="62"/>
      <c r="O78" s="62"/>
      <c r="P78" s="62"/>
      <c r="Q78" s="62"/>
      <c r="R78" s="62"/>
      <c r="S78" s="62"/>
    </row>
    <row r="79" spans="1:19" ht="15" x14ac:dyDescent="0.25">
      <c r="A79" s="62"/>
      <c r="B79" s="62"/>
      <c r="C79" s="62"/>
      <c r="D79" s="62"/>
      <c r="E79" s="62"/>
      <c r="F79" s="62"/>
      <c r="G79" s="62"/>
      <c r="H79" s="62"/>
      <c r="I79" s="62"/>
      <c r="J79" s="62"/>
      <c r="K79" s="62"/>
      <c r="L79" s="62"/>
      <c r="M79" s="62"/>
      <c r="N79" s="62"/>
      <c r="O79" s="62"/>
      <c r="P79" s="62"/>
      <c r="Q79" s="62"/>
      <c r="R79" s="62"/>
      <c r="S79" s="62"/>
    </row>
    <row r="80" spans="1:19" ht="15" x14ac:dyDescent="0.25">
      <c r="A80" s="62"/>
      <c r="B80" s="62"/>
      <c r="C80" s="62"/>
      <c r="D80" s="62"/>
      <c r="E80" s="62"/>
      <c r="F80" s="62"/>
      <c r="G80" s="62"/>
      <c r="H80" s="62"/>
      <c r="I80" s="62"/>
      <c r="J80" s="62"/>
      <c r="K80" s="62"/>
      <c r="L80" s="62"/>
      <c r="M80" s="62"/>
      <c r="N80" s="62"/>
      <c r="O80" s="62"/>
      <c r="P80" s="62"/>
      <c r="Q80" s="62"/>
      <c r="R80" s="62"/>
      <c r="S80" s="62"/>
    </row>
    <row r="81" spans="1:19" ht="15" x14ac:dyDescent="0.25">
      <c r="A81" s="62"/>
      <c r="B81" s="62"/>
      <c r="C81" s="62"/>
      <c r="D81" s="62"/>
      <c r="E81" s="62"/>
      <c r="F81" s="62"/>
      <c r="G81" s="62"/>
      <c r="H81" s="62"/>
      <c r="I81" s="62"/>
      <c r="J81" s="62"/>
      <c r="K81" s="62"/>
      <c r="L81" s="62"/>
      <c r="M81" s="62"/>
      <c r="N81" s="62"/>
      <c r="O81" s="62"/>
      <c r="P81" s="62"/>
      <c r="Q81" s="62"/>
      <c r="R81" s="62"/>
      <c r="S81" s="62"/>
    </row>
    <row r="82" spans="1:19" ht="15" x14ac:dyDescent="0.25">
      <c r="A82" s="62"/>
      <c r="B82" s="62"/>
      <c r="C82" s="62"/>
      <c r="D82" s="62"/>
      <c r="E82" s="62"/>
      <c r="F82" s="62"/>
      <c r="G82" s="62"/>
      <c r="H82" s="62"/>
      <c r="I82" s="62"/>
      <c r="J82" s="62"/>
      <c r="K82" s="62"/>
      <c r="L82" s="62"/>
      <c r="M82" s="62"/>
      <c r="N82" s="62"/>
      <c r="O82" s="62"/>
      <c r="P82" s="62"/>
      <c r="Q82" s="62"/>
      <c r="R82" s="62"/>
      <c r="S82" s="62"/>
    </row>
    <row r="83" spans="1:19" ht="15" x14ac:dyDescent="0.25">
      <c r="A83" s="62"/>
      <c r="B83" s="62"/>
      <c r="C83" s="62"/>
      <c r="D83" s="62"/>
      <c r="E83" s="62"/>
      <c r="F83" s="62"/>
      <c r="G83" s="62"/>
      <c r="H83" s="62"/>
      <c r="I83" s="62"/>
      <c r="J83" s="62"/>
      <c r="K83" s="62"/>
      <c r="L83" s="62"/>
      <c r="M83" s="62"/>
      <c r="N83" s="62"/>
      <c r="O83" s="62"/>
      <c r="P83" s="62"/>
      <c r="Q83" s="62"/>
      <c r="R83" s="62"/>
      <c r="S83" s="62"/>
    </row>
    <row r="84" spans="1:19" ht="15" x14ac:dyDescent="0.25">
      <c r="A84" s="62"/>
      <c r="B84" s="62"/>
      <c r="C84" s="62"/>
      <c r="D84" s="62"/>
      <c r="E84" s="62"/>
      <c r="F84" s="62"/>
      <c r="G84" s="62"/>
      <c r="H84" s="62"/>
      <c r="I84" s="62"/>
      <c r="J84" s="62"/>
      <c r="K84" s="62"/>
      <c r="L84" s="62"/>
      <c r="M84" s="62"/>
      <c r="N84" s="62"/>
      <c r="O84" s="62"/>
      <c r="P84" s="62"/>
      <c r="Q84" s="62"/>
      <c r="R84" s="62"/>
      <c r="S84" s="62"/>
    </row>
    <row r="85" spans="1:19" ht="15" x14ac:dyDescent="0.25">
      <c r="A85" s="62"/>
      <c r="B85" s="62"/>
      <c r="C85" s="62"/>
      <c r="D85" s="62"/>
      <c r="E85" s="62"/>
      <c r="F85" s="62"/>
      <c r="G85" s="62"/>
      <c r="H85" s="62"/>
      <c r="I85" s="62"/>
      <c r="J85" s="62"/>
      <c r="K85" s="62"/>
      <c r="L85" s="62"/>
      <c r="M85" s="62"/>
      <c r="N85" s="62"/>
      <c r="O85" s="62"/>
      <c r="P85" s="62"/>
      <c r="Q85" s="62"/>
      <c r="R85" s="62"/>
      <c r="S85" s="62"/>
    </row>
    <row r="86" spans="1:19" ht="15" x14ac:dyDescent="0.25">
      <c r="A86" s="62"/>
      <c r="B86" s="62"/>
      <c r="C86" s="62"/>
      <c r="D86" s="62"/>
      <c r="E86" s="62"/>
      <c r="F86" s="62"/>
      <c r="G86" s="62"/>
      <c r="H86" s="62"/>
      <c r="I86" s="62"/>
      <c r="J86" s="62"/>
      <c r="K86" s="62"/>
      <c r="L86" s="62"/>
      <c r="M86" s="62"/>
      <c r="N86" s="62"/>
      <c r="O86" s="62"/>
      <c r="P86" s="62"/>
      <c r="Q86" s="62"/>
      <c r="R86" s="62"/>
      <c r="S86" s="62"/>
    </row>
    <row r="87" spans="1:19" ht="15" x14ac:dyDescent="0.25">
      <c r="A87" s="62"/>
      <c r="B87" s="62"/>
      <c r="C87" s="62"/>
      <c r="D87" s="62"/>
      <c r="E87" s="62"/>
      <c r="F87" s="62"/>
      <c r="G87" s="62"/>
      <c r="H87" s="62"/>
      <c r="I87" s="62"/>
      <c r="J87" s="62"/>
      <c r="K87" s="62"/>
      <c r="L87" s="62"/>
      <c r="M87" s="62"/>
      <c r="N87" s="62"/>
      <c r="O87" s="62"/>
      <c r="P87" s="62"/>
      <c r="Q87" s="62"/>
      <c r="R87" s="62"/>
      <c r="S87" s="62"/>
    </row>
    <row r="88" spans="1:19" ht="15" x14ac:dyDescent="0.25">
      <c r="A88" s="62"/>
      <c r="B88" s="62"/>
      <c r="C88" s="62"/>
      <c r="D88" s="62"/>
      <c r="E88" s="62"/>
      <c r="F88" s="62"/>
      <c r="G88" s="62"/>
      <c r="H88" s="62"/>
      <c r="I88" s="62"/>
      <c r="J88" s="62"/>
      <c r="K88" s="62"/>
      <c r="L88" s="62"/>
      <c r="M88" s="62"/>
      <c r="N88" s="62"/>
      <c r="O88" s="62"/>
      <c r="P88" s="62"/>
      <c r="Q88" s="62"/>
      <c r="R88" s="62"/>
      <c r="S88" s="62"/>
    </row>
    <row r="89" spans="1:19" ht="15" x14ac:dyDescent="0.25">
      <c r="A89" s="62"/>
      <c r="B89" s="62"/>
      <c r="C89" s="62"/>
      <c r="D89" s="62"/>
      <c r="E89" s="62"/>
      <c r="F89" s="62"/>
      <c r="G89" s="62"/>
      <c r="H89" s="62"/>
      <c r="I89" s="62"/>
      <c r="J89" s="62"/>
      <c r="K89" s="62"/>
      <c r="L89" s="62"/>
      <c r="M89" s="62"/>
      <c r="N89" s="62"/>
      <c r="O89" s="62"/>
      <c r="P89" s="62"/>
      <c r="Q89" s="62"/>
      <c r="R89" s="62"/>
      <c r="S89" s="62"/>
    </row>
    <row r="90" spans="1:19" ht="15" x14ac:dyDescent="0.25">
      <c r="A90" s="62"/>
      <c r="B90" s="62"/>
      <c r="C90" s="62"/>
      <c r="D90" s="62"/>
      <c r="E90" s="62"/>
      <c r="F90" s="62"/>
      <c r="G90" s="62"/>
      <c r="H90" s="62"/>
      <c r="I90" s="62"/>
      <c r="J90" s="62"/>
      <c r="K90" s="62"/>
      <c r="L90" s="62"/>
      <c r="M90" s="62"/>
      <c r="N90" s="62"/>
      <c r="O90" s="62"/>
      <c r="P90" s="62"/>
      <c r="Q90" s="62"/>
      <c r="R90" s="62"/>
      <c r="S90" s="62"/>
    </row>
    <row r="91" spans="1:19" ht="15" x14ac:dyDescent="0.25">
      <c r="A91" s="62"/>
      <c r="B91" s="62"/>
      <c r="C91" s="62"/>
      <c r="D91" s="62"/>
      <c r="E91" s="62"/>
      <c r="F91" s="62"/>
      <c r="G91" s="62"/>
      <c r="H91" s="62"/>
      <c r="I91" s="62"/>
      <c r="J91" s="62"/>
      <c r="K91" s="62"/>
      <c r="L91" s="62"/>
      <c r="M91" s="62"/>
      <c r="N91" s="62"/>
      <c r="O91" s="62"/>
      <c r="P91" s="62"/>
      <c r="Q91" s="62"/>
      <c r="R91" s="62"/>
      <c r="S91" s="62"/>
    </row>
    <row r="92" spans="1:19" ht="15" x14ac:dyDescent="0.25">
      <c r="A92" s="62"/>
      <c r="B92" s="62"/>
      <c r="C92" s="62"/>
      <c r="D92" s="62"/>
      <c r="E92" s="62"/>
      <c r="F92" s="62"/>
      <c r="G92" s="62"/>
      <c r="H92" s="62"/>
      <c r="I92" s="62"/>
      <c r="J92" s="62"/>
      <c r="K92" s="62"/>
      <c r="L92" s="62"/>
      <c r="M92" s="62"/>
      <c r="N92" s="62"/>
      <c r="O92" s="62"/>
      <c r="P92" s="62"/>
      <c r="Q92" s="62"/>
      <c r="R92" s="62"/>
      <c r="S92" s="62"/>
    </row>
    <row r="93" spans="1:19" ht="15" x14ac:dyDescent="0.25">
      <c r="A93" s="62"/>
      <c r="B93" s="62"/>
      <c r="C93" s="62"/>
      <c r="D93" s="62"/>
      <c r="E93" s="62"/>
      <c r="F93" s="62"/>
      <c r="G93" s="62"/>
      <c r="H93" s="62"/>
      <c r="I93" s="62"/>
      <c r="J93" s="62"/>
      <c r="K93" s="62"/>
      <c r="L93" s="62"/>
      <c r="M93" s="62"/>
      <c r="N93" s="62"/>
      <c r="O93" s="62"/>
      <c r="P93" s="62"/>
      <c r="Q93" s="62"/>
      <c r="R93" s="62"/>
      <c r="S93" s="62"/>
    </row>
    <row r="94" spans="1:19" ht="15" x14ac:dyDescent="0.25">
      <c r="A94" s="62"/>
      <c r="B94" s="62"/>
      <c r="C94" s="62"/>
      <c r="D94" s="62"/>
      <c r="E94" s="62"/>
      <c r="F94" s="62"/>
      <c r="G94" s="62"/>
      <c r="H94" s="62"/>
      <c r="I94" s="62"/>
      <c r="J94" s="62"/>
      <c r="K94" s="62"/>
      <c r="L94" s="62"/>
      <c r="M94" s="62"/>
      <c r="N94" s="62"/>
      <c r="O94" s="62"/>
      <c r="P94" s="62"/>
      <c r="Q94" s="62"/>
      <c r="R94" s="62"/>
      <c r="S94" s="62"/>
    </row>
    <row r="95" spans="1:19" ht="15" x14ac:dyDescent="0.25">
      <c r="A95" s="62"/>
      <c r="B95" s="62"/>
      <c r="C95" s="62"/>
      <c r="D95" s="62"/>
      <c r="E95" s="62"/>
      <c r="F95" s="62"/>
      <c r="G95" s="62"/>
      <c r="H95" s="62"/>
      <c r="I95" s="62"/>
      <c r="J95" s="62"/>
      <c r="K95" s="62"/>
      <c r="L95" s="62"/>
      <c r="M95" s="62"/>
      <c r="N95" s="62"/>
      <c r="O95" s="62"/>
      <c r="P95" s="62"/>
      <c r="Q95" s="62"/>
      <c r="R95" s="62"/>
      <c r="S95" s="62"/>
    </row>
    <row r="96" spans="1:19" ht="15" x14ac:dyDescent="0.25">
      <c r="A96" s="62"/>
      <c r="B96" s="62"/>
      <c r="C96" s="62"/>
      <c r="D96" s="62"/>
      <c r="E96" s="62"/>
      <c r="F96" s="62"/>
      <c r="G96" s="62"/>
      <c r="H96" s="62"/>
      <c r="I96" s="62"/>
      <c r="J96" s="62"/>
      <c r="K96" s="62"/>
      <c r="L96" s="62"/>
      <c r="M96" s="62"/>
      <c r="N96" s="62"/>
      <c r="O96" s="62"/>
      <c r="P96" s="62"/>
      <c r="Q96" s="62"/>
      <c r="R96" s="62"/>
      <c r="S96" s="62"/>
    </row>
    <row r="97" spans="1:19" ht="15" x14ac:dyDescent="0.25">
      <c r="A97" s="62"/>
      <c r="B97" s="62"/>
      <c r="C97" s="62"/>
      <c r="D97" s="62"/>
      <c r="E97" s="62"/>
      <c r="F97" s="62"/>
      <c r="G97" s="62"/>
      <c r="H97" s="62"/>
      <c r="I97" s="62"/>
      <c r="J97" s="62"/>
      <c r="K97" s="62"/>
      <c r="L97" s="62"/>
      <c r="M97" s="62"/>
      <c r="N97" s="62"/>
      <c r="O97" s="62"/>
      <c r="P97" s="62"/>
      <c r="Q97" s="62"/>
      <c r="R97" s="62"/>
      <c r="S97" s="62"/>
    </row>
    <row r="98" spans="1:19" ht="15" x14ac:dyDescent="0.25">
      <c r="A98" s="62"/>
      <c r="B98" s="62"/>
      <c r="C98" s="62"/>
      <c r="D98" s="62"/>
      <c r="E98" s="62"/>
      <c r="F98" s="62"/>
      <c r="G98" s="62"/>
      <c r="H98" s="62"/>
      <c r="I98" s="62"/>
      <c r="J98" s="62"/>
      <c r="K98" s="62"/>
      <c r="L98" s="62"/>
      <c r="M98" s="62"/>
      <c r="N98" s="62"/>
      <c r="O98" s="62"/>
      <c r="P98" s="62"/>
      <c r="Q98" s="62"/>
      <c r="R98" s="62"/>
      <c r="S98" s="62"/>
    </row>
    <row r="99" spans="1:19" ht="15" x14ac:dyDescent="0.25">
      <c r="A99" s="62"/>
      <c r="B99" s="62"/>
      <c r="C99" s="62"/>
      <c r="D99" s="62"/>
      <c r="E99" s="62"/>
      <c r="F99" s="62"/>
      <c r="G99" s="62"/>
      <c r="H99" s="62"/>
      <c r="I99" s="62"/>
      <c r="J99" s="62"/>
      <c r="K99" s="62"/>
      <c r="L99" s="62"/>
      <c r="M99" s="62"/>
      <c r="N99" s="62"/>
      <c r="O99" s="62"/>
      <c r="P99" s="62"/>
      <c r="Q99" s="62"/>
      <c r="R99" s="62"/>
      <c r="S99" s="62"/>
    </row>
    <row r="100" spans="1:19" ht="15" x14ac:dyDescent="0.25">
      <c r="A100" s="62"/>
      <c r="B100" s="62"/>
      <c r="C100" s="62"/>
      <c r="D100" s="62"/>
      <c r="E100" s="62"/>
      <c r="F100" s="62"/>
      <c r="G100" s="62"/>
      <c r="H100" s="62"/>
      <c r="I100" s="62"/>
      <c r="J100" s="62"/>
      <c r="K100" s="62"/>
      <c r="L100" s="62"/>
      <c r="M100" s="62"/>
      <c r="N100" s="62"/>
      <c r="O100" s="62"/>
      <c r="P100" s="62"/>
      <c r="Q100" s="62"/>
      <c r="R100" s="62"/>
      <c r="S100" s="62"/>
    </row>
    <row r="101" spans="1:19" ht="15" x14ac:dyDescent="0.25">
      <c r="A101" s="62"/>
      <c r="B101" s="62"/>
      <c r="C101" s="62"/>
      <c r="D101" s="62"/>
      <c r="E101" s="62"/>
      <c r="F101" s="62"/>
      <c r="G101" s="62"/>
      <c r="H101" s="62"/>
      <c r="I101" s="62"/>
      <c r="J101" s="62"/>
      <c r="K101" s="62"/>
      <c r="L101" s="62"/>
      <c r="M101" s="62"/>
      <c r="N101" s="62"/>
      <c r="O101" s="62"/>
      <c r="P101" s="62"/>
      <c r="Q101" s="62"/>
      <c r="R101" s="62"/>
      <c r="S101" s="62"/>
    </row>
    <row r="102" spans="1:19" ht="15" x14ac:dyDescent="0.25">
      <c r="A102" s="62"/>
      <c r="B102" s="62"/>
      <c r="C102" s="62"/>
      <c r="D102" s="62"/>
      <c r="E102" s="62"/>
      <c r="F102" s="62"/>
      <c r="G102" s="62"/>
      <c r="H102" s="62"/>
      <c r="I102" s="62"/>
      <c r="J102" s="62"/>
      <c r="K102" s="62"/>
      <c r="L102" s="62"/>
      <c r="M102" s="62"/>
      <c r="N102" s="62"/>
      <c r="O102" s="62"/>
      <c r="P102" s="62"/>
      <c r="Q102" s="62"/>
      <c r="R102" s="62"/>
      <c r="S102" s="62"/>
    </row>
    <row r="103" spans="1:19" ht="15" x14ac:dyDescent="0.25">
      <c r="A103" s="62"/>
      <c r="B103" s="62"/>
      <c r="C103" s="62"/>
      <c r="D103" s="62"/>
      <c r="E103" s="62"/>
      <c r="F103" s="62"/>
      <c r="G103" s="62"/>
      <c r="H103" s="62"/>
      <c r="I103" s="62"/>
      <c r="J103" s="62"/>
      <c r="K103" s="62"/>
      <c r="L103" s="62"/>
      <c r="M103" s="62"/>
      <c r="N103" s="62"/>
      <c r="O103" s="62"/>
      <c r="P103" s="62"/>
      <c r="Q103" s="62"/>
      <c r="R103" s="62"/>
      <c r="S103" s="62"/>
    </row>
    <row r="104" spans="1:19" ht="15" x14ac:dyDescent="0.25">
      <c r="A104" s="62"/>
      <c r="B104" s="62"/>
      <c r="C104" s="62"/>
      <c r="D104" s="62"/>
      <c r="E104" s="62"/>
      <c r="F104" s="62"/>
      <c r="G104" s="62"/>
      <c r="H104" s="62"/>
      <c r="I104" s="62"/>
      <c r="J104" s="62"/>
      <c r="K104" s="62"/>
      <c r="L104" s="62"/>
      <c r="M104" s="62"/>
      <c r="N104" s="62"/>
      <c r="O104" s="62"/>
      <c r="P104" s="62"/>
      <c r="Q104" s="62"/>
      <c r="R104" s="62"/>
      <c r="S104" s="62"/>
    </row>
    <row r="105" spans="1:19" ht="15" x14ac:dyDescent="0.25">
      <c r="A105" s="62"/>
      <c r="B105" s="62"/>
      <c r="C105" s="62"/>
      <c r="D105" s="62"/>
      <c r="E105" s="62"/>
      <c r="F105" s="62"/>
      <c r="G105" s="62"/>
      <c r="H105" s="62"/>
      <c r="I105" s="62"/>
      <c r="J105" s="62"/>
      <c r="K105" s="62"/>
      <c r="L105" s="62"/>
      <c r="M105" s="62"/>
      <c r="N105" s="62"/>
      <c r="O105" s="62"/>
      <c r="P105" s="62"/>
      <c r="Q105" s="62"/>
      <c r="R105" s="62"/>
      <c r="S105" s="62"/>
    </row>
    <row r="106" spans="1:19" ht="15" x14ac:dyDescent="0.25">
      <c r="A106" s="62"/>
      <c r="B106" s="62"/>
      <c r="C106" s="62"/>
      <c r="D106" s="62"/>
      <c r="E106" s="62"/>
      <c r="F106" s="62"/>
      <c r="G106" s="62"/>
      <c r="H106" s="62"/>
      <c r="I106" s="62"/>
      <c r="J106" s="62"/>
      <c r="K106" s="62"/>
      <c r="L106" s="62"/>
      <c r="M106" s="62"/>
      <c r="N106" s="62"/>
      <c r="O106" s="62"/>
      <c r="P106" s="62"/>
      <c r="Q106" s="62"/>
      <c r="R106" s="62"/>
      <c r="S106" s="62"/>
    </row>
    <row r="107" spans="1:19" ht="15" x14ac:dyDescent="0.25">
      <c r="A107" s="62"/>
      <c r="B107" s="62"/>
      <c r="C107" s="62"/>
      <c r="D107" s="62"/>
      <c r="E107" s="62"/>
      <c r="F107" s="62"/>
      <c r="G107" s="62"/>
      <c r="H107" s="62"/>
      <c r="I107" s="62"/>
      <c r="J107" s="62"/>
      <c r="K107" s="62"/>
      <c r="L107" s="62"/>
      <c r="M107" s="62"/>
      <c r="N107" s="62"/>
      <c r="O107" s="62"/>
      <c r="P107" s="62"/>
      <c r="Q107" s="62"/>
      <c r="R107" s="62"/>
      <c r="S107" s="62"/>
    </row>
    <row r="108" spans="1:19" ht="15" x14ac:dyDescent="0.25">
      <c r="A108" s="62"/>
      <c r="B108" s="62"/>
      <c r="C108" s="62"/>
      <c r="D108" s="62"/>
      <c r="E108" s="62"/>
      <c r="F108" s="62"/>
      <c r="G108" s="62"/>
      <c r="H108" s="62"/>
      <c r="I108" s="62"/>
      <c r="J108" s="62"/>
      <c r="K108" s="62"/>
      <c r="L108" s="62"/>
      <c r="M108" s="62"/>
      <c r="N108" s="62"/>
      <c r="O108" s="62"/>
      <c r="P108" s="62"/>
      <c r="Q108" s="62"/>
      <c r="R108" s="62"/>
      <c r="S108" s="62"/>
    </row>
    <row r="109" spans="1:19" ht="15" x14ac:dyDescent="0.25">
      <c r="A109" s="62"/>
      <c r="B109" s="62"/>
      <c r="C109" s="62"/>
      <c r="D109" s="62"/>
      <c r="E109" s="62"/>
      <c r="F109" s="62"/>
      <c r="G109" s="62"/>
      <c r="H109" s="62"/>
      <c r="I109" s="62"/>
      <c r="J109" s="62"/>
      <c r="K109" s="62"/>
      <c r="L109" s="62"/>
      <c r="M109" s="62"/>
      <c r="N109" s="62"/>
      <c r="O109" s="62"/>
      <c r="P109" s="62"/>
      <c r="Q109" s="62"/>
      <c r="R109" s="62"/>
      <c r="S109" s="62"/>
    </row>
    <row r="110" spans="1:19" ht="15" x14ac:dyDescent="0.25">
      <c r="A110" s="62"/>
      <c r="B110" s="62"/>
      <c r="C110" s="62"/>
      <c r="D110" s="62"/>
      <c r="E110" s="62"/>
      <c r="F110" s="62"/>
      <c r="G110" s="62"/>
      <c r="H110" s="62"/>
      <c r="I110" s="62"/>
      <c r="J110" s="62"/>
      <c r="K110" s="62"/>
      <c r="L110" s="62"/>
      <c r="M110" s="62"/>
      <c r="N110" s="62"/>
      <c r="O110" s="62"/>
      <c r="P110" s="62"/>
      <c r="Q110" s="62"/>
      <c r="R110" s="62"/>
      <c r="S110" s="62"/>
    </row>
    <row r="111" spans="1:19" ht="15" x14ac:dyDescent="0.25">
      <c r="A111" s="62"/>
      <c r="B111" s="62"/>
      <c r="C111" s="62"/>
      <c r="D111" s="62"/>
      <c r="E111" s="62"/>
      <c r="F111" s="62"/>
      <c r="G111" s="62"/>
      <c r="H111" s="62"/>
      <c r="I111" s="62"/>
      <c r="J111" s="62"/>
      <c r="K111" s="62"/>
      <c r="L111" s="62"/>
      <c r="M111" s="62"/>
      <c r="N111" s="62"/>
      <c r="O111" s="62"/>
      <c r="P111" s="62"/>
      <c r="Q111" s="62"/>
      <c r="R111" s="62"/>
      <c r="S111" s="62"/>
    </row>
    <row r="112" spans="1:19" ht="15" x14ac:dyDescent="0.25">
      <c r="A112" s="62"/>
      <c r="B112" s="62"/>
      <c r="C112" s="62"/>
      <c r="D112" s="62"/>
      <c r="E112" s="62"/>
      <c r="F112" s="62"/>
      <c r="G112" s="62"/>
      <c r="H112" s="62"/>
      <c r="I112" s="62"/>
      <c r="J112" s="62"/>
      <c r="K112" s="62"/>
      <c r="L112" s="62"/>
      <c r="M112" s="62"/>
      <c r="N112" s="62"/>
      <c r="O112" s="62"/>
      <c r="P112" s="62"/>
      <c r="Q112" s="62"/>
      <c r="R112" s="62"/>
      <c r="S112" s="62"/>
    </row>
    <row r="113" spans="1:19" ht="15" x14ac:dyDescent="0.25">
      <c r="A113" s="62"/>
      <c r="B113" s="62"/>
      <c r="C113" s="62"/>
      <c r="D113" s="62"/>
      <c r="E113" s="62"/>
      <c r="F113" s="62"/>
      <c r="G113" s="62"/>
      <c r="H113" s="62"/>
      <c r="I113" s="62"/>
      <c r="J113" s="62"/>
      <c r="K113" s="62"/>
      <c r="L113" s="62"/>
      <c r="M113" s="62"/>
      <c r="N113" s="62"/>
      <c r="O113" s="62"/>
      <c r="P113" s="62"/>
      <c r="Q113" s="62"/>
      <c r="R113" s="62"/>
      <c r="S113" s="62"/>
    </row>
    <row r="114" spans="1:19" ht="15" x14ac:dyDescent="0.25">
      <c r="A114" s="62"/>
      <c r="B114" s="62"/>
      <c r="C114" s="62"/>
      <c r="D114" s="62"/>
      <c r="E114" s="62"/>
      <c r="F114" s="62"/>
      <c r="G114" s="62"/>
      <c r="H114" s="62"/>
      <c r="I114" s="62"/>
      <c r="J114" s="62"/>
      <c r="K114" s="62"/>
      <c r="L114" s="62"/>
      <c r="M114" s="62"/>
      <c r="N114" s="62"/>
      <c r="O114" s="62"/>
      <c r="P114" s="62"/>
      <c r="Q114" s="62"/>
      <c r="R114" s="62"/>
      <c r="S114" s="62"/>
    </row>
    <row r="115" spans="1:19" ht="15" x14ac:dyDescent="0.25">
      <c r="A115" s="62"/>
      <c r="B115" s="62"/>
      <c r="C115" s="62"/>
      <c r="D115" s="62"/>
      <c r="E115" s="62"/>
      <c r="F115" s="62"/>
      <c r="G115" s="62"/>
      <c r="H115" s="62"/>
      <c r="I115" s="62"/>
      <c r="J115" s="62"/>
      <c r="K115" s="62"/>
      <c r="L115" s="62"/>
      <c r="M115" s="62"/>
      <c r="N115" s="62"/>
      <c r="O115" s="62"/>
      <c r="P115" s="62"/>
      <c r="Q115" s="62"/>
      <c r="R115" s="62"/>
      <c r="S115" s="62"/>
    </row>
    <row r="116" spans="1:19" ht="15" x14ac:dyDescent="0.25">
      <c r="A116" s="62"/>
      <c r="B116" s="62"/>
      <c r="C116" s="62"/>
      <c r="D116" s="62"/>
      <c r="E116" s="62"/>
      <c r="F116" s="62"/>
      <c r="G116" s="62"/>
      <c r="H116" s="62"/>
      <c r="I116" s="62"/>
      <c r="J116" s="62"/>
      <c r="K116" s="62"/>
      <c r="L116" s="62"/>
      <c r="M116" s="62"/>
      <c r="N116" s="62"/>
      <c r="O116" s="62"/>
      <c r="P116" s="62"/>
      <c r="Q116" s="62"/>
      <c r="R116" s="62"/>
      <c r="S116" s="62"/>
    </row>
    <row r="117" spans="1:19" ht="15" x14ac:dyDescent="0.25">
      <c r="A117" s="62"/>
      <c r="B117" s="62"/>
      <c r="C117" s="62"/>
      <c r="D117" s="62"/>
      <c r="E117" s="62"/>
      <c r="F117" s="62"/>
      <c r="G117" s="62"/>
      <c r="H117" s="62"/>
      <c r="I117" s="62"/>
      <c r="J117" s="62"/>
      <c r="K117" s="62"/>
      <c r="L117" s="62"/>
      <c r="M117" s="62"/>
      <c r="N117" s="62"/>
      <c r="O117" s="62"/>
      <c r="P117" s="62"/>
      <c r="Q117" s="62"/>
      <c r="R117" s="62"/>
      <c r="S117" s="62"/>
    </row>
    <row r="118" spans="1:19" ht="15" x14ac:dyDescent="0.25">
      <c r="A118" s="62"/>
      <c r="B118" s="62"/>
      <c r="C118" s="62"/>
      <c r="D118" s="62"/>
      <c r="E118" s="62"/>
      <c r="F118" s="62"/>
      <c r="G118" s="62"/>
      <c r="H118" s="62"/>
      <c r="I118" s="62"/>
      <c r="J118" s="62"/>
      <c r="K118" s="62"/>
      <c r="L118" s="62"/>
      <c r="M118" s="62"/>
      <c r="N118" s="62"/>
      <c r="O118" s="62"/>
      <c r="P118" s="62"/>
      <c r="Q118" s="62"/>
      <c r="R118" s="62"/>
      <c r="S118" s="62"/>
    </row>
    <row r="119" spans="1:19" ht="15" x14ac:dyDescent="0.25">
      <c r="A119" s="62"/>
      <c r="B119" s="62"/>
      <c r="C119" s="62"/>
      <c r="D119" s="62"/>
      <c r="E119" s="62"/>
      <c r="F119" s="62"/>
      <c r="G119" s="62"/>
      <c r="H119" s="62"/>
      <c r="I119" s="62"/>
      <c r="J119" s="62"/>
      <c r="K119" s="62"/>
      <c r="L119" s="62"/>
      <c r="M119" s="62"/>
      <c r="N119" s="62"/>
      <c r="O119" s="62"/>
      <c r="P119" s="62"/>
      <c r="Q119" s="62"/>
      <c r="R119" s="62"/>
      <c r="S119" s="62"/>
    </row>
    <row r="120" spans="1:19" ht="15" x14ac:dyDescent="0.25">
      <c r="A120" s="62"/>
      <c r="B120" s="62"/>
      <c r="C120" s="62"/>
      <c r="D120" s="62"/>
      <c r="E120" s="62"/>
      <c r="F120" s="62"/>
      <c r="G120" s="62"/>
      <c r="H120" s="62"/>
      <c r="I120" s="62"/>
      <c r="J120" s="62"/>
      <c r="K120" s="62"/>
      <c r="L120" s="62"/>
      <c r="M120" s="62"/>
      <c r="N120" s="62"/>
      <c r="O120" s="62"/>
      <c r="P120" s="62"/>
      <c r="Q120" s="62"/>
      <c r="R120" s="62"/>
      <c r="S120" s="62"/>
    </row>
    <row r="121" spans="1:19" ht="15" x14ac:dyDescent="0.25">
      <c r="A121" s="62"/>
      <c r="B121" s="62"/>
      <c r="C121" s="62"/>
      <c r="D121" s="62"/>
      <c r="E121" s="62"/>
      <c r="F121" s="62"/>
      <c r="G121" s="62"/>
      <c r="H121" s="62"/>
      <c r="I121" s="62"/>
      <c r="J121" s="62"/>
      <c r="K121" s="62"/>
      <c r="L121" s="62"/>
      <c r="M121" s="62"/>
      <c r="N121" s="62"/>
      <c r="O121" s="62"/>
      <c r="P121" s="62"/>
      <c r="Q121" s="62"/>
      <c r="R121" s="62"/>
      <c r="S121" s="62"/>
    </row>
    <row r="122" spans="1:19" ht="15" x14ac:dyDescent="0.25">
      <c r="A122" s="62"/>
      <c r="B122" s="62"/>
      <c r="C122" s="62"/>
      <c r="D122" s="62"/>
      <c r="E122" s="62"/>
      <c r="F122" s="62"/>
      <c r="G122" s="62"/>
      <c r="H122" s="62"/>
      <c r="I122" s="62"/>
      <c r="J122" s="62"/>
      <c r="K122" s="62"/>
      <c r="L122" s="62"/>
      <c r="M122" s="62"/>
      <c r="N122" s="62"/>
      <c r="O122" s="62"/>
      <c r="P122" s="62"/>
      <c r="Q122" s="62"/>
      <c r="R122" s="62"/>
      <c r="S122" s="62"/>
    </row>
    <row r="123" spans="1:19" ht="15" x14ac:dyDescent="0.25">
      <c r="A123" s="62"/>
      <c r="B123" s="62"/>
      <c r="C123" s="62"/>
      <c r="D123" s="62"/>
      <c r="E123" s="62"/>
      <c r="F123" s="62"/>
      <c r="G123" s="62"/>
      <c r="H123" s="62"/>
      <c r="I123" s="62"/>
      <c r="J123" s="62"/>
      <c r="K123" s="62"/>
      <c r="L123" s="62"/>
      <c r="M123" s="62"/>
      <c r="N123" s="62"/>
      <c r="O123" s="62"/>
      <c r="P123" s="62"/>
      <c r="Q123" s="62"/>
      <c r="R123" s="62"/>
      <c r="S123" s="62"/>
    </row>
    <row r="124" spans="1:19" ht="15" x14ac:dyDescent="0.25">
      <c r="A124" s="62"/>
      <c r="B124" s="62"/>
      <c r="C124" s="62"/>
      <c r="D124" s="62"/>
      <c r="E124" s="62"/>
      <c r="F124" s="62"/>
      <c r="G124" s="62"/>
      <c r="H124" s="62"/>
      <c r="I124" s="62"/>
      <c r="J124" s="62"/>
      <c r="K124" s="62"/>
      <c r="L124" s="62"/>
      <c r="M124" s="62"/>
      <c r="N124" s="62"/>
      <c r="O124" s="62"/>
      <c r="P124" s="62"/>
      <c r="Q124" s="62"/>
      <c r="R124" s="62"/>
      <c r="S124" s="62"/>
    </row>
    <row r="125" spans="1:19" ht="15" x14ac:dyDescent="0.25">
      <c r="A125" s="62"/>
      <c r="B125" s="62"/>
      <c r="C125" s="62"/>
      <c r="D125" s="62"/>
      <c r="E125" s="62"/>
      <c r="F125" s="62"/>
      <c r="G125" s="62"/>
      <c r="H125" s="62"/>
      <c r="I125" s="62"/>
      <c r="J125" s="62"/>
      <c r="K125" s="62"/>
      <c r="L125" s="62"/>
      <c r="M125" s="62"/>
      <c r="N125" s="62"/>
      <c r="O125" s="62"/>
      <c r="P125" s="62"/>
      <c r="Q125" s="62"/>
      <c r="R125" s="62"/>
      <c r="S125" s="62"/>
    </row>
    <row r="126" spans="1:19" ht="15" x14ac:dyDescent="0.25">
      <c r="A126" s="62"/>
      <c r="B126" s="62"/>
      <c r="C126" s="62"/>
      <c r="D126" s="62"/>
      <c r="E126" s="62"/>
      <c r="F126" s="62"/>
      <c r="G126" s="62"/>
      <c r="H126" s="62"/>
      <c r="I126" s="62"/>
      <c r="J126" s="62"/>
      <c r="K126" s="62"/>
      <c r="L126" s="62"/>
      <c r="M126" s="62"/>
      <c r="N126" s="62"/>
      <c r="O126" s="62"/>
      <c r="P126" s="62"/>
      <c r="Q126" s="62"/>
      <c r="R126" s="62"/>
      <c r="S126" s="62"/>
    </row>
    <row r="127" spans="1:19" ht="15" x14ac:dyDescent="0.25">
      <c r="A127" s="62"/>
      <c r="B127" s="62"/>
      <c r="C127" s="62"/>
      <c r="D127" s="62"/>
      <c r="E127" s="62"/>
      <c r="F127" s="62"/>
      <c r="G127" s="62"/>
      <c r="H127" s="62"/>
      <c r="I127" s="62"/>
      <c r="J127" s="62"/>
      <c r="K127" s="62"/>
      <c r="L127" s="62"/>
      <c r="M127" s="62"/>
      <c r="N127" s="62"/>
      <c r="O127" s="62"/>
      <c r="P127" s="62"/>
      <c r="Q127" s="62"/>
      <c r="R127" s="62"/>
      <c r="S127" s="62"/>
    </row>
    <row r="128" spans="1:19" ht="15" x14ac:dyDescent="0.25">
      <c r="A128" s="62"/>
      <c r="B128" s="62"/>
      <c r="C128" s="62"/>
      <c r="D128" s="62"/>
      <c r="E128" s="62"/>
      <c r="F128" s="62"/>
      <c r="G128" s="62"/>
      <c r="H128" s="62"/>
      <c r="I128" s="62"/>
      <c r="J128" s="62"/>
      <c r="K128" s="62"/>
      <c r="L128" s="62"/>
      <c r="M128" s="62"/>
      <c r="N128" s="62"/>
      <c r="O128" s="62"/>
      <c r="P128" s="62"/>
      <c r="Q128" s="62"/>
      <c r="R128" s="62"/>
      <c r="S128" s="62"/>
    </row>
    <row r="129" spans="1:19" ht="15" x14ac:dyDescent="0.25">
      <c r="A129" s="62"/>
      <c r="B129" s="62"/>
      <c r="C129" s="62"/>
      <c r="D129" s="62"/>
      <c r="E129" s="62"/>
      <c r="F129" s="62"/>
      <c r="G129" s="62"/>
      <c r="H129" s="62"/>
      <c r="I129" s="62"/>
      <c r="J129" s="62"/>
      <c r="K129" s="62"/>
      <c r="L129" s="62"/>
      <c r="M129" s="62"/>
      <c r="N129" s="62"/>
      <c r="O129" s="62"/>
      <c r="P129" s="62"/>
      <c r="Q129" s="62"/>
      <c r="R129" s="62"/>
      <c r="S129" s="62"/>
    </row>
    <row r="130" spans="1:19" ht="15" x14ac:dyDescent="0.25">
      <c r="A130" s="62"/>
      <c r="B130" s="62"/>
      <c r="C130" s="62"/>
      <c r="D130" s="62"/>
      <c r="E130" s="62"/>
      <c r="F130" s="62"/>
      <c r="G130" s="62"/>
      <c r="H130" s="62"/>
      <c r="I130" s="62"/>
      <c r="J130" s="62"/>
      <c r="K130" s="62"/>
      <c r="L130" s="62"/>
      <c r="M130" s="62"/>
      <c r="N130" s="62"/>
      <c r="O130" s="62"/>
      <c r="P130" s="62"/>
      <c r="Q130" s="62"/>
      <c r="R130" s="62"/>
      <c r="S130" s="62"/>
    </row>
    <row r="131" spans="1:19" ht="15" x14ac:dyDescent="0.25">
      <c r="A131" s="62"/>
      <c r="B131" s="62"/>
      <c r="C131" s="62"/>
      <c r="D131" s="62"/>
      <c r="E131" s="62"/>
      <c r="F131" s="62"/>
      <c r="G131" s="62"/>
      <c r="H131" s="62"/>
      <c r="I131" s="62"/>
      <c r="J131" s="62"/>
      <c r="K131" s="62"/>
      <c r="L131" s="62"/>
      <c r="M131" s="62"/>
      <c r="N131" s="62"/>
      <c r="O131" s="62"/>
      <c r="P131" s="62"/>
      <c r="Q131" s="62"/>
      <c r="R131" s="62"/>
      <c r="S131" s="62"/>
    </row>
    <row r="132" spans="1:19" ht="15" x14ac:dyDescent="0.25">
      <c r="A132" s="62"/>
      <c r="B132" s="62"/>
      <c r="C132" s="62"/>
      <c r="D132" s="62"/>
      <c r="E132" s="62"/>
      <c r="F132" s="62"/>
      <c r="G132" s="62"/>
      <c r="H132" s="62"/>
      <c r="I132" s="62"/>
      <c r="J132" s="62"/>
      <c r="K132" s="62"/>
      <c r="L132" s="62"/>
      <c r="M132" s="62"/>
      <c r="N132" s="62"/>
      <c r="O132" s="62"/>
      <c r="P132" s="62"/>
      <c r="Q132" s="62"/>
      <c r="R132" s="62"/>
      <c r="S132" s="62"/>
    </row>
    <row r="133" spans="1:19" ht="15" x14ac:dyDescent="0.25">
      <c r="A133" s="62"/>
      <c r="B133" s="62"/>
      <c r="C133" s="62"/>
      <c r="D133" s="62"/>
      <c r="E133" s="62"/>
      <c r="F133" s="62"/>
      <c r="G133" s="62"/>
      <c r="H133" s="62"/>
      <c r="I133" s="62"/>
      <c r="J133" s="62"/>
      <c r="K133" s="62"/>
      <c r="L133" s="62"/>
      <c r="M133" s="62"/>
      <c r="N133" s="62"/>
      <c r="O133" s="62"/>
      <c r="P133" s="62"/>
      <c r="Q133" s="62"/>
      <c r="R133" s="62"/>
      <c r="S133" s="62"/>
    </row>
    <row r="134" spans="1:19" ht="15" x14ac:dyDescent="0.25">
      <c r="A134" s="62"/>
      <c r="B134" s="62"/>
      <c r="C134" s="62"/>
      <c r="D134" s="62"/>
      <c r="E134" s="62"/>
      <c r="F134" s="62"/>
      <c r="G134" s="62"/>
      <c r="H134" s="62"/>
      <c r="I134" s="62"/>
      <c r="J134" s="62"/>
      <c r="K134" s="62"/>
      <c r="L134" s="62"/>
      <c r="M134" s="62"/>
      <c r="N134" s="62"/>
      <c r="O134" s="62"/>
      <c r="P134" s="62"/>
      <c r="Q134" s="62"/>
      <c r="R134" s="62"/>
      <c r="S134" s="62"/>
    </row>
    <row r="135" spans="1:19" ht="15" x14ac:dyDescent="0.25">
      <c r="A135" s="62"/>
      <c r="B135" s="62"/>
      <c r="C135" s="62"/>
      <c r="D135" s="62"/>
      <c r="E135" s="62"/>
      <c r="F135" s="62"/>
      <c r="G135" s="62"/>
      <c r="H135" s="62"/>
      <c r="I135" s="62"/>
      <c r="J135" s="62"/>
      <c r="K135" s="62"/>
      <c r="L135" s="62"/>
      <c r="M135" s="62"/>
      <c r="N135" s="62"/>
      <c r="O135" s="62"/>
      <c r="P135" s="62"/>
      <c r="Q135" s="62"/>
      <c r="R135" s="62"/>
      <c r="S135" s="62"/>
    </row>
    <row r="136" spans="1:19" ht="15" x14ac:dyDescent="0.25">
      <c r="A136" s="62"/>
      <c r="B136" s="62"/>
      <c r="C136" s="62"/>
      <c r="D136" s="62"/>
      <c r="E136" s="62"/>
      <c r="F136" s="62"/>
      <c r="G136" s="62"/>
      <c r="H136" s="62"/>
      <c r="I136" s="62"/>
      <c r="J136" s="62"/>
      <c r="K136" s="62"/>
      <c r="L136" s="62"/>
      <c r="M136" s="62"/>
      <c r="N136" s="62"/>
      <c r="O136" s="62"/>
      <c r="P136" s="62"/>
      <c r="Q136" s="62"/>
      <c r="R136" s="62"/>
      <c r="S136" s="62"/>
    </row>
    <row r="137" spans="1:19" ht="15" x14ac:dyDescent="0.25">
      <c r="A137" s="62"/>
      <c r="B137" s="62"/>
      <c r="C137" s="62"/>
      <c r="D137" s="62"/>
      <c r="E137" s="62"/>
      <c r="F137" s="62"/>
      <c r="G137" s="62"/>
      <c r="H137" s="62"/>
      <c r="I137" s="62"/>
      <c r="J137" s="62"/>
      <c r="K137" s="62"/>
      <c r="L137" s="62"/>
      <c r="M137" s="62"/>
      <c r="N137" s="62"/>
      <c r="O137" s="62"/>
      <c r="P137" s="62"/>
      <c r="Q137" s="62"/>
      <c r="R137" s="62"/>
      <c r="S137" s="62"/>
    </row>
    <row r="138" spans="1:19" ht="15" x14ac:dyDescent="0.25">
      <c r="A138" s="62"/>
      <c r="B138" s="62"/>
      <c r="C138" s="62"/>
      <c r="D138" s="62"/>
      <c r="E138" s="62"/>
      <c r="F138" s="62"/>
      <c r="G138" s="62"/>
      <c r="H138" s="62"/>
      <c r="I138" s="62"/>
      <c r="J138" s="62"/>
      <c r="K138" s="62"/>
      <c r="L138" s="62"/>
      <c r="M138" s="62"/>
      <c r="N138" s="62"/>
      <c r="O138" s="62"/>
      <c r="P138" s="62"/>
      <c r="Q138" s="62"/>
      <c r="R138" s="62"/>
      <c r="S138" s="62"/>
    </row>
    <row r="139" spans="1:19" ht="15" x14ac:dyDescent="0.25">
      <c r="A139" s="62"/>
      <c r="B139" s="62"/>
      <c r="C139" s="62"/>
      <c r="D139" s="62"/>
      <c r="E139" s="62"/>
      <c r="F139" s="62"/>
      <c r="G139" s="62"/>
      <c r="H139" s="62"/>
      <c r="I139" s="62"/>
      <c r="J139" s="62"/>
      <c r="K139" s="62"/>
      <c r="L139" s="62"/>
      <c r="M139" s="62"/>
      <c r="N139" s="62"/>
      <c r="O139" s="62"/>
      <c r="P139" s="62"/>
      <c r="Q139" s="62"/>
      <c r="R139" s="62"/>
      <c r="S139" s="62"/>
    </row>
    <row r="140" spans="1:19" ht="15" x14ac:dyDescent="0.25">
      <c r="A140" s="62"/>
      <c r="B140" s="62"/>
      <c r="C140" s="62"/>
      <c r="D140" s="62"/>
      <c r="E140" s="62"/>
      <c r="F140" s="62"/>
      <c r="G140" s="62"/>
      <c r="H140" s="62"/>
      <c r="I140" s="62"/>
      <c r="J140" s="62"/>
      <c r="K140" s="62"/>
      <c r="L140" s="62"/>
      <c r="M140" s="62"/>
      <c r="N140" s="62"/>
      <c r="O140" s="62"/>
      <c r="P140" s="62"/>
      <c r="Q140" s="62"/>
      <c r="R140" s="62"/>
      <c r="S140" s="62"/>
    </row>
    <row r="141" spans="1:19" ht="15" x14ac:dyDescent="0.25">
      <c r="A141" s="62"/>
      <c r="B141" s="62"/>
      <c r="C141" s="62"/>
      <c r="D141" s="62"/>
      <c r="E141" s="62"/>
      <c r="F141" s="62"/>
      <c r="G141" s="62"/>
      <c r="H141" s="62"/>
      <c r="I141" s="62"/>
      <c r="J141" s="62"/>
      <c r="K141" s="62"/>
      <c r="L141" s="62"/>
      <c r="M141" s="62"/>
      <c r="N141" s="62"/>
      <c r="O141" s="62"/>
      <c r="P141" s="62"/>
      <c r="Q141" s="62"/>
      <c r="R141" s="62"/>
      <c r="S141" s="62"/>
    </row>
    <row r="142" spans="1:19" ht="15" x14ac:dyDescent="0.25">
      <c r="A142" s="62"/>
      <c r="B142" s="62"/>
      <c r="C142" s="62"/>
      <c r="D142" s="62"/>
      <c r="E142" s="62"/>
      <c r="F142" s="62"/>
      <c r="G142" s="62"/>
      <c r="H142" s="62"/>
      <c r="I142" s="62"/>
      <c r="J142" s="62"/>
      <c r="K142" s="62"/>
      <c r="L142" s="62"/>
      <c r="M142" s="62"/>
      <c r="N142" s="62"/>
      <c r="O142" s="62"/>
      <c r="P142" s="62"/>
      <c r="Q142" s="62"/>
      <c r="R142" s="62"/>
      <c r="S142" s="62"/>
    </row>
    <row r="143" spans="1:19" ht="15" x14ac:dyDescent="0.25">
      <c r="A143" s="62"/>
      <c r="B143" s="62"/>
      <c r="C143" s="62"/>
      <c r="D143" s="62"/>
      <c r="E143" s="62"/>
      <c r="F143" s="62"/>
      <c r="G143" s="62"/>
      <c r="H143" s="62"/>
      <c r="I143" s="62"/>
      <c r="J143" s="62"/>
      <c r="K143" s="62"/>
      <c r="L143" s="62"/>
      <c r="M143" s="62"/>
      <c r="N143" s="62"/>
      <c r="O143" s="62"/>
      <c r="P143" s="62"/>
      <c r="Q143" s="62"/>
      <c r="R143" s="62"/>
      <c r="S143" s="62"/>
    </row>
    <row r="144" spans="1:19" ht="15" x14ac:dyDescent="0.25">
      <c r="A144" s="62"/>
      <c r="B144" s="62"/>
      <c r="C144" s="62"/>
      <c r="D144" s="62"/>
      <c r="E144" s="62"/>
      <c r="F144" s="62"/>
      <c r="G144" s="62"/>
      <c r="H144" s="62"/>
      <c r="I144" s="62"/>
      <c r="J144" s="62"/>
      <c r="K144" s="62"/>
      <c r="L144" s="62"/>
      <c r="M144" s="62"/>
      <c r="N144" s="62"/>
      <c r="O144" s="62"/>
      <c r="P144" s="62"/>
      <c r="Q144" s="62"/>
      <c r="R144" s="62"/>
      <c r="S144" s="62"/>
    </row>
    <row r="145" spans="1:19" ht="15" x14ac:dyDescent="0.25">
      <c r="A145" s="62"/>
      <c r="B145" s="62"/>
      <c r="C145" s="62"/>
      <c r="D145" s="62"/>
      <c r="E145" s="62"/>
      <c r="F145" s="62"/>
      <c r="G145" s="62"/>
      <c r="H145" s="62"/>
      <c r="I145" s="62"/>
      <c r="J145" s="62"/>
      <c r="K145" s="62"/>
      <c r="L145" s="62"/>
      <c r="M145" s="62"/>
      <c r="N145" s="62"/>
      <c r="O145" s="62"/>
      <c r="P145" s="62"/>
      <c r="Q145" s="62"/>
      <c r="R145" s="62"/>
      <c r="S145" s="62"/>
    </row>
    <row r="146" spans="1:19" ht="15" x14ac:dyDescent="0.25">
      <c r="A146" s="62"/>
      <c r="B146" s="62"/>
      <c r="C146" s="62"/>
      <c r="D146" s="62"/>
      <c r="E146" s="62"/>
      <c r="F146" s="62"/>
      <c r="G146" s="62"/>
      <c r="H146" s="62"/>
      <c r="I146" s="62"/>
      <c r="J146" s="62"/>
      <c r="K146" s="62"/>
      <c r="L146" s="62"/>
      <c r="M146" s="62"/>
      <c r="N146" s="62"/>
      <c r="O146" s="62"/>
      <c r="P146" s="62"/>
      <c r="Q146" s="62"/>
      <c r="R146" s="62"/>
      <c r="S146" s="62"/>
    </row>
    <row r="147" spans="1:19" ht="15" x14ac:dyDescent="0.25">
      <c r="A147" s="62"/>
      <c r="B147" s="62"/>
      <c r="C147" s="62"/>
      <c r="D147" s="62"/>
      <c r="E147" s="62"/>
      <c r="F147" s="62"/>
      <c r="G147" s="62"/>
      <c r="H147" s="62"/>
      <c r="I147" s="62"/>
      <c r="J147" s="62"/>
      <c r="K147" s="62"/>
      <c r="L147" s="62"/>
      <c r="M147" s="62"/>
      <c r="N147" s="62"/>
      <c r="O147" s="62"/>
      <c r="P147" s="62"/>
      <c r="Q147" s="62"/>
      <c r="R147" s="62"/>
      <c r="S147" s="62"/>
    </row>
    <row r="148" spans="1:19" ht="15" x14ac:dyDescent="0.25">
      <c r="A148" s="62"/>
      <c r="B148" s="62"/>
      <c r="C148" s="62"/>
      <c r="D148" s="62"/>
      <c r="E148" s="62"/>
      <c r="F148" s="62"/>
      <c r="G148" s="62"/>
      <c r="H148" s="62"/>
      <c r="I148" s="62"/>
      <c r="J148" s="62"/>
      <c r="K148" s="62"/>
      <c r="L148" s="62"/>
      <c r="M148" s="62"/>
      <c r="N148" s="62"/>
      <c r="O148" s="62"/>
      <c r="P148" s="62"/>
      <c r="Q148" s="62"/>
      <c r="R148" s="62"/>
      <c r="S148" s="62"/>
    </row>
    <row r="149" spans="1:19" ht="15" x14ac:dyDescent="0.25">
      <c r="A149" s="62"/>
      <c r="B149" s="62"/>
      <c r="C149" s="62"/>
      <c r="D149" s="62"/>
      <c r="E149" s="62"/>
      <c r="F149" s="62"/>
      <c r="G149" s="62"/>
      <c r="H149" s="62"/>
      <c r="I149" s="62"/>
      <c r="J149" s="62"/>
      <c r="K149" s="62"/>
      <c r="L149" s="62"/>
      <c r="M149" s="62"/>
      <c r="N149" s="62"/>
      <c r="O149" s="62"/>
      <c r="P149" s="62"/>
      <c r="Q149" s="62"/>
      <c r="R149" s="62"/>
      <c r="S149" s="62"/>
    </row>
    <row r="150" spans="1:19" ht="15" x14ac:dyDescent="0.25">
      <c r="A150" s="62"/>
      <c r="B150" s="62"/>
      <c r="C150" s="62"/>
      <c r="D150" s="62"/>
      <c r="E150" s="62"/>
      <c r="F150" s="62"/>
      <c r="G150" s="62"/>
      <c r="H150" s="62"/>
      <c r="I150" s="62"/>
      <c r="J150" s="62"/>
      <c r="K150" s="62"/>
      <c r="L150" s="62"/>
      <c r="M150" s="62"/>
      <c r="N150" s="62"/>
      <c r="O150" s="62"/>
      <c r="P150" s="62"/>
      <c r="Q150" s="62"/>
      <c r="R150" s="62"/>
      <c r="S150" s="62"/>
    </row>
    <row r="151" spans="1:19" ht="15" x14ac:dyDescent="0.25">
      <c r="A151" s="62"/>
      <c r="B151" s="62"/>
      <c r="C151" s="62"/>
      <c r="D151" s="62"/>
      <c r="E151" s="62"/>
      <c r="F151" s="62"/>
      <c r="G151" s="62"/>
      <c r="H151" s="62"/>
      <c r="I151" s="62"/>
      <c r="J151" s="62"/>
      <c r="K151" s="62"/>
      <c r="L151" s="62"/>
      <c r="M151" s="62"/>
      <c r="N151" s="62"/>
      <c r="O151" s="62"/>
      <c r="P151" s="62"/>
      <c r="Q151" s="62"/>
      <c r="R151" s="62"/>
      <c r="S151" s="62"/>
    </row>
    <row r="152" spans="1:19" ht="15" x14ac:dyDescent="0.25">
      <c r="A152" s="62"/>
      <c r="B152" s="62"/>
      <c r="C152" s="62"/>
      <c r="D152" s="62"/>
      <c r="E152" s="62"/>
      <c r="F152" s="62"/>
      <c r="G152" s="62"/>
      <c r="H152" s="62"/>
      <c r="I152" s="62"/>
      <c r="J152" s="62"/>
      <c r="K152" s="62"/>
      <c r="L152" s="62"/>
      <c r="M152" s="62"/>
      <c r="N152" s="62"/>
      <c r="O152" s="62"/>
      <c r="P152" s="62"/>
      <c r="Q152" s="62"/>
      <c r="R152" s="62"/>
      <c r="S152" s="62"/>
    </row>
    <row r="153" spans="1:19" ht="15" x14ac:dyDescent="0.25">
      <c r="A153" s="62"/>
      <c r="B153" s="62"/>
      <c r="C153" s="62"/>
      <c r="D153" s="62"/>
      <c r="E153" s="62"/>
      <c r="F153" s="62"/>
      <c r="G153" s="62"/>
      <c r="H153" s="62"/>
      <c r="I153" s="62"/>
      <c r="J153" s="62"/>
      <c r="K153" s="62"/>
      <c r="L153" s="62"/>
      <c r="M153" s="62"/>
      <c r="N153" s="62"/>
      <c r="O153" s="62"/>
      <c r="P153" s="62"/>
      <c r="Q153" s="62"/>
      <c r="R153" s="62"/>
      <c r="S153" s="62"/>
    </row>
    <row r="154" spans="1:19" ht="15" x14ac:dyDescent="0.25">
      <c r="A154" s="62"/>
      <c r="B154" s="62"/>
      <c r="C154" s="62"/>
      <c r="D154" s="62"/>
      <c r="E154" s="62"/>
      <c r="F154" s="62"/>
      <c r="G154" s="62"/>
      <c r="H154" s="62"/>
      <c r="I154" s="62"/>
      <c r="J154" s="62"/>
      <c r="K154" s="62"/>
      <c r="L154" s="62"/>
      <c r="M154" s="62"/>
      <c r="N154" s="62"/>
      <c r="O154" s="62"/>
      <c r="P154" s="62"/>
      <c r="Q154" s="62"/>
      <c r="R154" s="62"/>
      <c r="S154" s="62"/>
    </row>
    <row r="155" spans="1:19" ht="15" x14ac:dyDescent="0.25">
      <c r="A155" s="62"/>
      <c r="B155" s="62"/>
      <c r="C155" s="62"/>
      <c r="D155" s="62"/>
      <c r="E155" s="62"/>
      <c r="F155" s="62"/>
      <c r="G155" s="62"/>
      <c r="H155" s="62"/>
      <c r="I155" s="62"/>
      <c r="J155" s="62"/>
      <c r="K155" s="62"/>
      <c r="L155" s="62"/>
      <c r="M155" s="62"/>
      <c r="N155" s="62"/>
      <c r="O155" s="62"/>
      <c r="P155" s="62"/>
      <c r="Q155" s="62"/>
      <c r="R155" s="62"/>
      <c r="S155" s="62"/>
    </row>
    <row r="156" spans="1:19" ht="15" x14ac:dyDescent="0.25">
      <c r="A156" s="62"/>
      <c r="B156" s="62"/>
      <c r="C156" s="62"/>
      <c r="D156" s="62"/>
      <c r="E156" s="62"/>
      <c r="F156" s="62"/>
      <c r="G156" s="62"/>
      <c r="H156" s="62"/>
      <c r="I156" s="62"/>
      <c r="J156" s="62"/>
      <c r="K156" s="62"/>
      <c r="L156" s="62"/>
      <c r="M156" s="62"/>
      <c r="N156" s="62"/>
      <c r="O156" s="62"/>
      <c r="P156" s="62"/>
      <c r="Q156" s="62"/>
      <c r="R156" s="62"/>
      <c r="S156" s="62"/>
    </row>
    <row r="157" spans="1:19" ht="15" x14ac:dyDescent="0.25">
      <c r="A157" s="62"/>
      <c r="B157" s="62"/>
      <c r="C157" s="62"/>
      <c r="D157" s="62"/>
      <c r="E157" s="62"/>
      <c r="F157" s="62"/>
      <c r="G157" s="62"/>
      <c r="H157" s="62"/>
      <c r="I157" s="62"/>
      <c r="J157" s="62"/>
      <c r="K157" s="62"/>
      <c r="L157" s="62"/>
      <c r="M157" s="62"/>
      <c r="N157" s="62"/>
      <c r="O157" s="62"/>
      <c r="P157" s="62"/>
      <c r="Q157" s="62"/>
      <c r="R157" s="62"/>
      <c r="S157" s="62"/>
    </row>
    <row r="158" spans="1:19" ht="15" x14ac:dyDescent="0.25">
      <c r="A158" s="62"/>
      <c r="B158" s="62"/>
      <c r="C158" s="62"/>
      <c r="D158" s="62"/>
      <c r="E158" s="62"/>
      <c r="F158" s="62"/>
      <c r="G158" s="62"/>
      <c r="H158" s="62"/>
      <c r="I158" s="62"/>
      <c r="J158" s="62"/>
      <c r="K158" s="62"/>
      <c r="L158" s="62"/>
      <c r="M158" s="62"/>
      <c r="N158" s="62"/>
      <c r="O158" s="62"/>
      <c r="P158" s="62"/>
      <c r="Q158" s="62"/>
      <c r="R158" s="62"/>
      <c r="S158" s="62"/>
    </row>
    <row r="159" spans="1:19" ht="15" x14ac:dyDescent="0.25">
      <c r="A159" s="62"/>
      <c r="B159" s="62"/>
      <c r="C159" s="62"/>
      <c r="D159" s="62"/>
      <c r="E159" s="62"/>
      <c r="F159" s="62"/>
      <c r="G159" s="62"/>
      <c r="H159" s="62"/>
      <c r="I159" s="62"/>
      <c r="J159" s="62"/>
      <c r="K159" s="62"/>
      <c r="L159" s="62"/>
      <c r="M159" s="62"/>
      <c r="N159" s="62"/>
      <c r="O159" s="62"/>
      <c r="P159" s="62"/>
      <c r="Q159" s="62"/>
      <c r="R159" s="62"/>
      <c r="S159" s="62"/>
    </row>
    <row r="160" spans="1:19" ht="15" x14ac:dyDescent="0.25">
      <c r="A160" s="62"/>
      <c r="B160" s="62"/>
      <c r="C160" s="62"/>
      <c r="D160" s="62"/>
      <c r="E160" s="62"/>
      <c r="F160" s="62"/>
      <c r="G160" s="62"/>
      <c r="H160" s="62"/>
      <c r="I160" s="62"/>
      <c r="J160" s="62"/>
      <c r="K160" s="62"/>
      <c r="L160" s="62"/>
      <c r="M160" s="62"/>
      <c r="N160" s="62"/>
      <c r="O160" s="62"/>
      <c r="P160" s="62"/>
      <c r="Q160" s="62"/>
      <c r="R160" s="62"/>
      <c r="S160" s="62"/>
    </row>
    <row r="161" spans="1:19" ht="15" x14ac:dyDescent="0.25">
      <c r="A161" s="62"/>
      <c r="B161" s="62"/>
      <c r="C161" s="62"/>
      <c r="D161" s="62"/>
      <c r="E161" s="62"/>
      <c r="F161" s="62"/>
      <c r="G161" s="62"/>
      <c r="H161" s="62"/>
      <c r="I161" s="62"/>
      <c r="J161" s="62"/>
      <c r="K161" s="62"/>
      <c r="L161" s="62"/>
      <c r="M161" s="62"/>
      <c r="N161" s="62"/>
      <c r="O161" s="62"/>
      <c r="P161" s="62"/>
      <c r="Q161" s="62"/>
      <c r="R161" s="62"/>
      <c r="S161" s="62"/>
    </row>
    <row r="162" spans="1:19" ht="15" x14ac:dyDescent="0.25">
      <c r="A162" s="62"/>
      <c r="B162" s="62"/>
      <c r="C162" s="62"/>
      <c r="D162" s="62"/>
      <c r="E162" s="62"/>
      <c r="F162" s="62"/>
      <c r="G162" s="62"/>
      <c r="H162" s="62"/>
      <c r="I162" s="62"/>
      <c r="J162" s="62"/>
      <c r="K162" s="62"/>
      <c r="L162" s="62"/>
      <c r="M162" s="62"/>
      <c r="N162" s="62"/>
      <c r="O162" s="62"/>
      <c r="P162" s="62"/>
      <c r="Q162" s="62"/>
      <c r="R162" s="62"/>
      <c r="S162" s="62"/>
    </row>
    <row r="163" spans="1:19" ht="15" x14ac:dyDescent="0.25">
      <c r="A163" s="62"/>
      <c r="B163" s="62"/>
      <c r="C163" s="62"/>
      <c r="D163" s="62"/>
      <c r="E163" s="62"/>
      <c r="F163" s="62"/>
      <c r="G163" s="62"/>
      <c r="H163" s="62"/>
      <c r="I163" s="62"/>
      <c r="J163" s="62"/>
      <c r="K163" s="62"/>
      <c r="L163" s="62"/>
      <c r="M163" s="62"/>
      <c r="N163" s="62"/>
      <c r="O163" s="62"/>
      <c r="P163" s="62"/>
      <c r="Q163" s="62"/>
      <c r="R163" s="62"/>
      <c r="S163" s="62"/>
    </row>
    <row r="164" spans="1:19" ht="15" x14ac:dyDescent="0.25">
      <c r="A164" s="62"/>
      <c r="B164" s="62"/>
      <c r="C164" s="62"/>
      <c r="D164" s="62"/>
      <c r="E164" s="62"/>
      <c r="F164" s="62"/>
      <c r="G164" s="62"/>
      <c r="H164" s="62"/>
      <c r="I164" s="62"/>
      <c r="J164" s="62"/>
      <c r="K164" s="62"/>
      <c r="L164" s="62"/>
      <c r="M164" s="62"/>
      <c r="N164" s="62"/>
      <c r="O164" s="62"/>
      <c r="P164" s="62"/>
      <c r="Q164" s="62"/>
      <c r="R164" s="62"/>
      <c r="S164" s="62"/>
    </row>
    <row r="165" spans="1:19" ht="15" x14ac:dyDescent="0.25">
      <c r="A165" s="62"/>
      <c r="B165" s="62"/>
      <c r="C165" s="62"/>
      <c r="D165" s="62"/>
      <c r="E165" s="62"/>
      <c r="F165" s="62"/>
      <c r="G165" s="62"/>
      <c r="H165" s="62"/>
      <c r="I165" s="62"/>
      <c r="J165" s="62"/>
      <c r="K165" s="62"/>
      <c r="L165" s="62"/>
      <c r="M165" s="62"/>
      <c r="N165" s="62"/>
      <c r="O165" s="62"/>
      <c r="P165" s="62"/>
      <c r="Q165" s="62"/>
      <c r="R165" s="62"/>
      <c r="S165" s="62"/>
    </row>
    <row r="166" spans="1:19" ht="15" x14ac:dyDescent="0.25">
      <c r="A166" s="62"/>
      <c r="B166" s="62"/>
      <c r="C166" s="62"/>
      <c r="D166" s="62"/>
      <c r="E166" s="62"/>
      <c r="F166" s="62"/>
      <c r="G166" s="62"/>
      <c r="H166" s="62"/>
      <c r="I166" s="62"/>
      <c r="J166" s="62"/>
      <c r="K166" s="62"/>
      <c r="L166" s="62"/>
      <c r="M166" s="62"/>
      <c r="N166" s="62"/>
      <c r="O166" s="62"/>
      <c r="P166" s="62"/>
      <c r="Q166" s="62"/>
      <c r="R166" s="62"/>
      <c r="S166" s="62"/>
    </row>
    <row r="167" spans="1:19" ht="15" x14ac:dyDescent="0.25">
      <c r="A167" s="62"/>
      <c r="B167" s="62"/>
      <c r="C167" s="62"/>
      <c r="D167" s="62"/>
      <c r="E167" s="62"/>
      <c r="F167" s="62"/>
      <c r="G167" s="62"/>
      <c r="H167" s="62"/>
      <c r="I167" s="62"/>
      <c r="J167" s="62"/>
      <c r="K167" s="62"/>
      <c r="L167" s="62"/>
      <c r="M167" s="62"/>
      <c r="N167" s="62"/>
      <c r="O167" s="62"/>
      <c r="P167" s="62"/>
      <c r="Q167" s="62"/>
      <c r="R167" s="62"/>
      <c r="S167" s="62"/>
    </row>
    <row r="168" spans="1:19" ht="15" x14ac:dyDescent="0.25">
      <c r="A168" s="62"/>
      <c r="B168" s="62"/>
      <c r="C168" s="62"/>
      <c r="D168" s="62"/>
      <c r="E168" s="62"/>
      <c r="F168" s="62"/>
      <c r="G168" s="62"/>
      <c r="H168" s="62"/>
      <c r="I168" s="62"/>
      <c r="J168" s="62"/>
      <c r="K168" s="62"/>
      <c r="L168" s="62"/>
      <c r="M168" s="62"/>
      <c r="N168" s="62"/>
      <c r="O168" s="62"/>
      <c r="P168" s="62"/>
      <c r="Q168" s="62"/>
      <c r="R168" s="62"/>
      <c r="S168" s="62"/>
    </row>
    <row r="169" spans="1:19" ht="15" x14ac:dyDescent="0.25">
      <c r="A169" s="62"/>
      <c r="B169" s="62"/>
      <c r="C169" s="62"/>
      <c r="D169" s="62"/>
      <c r="E169" s="62"/>
      <c r="F169" s="62"/>
      <c r="G169" s="62"/>
      <c r="H169" s="62"/>
      <c r="I169" s="62"/>
      <c r="J169" s="62"/>
      <c r="K169" s="62"/>
      <c r="L169" s="62"/>
      <c r="M169" s="62"/>
      <c r="N169" s="62"/>
      <c r="O169" s="62"/>
      <c r="P169" s="62"/>
      <c r="Q169" s="62"/>
      <c r="R169" s="62"/>
      <c r="S169" s="62"/>
    </row>
    <row r="170" spans="1:19" ht="15" x14ac:dyDescent="0.25">
      <c r="A170" s="62"/>
      <c r="B170" s="62"/>
      <c r="C170" s="62"/>
      <c r="D170" s="62"/>
      <c r="E170" s="62"/>
      <c r="F170" s="62"/>
      <c r="G170" s="62"/>
      <c r="H170" s="62"/>
      <c r="I170" s="62"/>
      <c r="J170" s="62"/>
      <c r="K170" s="62"/>
      <c r="L170" s="62"/>
      <c r="M170" s="62"/>
      <c r="N170" s="62"/>
      <c r="O170" s="62"/>
      <c r="P170" s="62"/>
      <c r="Q170" s="62"/>
      <c r="R170" s="62"/>
      <c r="S170" s="62"/>
    </row>
    <row r="171" spans="1:19" ht="15" x14ac:dyDescent="0.25">
      <c r="A171" s="62"/>
      <c r="B171" s="62"/>
      <c r="C171" s="62"/>
      <c r="D171" s="62"/>
      <c r="E171" s="62"/>
      <c r="F171" s="62"/>
      <c r="G171" s="62"/>
      <c r="H171" s="62"/>
      <c r="I171" s="62"/>
      <c r="J171" s="62"/>
      <c r="K171" s="62"/>
      <c r="L171" s="62"/>
      <c r="M171" s="62"/>
      <c r="N171" s="62"/>
      <c r="O171" s="62"/>
      <c r="P171" s="62"/>
      <c r="Q171" s="62"/>
      <c r="R171" s="62"/>
      <c r="S171" s="62"/>
    </row>
    <row r="172" spans="1:19" ht="15" x14ac:dyDescent="0.25">
      <c r="A172" s="62"/>
      <c r="B172" s="62"/>
      <c r="C172" s="62"/>
      <c r="D172" s="62"/>
      <c r="E172" s="62"/>
      <c r="F172" s="62"/>
      <c r="G172" s="62"/>
      <c r="H172" s="62"/>
      <c r="I172" s="62"/>
      <c r="J172" s="62"/>
      <c r="K172" s="62"/>
      <c r="L172" s="62"/>
      <c r="M172" s="62"/>
      <c r="N172" s="62"/>
      <c r="O172" s="62"/>
      <c r="P172" s="62"/>
      <c r="Q172" s="62"/>
      <c r="R172" s="62"/>
      <c r="S172" s="62"/>
    </row>
    <row r="173" spans="1:19" ht="15" x14ac:dyDescent="0.25">
      <c r="A173" s="62"/>
      <c r="B173" s="62"/>
      <c r="C173" s="62"/>
      <c r="D173" s="62"/>
      <c r="E173" s="62"/>
      <c r="F173" s="62"/>
      <c r="G173" s="62"/>
      <c r="H173" s="62"/>
      <c r="I173" s="62"/>
      <c r="J173" s="62"/>
      <c r="K173" s="62"/>
      <c r="L173" s="62"/>
      <c r="M173" s="62"/>
      <c r="N173" s="62"/>
      <c r="O173" s="62"/>
      <c r="P173" s="62"/>
      <c r="Q173" s="62"/>
      <c r="R173" s="62"/>
      <c r="S173" s="62"/>
    </row>
    <row r="174" spans="1:19" ht="15" x14ac:dyDescent="0.25">
      <c r="A174" s="62"/>
      <c r="B174" s="62"/>
      <c r="C174" s="62"/>
      <c r="D174" s="62"/>
      <c r="E174" s="62"/>
      <c r="F174" s="62"/>
      <c r="G174" s="62"/>
      <c r="H174" s="62"/>
      <c r="I174" s="62"/>
      <c r="J174" s="62"/>
      <c r="K174" s="62"/>
      <c r="L174" s="62"/>
      <c r="M174" s="62"/>
      <c r="N174" s="62"/>
      <c r="O174" s="62"/>
      <c r="P174" s="62"/>
      <c r="Q174" s="62"/>
      <c r="R174" s="62"/>
      <c r="S174" s="62"/>
    </row>
    <row r="175" spans="1:19" ht="15" x14ac:dyDescent="0.25">
      <c r="A175" s="62"/>
      <c r="B175" s="62"/>
      <c r="C175" s="62"/>
      <c r="D175" s="62"/>
      <c r="E175" s="62"/>
      <c r="F175" s="62"/>
      <c r="G175" s="62"/>
      <c r="H175" s="62"/>
      <c r="I175" s="62"/>
      <c r="J175" s="62"/>
      <c r="K175" s="62"/>
      <c r="L175" s="62"/>
      <c r="M175" s="62"/>
      <c r="N175" s="62"/>
      <c r="O175" s="62"/>
      <c r="P175" s="62"/>
      <c r="Q175" s="62"/>
      <c r="R175" s="62"/>
      <c r="S175" s="62"/>
    </row>
    <row r="176" spans="1:19" ht="15" x14ac:dyDescent="0.25">
      <c r="A176" s="62"/>
      <c r="B176" s="62"/>
      <c r="C176" s="62"/>
      <c r="D176" s="62"/>
      <c r="E176" s="62"/>
      <c r="F176" s="62"/>
      <c r="G176" s="62"/>
      <c r="H176" s="62"/>
      <c r="I176" s="62"/>
      <c r="J176" s="62"/>
      <c r="K176" s="62"/>
      <c r="L176" s="62"/>
      <c r="M176" s="62"/>
      <c r="N176" s="62"/>
      <c r="O176" s="62"/>
      <c r="P176" s="62"/>
      <c r="Q176" s="62"/>
      <c r="R176" s="62"/>
      <c r="S176" s="62"/>
    </row>
    <row r="177" spans="1:19" ht="15" x14ac:dyDescent="0.25">
      <c r="A177" s="62"/>
      <c r="B177" s="62"/>
      <c r="C177" s="62"/>
      <c r="D177" s="62"/>
      <c r="E177" s="62"/>
      <c r="F177" s="62"/>
      <c r="G177" s="62"/>
      <c r="H177" s="62"/>
      <c r="I177" s="62"/>
      <c r="J177" s="62"/>
      <c r="K177" s="62"/>
      <c r="L177" s="62"/>
      <c r="M177" s="62"/>
      <c r="N177" s="62"/>
      <c r="O177" s="62"/>
      <c r="P177" s="62"/>
      <c r="Q177" s="62"/>
      <c r="R177" s="62"/>
      <c r="S177" s="62"/>
    </row>
    <row r="178" spans="1:19" ht="15" x14ac:dyDescent="0.25">
      <c r="A178" s="62"/>
      <c r="B178" s="62"/>
      <c r="C178" s="62"/>
      <c r="D178" s="62"/>
      <c r="E178" s="62"/>
      <c r="F178" s="62"/>
      <c r="G178" s="62"/>
      <c r="H178" s="62"/>
      <c r="I178" s="62"/>
      <c r="J178" s="62"/>
      <c r="K178" s="62"/>
      <c r="L178" s="62"/>
      <c r="M178" s="62"/>
      <c r="N178" s="62"/>
      <c r="O178" s="62"/>
      <c r="P178" s="62"/>
      <c r="Q178" s="62"/>
      <c r="R178" s="62"/>
      <c r="S178" s="62"/>
    </row>
    <row r="179" spans="1:19" ht="15" x14ac:dyDescent="0.25">
      <c r="A179" s="62"/>
      <c r="B179" s="62"/>
      <c r="C179" s="62"/>
      <c r="D179" s="62"/>
      <c r="E179" s="62"/>
      <c r="F179" s="62"/>
      <c r="G179" s="62"/>
      <c r="H179" s="62"/>
      <c r="I179" s="62"/>
      <c r="J179" s="62"/>
      <c r="K179" s="62"/>
      <c r="L179" s="62"/>
      <c r="M179" s="62"/>
      <c r="N179" s="62"/>
      <c r="O179" s="62"/>
      <c r="P179" s="62"/>
      <c r="Q179" s="62"/>
      <c r="R179" s="62"/>
      <c r="S179" s="62"/>
    </row>
    <row r="180" spans="1:19" ht="15" x14ac:dyDescent="0.25">
      <c r="A180" s="62"/>
      <c r="B180" s="62"/>
      <c r="C180" s="62"/>
      <c r="D180" s="62"/>
      <c r="E180" s="62"/>
      <c r="F180" s="62"/>
      <c r="G180" s="62"/>
      <c r="H180" s="62"/>
      <c r="I180" s="62"/>
      <c r="J180" s="62"/>
      <c r="K180" s="62"/>
      <c r="L180" s="62"/>
      <c r="M180" s="62"/>
      <c r="N180" s="62"/>
      <c r="O180" s="62"/>
      <c r="P180" s="62"/>
      <c r="Q180" s="62"/>
      <c r="R180" s="62"/>
      <c r="S180" s="62"/>
    </row>
    <row r="181" spans="1:19" ht="15" x14ac:dyDescent="0.25">
      <c r="A181" s="62"/>
      <c r="B181" s="62"/>
      <c r="C181" s="62"/>
      <c r="D181" s="62"/>
      <c r="E181" s="62"/>
      <c r="F181" s="62"/>
      <c r="G181" s="62"/>
      <c r="H181" s="62"/>
      <c r="I181" s="62"/>
      <c r="J181" s="62"/>
      <c r="K181" s="62"/>
      <c r="L181" s="62"/>
      <c r="M181" s="62"/>
      <c r="N181" s="62"/>
      <c r="O181" s="62"/>
      <c r="P181" s="62"/>
      <c r="Q181" s="62"/>
      <c r="R181" s="62"/>
      <c r="S181" s="62"/>
    </row>
    <row r="182" spans="1:19" ht="15" x14ac:dyDescent="0.25">
      <c r="A182" s="62"/>
      <c r="B182" s="62"/>
      <c r="C182" s="62"/>
      <c r="D182" s="62"/>
      <c r="E182" s="62"/>
      <c r="F182" s="62"/>
      <c r="G182" s="62"/>
      <c r="H182" s="62"/>
      <c r="I182" s="62"/>
      <c r="J182" s="62"/>
      <c r="K182" s="62"/>
      <c r="L182" s="62"/>
      <c r="M182" s="62"/>
      <c r="N182" s="62"/>
      <c r="O182" s="62"/>
      <c r="P182" s="62"/>
      <c r="Q182" s="62"/>
      <c r="R182" s="62"/>
      <c r="S182" s="62"/>
    </row>
    <row r="183" spans="1:19" ht="15" x14ac:dyDescent="0.25">
      <c r="A183" s="62"/>
      <c r="B183" s="62"/>
      <c r="C183" s="62"/>
      <c r="D183" s="62"/>
      <c r="E183" s="62"/>
      <c r="F183" s="62"/>
      <c r="G183" s="62"/>
      <c r="H183" s="62"/>
      <c r="I183" s="62"/>
      <c r="J183" s="62"/>
      <c r="K183" s="62"/>
      <c r="L183" s="62"/>
      <c r="M183" s="62"/>
      <c r="N183" s="62"/>
      <c r="O183" s="62"/>
      <c r="P183" s="62"/>
      <c r="Q183" s="62"/>
      <c r="R183" s="62"/>
      <c r="S183" s="62"/>
    </row>
    <row r="184" spans="1:19" ht="15" x14ac:dyDescent="0.25">
      <c r="A184" s="62"/>
      <c r="B184" s="62"/>
      <c r="C184" s="62"/>
      <c r="D184" s="62"/>
      <c r="E184" s="62"/>
      <c r="F184" s="62"/>
      <c r="G184" s="62"/>
      <c r="H184" s="62"/>
      <c r="I184" s="62"/>
      <c r="J184" s="62"/>
      <c r="K184" s="62"/>
      <c r="L184" s="62"/>
      <c r="M184" s="62"/>
      <c r="N184" s="62"/>
      <c r="O184" s="62"/>
      <c r="P184" s="62"/>
      <c r="Q184" s="62"/>
      <c r="R184" s="62"/>
      <c r="S184" s="62"/>
    </row>
    <row r="185" spans="1:19" ht="15" x14ac:dyDescent="0.25">
      <c r="A185" s="62"/>
      <c r="B185" s="62"/>
      <c r="C185" s="62"/>
      <c r="D185" s="62"/>
      <c r="E185" s="62"/>
      <c r="F185" s="62"/>
      <c r="G185" s="62"/>
      <c r="H185" s="62"/>
      <c r="I185" s="62"/>
      <c r="J185" s="62"/>
      <c r="K185" s="62"/>
      <c r="L185" s="62"/>
      <c r="M185" s="62"/>
      <c r="N185" s="62"/>
      <c r="O185" s="62"/>
      <c r="P185" s="62"/>
      <c r="Q185" s="62"/>
      <c r="R185" s="62"/>
      <c r="S185" s="62"/>
    </row>
    <row r="186" spans="1:19" ht="15" x14ac:dyDescent="0.25">
      <c r="A186" s="62"/>
      <c r="B186" s="62"/>
      <c r="C186" s="62"/>
      <c r="D186" s="62"/>
      <c r="E186" s="62"/>
      <c r="F186" s="62"/>
      <c r="G186" s="62"/>
      <c r="H186" s="62"/>
      <c r="I186" s="62"/>
      <c r="J186" s="62"/>
      <c r="K186" s="62"/>
      <c r="L186" s="62"/>
      <c r="M186" s="62"/>
      <c r="N186" s="62"/>
      <c r="O186" s="62"/>
      <c r="P186" s="62"/>
      <c r="Q186" s="62"/>
      <c r="R186" s="62"/>
      <c r="S186" s="62"/>
    </row>
    <row r="187" spans="1:19" ht="15" x14ac:dyDescent="0.25">
      <c r="A187" s="62"/>
      <c r="B187" s="62"/>
      <c r="C187" s="62"/>
      <c r="D187" s="62"/>
      <c r="E187" s="62"/>
      <c r="F187" s="62"/>
      <c r="G187" s="62"/>
      <c r="H187" s="62"/>
      <c r="I187" s="62"/>
      <c r="J187" s="62"/>
      <c r="K187" s="62"/>
      <c r="L187" s="62"/>
      <c r="M187" s="62"/>
      <c r="N187" s="62"/>
      <c r="O187" s="62"/>
      <c r="P187" s="62"/>
      <c r="Q187" s="62"/>
      <c r="R187" s="62"/>
      <c r="S187" s="62"/>
    </row>
    <row r="188" spans="1:19" ht="15" x14ac:dyDescent="0.25">
      <c r="A188" s="62"/>
      <c r="B188" s="62"/>
      <c r="C188" s="62"/>
      <c r="D188" s="62"/>
      <c r="E188" s="62"/>
      <c r="F188" s="62"/>
      <c r="G188" s="62"/>
      <c r="H188" s="62"/>
      <c r="I188" s="62"/>
      <c r="J188" s="62"/>
      <c r="K188" s="62"/>
      <c r="L188" s="62"/>
      <c r="M188" s="62"/>
      <c r="N188" s="62"/>
      <c r="O188" s="62"/>
      <c r="P188" s="62"/>
      <c r="Q188" s="62"/>
      <c r="R188" s="62"/>
      <c r="S188" s="62"/>
    </row>
    <row r="189" spans="1:19" ht="15" x14ac:dyDescent="0.25">
      <c r="A189" s="62"/>
      <c r="B189" s="62"/>
      <c r="C189" s="62"/>
      <c r="D189" s="62"/>
      <c r="E189" s="62"/>
      <c r="F189" s="62"/>
      <c r="G189" s="62"/>
      <c r="H189" s="62"/>
      <c r="I189" s="62"/>
      <c r="J189" s="62"/>
      <c r="K189" s="62"/>
      <c r="L189" s="62"/>
      <c r="M189" s="62"/>
      <c r="N189" s="62"/>
      <c r="O189" s="62"/>
      <c r="P189" s="62"/>
      <c r="Q189" s="62"/>
      <c r="R189" s="62"/>
      <c r="S189" s="62"/>
    </row>
    <row r="190" spans="1:19" ht="15" x14ac:dyDescent="0.25">
      <c r="A190" s="62"/>
      <c r="B190" s="62"/>
      <c r="C190" s="62"/>
      <c r="D190" s="62"/>
      <c r="E190" s="62"/>
      <c r="F190" s="62"/>
      <c r="G190" s="62"/>
      <c r="H190" s="62"/>
      <c r="I190" s="62"/>
      <c r="J190" s="62"/>
      <c r="K190" s="62"/>
      <c r="L190" s="62"/>
      <c r="M190" s="62"/>
      <c r="N190" s="62"/>
      <c r="O190" s="62"/>
      <c r="P190" s="62"/>
      <c r="Q190" s="62"/>
      <c r="R190" s="62"/>
      <c r="S190" s="62"/>
    </row>
    <row r="191" spans="1:19" ht="15" x14ac:dyDescent="0.25">
      <c r="A191" s="62"/>
      <c r="B191" s="62"/>
      <c r="C191" s="62"/>
      <c r="D191" s="62"/>
      <c r="E191" s="62"/>
      <c r="F191" s="62"/>
      <c r="G191" s="62"/>
      <c r="H191" s="62"/>
      <c r="I191" s="62"/>
      <c r="J191" s="62"/>
      <c r="K191" s="62"/>
      <c r="L191" s="62"/>
      <c r="M191" s="62"/>
      <c r="N191" s="62"/>
      <c r="O191" s="62"/>
      <c r="P191" s="62"/>
      <c r="Q191" s="62"/>
      <c r="R191" s="62"/>
      <c r="S191" s="62"/>
    </row>
    <row r="192" spans="1:19" ht="15" x14ac:dyDescent="0.25">
      <c r="A192" s="62"/>
      <c r="B192" s="62"/>
      <c r="C192" s="62"/>
      <c r="D192" s="62"/>
      <c r="E192" s="62"/>
      <c r="F192" s="62"/>
      <c r="G192" s="62"/>
      <c r="H192" s="62"/>
      <c r="I192" s="62"/>
      <c r="J192" s="62"/>
      <c r="K192" s="62"/>
      <c r="L192" s="62"/>
      <c r="M192" s="62"/>
      <c r="N192" s="62"/>
      <c r="O192" s="62"/>
      <c r="P192" s="62"/>
      <c r="Q192" s="62"/>
      <c r="R192" s="62"/>
      <c r="S192" s="62"/>
    </row>
    <row r="193" spans="1:19" ht="15" x14ac:dyDescent="0.25">
      <c r="A193" s="62"/>
      <c r="B193" s="62"/>
      <c r="C193" s="62"/>
      <c r="D193" s="62"/>
      <c r="E193" s="62"/>
      <c r="F193" s="62"/>
      <c r="G193" s="62"/>
      <c r="H193" s="62"/>
      <c r="I193" s="62"/>
      <c r="J193" s="62"/>
      <c r="K193" s="62"/>
      <c r="L193" s="62"/>
      <c r="M193" s="62"/>
      <c r="N193" s="62"/>
      <c r="O193" s="62"/>
      <c r="P193" s="62"/>
      <c r="Q193" s="62"/>
      <c r="R193" s="62"/>
      <c r="S193" s="62"/>
    </row>
    <row r="194" spans="1:19" ht="15" x14ac:dyDescent="0.25">
      <c r="A194" s="62"/>
      <c r="B194" s="62"/>
      <c r="C194" s="62"/>
      <c r="D194" s="62"/>
      <c r="E194" s="62"/>
      <c r="F194" s="62"/>
      <c r="G194" s="62"/>
      <c r="H194" s="62"/>
      <c r="I194" s="62"/>
      <c r="J194" s="62"/>
      <c r="K194" s="62"/>
      <c r="L194" s="62"/>
      <c r="M194" s="62"/>
      <c r="N194" s="62"/>
      <c r="O194" s="62"/>
      <c r="P194" s="62"/>
      <c r="Q194" s="62"/>
      <c r="R194" s="62"/>
      <c r="S194" s="62"/>
    </row>
    <row r="195" spans="1:19" ht="15" x14ac:dyDescent="0.25">
      <c r="A195" s="62"/>
      <c r="B195" s="62"/>
      <c r="C195" s="62"/>
      <c r="D195" s="62"/>
      <c r="E195" s="62"/>
      <c r="F195" s="62"/>
      <c r="G195" s="62"/>
      <c r="H195" s="62"/>
      <c r="I195" s="62"/>
      <c r="J195" s="62"/>
      <c r="K195" s="62"/>
      <c r="L195" s="62"/>
      <c r="M195" s="62"/>
      <c r="N195" s="62"/>
      <c r="O195" s="62"/>
      <c r="P195" s="62"/>
      <c r="Q195" s="62"/>
      <c r="R195" s="62"/>
      <c r="S195" s="62"/>
    </row>
    <row r="196" spans="1:19" ht="15" x14ac:dyDescent="0.25">
      <c r="A196" s="62"/>
      <c r="B196" s="62"/>
      <c r="C196" s="62"/>
      <c r="D196" s="62"/>
      <c r="E196" s="62"/>
      <c r="F196" s="62"/>
      <c r="G196" s="62"/>
      <c r="H196" s="62"/>
      <c r="I196" s="62"/>
      <c r="J196" s="62"/>
      <c r="K196" s="62"/>
      <c r="L196" s="62"/>
      <c r="M196" s="62"/>
      <c r="N196" s="62"/>
      <c r="O196" s="62"/>
      <c r="P196" s="62"/>
      <c r="Q196" s="62"/>
      <c r="R196" s="62"/>
      <c r="S196" s="62"/>
    </row>
    <row r="197" spans="1:19" ht="15" x14ac:dyDescent="0.25">
      <c r="A197" s="62"/>
      <c r="B197" s="62"/>
      <c r="C197" s="62"/>
      <c r="D197" s="62"/>
      <c r="E197" s="62"/>
      <c r="F197" s="62"/>
      <c r="G197" s="62"/>
      <c r="H197" s="62"/>
      <c r="I197" s="62"/>
      <c r="J197" s="62"/>
      <c r="K197" s="62"/>
      <c r="L197" s="62"/>
      <c r="M197" s="62"/>
      <c r="N197" s="62"/>
      <c r="O197" s="62"/>
      <c r="P197" s="62"/>
      <c r="Q197" s="62"/>
      <c r="R197" s="62"/>
      <c r="S197" s="62"/>
    </row>
    <row r="198" spans="1:19" ht="15" x14ac:dyDescent="0.25">
      <c r="A198" s="62"/>
      <c r="B198" s="62"/>
      <c r="C198" s="62"/>
      <c r="D198" s="62"/>
      <c r="E198" s="62"/>
      <c r="F198" s="62"/>
      <c r="G198" s="62"/>
      <c r="H198" s="62"/>
      <c r="I198" s="62"/>
      <c r="J198" s="62"/>
      <c r="K198" s="62"/>
      <c r="L198" s="62"/>
      <c r="M198" s="62"/>
      <c r="N198" s="62"/>
      <c r="O198" s="62"/>
      <c r="P198" s="62"/>
      <c r="Q198" s="62"/>
      <c r="R198" s="62"/>
      <c r="S198" s="62"/>
    </row>
    <row r="199" spans="1:19" ht="15" x14ac:dyDescent="0.25">
      <c r="A199" s="62"/>
      <c r="B199" s="62"/>
      <c r="C199" s="62"/>
      <c r="D199" s="62"/>
      <c r="E199" s="62"/>
      <c r="F199" s="62"/>
      <c r="G199" s="62"/>
      <c r="H199" s="62"/>
      <c r="I199" s="62"/>
      <c r="J199" s="62"/>
      <c r="K199" s="62"/>
      <c r="L199" s="62"/>
      <c r="M199" s="62"/>
      <c r="N199" s="62"/>
      <c r="O199" s="62"/>
      <c r="P199" s="62"/>
      <c r="Q199" s="62"/>
      <c r="R199" s="62"/>
      <c r="S199" s="62"/>
    </row>
    <row r="200" spans="1:19" ht="15" x14ac:dyDescent="0.25">
      <c r="A200" s="62"/>
      <c r="B200" s="62"/>
      <c r="C200" s="62"/>
      <c r="D200" s="62"/>
      <c r="E200" s="62"/>
      <c r="F200" s="62"/>
      <c r="G200" s="62"/>
      <c r="H200" s="62"/>
      <c r="I200" s="62"/>
      <c r="J200" s="62"/>
      <c r="K200" s="62"/>
      <c r="L200" s="62"/>
      <c r="M200" s="62"/>
      <c r="N200" s="62"/>
      <c r="O200" s="62"/>
      <c r="P200" s="62"/>
      <c r="Q200" s="62"/>
      <c r="R200" s="62"/>
      <c r="S200" s="62"/>
    </row>
    <row r="201" spans="1:19" ht="15" x14ac:dyDescent="0.25">
      <c r="A201" s="62"/>
      <c r="B201" s="62"/>
      <c r="C201" s="62"/>
      <c r="D201" s="62"/>
      <c r="E201" s="62"/>
      <c r="F201" s="62"/>
      <c r="G201" s="62"/>
      <c r="H201" s="62"/>
      <c r="I201" s="62"/>
      <c r="J201" s="62"/>
      <c r="K201" s="62"/>
      <c r="L201" s="62"/>
      <c r="M201" s="62"/>
      <c r="N201" s="62"/>
      <c r="O201" s="62"/>
      <c r="P201" s="62"/>
      <c r="Q201" s="62"/>
      <c r="R201" s="62"/>
      <c r="S201" s="62"/>
    </row>
    <row r="202" spans="1:19" ht="15" x14ac:dyDescent="0.25">
      <c r="A202" s="62"/>
      <c r="B202" s="62"/>
      <c r="C202" s="62"/>
      <c r="D202" s="62"/>
      <c r="E202" s="62"/>
      <c r="F202" s="62"/>
      <c r="G202" s="62"/>
      <c r="H202" s="62"/>
      <c r="I202" s="62"/>
      <c r="J202" s="62"/>
      <c r="K202" s="62"/>
      <c r="L202" s="62"/>
      <c r="M202" s="62"/>
      <c r="N202" s="62"/>
      <c r="O202" s="62"/>
      <c r="P202" s="62"/>
      <c r="Q202" s="62"/>
      <c r="R202" s="62"/>
      <c r="S202" s="62"/>
    </row>
    <row r="203" spans="1:19" ht="15" x14ac:dyDescent="0.25">
      <c r="A203" s="62"/>
      <c r="B203" s="62"/>
      <c r="C203" s="62"/>
      <c r="D203" s="62"/>
      <c r="E203" s="62"/>
      <c r="F203" s="62"/>
      <c r="G203" s="62"/>
      <c r="H203" s="62"/>
      <c r="I203" s="62"/>
      <c r="J203" s="62"/>
      <c r="K203" s="62"/>
      <c r="L203" s="62"/>
      <c r="M203" s="62"/>
      <c r="N203" s="62"/>
      <c r="O203" s="62"/>
      <c r="P203" s="62"/>
      <c r="Q203" s="62"/>
      <c r="R203" s="62"/>
      <c r="S203" s="62"/>
    </row>
    <row r="204" spans="1:19" ht="15" x14ac:dyDescent="0.25">
      <c r="A204" s="62"/>
      <c r="B204" s="62"/>
      <c r="C204" s="62"/>
      <c r="D204" s="62"/>
      <c r="E204" s="62"/>
      <c r="F204" s="62"/>
      <c r="G204" s="62"/>
      <c r="H204" s="62"/>
      <c r="I204" s="62"/>
      <c r="J204" s="62"/>
      <c r="K204" s="62"/>
      <c r="L204" s="62"/>
      <c r="M204" s="62"/>
      <c r="N204" s="62"/>
      <c r="O204" s="62"/>
      <c r="P204" s="62"/>
      <c r="Q204" s="62"/>
      <c r="R204" s="62"/>
      <c r="S204" s="62"/>
    </row>
    <row r="205" spans="1:19" ht="15" x14ac:dyDescent="0.25">
      <c r="A205" s="62"/>
      <c r="B205" s="62"/>
      <c r="C205" s="62"/>
      <c r="D205" s="62"/>
      <c r="E205" s="62"/>
      <c r="F205" s="62"/>
      <c r="G205" s="62"/>
      <c r="H205" s="62"/>
      <c r="I205" s="62"/>
      <c r="J205" s="62"/>
      <c r="K205" s="62"/>
      <c r="L205" s="62"/>
      <c r="M205" s="62"/>
      <c r="N205" s="62"/>
      <c r="O205" s="62"/>
      <c r="P205" s="62"/>
      <c r="Q205" s="62"/>
      <c r="R205" s="62"/>
      <c r="S205" s="62"/>
    </row>
    <row r="206" spans="1:19" ht="15" x14ac:dyDescent="0.25">
      <c r="A206" s="62"/>
      <c r="B206" s="62"/>
      <c r="C206" s="62"/>
      <c r="D206" s="62"/>
      <c r="E206" s="62"/>
      <c r="F206" s="62"/>
      <c r="G206" s="62"/>
      <c r="H206" s="62"/>
      <c r="I206" s="62"/>
      <c r="J206" s="62"/>
      <c r="K206" s="62"/>
      <c r="L206" s="62"/>
      <c r="M206" s="62"/>
      <c r="N206" s="62"/>
      <c r="O206" s="62"/>
      <c r="P206" s="62"/>
      <c r="Q206" s="62"/>
      <c r="R206" s="62"/>
      <c r="S206" s="62"/>
    </row>
    <row r="207" spans="1:19" ht="15" x14ac:dyDescent="0.25">
      <c r="A207" s="62"/>
      <c r="B207" s="62"/>
      <c r="C207" s="62"/>
      <c r="D207" s="62"/>
      <c r="E207" s="62"/>
      <c r="F207" s="62"/>
      <c r="G207" s="62"/>
      <c r="H207" s="62"/>
      <c r="I207" s="62"/>
      <c r="J207" s="62"/>
      <c r="K207" s="62"/>
      <c r="L207" s="62"/>
      <c r="M207" s="62"/>
      <c r="N207" s="62"/>
      <c r="O207" s="62"/>
      <c r="P207" s="62"/>
      <c r="Q207" s="62"/>
      <c r="R207" s="62"/>
      <c r="S207" s="62"/>
    </row>
    <row r="208" spans="1:19" ht="15" x14ac:dyDescent="0.25">
      <c r="A208" s="62"/>
      <c r="B208" s="62"/>
      <c r="C208" s="62"/>
      <c r="D208" s="62"/>
      <c r="E208" s="62"/>
      <c r="F208" s="62"/>
      <c r="G208" s="62"/>
      <c r="H208" s="62"/>
      <c r="I208" s="62"/>
      <c r="J208" s="62"/>
      <c r="K208" s="62"/>
      <c r="L208" s="62"/>
      <c r="M208" s="62"/>
      <c r="N208" s="62"/>
      <c r="O208" s="62"/>
      <c r="P208" s="62"/>
      <c r="Q208" s="62"/>
      <c r="R208" s="62"/>
      <c r="S208" s="62"/>
    </row>
    <row r="209" spans="1:19" ht="15" x14ac:dyDescent="0.25">
      <c r="A209" s="62"/>
      <c r="B209" s="62"/>
      <c r="C209" s="62"/>
      <c r="D209" s="62"/>
      <c r="E209" s="62"/>
      <c r="F209" s="62"/>
      <c r="G209" s="62"/>
      <c r="H209" s="62"/>
      <c r="I209" s="62"/>
      <c r="J209" s="62"/>
      <c r="K209" s="62"/>
      <c r="L209" s="62"/>
      <c r="M209" s="62"/>
      <c r="N209" s="62"/>
      <c r="O209" s="62"/>
      <c r="P209" s="62"/>
      <c r="Q209" s="62"/>
      <c r="R209" s="62"/>
      <c r="S209" s="62"/>
    </row>
    <row r="210" spans="1:19" ht="15" x14ac:dyDescent="0.25">
      <c r="A210" s="62"/>
      <c r="B210" s="62"/>
      <c r="C210" s="62"/>
      <c r="D210" s="62"/>
      <c r="E210" s="62"/>
      <c r="F210" s="62"/>
      <c r="G210" s="62"/>
      <c r="H210" s="62"/>
      <c r="I210" s="62"/>
      <c r="J210" s="62"/>
      <c r="K210" s="62"/>
      <c r="L210" s="62"/>
      <c r="M210" s="62"/>
      <c r="N210" s="62"/>
      <c r="O210" s="62"/>
      <c r="P210" s="62"/>
      <c r="Q210" s="62"/>
      <c r="R210" s="62"/>
      <c r="S210" s="62"/>
    </row>
    <row r="211" spans="1:19" ht="15" x14ac:dyDescent="0.25">
      <c r="A211" s="62"/>
      <c r="B211" s="62"/>
      <c r="C211" s="62"/>
      <c r="D211" s="62"/>
      <c r="E211" s="62"/>
      <c r="F211" s="62"/>
      <c r="G211" s="62"/>
      <c r="H211" s="62"/>
      <c r="I211" s="62"/>
      <c r="J211" s="62"/>
      <c r="K211" s="62"/>
      <c r="L211" s="62"/>
      <c r="M211" s="62"/>
      <c r="N211" s="62"/>
      <c r="O211" s="62"/>
      <c r="P211" s="62"/>
      <c r="Q211" s="62"/>
      <c r="R211" s="62"/>
      <c r="S211" s="62"/>
    </row>
    <row r="212" spans="1:19" ht="15" x14ac:dyDescent="0.25">
      <c r="A212" s="62"/>
      <c r="B212" s="62"/>
      <c r="C212" s="62"/>
      <c r="D212" s="62"/>
      <c r="E212" s="62"/>
      <c r="F212" s="62"/>
      <c r="G212" s="62"/>
      <c r="H212" s="62"/>
      <c r="I212" s="62"/>
      <c r="J212" s="62"/>
      <c r="K212" s="62"/>
      <c r="L212" s="62"/>
      <c r="M212" s="62"/>
      <c r="N212" s="62"/>
      <c r="O212" s="62"/>
      <c r="P212" s="62"/>
      <c r="Q212" s="62"/>
      <c r="R212" s="62"/>
      <c r="S212" s="62"/>
    </row>
    <row r="213" spans="1:19" ht="15" x14ac:dyDescent="0.25">
      <c r="A213" s="62"/>
      <c r="B213" s="62"/>
      <c r="C213" s="62"/>
      <c r="D213" s="62"/>
      <c r="E213" s="62"/>
      <c r="F213" s="62"/>
      <c r="G213" s="62"/>
      <c r="H213" s="62"/>
      <c r="I213" s="62"/>
      <c r="J213" s="62"/>
      <c r="K213" s="62"/>
      <c r="L213" s="62"/>
      <c r="M213" s="62"/>
      <c r="N213" s="62"/>
      <c r="O213" s="62"/>
      <c r="P213" s="62"/>
      <c r="Q213" s="62"/>
      <c r="R213" s="62"/>
      <c r="S213" s="62"/>
    </row>
    <row r="214" spans="1:19" ht="15" x14ac:dyDescent="0.25">
      <c r="A214" s="62"/>
      <c r="B214" s="62"/>
      <c r="C214" s="62"/>
      <c r="D214" s="62"/>
      <c r="E214" s="62"/>
      <c r="F214" s="62"/>
      <c r="G214" s="62"/>
      <c r="H214" s="62"/>
      <c r="I214" s="62"/>
      <c r="J214" s="62"/>
      <c r="K214" s="62"/>
      <c r="L214" s="62"/>
      <c r="M214" s="62"/>
      <c r="N214" s="62"/>
      <c r="O214" s="62"/>
      <c r="P214" s="62"/>
      <c r="Q214" s="62"/>
      <c r="R214" s="62"/>
      <c r="S214" s="62"/>
    </row>
    <row r="215" spans="1:19" ht="15" x14ac:dyDescent="0.25">
      <c r="A215" s="62"/>
      <c r="B215" s="62"/>
      <c r="C215" s="62"/>
      <c r="D215" s="62"/>
      <c r="E215" s="62"/>
      <c r="F215" s="62"/>
      <c r="G215" s="62"/>
      <c r="H215" s="62"/>
      <c r="I215" s="62"/>
      <c r="J215" s="62"/>
      <c r="K215" s="62"/>
      <c r="L215" s="62"/>
      <c r="M215" s="62"/>
      <c r="N215" s="62"/>
      <c r="O215" s="62"/>
      <c r="P215" s="62"/>
      <c r="Q215" s="62"/>
      <c r="R215" s="62"/>
      <c r="S215" s="62"/>
    </row>
    <row r="216" spans="1:19" ht="15" x14ac:dyDescent="0.25">
      <c r="A216" s="62"/>
      <c r="B216" s="62"/>
      <c r="C216" s="62"/>
      <c r="D216" s="62"/>
      <c r="E216" s="62"/>
      <c r="F216" s="62"/>
      <c r="G216" s="62"/>
      <c r="H216" s="62"/>
      <c r="I216" s="62"/>
      <c r="J216" s="62"/>
      <c r="K216" s="62"/>
      <c r="L216" s="62"/>
      <c r="M216" s="62"/>
      <c r="N216" s="62"/>
      <c r="O216" s="62"/>
      <c r="P216" s="62"/>
      <c r="Q216" s="62"/>
      <c r="R216" s="62"/>
      <c r="S216" s="62"/>
    </row>
    <row r="217" spans="1:19" ht="15" x14ac:dyDescent="0.25">
      <c r="A217" s="62"/>
      <c r="B217" s="62"/>
      <c r="C217" s="62"/>
      <c r="D217" s="62"/>
      <c r="E217" s="62"/>
      <c r="F217" s="62"/>
      <c r="G217" s="62"/>
      <c r="H217" s="62"/>
      <c r="I217" s="62"/>
      <c r="J217" s="62"/>
      <c r="K217" s="62"/>
      <c r="L217" s="62"/>
      <c r="M217" s="62"/>
      <c r="N217" s="62"/>
      <c r="O217" s="62"/>
      <c r="P217" s="62"/>
      <c r="Q217" s="62"/>
      <c r="R217" s="62"/>
      <c r="S217" s="62"/>
    </row>
    <row r="218" spans="1:19" ht="15" x14ac:dyDescent="0.25">
      <c r="A218" s="62"/>
      <c r="B218" s="62"/>
      <c r="C218" s="62"/>
      <c r="D218" s="62"/>
      <c r="E218" s="62"/>
      <c r="F218" s="62"/>
      <c r="G218" s="62"/>
      <c r="H218" s="62"/>
      <c r="I218" s="62"/>
      <c r="J218" s="62"/>
      <c r="K218" s="62"/>
      <c r="L218" s="62"/>
      <c r="M218" s="62"/>
      <c r="N218" s="62"/>
      <c r="O218" s="62"/>
      <c r="P218" s="62"/>
      <c r="Q218" s="62"/>
      <c r="R218" s="62"/>
      <c r="S218" s="62"/>
    </row>
    <row r="219" spans="1:19" ht="15" x14ac:dyDescent="0.25">
      <c r="A219" s="62"/>
      <c r="B219" s="62"/>
      <c r="C219" s="62"/>
      <c r="D219" s="62"/>
      <c r="E219" s="62"/>
      <c r="F219" s="62"/>
      <c r="G219" s="62"/>
      <c r="H219" s="62"/>
      <c r="I219" s="62"/>
      <c r="J219" s="62"/>
      <c r="K219" s="62"/>
      <c r="L219" s="62"/>
      <c r="M219" s="62"/>
      <c r="N219" s="62"/>
      <c r="O219" s="62"/>
      <c r="P219" s="62"/>
      <c r="Q219" s="62"/>
      <c r="R219" s="62"/>
      <c r="S219" s="62"/>
    </row>
    <row r="220" spans="1:19" ht="15" x14ac:dyDescent="0.25">
      <c r="A220" s="62"/>
      <c r="B220" s="62"/>
      <c r="C220" s="62"/>
      <c r="D220" s="62"/>
      <c r="E220" s="62"/>
      <c r="F220" s="62"/>
      <c r="G220" s="62"/>
      <c r="H220" s="62"/>
      <c r="I220" s="62"/>
      <c r="J220" s="62"/>
      <c r="K220" s="62"/>
      <c r="L220" s="62"/>
      <c r="M220" s="62"/>
      <c r="N220" s="62"/>
      <c r="O220" s="62"/>
      <c r="P220" s="62"/>
      <c r="Q220" s="62"/>
      <c r="R220" s="62"/>
      <c r="S220" s="62"/>
    </row>
    <row r="221" spans="1:19" ht="15" x14ac:dyDescent="0.25">
      <c r="A221" s="62"/>
      <c r="B221" s="62"/>
      <c r="C221" s="62"/>
      <c r="D221" s="62"/>
      <c r="E221" s="62"/>
      <c r="F221" s="62"/>
      <c r="G221" s="62"/>
      <c r="H221" s="62"/>
      <c r="I221" s="62"/>
      <c r="J221" s="62"/>
      <c r="K221" s="62"/>
      <c r="L221" s="62"/>
      <c r="M221" s="62"/>
      <c r="N221" s="62"/>
      <c r="O221" s="62"/>
      <c r="P221" s="62"/>
      <c r="Q221" s="62"/>
      <c r="R221" s="62"/>
      <c r="S221" s="62"/>
    </row>
    <row r="222" spans="1:19" ht="15" x14ac:dyDescent="0.25">
      <c r="A222" s="62"/>
      <c r="B222" s="62"/>
      <c r="C222" s="62"/>
      <c r="D222" s="62"/>
      <c r="E222" s="62"/>
      <c r="F222" s="62"/>
      <c r="G222" s="62"/>
      <c r="H222" s="62"/>
      <c r="I222" s="62"/>
      <c r="J222" s="62"/>
      <c r="K222" s="62"/>
      <c r="L222" s="62"/>
      <c r="M222" s="62"/>
      <c r="N222" s="62"/>
      <c r="O222" s="62"/>
      <c r="P222" s="62"/>
      <c r="Q222" s="62"/>
      <c r="R222" s="62"/>
      <c r="S222" s="62"/>
    </row>
    <row r="223" spans="1:19" ht="15" x14ac:dyDescent="0.25">
      <c r="A223" s="62"/>
      <c r="B223" s="62"/>
      <c r="C223" s="62"/>
      <c r="D223" s="62"/>
      <c r="E223" s="62"/>
      <c r="F223" s="62"/>
      <c r="G223" s="62"/>
      <c r="H223" s="62"/>
      <c r="I223" s="62"/>
      <c r="J223" s="62"/>
      <c r="K223" s="62"/>
      <c r="L223" s="62"/>
      <c r="M223" s="62"/>
      <c r="N223" s="62"/>
      <c r="O223" s="62"/>
      <c r="P223" s="62"/>
      <c r="Q223" s="62"/>
      <c r="R223" s="62"/>
      <c r="S223" s="62"/>
    </row>
    <row r="224" spans="1:19" ht="15" x14ac:dyDescent="0.25">
      <c r="A224" s="62"/>
      <c r="B224" s="62"/>
      <c r="C224" s="62"/>
      <c r="D224" s="62"/>
      <c r="E224" s="62"/>
      <c r="F224" s="62"/>
      <c r="G224" s="62"/>
      <c r="H224" s="62"/>
      <c r="I224" s="62"/>
      <c r="J224" s="62"/>
      <c r="K224" s="62"/>
      <c r="L224" s="62"/>
      <c r="M224" s="62"/>
      <c r="N224" s="62"/>
      <c r="O224" s="62"/>
      <c r="P224" s="62"/>
      <c r="Q224" s="62"/>
      <c r="R224" s="62"/>
      <c r="S224" s="62"/>
    </row>
    <row r="225" spans="1:19" ht="15" x14ac:dyDescent="0.25">
      <c r="A225" s="62"/>
      <c r="B225" s="62"/>
      <c r="C225" s="62"/>
      <c r="D225" s="62"/>
      <c r="E225" s="62"/>
      <c r="F225" s="62"/>
      <c r="G225" s="62"/>
      <c r="H225" s="62"/>
      <c r="I225" s="62"/>
      <c r="J225" s="62"/>
      <c r="K225" s="62"/>
      <c r="L225" s="62"/>
      <c r="M225" s="62"/>
      <c r="N225" s="62"/>
      <c r="O225" s="62"/>
      <c r="P225" s="62"/>
      <c r="Q225" s="62"/>
      <c r="R225" s="62"/>
      <c r="S225" s="62"/>
    </row>
    <row r="226" spans="1:19" ht="15" x14ac:dyDescent="0.25">
      <c r="A226" s="62"/>
      <c r="B226" s="62"/>
      <c r="C226" s="62"/>
      <c r="D226" s="62"/>
      <c r="E226" s="62"/>
      <c r="F226" s="62"/>
      <c r="G226" s="62"/>
      <c r="H226" s="62"/>
      <c r="I226" s="62"/>
      <c r="J226" s="62"/>
      <c r="K226" s="62"/>
      <c r="L226" s="62"/>
      <c r="M226" s="62"/>
      <c r="N226" s="62"/>
      <c r="O226" s="62"/>
      <c r="P226" s="62"/>
      <c r="Q226" s="62"/>
      <c r="R226" s="62"/>
      <c r="S226" s="62"/>
    </row>
    <row r="227" spans="1:19" ht="15" x14ac:dyDescent="0.25">
      <c r="A227" s="62"/>
      <c r="B227" s="62"/>
      <c r="C227" s="62"/>
      <c r="D227" s="62"/>
      <c r="E227" s="62"/>
      <c r="F227" s="62"/>
      <c r="G227" s="62"/>
      <c r="H227" s="62"/>
      <c r="I227" s="62"/>
      <c r="J227" s="62"/>
      <c r="K227" s="62"/>
      <c r="L227" s="62"/>
      <c r="M227" s="62"/>
      <c r="N227" s="62"/>
      <c r="O227" s="62"/>
      <c r="P227" s="62"/>
      <c r="Q227" s="62"/>
      <c r="R227" s="62"/>
      <c r="S227" s="62"/>
    </row>
    <row r="228" spans="1:19" ht="15" x14ac:dyDescent="0.25">
      <c r="A228" s="62"/>
      <c r="B228" s="62"/>
      <c r="C228" s="62"/>
      <c r="D228" s="62"/>
      <c r="E228" s="62"/>
      <c r="F228" s="62"/>
      <c r="G228" s="62"/>
      <c r="H228" s="62"/>
      <c r="I228" s="62"/>
      <c r="J228" s="62"/>
      <c r="K228" s="62"/>
      <c r="L228" s="62"/>
      <c r="M228" s="62"/>
      <c r="N228" s="62"/>
      <c r="O228" s="62"/>
      <c r="P228" s="62"/>
      <c r="Q228" s="62"/>
      <c r="R228" s="62"/>
      <c r="S228" s="62"/>
    </row>
    <row r="229" spans="1:19" ht="15" x14ac:dyDescent="0.25">
      <c r="A229" s="62"/>
      <c r="B229" s="62"/>
      <c r="C229" s="62"/>
      <c r="D229" s="62"/>
      <c r="E229" s="62"/>
      <c r="F229" s="62"/>
      <c r="G229" s="62"/>
      <c r="H229" s="62"/>
      <c r="I229" s="62"/>
      <c r="J229" s="62"/>
      <c r="K229" s="62"/>
      <c r="L229" s="62"/>
      <c r="M229" s="62"/>
      <c r="N229" s="62"/>
      <c r="O229" s="62"/>
      <c r="P229" s="62"/>
      <c r="Q229" s="62"/>
      <c r="R229" s="62"/>
      <c r="S229" s="62"/>
    </row>
    <row r="230" spans="1:19" ht="15" x14ac:dyDescent="0.25">
      <c r="A230" s="62"/>
      <c r="B230" s="62"/>
      <c r="C230" s="62"/>
      <c r="D230" s="62"/>
      <c r="E230" s="62"/>
      <c r="F230" s="62"/>
      <c r="G230" s="62"/>
      <c r="H230" s="62"/>
      <c r="I230" s="62"/>
      <c r="J230" s="62"/>
      <c r="K230" s="62"/>
      <c r="L230" s="62"/>
      <c r="M230" s="62"/>
      <c r="N230" s="62"/>
      <c r="O230" s="62"/>
      <c r="P230" s="62"/>
      <c r="Q230" s="62"/>
      <c r="R230" s="62"/>
      <c r="S230" s="62"/>
    </row>
    <row r="231" spans="1:19" ht="15" x14ac:dyDescent="0.25">
      <c r="A231" s="62"/>
      <c r="B231" s="62"/>
      <c r="C231" s="62"/>
      <c r="D231" s="62"/>
      <c r="E231" s="62"/>
      <c r="F231" s="62"/>
      <c r="G231" s="62"/>
      <c r="H231" s="62"/>
      <c r="I231" s="62"/>
      <c r="J231" s="62"/>
      <c r="K231" s="62"/>
      <c r="L231" s="62"/>
      <c r="M231" s="62"/>
      <c r="N231" s="62"/>
      <c r="O231" s="62"/>
      <c r="P231" s="62"/>
      <c r="Q231" s="62"/>
      <c r="R231" s="62"/>
      <c r="S231" s="62"/>
    </row>
    <row r="232" spans="1:19" ht="15" x14ac:dyDescent="0.25">
      <c r="A232" s="62"/>
      <c r="B232" s="62"/>
      <c r="C232" s="62"/>
      <c r="D232" s="62"/>
      <c r="E232" s="62"/>
      <c r="F232" s="62"/>
      <c r="G232" s="62"/>
      <c r="H232" s="62"/>
      <c r="I232" s="62"/>
      <c r="J232" s="62"/>
      <c r="K232" s="62"/>
      <c r="L232" s="62"/>
      <c r="M232" s="62"/>
      <c r="N232" s="62"/>
      <c r="O232" s="62"/>
      <c r="P232" s="62"/>
      <c r="Q232" s="62"/>
      <c r="R232" s="62"/>
      <c r="S232" s="62"/>
    </row>
    <row r="233" spans="1:19" ht="15" x14ac:dyDescent="0.25">
      <c r="A233" s="62"/>
      <c r="B233" s="62"/>
      <c r="C233" s="62"/>
      <c r="D233" s="62"/>
      <c r="E233" s="62"/>
      <c r="F233" s="62"/>
      <c r="G233" s="62"/>
      <c r="H233" s="62"/>
      <c r="I233" s="62"/>
      <c r="J233" s="62"/>
      <c r="K233" s="62"/>
      <c r="L233" s="62"/>
      <c r="M233" s="62"/>
      <c r="N233" s="62"/>
      <c r="O233" s="62"/>
      <c r="P233" s="62"/>
      <c r="Q233" s="62"/>
      <c r="R233" s="62"/>
      <c r="S233" s="62"/>
    </row>
    <row r="234" spans="1:19" ht="15" x14ac:dyDescent="0.25">
      <c r="A234" s="62"/>
      <c r="B234" s="62"/>
      <c r="C234" s="62"/>
      <c r="D234" s="62"/>
      <c r="E234" s="62"/>
      <c r="F234" s="62"/>
      <c r="G234" s="62"/>
      <c r="H234" s="62"/>
      <c r="I234" s="62"/>
      <c r="J234" s="62"/>
      <c r="K234" s="62"/>
      <c r="L234" s="62"/>
      <c r="M234" s="62"/>
      <c r="N234" s="62"/>
      <c r="O234" s="62"/>
      <c r="P234" s="62"/>
      <c r="Q234" s="62"/>
      <c r="R234" s="62"/>
      <c r="S234" s="62"/>
    </row>
    <row r="235" spans="1:19" ht="15" x14ac:dyDescent="0.25">
      <c r="A235" s="62"/>
      <c r="B235" s="62"/>
      <c r="C235" s="62"/>
      <c r="D235" s="62"/>
      <c r="E235" s="62"/>
      <c r="F235" s="62"/>
      <c r="G235" s="62"/>
      <c r="H235" s="62"/>
      <c r="I235" s="62"/>
      <c r="J235" s="62"/>
      <c r="K235" s="62"/>
      <c r="L235" s="62"/>
      <c r="M235" s="62"/>
      <c r="N235" s="62"/>
      <c r="O235" s="62"/>
      <c r="P235" s="62"/>
      <c r="Q235" s="62"/>
      <c r="R235" s="62"/>
      <c r="S235" s="62"/>
    </row>
    <row r="236" spans="1:19" ht="15" x14ac:dyDescent="0.25">
      <c r="A236" s="62"/>
      <c r="B236" s="62"/>
      <c r="C236" s="62"/>
      <c r="D236" s="62"/>
      <c r="E236" s="62"/>
      <c r="F236" s="62"/>
      <c r="G236" s="62"/>
      <c r="H236" s="62"/>
      <c r="I236" s="62"/>
      <c r="J236" s="62"/>
      <c r="K236" s="62"/>
      <c r="L236" s="62"/>
      <c r="M236" s="62"/>
      <c r="N236" s="62"/>
      <c r="O236" s="62"/>
      <c r="P236" s="62"/>
      <c r="Q236" s="62"/>
      <c r="R236" s="62"/>
      <c r="S236" s="62"/>
    </row>
    <row r="237" spans="1:19" ht="15" x14ac:dyDescent="0.25">
      <c r="A237" s="62"/>
      <c r="B237" s="62"/>
      <c r="C237" s="62"/>
      <c r="D237" s="62"/>
      <c r="E237" s="62"/>
      <c r="F237" s="62"/>
      <c r="G237" s="62"/>
      <c r="H237" s="62"/>
      <c r="I237" s="62"/>
      <c r="J237" s="62"/>
      <c r="K237" s="62"/>
      <c r="L237" s="62"/>
      <c r="M237" s="62"/>
      <c r="N237" s="62"/>
      <c r="O237" s="62"/>
      <c r="P237" s="62"/>
      <c r="Q237" s="62"/>
      <c r="R237" s="62"/>
      <c r="S237" s="62"/>
    </row>
    <row r="238" spans="1:19" ht="15" x14ac:dyDescent="0.25">
      <c r="A238" s="62"/>
      <c r="B238" s="62"/>
      <c r="C238" s="62"/>
      <c r="D238" s="62"/>
      <c r="E238" s="62"/>
      <c r="F238" s="62"/>
      <c r="G238" s="62"/>
      <c r="H238" s="62"/>
      <c r="I238" s="62"/>
      <c r="J238" s="62"/>
      <c r="K238" s="62"/>
      <c r="L238" s="62"/>
      <c r="M238" s="62"/>
      <c r="N238" s="62"/>
      <c r="O238" s="62"/>
      <c r="P238" s="62"/>
      <c r="Q238" s="62"/>
      <c r="R238" s="62"/>
      <c r="S238" s="62"/>
    </row>
    <row r="239" spans="1:19" ht="15" x14ac:dyDescent="0.25">
      <c r="A239" s="62"/>
      <c r="B239" s="62"/>
      <c r="C239" s="62"/>
      <c r="D239" s="62"/>
      <c r="E239" s="62"/>
      <c r="F239" s="62"/>
      <c r="G239" s="62"/>
      <c r="H239" s="62"/>
      <c r="I239" s="62"/>
      <c r="J239" s="62"/>
      <c r="K239" s="62"/>
      <c r="L239" s="62"/>
      <c r="M239" s="62"/>
      <c r="N239" s="62"/>
      <c r="O239" s="62"/>
      <c r="P239" s="62"/>
      <c r="Q239" s="62"/>
      <c r="R239" s="62"/>
      <c r="S239" s="62"/>
    </row>
    <row r="240" spans="1:19" ht="15" x14ac:dyDescent="0.25">
      <c r="A240" s="62"/>
      <c r="B240" s="62"/>
      <c r="C240" s="62"/>
      <c r="D240" s="62"/>
      <c r="E240" s="62"/>
      <c r="F240" s="62"/>
      <c r="G240" s="62"/>
      <c r="H240" s="62"/>
      <c r="I240" s="62"/>
      <c r="J240" s="62"/>
      <c r="K240" s="62"/>
      <c r="L240" s="62"/>
      <c r="M240" s="62"/>
      <c r="N240" s="62"/>
      <c r="O240" s="62"/>
      <c r="P240" s="62"/>
      <c r="Q240" s="62"/>
      <c r="R240" s="62"/>
      <c r="S240" s="62"/>
    </row>
    <row r="241" spans="1:19" ht="15" x14ac:dyDescent="0.25">
      <c r="A241" s="62"/>
      <c r="B241" s="62"/>
      <c r="C241" s="62"/>
      <c r="D241" s="62"/>
      <c r="E241" s="62"/>
      <c r="F241" s="62"/>
      <c r="G241" s="62"/>
      <c r="H241" s="62"/>
      <c r="I241" s="62"/>
      <c r="J241" s="62"/>
      <c r="K241" s="62"/>
      <c r="L241" s="62"/>
      <c r="M241" s="62"/>
      <c r="N241" s="62"/>
      <c r="O241" s="62"/>
      <c r="P241" s="62"/>
      <c r="Q241" s="62"/>
      <c r="R241" s="62"/>
      <c r="S241" s="62"/>
    </row>
    <row r="242" spans="1:19" ht="15" x14ac:dyDescent="0.25">
      <c r="A242" s="62"/>
      <c r="B242" s="62"/>
      <c r="C242" s="62"/>
      <c r="D242" s="62"/>
      <c r="E242" s="62"/>
      <c r="F242" s="62"/>
      <c r="G242" s="62"/>
      <c r="H242" s="62"/>
      <c r="I242" s="62"/>
      <c r="J242" s="62"/>
      <c r="K242" s="62"/>
      <c r="L242" s="62"/>
      <c r="M242" s="62"/>
      <c r="N242" s="62"/>
      <c r="O242" s="62"/>
      <c r="P242" s="62"/>
      <c r="Q242" s="62"/>
      <c r="R242" s="62"/>
      <c r="S242" s="62"/>
    </row>
    <row r="243" spans="1:19" ht="15" x14ac:dyDescent="0.25">
      <c r="A243" s="62"/>
      <c r="B243" s="62"/>
      <c r="C243" s="62"/>
      <c r="D243" s="62"/>
      <c r="E243" s="62"/>
      <c r="F243" s="62"/>
      <c r="G243" s="62"/>
      <c r="H243" s="62"/>
      <c r="I243" s="62"/>
      <c r="J243" s="62"/>
      <c r="K243" s="62"/>
      <c r="L243" s="62"/>
      <c r="M243" s="62"/>
      <c r="N243" s="62"/>
      <c r="O243" s="62"/>
      <c r="P243" s="62"/>
      <c r="Q243" s="62"/>
      <c r="R243" s="62"/>
      <c r="S243" s="62"/>
    </row>
    <row r="244" spans="1:19" ht="15" x14ac:dyDescent="0.25">
      <c r="A244" s="62"/>
      <c r="B244" s="62"/>
      <c r="C244" s="62"/>
      <c r="D244" s="62"/>
      <c r="E244" s="62"/>
      <c r="F244" s="62"/>
      <c r="G244" s="62"/>
      <c r="H244" s="62"/>
      <c r="I244" s="62"/>
      <c r="J244" s="62"/>
      <c r="K244" s="62"/>
      <c r="L244" s="62"/>
      <c r="M244" s="62"/>
      <c r="N244" s="62"/>
      <c r="O244" s="62"/>
      <c r="P244" s="62"/>
      <c r="Q244" s="62"/>
      <c r="R244" s="62"/>
      <c r="S244" s="62"/>
    </row>
    <row r="245" spans="1:19" ht="15" x14ac:dyDescent="0.25">
      <c r="A245" s="62"/>
      <c r="B245" s="62"/>
      <c r="C245" s="62"/>
      <c r="D245" s="62"/>
      <c r="E245" s="62"/>
      <c r="F245" s="62"/>
      <c r="G245" s="62"/>
      <c r="H245" s="62"/>
      <c r="I245" s="62"/>
      <c r="J245" s="62"/>
      <c r="K245" s="62"/>
      <c r="L245" s="62"/>
      <c r="M245" s="62"/>
      <c r="N245" s="62"/>
      <c r="O245" s="62"/>
      <c r="P245" s="62"/>
      <c r="Q245" s="62"/>
      <c r="R245" s="62"/>
      <c r="S245" s="62"/>
    </row>
    <row r="246" spans="1:19" ht="15" x14ac:dyDescent="0.25">
      <c r="A246" s="62"/>
      <c r="B246" s="62"/>
      <c r="C246" s="62"/>
      <c r="D246" s="62"/>
      <c r="E246" s="62"/>
      <c r="F246" s="62"/>
      <c r="G246" s="62"/>
      <c r="H246" s="62"/>
      <c r="I246" s="62"/>
      <c r="J246" s="62"/>
      <c r="K246" s="62"/>
      <c r="L246" s="62"/>
      <c r="M246" s="62"/>
      <c r="N246" s="62"/>
      <c r="O246" s="62"/>
      <c r="P246" s="62"/>
      <c r="Q246" s="62"/>
      <c r="R246" s="62"/>
      <c r="S246" s="62"/>
    </row>
    <row r="247" spans="1:19" ht="15" x14ac:dyDescent="0.25">
      <c r="A247" s="62"/>
      <c r="B247" s="62"/>
      <c r="C247" s="62"/>
      <c r="D247" s="62"/>
      <c r="E247" s="62"/>
      <c r="F247" s="62"/>
      <c r="G247" s="62"/>
      <c r="H247" s="62"/>
      <c r="I247" s="62"/>
      <c r="J247" s="62"/>
      <c r="K247" s="62"/>
      <c r="L247" s="62"/>
      <c r="M247" s="62"/>
      <c r="N247" s="62"/>
      <c r="O247" s="62"/>
      <c r="P247" s="62"/>
      <c r="Q247" s="62"/>
      <c r="R247" s="62"/>
      <c r="S247" s="62"/>
    </row>
    <row r="248" spans="1:19" ht="15" x14ac:dyDescent="0.25">
      <c r="A248" s="62"/>
      <c r="B248" s="62"/>
      <c r="C248" s="62"/>
      <c r="D248" s="62"/>
      <c r="E248" s="62"/>
      <c r="F248" s="62"/>
      <c r="G248" s="62"/>
      <c r="H248" s="62"/>
      <c r="I248" s="62"/>
      <c r="J248" s="62"/>
      <c r="K248" s="62"/>
      <c r="L248" s="62"/>
      <c r="M248" s="62"/>
      <c r="N248" s="62"/>
      <c r="O248" s="62"/>
      <c r="P248" s="62"/>
      <c r="Q248" s="62"/>
      <c r="R248" s="62"/>
      <c r="S248" s="62"/>
    </row>
    <row r="249" spans="1:19" ht="15" x14ac:dyDescent="0.25">
      <c r="A249" s="62"/>
      <c r="B249" s="62"/>
      <c r="C249" s="62"/>
      <c r="D249" s="62"/>
      <c r="E249" s="62"/>
      <c r="F249" s="62"/>
      <c r="G249" s="62"/>
      <c r="H249" s="62"/>
      <c r="I249" s="62"/>
      <c r="J249" s="62"/>
      <c r="K249" s="62"/>
      <c r="L249" s="62"/>
      <c r="M249" s="62"/>
      <c r="N249" s="62"/>
      <c r="O249" s="62"/>
      <c r="P249" s="62"/>
      <c r="Q249" s="62"/>
      <c r="R249" s="62"/>
      <c r="S249" s="62"/>
    </row>
    <row r="250" spans="1:19" ht="15" x14ac:dyDescent="0.25">
      <c r="A250" s="62"/>
      <c r="B250" s="62"/>
      <c r="C250" s="62"/>
      <c r="D250" s="62"/>
      <c r="E250" s="62"/>
      <c r="F250" s="62"/>
      <c r="G250" s="62"/>
      <c r="H250" s="62"/>
      <c r="I250" s="62"/>
      <c r="J250" s="62"/>
      <c r="K250" s="62"/>
      <c r="L250" s="62"/>
      <c r="M250" s="62"/>
      <c r="N250" s="62"/>
      <c r="O250" s="62"/>
      <c r="P250" s="62"/>
      <c r="Q250" s="62"/>
      <c r="R250" s="62"/>
      <c r="S250" s="62"/>
    </row>
    <row r="251" spans="1:19" ht="15" x14ac:dyDescent="0.25">
      <c r="A251" s="62"/>
      <c r="B251" s="62"/>
      <c r="C251" s="62"/>
      <c r="D251" s="62"/>
      <c r="E251" s="62"/>
      <c r="F251" s="62"/>
      <c r="G251" s="62"/>
      <c r="H251" s="62"/>
      <c r="I251" s="62"/>
      <c r="J251" s="62"/>
      <c r="K251" s="62"/>
      <c r="L251" s="62"/>
      <c r="M251" s="62"/>
      <c r="N251" s="62"/>
      <c r="O251" s="62"/>
      <c r="P251" s="62"/>
      <c r="Q251" s="62"/>
      <c r="R251" s="62"/>
      <c r="S251" s="62"/>
    </row>
    <row r="252" spans="1:19" ht="15" x14ac:dyDescent="0.25">
      <c r="A252" s="62"/>
      <c r="B252" s="62"/>
      <c r="C252" s="62"/>
      <c r="D252" s="62"/>
      <c r="E252" s="62"/>
      <c r="F252" s="62"/>
      <c r="G252" s="62"/>
      <c r="H252" s="62"/>
      <c r="I252" s="62"/>
      <c r="J252" s="62"/>
      <c r="K252" s="62"/>
      <c r="L252" s="62"/>
      <c r="M252" s="62"/>
      <c r="N252" s="62"/>
      <c r="O252" s="62"/>
      <c r="P252" s="62"/>
      <c r="Q252" s="62"/>
      <c r="R252" s="62"/>
      <c r="S252" s="62"/>
    </row>
    <row r="253" spans="1:19" ht="15" x14ac:dyDescent="0.25">
      <c r="A253" s="62"/>
      <c r="B253" s="62"/>
      <c r="C253" s="62"/>
      <c r="D253" s="62"/>
      <c r="E253" s="62"/>
      <c r="F253" s="62"/>
      <c r="G253" s="62"/>
      <c r="H253" s="62"/>
      <c r="I253" s="62"/>
      <c r="J253" s="62"/>
      <c r="K253" s="62"/>
      <c r="L253" s="62"/>
      <c r="M253" s="62"/>
      <c r="N253" s="62"/>
      <c r="O253" s="62"/>
      <c r="P253" s="62"/>
      <c r="Q253" s="62"/>
      <c r="R253" s="62"/>
      <c r="S253" s="62"/>
    </row>
    <row r="254" spans="1:19" ht="15" x14ac:dyDescent="0.25">
      <c r="A254" s="62"/>
      <c r="B254" s="62"/>
      <c r="C254" s="62"/>
      <c r="D254" s="62"/>
      <c r="E254" s="62"/>
      <c r="F254" s="62"/>
      <c r="G254" s="62"/>
      <c r="H254" s="62"/>
      <c r="I254" s="62"/>
      <c r="J254" s="62"/>
      <c r="K254" s="62"/>
      <c r="L254" s="62"/>
      <c r="M254" s="62"/>
      <c r="N254" s="62"/>
      <c r="O254" s="62"/>
      <c r="P254" s="62"/>
      <c r="Q254" s="62"/>
      <c r="R254" s="62"/>
      <c r="S254" s="62"/>
    </row>
    <row r="255" spans="1:19" ht="15" x14ac:dyDescent="0.25">
      <c r="A255" s="62"/>
      <c r="B255" s="62"/>
      <c r="C255" s="62"/>
      <c r="D255" s="62"/>
      <c r="E255" s="62"/>
      <c r="F255" s="62"/>
      <c r="G255" s="62"/>
      <c r="H255" s="62"/>
      <c r="I255" s="62"/>
      <c r="J255" s="62"/>
      <c r="K255" s="62"/>
      <c r="L255" s="62"/>
      <c r="M255" s="62"/>
      <c r="N255" s="62"/>
      <c r="O255" s="62"/>
      <c r="P255" s="62"/>
      <c r="Q255" s="62"/>
      <c r="R255" s="62"/>
      <c r="S255" s="62"/>
    </row>
    <row r="256" spans="1:19" ht="15" x14ac:dyDescent="0.25">
      <c r="A256" s="62"/>
      <c r="B256" s="62"/>
      <c r="C256" s="62"/>
      <c r="D256" s="62"/>
      <c r="E256" s="62"/>
      <c r="F256" s="62"/>
      <c r="G256" s="62"/>
      <c r="H256" s="62"/>
      <c r="I256" s="62"/>
      <c r="J256" s="62"/>
      <c r="K256" s="62"/>
      <c r="L256" s="62"/>
      <c r="M256" s="62"/>
      <c r="N256" s="62"/>
      <c r="O256" s="62"/>
      <c r="P256" s="62"/>
      <c r="Q256" s="62"/>
      <c r="R256" s="62"/>
      <c r="S256" s="62"/>
    </row>
    <row r="257" spans="1:19" ht="15" x14ac:dyDescent="0.25">
      <c r="A257" s="62"/>
      <c r="B257" s="62"/>
      <c r="C257" s="62"/>
      <c r="D257" s="62"/>
      <c r="E257" s="62"/>
      <c r="F257" s="62"/>
      <c r="G257" s="62"/>
      <c r="H257" s="62"/>
      <c r="I257" s="62"/>
      <c r="J257" s="62"/>
      <c r="K257" s="62"/>
      <c r="L257" s="62"/>
      <c r="M257" s="62"/>
      <c r="N257" s="62"/>
      <c r="O257" s="62"/>
      <c r="P257" s="62"/>
      <c r="Q257" s="62"/>
      <c r="R257" s="62"/>
      <c r="S257" s="62"/>
    </row>
    <row r="258" spans="1:19" ht="15" x14ac:dyDescent="0.25">
      <c r="A258" s="62"/>
      <c r="B258" s="62"/>
      <c r="C258" s="62"/>
      <c r="D258" s="62"/>
      <c r="E258" s="62"/>
      <c r="F258" s="62"/>
      <c r="G258" s="62"/>
      <c r="H258" s="62"/>
      <c r="I258" s="62"/>
      <c r="J258" s="62"/>
      <c r="K258" s="62"/>
      <c r="L258" s="62"/>
      <c r="M258" s="62"/>
      <c r="N258" s="62"/>
      <c r="O258" s="62"/>
      <c r="P258" s="62"/>
      <c r="Q258" s="62"/>
      <c r="R258" s="62"/>
      <c r="S258" s="62"/>
    </row>
    <row r="259" spans="1:19" ht="15" x14ac:dyDescent="0.25">
      <c r="A259" s="62"/>
      <c r="B259" s="62"/>
      <c r="C259" s="62"/>
      <c r="D259" s="62"/>
      <c r="E259" s="62"/>
      <c r="F259" s="62"/>
      <c r="G259" s="62"/>
      <c r="H259" s="62"/>
      <c r="I259" s="62"/>
      <c r="J259" s="62"/>
      <c r="K259" s="62"/>
      <c r="L259" s="62"/>
      <c r="M259" s="62"/>
      <c r="N259" s="62"/>
      <c r="O259" s="62"/>
      <c r="P259" s="62"/>
      <c r="Q259" s="62"/>
      <c r="R259" s="62"/>
      <c r="S259" s="62"/>
    </row>
    <row r="260" spans="1:19" ht="15" x14ac:dyDescent="0.25">
      <c r="A260" s="62"/>
      <c r="B260" s="62"/>
      <c r="C260" s="62"/>
      <c r="D260" s="62"/>
      <c r="E260" s="62"/>
      <c r="F260" s="62"/>
      <c r="G260" s="62"/>
      <c r="H260" s="62"/>
      <c r="I260" s="62"/>
      <c r="J260" s="62"/>
      <c r="K260" s="62"/>
      <c r="L260" s="62"/>
      <c r="M260" s="62"/>
      <c r="N260" s="62"/>
      <c r="O260" s="62"/>
      <c r="P260" s="62"/>
      <c r="Q260" s="62"/>
      <c r="R260" s="62"/>
      <c r="S260" s="62"/>
    </row>
    <row r="261" spans="1:19" ht="15" x14ac:dyDescent="0.25">
      <c r="A261" s="62"/>
      <c r="B261" s="62"/>
      <c r="C261" s="62"/>
      <c r="D261" s="62"/>
      <c r="E261" s="62"/>
      <c r="F261" s="62"/>
      <c r="G261" s="62"/>
      <c r="H261" s="62"/>
      <c r="I261" s="62"/>
      <c r="J261" s="62"/>
      <c r="K261" s="62"/>
      <c r="L261" s="62"/>
      <c r="M261" s="62"/>
      <c r="N261" s="62"/>
      <c r="O261" s="62"/>
      <c r="P261" s="62"/>
      <c r="Q261" s="62"/>
      <c r="R261" s="62"/>
      <c r="S261" s="62"/>
    </row>
    <row r="262" spans="1:19" ht="15" x14ac:dyDescent="0.25">
      <c r="A262" s="62"/>
      <c r="B262" s="62"/>
      <c r="C262" s="62"/>
      <c r="D262" s="62"/>
      <c r="E262" s="62"/>
      <c r="F262" s="62"/>
      <c r="G262" s="62"/>
      <c r="H262" s="62"/>
      <c r="I262" s="62"/>
      <c r="J262" s="62"/>
      <c r="K262" s="62"/>
      <c r="L262" s="62"/>
      <c r="M262" s="62"/>
      <c r="N262" s="62"/>
      <c r="O262" s="62"/>
      <c r="P262" s="62"/>
      <c r="Q262" s="62"/>
      <c r="R262" s="62"/>
      <c r="S262" s="62"/>
    </row>
    <row r="263" spans="1:19" ht="15" x14ac:dyDescent="0.25">
      <c r="A263" s="62"/>
      <c r="B263" s="62"/>
      <c r="C263" s="62"/>
      <c r="D263" s="62"/>
      <c r="E263" s="62"/>
      <c r="F263" s="62"/>
      <c r="G263" s="62"/>
      <c r="H263" s="62"/>
      <c r="I263" s="62"/>
      <c r="J263" s="62"/>
      <c r="K263" s="62"/>
      <c r="L263" s="62"/>
      <c r="M263" s="62"/>
      <c r="N263" s="62"/>
      <c r="O263" s="62"/>
      <c r="P263" s="62"/>
      <c r="Q263" s="62"/>
      <c r="R263" s="62"/>
      <c r="S263" s="62"/>
    </row>
    <row r="264" spans="1:19" ht="15" x14ac:dyDescent="0.25">
      <c r="A264" s="62"/>
      <c r="B264" s="62"/>
      <c r="C264" s="62"/>
      <c r="D264" s="62"/>
      <c r="E264" s="62"/>
      <c r="F264" s="62"/>
      <c r="G264" s="62"/>
      <c r="H264" s="62"/>
      <c r="I264" s="62"/>
      <c r="J264" s="62"/>
      <c r="K264" s="62"/>
      <c r="L264" s="62"/>
      <c r="M264" s="62"/>
      <c r="N264" s="62"/>
      <c r="O264" s="62"/>
      <c r="P264" s="62"/>
      <c r="Q264" s="62"/>
      <c r="R264" s="62"/>
      <c r="S264" s="62"/>
    </row>
    <row r="265" spans="1:19" ht="15" x14ac:dyDescent="0.25">
      <c r="A265" s="62"/>
      <c r="B265" s="62"/>
      <c r="C265" s="62"/>
      <c r="D265" s="62"/>
      <c r="E265" s="62"/>
      <c r="F265" s="62"/>
      <c r="G265" s="62"/>
      <c r="H265" s="62"/>
      <c r="I265" s="62"/>
      <c r="J265" s="62"/>
      <c r="K265" s="62"/>
      <c r="L265" s="62"/>
      <c r="M265" s="62"/>
      <c r="N265" s="62"/>
      <c r="O265" s="62"/>
      <c r="P265" s="62"/>
      <c r="Q265" s="62"/>
      <c r="R265" s="62"/>
      <c r="S265" s="62"/>
    </row>
    <row r="266" spans="1:19" ht="15" x14ac:dyDescent="0.25">
      <c r="A266" s="62"/>
      <c r="B266" s="62"/>
      <c r="C266" s="62"/>
      <c r="D266" s="62"/>
      <c r="E266" s="62"/>
      <c r="F266" s="62"/>
      <c r="G266" s="62"/>
      <c r="H266" s="62"/>
      <c r="I266" s="62"/>
      <c r="J266" s="62"/>
      <c r="K266" s="62"/>
      <c r="L266" s="62"/>
      <c r="M266" s="62"/>
      <c r="N266" s="62"/>
      <c r="O266" s="62"/>
      <c r="P266" s="62"/>
      <c r="Q266" s="62"/>
      <c r="R266" s="62"/>
      <c r="S266" s="62"/>
    </row>
    <row r="267" spans="1:19" ht="15" x14ac:dyDescent="0.25">
      <c r="A267" s="62"/>
      <c r="B267" s="62"/>
      <c r="C267" s="62"/>
      <c r="D267" s="62"/>
      <c r="E267" s="62"/>
      <c r="F267" s="62"/>
      <c r="G267" s="62"/>
      <c r="H267" s="62"/>
      <c r="I267" s="62"/>
      <c r="J267" s="62"/>
      <c r="K267" s="62"/>
      <c r="L267" s="62"/>
      <c r="M267" s="62"/>
      <c r="N267" s="62"/>
      <c r="O267" s="62"/>
      <c r="P267" s="62"/>
      <c r="Q267" s="62"/>
      <c r="R267" s="62"/>
      <c r="S267" s="62"/>
    </row>
    <row r="268" spans="1:19" ht="15" x14ac:dyDescent="0.25">
      <c r="A268" s="62"/>
      <c r="B268" s="62"/>
      <c r="C268" s="62"/>
      <c r="D268" s="62"/>
      <c r="E268" s="62"/>
      <c r="F268" s="62"/>
      <c r="G268" s="62"/>
      <c r="H268" s="62"/>
      <c r="I268" s="62"/>
      <c r="J268" s="62"/>
      <c r="K268" s="62"/>
      <c r="L268" s="62"/>
      <c r="M268" s="62"/>
      <c r="N268" s="62"/>
      <c r="O268" s="62"/>
      <c r="P268" s="62"/>
      <c r="Q268" s="62"/>
      <c r="R268" s="62"/>
      <c r="S268" s="62"/>
    </row>
    <row r="269" spans="1:19" ht="15" x14ac:dyDescent="0.25">
      <c r="A269" s="62"/>
      <c r="B269" s="62"/>
      <c r="C269" s="62"/>
      <c r="D269" s="62"/>
      <c r="E269" s="62"/>
      <c r="F269" s="62"/>
      <c r="G269" s="62"/>
      <c r="H269" s="62"/>
      <c r="I269" s="62"/>
      <c r="J269" s="62"/>
      <c r="K269" s="62"/>
      <c r="L269" s="62"/>
      <c r="M269" s="62"/>
      <c r="N269" s="62"/>
      <c r="O269" s="62"/>
      <c r="P269" s="62"/>
      <c r="Q269" s="62"/>
      <c r="R269" s="62"/>
      <c r="S269" s="62"/>
    </row>
    <row r="270" spans="1:19" ht="15" x14ac:dyDescent="0.25">
      <c r="A270" s="62"/>
      <c r="B270" s="62"/>
      <c r="C270" s="62"/>
      <c r="D270" s="62"/>
      <c r="E270" s="62"/>
      <c r="F270" s="62"/>
      <c r="G270" s="62"/>
      <c r="H270" s="62"/>
      <c r="I270" s="62"/>
      <c r="J270" s="62"/>
      <c r="K270" s="62"/>
      <c r="L270" s="62"/>
      <c r="M270" s="62"/>
      <c r="N270" s="62"/>
      <c r="O270" s="62"/>
      <c r="P270" s="62"/>
      <c r="Q270" s="62"/>
      <c r="R270" s="62"/>
      <c r="S270" s="62"/>
    </row>
    <row r="271" spans="1:19" ht="15" x14ac:dyDescent="0.25">
      <c r="A271" s="62"/>
      <c r="B271" s="62"/>
      <c r="C271" s="62"/>
      <c r="D271" s="62"/>
      <c r="E271" s="62"/>
      <c r="F271" s="62"/>
      <c r="G271" s="62"/>
      <c r="H271" s="62"/>
      <c r="I271" s="62"/>
      <c r="J271" s="62"/>
      <c r="K271" s="62"/>
      <c r="L271" s="62"/>
      <c r="M271" s="62"/>
      <c r="N271" s="62"/>
      <c r="O271" s="62"/>
      <c r="P271" s="62"/>
      <c r="Q271" s="62"/>
      <c r="R271" s="62"/>
      <c r="S271" s="62"/>
    </row>
    <row r="272" spans="1:19" ht="15" x14ac:dyDescent="0.25">
      <c r="A272" s="62"/>
      <c r="B272" s="62"/>
      <c r="C272" s="62"/>
      <c r="D272" s="62"/>
      <c r="E272" s="62"/>
      <c r="F272" s="62"/>
      <c r="G272" s="62"/>
      <c r="H272" s="62"/>
      <c r="I272" s="62"/>
      <c r="J272" s="62"/>
      <c r="K272" s="62"/>
      <c r="L272" s="62"/>
      <c r="M272" s="62"/>
      <c r="N272" s="62"/>
      <c r="O272" s="62"/>
      <c r="P272" s="62"/>
      <c r="Q272" s="62"/>
      <c r="R272" s="62"/>
      <c r="S272" s="62"/>
    </row>
    <row r="273" spans="1:19" ht="15" x14ac:dyDescent="0.25">
      <c r="A273" s="62"/>
      <c r="B273" s="62"/>
      <c r="C273" s="62"/>
      <c r="D273" s="62"/>
      <c r="E273" s="62"/>
      <c r="F273" s="62"/>
      <c r="G273" s="62"/>
      <c r="H273" s="62"/>
      <c r="I273" s="62"/>
      <c r="J273" s="62"/>
      <c r="K273" s="62"/>
      <c r="L273" s="62"/>
      <c r="M273" s="62"/>
      <c r="N273" s="62"/>
      <c r="O273" s="62"/>
      <c r="P273" s="62"/>
      <c r="Q273" s="62"/>
      <c r="R273" s="62"/>
      <c r="S273" s="62"/>
    </row>
    <row r="274" spans="1:19" ht="15" x14ac:dyDescent="0.25">
      <c r="A274" s="62"/>
      <c r="B274" s="62"/>
      <c r="C274" s="62"/>
      <c r="D274" s="62"/>
      <c r="E274" s="62"/>
      <c r="F274" s="62"/>
      <c r="G274" s="62"/>
      <c r="H274" s="62"/>
      <c r="I274" s="62"/>
      <c r="J274" s="62"/>
      <c r="K274" s="62"/>
      <c r="L274" s="62"/>
      <c r="M274" s="62"/>
      <c r="N274" s="62"/>
      <c r="O274" s="62"/>
      <c r="P274" s="62"/>
      <c r="Q274" s="62"/>
      <c r="R274" s="62"/>
      <c r="S274" s="62"/>
    </row>
    <row r="275" spans="1:19" ht="15" x14ac:dyDescent="0.25">
      <c r="A275" s="62"/>
      <c r="B275" s="62"/>
      <c r="C275" s="62"/>
      <c r="D275" s="62"/>
      <c r="E275" s="62"/>
      <c r="F275" s="62"/>
      <c r="G275" s="62"/>
      <c r="H275" s="62"/>
      <c r="I275" s="62"/>
      <c r="J275" s="62"/>
      <c r="K275" s="62"/>
      <c r="L275" s="62"/>
      <c r="M275" s="62"/>
      <c r="N275" s="62"/>
      <c r="O275" s="62"/>
      <c r="P275" s="62"/>
      <c r="Q275" s="62"/>
      <c r="R275" s="62"/>
      <c r="S275" s="62"/>
    </row>
    <row r="276" spans="1:19" ht="15" x14ac:dyDescent="0.25">
      <c r="A276" s="62"/>
      <c r="B276" s="62"/>
      <c r="C276" s="62"/>
      <c r="D276" s="62"/>
      <c r="E276" s="62"/>
      <c r="F276" s="62"/>
      <c r="G276" s="62"/>
      <c r="H276" s="62"/>
      <c r="I276" s="62"/>
      <c r="J276" s="62"/>
      <c r="K276" s="62"/>
      <c r="L276" s="62"/>
      <c r="M276" s="62"/>
      <c r="N276" s="62"/>
      <c r="O276" s="62"/>
      <c r="P276" s="62"/>
      <c r="Q276" s="62"/>
      <c r="R276" s="62"/>
      <c r="S276" s="62"/>
    </row>
    <row r="277" spans="1:19" ht="15" x14ac:dyDescent="0.25">
      <c r="A277" s="62"/>
      <c r="B277" s="62"/>
      <c r="C277" s="62"/>
      <c r="D277" s="62"/>
      <c r="E277" s="62"/>
      <c r="F277" s="62"/>
      <c r="G277" s="62"/>
      <c r="H277" s="62"/>
      <c r="I277" s="62"/>
      <c r="J277" s="62"/>
      <c r="K277" s="62"/>
      <c r="L277" s="62"/>
      <c r="M277" s="62"/>
      <c r="N277" s="62"/>
      <c r="O277" s="62"/>
      <c r="P277" s="62"/>
      <c r="Q277" s="62"/>
      <c r="R277" s="62"/>
      <c r="S277" s="62"/>
    </row>
    <row r="278" spans="1:19" ht="15" x14ac:dyDescent="0.25">
      <c r="A278" s="62"/>
      <c r="B278" s="62"/>
      <c r="C278" s="62"/>
      <c r="D278" s="62"/>
      <c r="E278" s="62"/>
      <c r="F278" s="62"/>
      <c r="G278" s="62"/>
      <c r="H278" s="62"/>
      <c r="I278" s="62"/>
      <c r="J278" s="62"/>
      <c r="K278" s="62"/>
      <c r="L278" s="62"/>
      <c r="M278" s="62"/>
      <c r="N278" s="62"/>
      <c r="O278" s="62"/>
      <c r="P278" s="62"/>
      <c r="Q278" s="62"/>
      <c r="R278" s="62"/>
      <c r="S278" s="62"/>
    </row>
    <row r="279" spans="1:19" ht="15" x14ac:dyDescent="0.25">
      <c r="A279" s="62"/>
      <c r="B279" s="62"/>
      <c r="C279" s="62"/>
      <c r="D279" s="62"/>
      <c r="E279" s="62"/>
      <c r="F279" s="62"/>
      <c r="G279" s="62"/>
      <c r="H279" s="62"/>
      <c r="I279" s="62"/>
      <c r="J279" s="62"/>
      <c r="K279" s="62"/>
      <c r="L279" s="62"/>
      <c r="M279" s="62"/>
      <c r="N279" s="62"/>
      <c r="O279" s="62"/>
      <c r="P279" s="62"/>
      <c r="Q279" s="62"/>
      <c r="R279" s="62"/>
      <c r="S279" s="62"/>
    </row>
    <row r="280" spans="1:19" ht="15" x14ac:dyDescent="0.25">
      <c r="A280" s="62"/>
      <c r="B280" s="62"/>
      <c r="C280" s="62"/>
      <c r="D280" s="62"/>
      <c r="E280" s="62"/>
      <c r="F280" s="62"/>
      <c r="G280" s="62"/>
      <c r="H280" s="62"/>
      <c r="I280" s="62"/>
      <c r="J280" s="62"/>
      <c r="K280" s="62"/>
      <c r="L280" s="62"/>
      <c r="M280" s="62"/>
      <c r="N280" s="62"/>
      <c r="O280" s="62"/>
      <c r="P280" s="62"/>
      <c r="Q280" s="62"/>
      <c r="R280" s="62"/>
      <c r="S280" s="62"/>
    </row>
    <row r="281" spans="1:19" ht="15" x14ac:dyDescent="0.25">
      <c r="A281" s="62"/>
      <c r="B281" s="62"/>
      <c r="C281" s="62"/>
      <c r="D281" s="62"/>
      <c r="E281" s="62"/>
      <c r="F281" s="62"/>
      <c r="G281" s="62"/>
      <c r="H281" s="62"/>
      <c r="I281" s="62"/>
      <c r="J281" s="62"/>
      <c r="K281" s="62"/>
      <c r="L281" s="62"/>
      <c r="M281" s="62"/>
      <c r="N281" s="62"/>
      <c r="O281" s="62"/>
      <c r="P281" s="62"/>
      <c r="Q281" s="62"/>
      <c r="R281" s="62"/>
      <c r="S281" s="62"/>
    </row>
    <row r="282" spans="1:19" ht="15" x14ac:dyDescent="0.25">
      <c r="A282" s="62"/>
      <c r="B282" s="62"/>
      <c r="C282" s="62"/>
      <c r="D282" s="62"/>
      <c r="E282" s="62"/>
      <c r="F282" s="62"/>
      <c r="G282" s="62"/>
      <c r="H282" s="62"/>
      <c r="I282" s="62"/>
      <c r="J282" s="62"/>
      <c r="K282" s="62"/>
      <c r="L282" s="62"/>
      <c r="M282" s="62"/>
      <c r="N282" s="62"/>
      <c r="O282" s="62"/>
      <c r="P282" s="62"/>
      <c r="Q282" s="62"/>
      <c r="R282" s="62"/>
      <c r="S282" s="62"/>
    </row>
    <row r="283" spans="1:19" ht="15" x14ac:dyDescent="0.25">
      <c r="A283" s="62"/>
      <c r="B283" s="62"/>
      <c r="C283" s="62"/>
      <c r="D283" s="62"/>
      <c r="E283" s="62"/>
      <c r="F283" s="62"/>
      <c r="G283" s="62"/>
      <c r="H283" s="62"/>
      <c r="I283" s="62"/>
      <c r="J283" s="62"/>
      <c r="K283" s="62"/>
      <c r="L283" s="62"/>
      <c r="M283" s="62"/>
      <c r="N283" s="62"/>
      <c r="O283" s="62"/>
      <c r="P283" s="62"/>
      <c r="Q283" s="62"/>
      <c r="R283" s="62"/>
      <c r="S283" s="62"/>
    </row>
    <row r="284" spans="1:19" ht="15" x14ac:dyDescent="0.25">
      <c r="A284" s="62"/>
      <c r="B284" s="62"/>
      <c r="C284" s="62"/>
      <c r="D284" s="62"/>
      <c r="E284" s="62"/>
      <c r="F284" s="62"/>
      <c r="G284" s="62"/>
      <c r="H284" s="62"/>
      <c r="I284" s="62"/>
      <c r="J284" s="62"/>
      <c r="K284" s="62"/>
      <c r="L284" s="62"/>
      <c r="M284" s="62"/>
      <c r="N284" s="62"/>
      <c r="O284" s="62"/>
      <c r="P284" s="62"/>
      <c r="Q284" s="62"/>
      <c r="R284" s="62"/>
      <c r="S284" s="62"/>
    </row>
    <row r="285" spans="1:19" ht="15" x14ac:dyDescent="0.25">
      <c r="A285" s="62"/>
      <c r="B285" s="62"/>
      <c r="C285" s="62"/>
      <c r="D285" s="62"/>
      <c r="E285" s="62"/>
      <c r="F285" s="62"/>
      <c r="G285" s="62"/>
      <c r="H285" s="62"/>
      <c r="I285" s="62"/>
      <c r="J285" s="62"/>
      <c r="K285" s="62"/>
      <c r="L285" s="62"/>
      <c r="M285" s="62"/>
      <c r="N285" s="62"/>
      <c r="O285" s="62"/>
      <c r="P285" s="62"/>
      <c r="Q285" s="62"/>
      <c r="R285" s="62"/>
      <c r="S285" s="62"/>
    </row>
    <row r="286" spans="1:19" ht="15" x14ac:dyDescent="0.25">
      <c r="A286" s="62"/>
      <c r="B286" s="62"/>
      <c r="C286" s="62"/>
      <c r="D286" s="62"/>
      <c r="E286" s="62"/>
      <c r="F286" s="62"/>
      <c r="G286" s="62"/>
      <c r="H286" s="62"/>
      <c r="I286" s="62"/>
      <c r="J286" s="62"/>
      <c r="K286" s="62"/>
      <c r="L286" s="62"/>
      <c r="M286" s="62"/>
      <c r="N286" s="62"/>
      <c r="O286" s="62"/>
      <c r="P286" s="62"/>
      <c r="Q286" s="62"/>
      <c r="R286" s="62"/>
      <c r="S286" s="62"/>
    </row>
    <row r="287" spans="1:19" ht="15" x14ac:dyDescent="0.25">
      <c r="A287" s="62"/>
      <c r="B287" s="62"/>
      <c r="C287" s="62"/>
      <c r="D287" s="62"/>
      <c r="E287" s="62"/>
      <c r="F287" s="62"/>
      <c r="G287" s="62"/>
      <c r="H287" s="62"/>
      <c r="I287" s="62"/>
      <c r="J287" s="62"/>
      <c r="K287" s="62"/>
      <c r="L287" s="62"/>
      <c r="M287" s="62"/>
      <c r="N287" s="62"/>
      <c r="O287" s="62"/>
      <c r="P287" s="62"/>
      <c r="Q287" s="62"/>
      <c r="R287" s="62"/>
      <c r="S287" s="62"/>
    </row>
    <row r="288" spans="1:19" ht="15" x14ac:dyDescent="0.25">
      <c r="A288" s="62"/>
      <c r="B288" s="62"/>
      <c r="C288" s="62"/>
      <c r="D288" s="62"/>
      <c r="E288" s="62"/>
      <c r="F288" s="62"/>
      <c r="G288" s="62"/>
      <c r="H288" s="62"/>
      <c r="I288" s="62"/>
      <c r="J288" s="62"/>
      <c r="K288" s="62"/>
      <c r="L288" s="62"/>
      <c r="M288" s="62"/>
      <c r="N288" s="62"/>
      <c r="O288" s="62"/>
      <c r="P288" s="62"/>
      <c r="Q288" s="62"/>
      <c r="R288" s="62"/>
      <c r="S288" s="62"/>
    </row>
    <row r="289" spans="1:19" ht="15" x14ac:dyDescent="0.25">
      <c r="A289" s="62"/>
      <c r="B289" s="62"/>
      <c r="C289" s="62"/>
      <c r="D289" s="62"/>
      <c r="E289" s="62"/>
      <c r="F289" s="62"/>
      <c r="G289" s="62"/>
      <c r="H289" s="62"/>
      <c r="I289" s="62"/>
      <c r="J289" s="62"/>
      <c r="K289" s="62"/>
      <c r="L289" s="62"/>
      <c r="M289" s="62"/>
      <c r="N289" s="62"/>
      <c r="O289" s="62"/>
      <c r="P289" s="62"/>
      <c r="Q289" s="62"/>
      <c r="R289" s="62"/>
      <c r="S289" s="62"/>
    </row>
    <row r="290" spans="1:19" ht="15" x14ac:dyDescent="0.25">
      <c r="A290" s="62"/>
      <c r="B290" s="62"/>
      <c r="C290" s="62"/>
      <c r="D290" s="62"/>
      <c r="E290" s="62"/>
      <c r="F290" s="62"/>
      <c r="G290" s="62"/>
      <c r="H290" s="62"/>
      <c r="I290" s="62"/>
      <c r="J290" s="62"/>
      <c r="K290" s="62"/>
      <c r="L290" s="62"/>
      <c r="M290" s="62"/>
      <c r="N290" s="62"/>
      <c r="O290" s="62"/>
      <c r="P290" s="62"/>
      <c r="Q290" s="62"/>
      <c r="R290" s="62"/>
      <c r="S290" s="62"/>
    </row>
    <row r="291" spans="1:19" ht="15" x14ac:dyDescent="0.25">
      <c r="A291" s="62"/>
      <c r="B291" s="62"/>
      <c r="C291" s="62"/>
      <c r="D291" s="62"/>
      <c r="E291" s="62"/>
      <c r="F291" s="62"/>
      <c r="G291" s="62"/>
      <c r="H291" s="62"/>
      <c r="I291" s="62"/>
      <c r="J291" s="62"/>
      <c r="K291" s="62"/>
      <c r="L291" s="62"/>
      <c r="M291" s="62"/>
      <c r="N291" s="62"/>
      <c r="O291" s="62"/>
      <c r="P291" s="62"/>
      <c r="Q291" s="62"/>
      <c r="R291" s="62"/>
      <c r="S291" s="62"/>
    </row>
    <row r="292" spans="1:19" ht="15" x14ac:dyDescent="0.25">
      <c r="A292" s="62"/>
      <c r="B292" s="62"/>
      <c r="C292" s="62"/>
      <c r="D292" s="62"/>
      <c r="E292" s="62"/>
      <c r="F292" s="62"/>
      <c r="G292" s="62"/>
      <c r="H292" s="62"/>
      <c r="I292" s="62"/>
      <c r="J292" s="62"/>
      <c r="K292" s="62"/>
      <c r="L292" s="62"/>
      <c r="M292" s="62"/>
      <c r="N292" s="62"/>
      <c r="O292" s="62"/>
      <c r="P292" s="62"/>
      <c r="Q292" s="62"/>
      <c r="R292" s="62"/>
      <c r="S292" s="62"/>
    </row>
    <row r="293" spans="1:19" ht="15" x14ac:dyDescent="0.25">
      <c r="A293" s="62"/>
      <c r="B293" s="62"/>
      <c r="C293" s="62"/>
      <c r="D293" s="62"/>
      <c r="E293" s="62"/>
      <c r="F293" s="62"/>
      <c r="G293" s="62"/>
      <c r="H293" s="62"/>
      <c r="I293" s="62"/>
      <c r="J293" s="62"/>
      <c r="K293" s="62"/>
      <c r="L293" s="62"/>
      <c r="M293" s="62"/>
      <c r="N293" s="62"/>
      <c r="O293" s="62"/>
      <c r="P293" s="62"/>
      <c r="Q293" s="62"/>
      <c r="R293" s="62"/>
      <c r="S293" s="62"/>
    </row>
    <row r="294" spans="1:19" ht="15" x14ac:dyDescent="0.25">
      <c r="A294" s="62"/>
      <c r="B294" s="62"/>
      <c r="C294" s="62"/>
      <c r="D294" s="62"/>
      <c r="E294" s="62"/>
      <c r="F294" s="62"/>
      <c r="G294" s="62"/>
      <c r="H294" s="62"/>
      <c r="I294" s="62"/>
      <c r="J294" s="62"/>
      <c r="K294" s="62"/>
      <c r="L294" s="62"/>
      <c r="M294" s="62"/>
      <c r="N294" s="62"/>
      <c r="O294" s="62"/>
      <c r="P294" s="62"/>
      <c r="Q294" s="62"/>
      <c r="R294" s="62"/>
      <c r="S294" s="62"/>
    </row>
    <row r="295" spans="1:19" ht="15" x14ac:dyDescent="0.25">
      <c r="A295" s="62"/>
      <c r="B295" s="62"/>
      <c r="C295" s="62"/>
      <c r="D295" s="62"/>
      <c r="E295" s="62"/>
      <c r="F295" s="62"/>
      <c r="G295" s="62"/>
      <c r="H295" s="62"/>
      <c r="I295" s="62"/>
      <c r="J295" s="62"/>
      <c r="K295" s="62"/>
      <c r="L295" s="62"/>
      <c r="M295" s="62"/>
      <c r="N295" s="62"/>
      <c r="O295" s="62"/>
      <c r="P295" s="62"/>
      <c r="Q295" s="62"/>
      <c r="R295" s="62"/>
      <c r="S295" s="62"/>
    </row>
    <row r="296" spans="1:19" ht="15" x14ac:dyDescent="0.25">
      <c r="A296" s="62"/>
      <c r="B296" s="62"/>
      <c r="C296" s="62"/>
      <c r="D296" s="62"/>
      <c r="E296" s="62"/>
      <c r="F296" s="62"/>
      <c r="G296" s="62"/>
      <c r="H296" s="62"/>
      <c r="I296" s="62"/>
      <c r="J296" s="62"/>
      <c r="K296" s="62"/>
      <c r="L296" s="62"/>
      <c r="M296" s="62"/>
      <c r="N296" s="62"/>
      <c r="O296" s="62"/>
      <c r="P296" s="62"/>
      <c r="Q296" s="62"/>
      <c r="R296" s="62"/>
      <c r="S296" s="62"/>
    </row>
    <row r="297" spans="1:19" ht="15" x14ac:dyDescent="0.25">
      <c r="A297" s="62"/>
      <c r="B297" s="62"/>
      <c r="C297" s="62"/>
      <c r="D297" s="62"/>
      <c r="E297" s="62"/>
      <c r="F297" s="62"/>
      <c r="G297" s="62"/>
      <c r="H297" s="62"/>
      <c r="I297" s="62"/>
      <c r="J297" s="62"/>
      <c r="K297" s="62"/>
      <c r="L297" s="62"/>
      <c r="M297" s="62"/>
      <c r="N297" s="62"/>
      <c r="O297" s="62"/>
      <c r="P297" s="62"/>
      <c r="Q297" s="62"/>
      <c r="R297" s="62"/>
      <c r="S297" s="62"/>
    </row>
    <row r="298" spans="1:19" ht="15" x14ac:dyDescent="0.25">
      <c r="A298" s="62"/>
      <c r="B298" s="62"/>
      <c r="C298" s="62"/>
      <c r="D298" s="62"/>
      <c r="E298" s="62"/>
      <c r="F298" s="62"/>
      <c r="G298" s="62"/>
      <c r="H298" s="62"/>
      <c r="I298" s="62"/>
      <c r="J298" s="62"/>
      <c r="K298" s="62"/>
      <c r="L298" s="62"/>
      <c r="M298" s="62"/>
      <c r="N298" s="62"/>
      <c r="O298" s="62"/>
      <c r="P298" s="62"/>
      <c r="Q298" s="62"/>
      <c r="R298" s="62"/>
      <c r="S298" s="62"/>
    </row>
    <row r="299" spans="1:19" ht="15" x14ac:dyDescent="0.25">
      <c r="A299" s="62"/>
      <c r="B299" s="62"/>
      <c r="C299" s="62"/>
      <c r="D299" s="62"/>
      <c r="E299" s="62"/>
      <c r="F299" s="62"/>
      <c r="G299" s="62"/>
      <c r="H299" s="62"/>
      <c r="I299" s="62"/>
      <c r="J299" s="62"/>
      <c r="K299" s="62"/>
      <c r="L299" s="62"/>
      <c r="M299" s="62"/>
      <c r="N299" s="62"/>
      <c r="O299" s="62"/>
      <c r="P299" s="62"/>
      <c r="Q299" s="62"/>
      <c r="R299" s="62"/>
      <c r="S299" s="62"/>
    </row>
    <row r="300" spans="1:19" ht="15" x14ac:dyDescent="0.25">
      <c r="A300" s="62"/>
      <c r="B300" s="62"/>
      <c r="C300" s="62"/>
      <c r="D300" s="62"/>
      <c r="E300" s="62"/>
      <c r="F300" s="62"/>
      <c r="G300" s="62"/>
      <c r="H300" s="62"/>
      <c r="I300" s="62"/>
      <c r="J300" s="62"/>
      <c r="K300" s="62"/>
      <c r="L300" s="62"/>
      <c r="M300" s="62"/>
      <c r="N300" s="62"/>
      <c r="O300" s="62"/>
      <c r="P300" s="62"/>
      <c r="Q300" s="62"/>
      <c r="R300" s="62"/>
      <c r="S300" s="62"/>
    </row>
    <row r="301" spans="1:19" ht="15" x14ac:dyDescent="0.25">
      <c r="A301" s="62"/>
      <c r="B301" s="62"/>
      <c r="C301" s="62"/>
      <c r="D301" s="62"/>
      <c r="E301" s="62"/>
      <c r="F301" s="62"/>
      <c r="G301" s="62"/>
      <c r="H301" s="62"/>
      <c r="I301" s="62"/>
      <c r="J301" s="62"/>
      <c r="K301" s="62"/>
      <c r="L301" s="62"/>
      <c r="M301" s="62"/>
      <c r="N301" s="62"/>
      <c r="O301" s="62"/>
      <c r="P301" s="62"/>
      <c r="Q301" s="62"/>
      <c r="R301" s="62"/>
      <c r="S301" s="62"/>
    </row>
    <row r="302" spans="1:19" ht="15" x14ac:dyDescent="0.25">
      <c r="A302" s="62"/>
      <c r="B302" s="62"/>
      <c r="C302" s="62"/>
      <c r="D302" s="62"/>
      <c r="E302" s="62"/>
      <c r="F302" s="62"/>
      <c r="G302" s="62"/>
      <c r="H302" s="62"/>
      <c r="I302" s="62"/>
      <c r="J302" s="62"/>
      <c r="K302" s="62"/>
      <c r="L302" s="62"/>
      <c r="M302" s="62"/>
      <c r="N302" s="62"/>
      <c r="O302" s="62"/>
      <c r="P302" s="62"/>
      <c r="Q302" s="62"/>
      <c r="R302" s="62"/>
      <c r="S302" s="62"/>
    </row>
    <row r="303" spans="1:19" ht="15" x14ac:dyDescent="0.25">
      <c r="A303" s="62"/>
      <c r="B303" s="62"/>
      <c r="C303" s="62"/>
      <c r="D303" s="62"/>
      <c r="E303" s="62"/>
      <c r="F303" s="62"/>
      <c r="G303" s="62"/>
      <c r="H303" s="62"/>
      <c r="I303" s="62"/>
      <c r="J303" s="62"/>
      <c r="K303" s="62"/>
      <c r="L303" s="62"/>
      <c r="M303" s="62"/>
      <c r="N303" s="62"/>
      <c r="O303" s="62"/>
      <c r="P303" s="62"/>
      <c r="Q303" s="62"/>
      <c r="R303" s="62"/>
      <c r="S303" s="62"/>
    </row>
    <row r="304" spans="1:19" ht="15" x14ac:dyDescent="0.25">
      <c r="A304" s="62"/>
      <c r="B304" s="62"/>
      <c r="C304" s="62"/>
      <c r="D304" s="62"/>
      <c r="E304" s="62"/>
      <c r="F304" s="62"/>
      <c r="G304" s="62"/>
      <c r="H304" s="62"/>
      <c r="I304" s="62"/>
      <c r="J304" s="62"/>
      <c r="K304" s="62"/>
      <c r="L304" s="62"/>
      <c r="M304" s="62"/>
      <c r="N304" s="62"/>
      <c r="O304" s="62"/>
      <c r="P304" s="62"/>
      <c r="Q304" s="62"/>
      <c r="R304" s="62"/>
      <c r="S304" s="62"/>
    </row>
    <row r="305" spans="1:19" ht="15" x14ac:dyDescent="0.25">
      <c r="A305" s="62"/>
      <c r="B305" s="62"/>
      <c r="C305" s="62"/>
      <c r="D305" s="62"/>
      <c r="E305" s="62"/>
      <c r="F305" s="62"/>
      <c r="G305" s="62"/>
      <c r="H305" s="62"/>
      <c r="I305" s="62"/>
      <c r="J305" s="62"/>
      <c r="K305" s="62"/>
      <c r="L305" s="62"/>
      <c r="M305" s="62"/>
      <c r="N305" s="62"/>
      <c r="O305" s="62"/>
      <c r="P305" s="62"/>
      <c r="Q305" s="62"/>
      <c r="R305" s="62"/>
      <c r="S305" s="62"/>
    </row>
    <row r="306" spans="1:19" ht="15" x14ac:dyDescent="0.25">
      <c r="A306" s="62"/>
      <c r="B306" s="62"/>
      <c r="C306" s="62"/>
      <c r="D306" s="62"/>
      <c r="E306" s="62"/>
      <c r="F306" s="62"/>
      <c r="G306" s="62"/>
      <c r="H306" s="62"/>
      <c r="I306" s="62"/>
      <c r="J306" s="62"/>
      <c r="K306" s="62"/>
      <c r="L306" s="62"/>
      <c r="M306" s="62"/>
      <c r="N306" s="62"/>
      <c r="O306" s="62"/>
      <c r="P306" s="62"/>
      <c r="Q306" s="62"/>
      <c r="R306" s="62"/>
      <c r="S306" s="62"/>
    </row>
    <row r="307" spans="1:19" ht="15" x14ac:dyDescent="0.25">
      <c r="A307" s="62"/>
      <c r="B307" s="62"/>
      <c r="C307" s="62"/>
      <c r="D307" s="62"/>
      <c r="E307" s="62"/>
      <c r="F307" s="62"/>
      <c r="G307" s="62"/>
      <c r="H307" s="62"/>
      <c r="I307" s="62"/>
      <c r="J307" s="62"/>
      <c r="K307" s="62"/>
      <c r="L307" s="62"/>
      <c r="M307" s="62"/>
      <c r="N307" s="62"/>
      <c r="O307" s="62"/>
      <c r="P307" s="62"/>
      <c r="Q307" s="62"/>
      <c r="R307" s="62"/>
      <c r="S307" s="62"/>
    </row>
    <row r="308" spans="1:19" ht="15" x14ac:dyDescent="0.25">
      <c r="A308" s="62"/>
      <c r="B308" s="62"/>
      <c r="C308" s="62"/>
      <c r="D308" s="62"/>
      <c r="E308" s="62"/>
      <c r="F308" s="62"/>
      <c r="G308" s="62"/>
      <c r="H308" s="62"/>
      <c r="I308" s="62"/>
      <c r="J308" s="62"/>
      <c r="K308" s="62"/>
      <c r="L308" s="62"/>
      <c r="M308" s="62"/>
      <c r="N308" s="62"/>
      <c r="O308" s="62"/>
      <c r="P308" s="62"/>
      <c r="Q308" s="62"/>
      <c r="R308" s="62"/>
      <c r="S308" s="62"/>
    </row>
    <row r="309" spans="1:19" ht="15" x14ac:dyDescent="0.25">
      <c r="A309" s="62"/>
      <c r="B309" s="62"/>
      <c r="C309" s="62"/>
      <c r="D309" s="62"/>
      <c r="E309" s="62"/>
      <c r="F309" s="62"/>
      <c r="G309" s="62"/>
      <c r="H309" s="62"/>
      <c r="I309" s="62"/>
      <c r="J309" s="62"/>
      <c r="K309" s="62"/>
      <c r="L309" s="62"/>
      <c r="M309" s="62"/>
      <c r="N309" s="62"/>
      <c r="O309" s="62"/>
      <c r="P309" s="62"/>
      <c r="Q309" s="62"/>
      <c r="R309" s="62"/>
      <c r="S309" s="62"/>
    </row>
    <row r="310" spans="1:19" ht="15" x14ac:dyDescent="0.25">
      <c r="A310" s="62"/>
      <c r="B310" s="62"/>
      <c r="C310" s="62"/>
      <c r="D310" s="62"/>
      <c r="E310" s="62"/>
      <c r="F310" s="62"/>
      <c r="G310" s="62"/>
      <c r="H310" s="62"/>
      <c r="I310" s="62"/>
      <c r="J310" s="62"/>
      <c r="K310" s="62"/>
      <c r="L310" s="62"/>
      <c r="M310" s="62"/>
      <c r="N310" s="62"/>
      <c r="O310" s="62"/>
      <c r="P310" s="62"/>
      <c r="Q310" s="62"/>
      <c r="R310" s="62"/>
      <c r="S310" s="62"/>
    </row>
    <row r="311" spans="1:19" ht="15" x14ac:dyDescent="0.25">
      <c r="A311" s="62"/>
      <c r="B311" s="62"/>
      <c r="C311" s="62"/>
      <c r="D311" s="62"/>
      <c r="E311" s="62"/>
      <c r="F311" s="62"/>
      <c r="G311" s="62"/>
      <c r="H311" s="62"/>
      <c r="I311" s="62"/>
      <c r="J311" s="62"/>
      <c r="K311" s="62"/>
      <c r="L311" s="62"/>
      <c r="M311" s="62"/>
      <c r="N311" s="62"/>
      <c r="O311" s="62"/>
      <c r="P311" s="62"/>
      <c r="Q311" s="62"/>
      <c r="R311" s="62"/>
      <c r="S311" s="62"/>
    </row>
    <row r="312" spans="1:19" ht="15" x14ac:dyDescent="0.25">
      <c r="A312" s="62"/>
      <c r="B312" s="62"/>
      <c r="C312" s="62"/>
      <c r="D312" s="62"/>
      <c r="E312" s="62"/>
      <c r="F312" s="62"/>
      <c r="G312" s="62"/>
      <c r="H312" s="62"/>
      <c r="I312" s="62"/>
      <c r="J312" s="62"/>
      <c r="K312" s="62"/>
      <c r="L312" s="62"/>
      <c r="M312" s="62"/>
      <c r="N312" s="62"/>
      <c r="O312" s="62"/>
      <c r="P312" s="62"/>
      <c r="Q312" s="62"/>
      <c r="R312" s="62"/>
      <c r="S312" s="62"/>
    </row>
    <row r="313" spans="1:19" ht="15" x14ac:dyDescent="0.25">
      <c r="A313" s="62"/>
      <c r="B313" s="62"/>
      <c r="C313" s="62"/>
      <c r="D313" s="62"/>
      <c r="E313" s="62"/>
      <c r="F313" s="62"/>
      <c r="G313" s="62"/>
      <c r="H313" s="62"/>
      <c r="I313" s="62"/>
      <c r="J313" s="62"/>
      <c r="K313" s="62"/>
      <c r="L313" s="62"/>
      <c r="M313" s="62"/>
      <c r="N313" s="62"/>
      <c r="O313" s="62"/>
      <c r="P313" s="62"/>
      <c r="Q313" s="62"/>
      <c r="R313" s="62"/>
      <c r="S313" s="62"/>
    </row>
    <row r="314" spans="1:19" ht="15" x14ac:dyDescent="0.25">
      <c r="A314" s="62"/>
      <c r="B314" s="62"/>
      <c r="C314" s="62"/>
      <c r="D314" s="62"/>
      <c r="E314" s="62"/>
      <c r="F314" s="62"/>
      <c r="G314" s="62"/>
      <c r="H314" s="62"/>
      <c r="I314" s="62"/>
      <c r="J314" s="62"/>
      <c r="K314" s="62"/>
      <c r="L314" s="62"/>
      <c r="M314" s="62"/>
      <c r="N314" s="62"/>
      <c r="O314" s="62"/>
      <c r="P314" s="62"/>
      <c r="Q314" s="62"/>
      <c r="R314" s="62"/>
      <c r="S314" s="62"/>
    </row>
    <row r="315" spans="1:19" ht="15" x14ac:dyDescent="0.25">
      <c r="A315" s="62"/>
      <c r="B315" s="62"/>
      <c r="C315" s="62"/>
      <c r="D315" s="62"/>
      <c r="E315" s="62"/>
      <c r="F315" s="62"/>
      <c r="G315" s="62"/>
      <c r="H315" s="62"/>
      <c r="I315" s="62"/>
      <c r="J315" s="62"/>
      <c r="K315" s="62"/>
      <c r="L315" s="62"/>
      <c r="M315" s="62"/>
      <c r="N315" s="62"/>
      <c r="O315" s="62"/>
      <c r="P315" s="62"/>
      <c r="Q315" s="62"/>
      <c r="R315" s="62"/>
      <c r="S315" s="62"/>
    </row>
    <row r="316" spans="1:19" ht="15" x14ac:dyDescent="0.25">
      <c r="A316" s="62"/>
      <c r="B316" s="62"/>
      <c r="C316" s="62"/>
      <c r="D316" s="62"/>
      <c r="E316" s="62"/>
      <c r="F316" s="62"/>
      <c r="G316" s="62"/>
      <c r="H316" s="62"/>
      <c r="I316" s="62"/>
      <c r="J316" s="62"/>
      <c r="K316" s="62"/>
      <c r="L316" s="62"/>
      <c r="M316" s="62"/>
      <c r="N316" s="62"/>
      <c r="O316" s="62"/>
      <c r="P316" s="62"/>
      <c r="Q316" s="62"/>
      <c r="R316" s="62"/>
      <c r="S316" s="62"/>
    </row>
    <row r="317" spans="1:19" ht="15" x14ac:dyDescent="0.25">
      <c r="A317" s="62"/>
      <c r="B317" s="62"/>
      <c r="C317" s="62"/>
      <c r="D317" s="62"/>
      <c r="E317" s="62"/>
      <c r="F317" s="62"/>
      <c r="G317" s="62"/>
      <c r="H317" s="62"/>
      <c r="I317" s="62"/>
      <c r="J317" s="62"/>
      <c r="K317" s="62"/>
      <c r="L317" s="62"/>
      <c r="M317" s="62"/>
      <c r="N317" s="62"/>
      <c r="O317" s="62"/>
      <c r="P317" s="62"/>
      <c r="Q317" s="62"/>
      <c r="R317" s="62"/>
      <c r="S317" s="62"/>
    </row>
    <row r="318" spans="1:19" ht="15" x14ac:dyDescent="0.25">
      <c r="A318" s="62"/>
      <c r="B318" s="62"/>
      <c r="C318" s="62"/>
      <c r="D318" s="62"/>
      <c r="E318" s="62"/>
      <c r="F318" s="62"/>
      <c r="G318" s="62"/>
      <c r="H318" s="62"/>
      <c r="I318" s="62"/>
      <c r="J318" s="62"/>
      <c r="K318" s="62"/>
      <c r="L318" s="62"/>
      <c r="M318" s="62"/>
      <c r="N318" s="62"/>
      <c r="O318" s="62"/>
      <c r="P318" s="62"/>
      <c r="Q318" s="62"/>
      <c r="R318" s="62"/>
      <c r="S318" s="62"/>
    </row>
    <row r="319" spans="1:19" ht="15" x14ac:dyDescent="0.25">
      <c r="A319" s="62"/>
      <c r="B319" s="62"/>
      <c r="C319" s="62"/>
      <c r="D319" s="62"/>
      <c r="E319" s="62"/>
      <c r="F319" s="62"/>
      <c r="G319" s="62"/>
      <c r="H319" s="62"/>
      <c r="I319" s="62"/>
      <c r="J319" s="62"/>
      <c r="K319" s="62"/>
      <c r="L319" s="62"/>
      <c r="M319" s="62"/>
      <c r="N319" s="62"/>
      <c r="O319" s="62"/>
      <c r="P319" s="62"/>
      <c r="Q319" s="62"/>
      <c r="R319" s="62"/>
      <c r="S319" s="62"/>
    </row>
    <row r="320" spans="1:19" ht="15" x14ac:dyDescent="0.25">
      <c r="A320" s="62"/>
      <c r="B320" s="62"/>
      <c r="C320" s="62"/>
      <c r="D320" s="62"/>
      <c r="E320" s="62"/>
      <c r="F320" s="62"/>
      <c r="G320" s="62"/>
      <c r="H320" s="62"/>
      <c r="I320" s="62"/>
      <c r="J320" s="62"/>
      <c r="K320" s="62"/>
      <c r="L320" s="62"/>
      <c r="M320" s="62"/>
      <c r="N320" s="62"/>
      <c r="O320" s="62"/>
      <c r="P320" s="62"/>
      <c r="Q320" s="62"/>
      <c r="R320" s="62"/>
      <c r="S320" s="62"/>
    </row>
    <row r="321" spans="1:19" ht="15" x14ac:dyDescent="0.25">
      <c r="A321" s="62"/>
      <c r="B321" s="62"/>
      <c r="C321" s="62"/>
      <c r="D321" s="62"/>
      <c r="E321" s="62"/>
      <c r="F321" s="62"/>
      <c r="G321" s="62"/>
      <c r="H321" s="62"/>
      <c r="I321" s="62"/>
      <c r="J321" s="62"/>
      <c r="K321" s="62"/>
      <c r="L321" s="62"/>
      <c r="M321" s="62"/>
      <c r="N321" s="62"/>
      <c r="O321" s="62"/>
      <c r="P321" s="62"/>
      <c r="Q321" s="62"/>
      <c r="R321" s="62"/>
      <c r="S321" s="62"/>
    </row>
    <row r="322" spans="1:19" ht="15" x14ac:dyDescent="0.25">
      <c r="A322" s="62"/>
      <c r="B322" s="62"/>
      <c r="C322" s="62"/>
      <c r="D322" s="62"/>
      <c r="E322" s="62"/>
      <c r="F322" s="62"/>
      <c r="G322" s="62"/>
      <c r="H322" s="62"/>
      <c r="I322" s="62"/>
      <c r="J322" s="62"/>
      <c r="K322" s="62"/>
      <c r="L322" s="62"/>
      <c r="M322" s="62"/>
      <c r="N322" s="62"/>
      <c r="O322" s="62"/>
      <c r="P322" s="62"/>
      <c r="Q322" s="62"/>
      <c r="R322" s="62"/>
      <c r="S322" s="62"/>
    </row>
    <row r="323" spans="1:19" ht="15" x14ac:dyDescent="0.25">
      <c r="A323" s="62"/>
      <c r="B323" s="62"/>
      <c r="C323" s="62"/>
      <c r="D323" s="62"/>
      <c r="E323" s="62"/>
      <c r="F323" s="62"/>
      <c r="G323" s="62"/>
      <c r="H323" s="62"/>
      <c r="I323" s="62"/>
      <c r="J323" s="62"/>
      <c r="K323" s="62"/>
      <c r="L323" s="62"/>
      <c r="M323" s="62"/>
      <c r="N323" s="62"/>
      <c r="O323" s="62"/>
      <c r="P323" s="62"/>
      <c r="Q323" s="62"/>
      <c r="R323" s="62"/>
      <c r="S323" s="62"/>
    </row>
    <row r="324" spans="1:19" ht="15" x14ac:dyDescent="0.25">
      <c r="A324" s="62"/>
      <c r="B324" s="62"/>
      <c r="C324" s="62"/>
      <c r="D324" s="62"/>
      <c r="E324" s="62"/>
      <c r="F324" s="62"/>
      <c r="G324" s="62"/>
      <c r="H324" s="62"/>
      <c r="I324" s="62"/>
      <c r="J324" s="62"/>
      <c r="K324" s="62"/>
      <c r="L324" s="62"/>
      <c r="M324" s="62"/>
      <c r="N324" s="62"/>
      <c r="O324" s="62"/>
      <c r="P324" s="62"/>
      <c r="Q324" s="62"/>
      <c r="R324" s="62"/>
      <c r="S324" s="62"/>
    </row>
    <row r="325" spans="1:19" ht="15" x14ac:dyDescent="0.25">
      <c r="A325" s="62"/>
      <c r="B325" s="62"/>
      <c r="C325" s="62"/>
      <c r="D325" s="62"/>
      <c r="E325" s="62"/>
      <c r="F325" s="62"/>
      <c r="G325" s="62"/>
      <c r="H325" s="62"/>
      <c r="I325" s="62"/>
      <c r="J325" s="62"/>
      <c r="K325" s="62"/>
      <c r="L325" s="62"/>
      <c r="M325" s="62"/>
      <c r="N325" s="62"/>
      <c r="O325" s="62"/>
      <c r="P325" s="62"/>
      <c r="Q325" s="62"/>
      <c r="R325" s="62"/>
      <c r="S325" s="62"/>
    </row>
    <row r="326" spans="1:19" ht="15" x14ac:dyDescent="0.25">
      <c r="A326" s="62"/>
      <c r="B326" s="62"/>
      <c r="C326" s="62"/>
      <c r="D326" s="62"/>
      <c r="E326" s="62"/>
      <c r="F326" s="62"/>
      <c r="G326" s="62"/>
      <c r="H326" s="62"/>
      <c r="I326" s="62"/>
      <c r="J326" s="62"/>
      <c r="K326" s="62"/>
      <c r="L326" s="62"/>
      <c r="M326" s="62"/>
      <c r="N326" s="62"/>
      <c r="O326" s="62"/>
      <c r="P326" s="62"/>
      <c r="Q326" s="62"/>
      <c r="R326" s="62"/>
      <c r="S326" s="62"/>
    </row>
    <row r="327" spans="1:19" ht="15" x14ac:dyDescent="0.25">
      <c r="A327" s="62"/>
      <c r="B327" s="62"/>
      <c r="C327" s="62"/>
      <c r="D327" s="62"/>
      <c r="E327" s="62"/>
      <c r="F327" s="62"/>
      <c r="G327" s="62"/>
      <c r="H327" s="62"/>
      <c r="I327" s="62"/>
      <c r="J327" s="62"/>
      <c r="K327" s="62"/>
      <c r="L327" s="62"/>
      <c r="M327" s="62"/>
      <c r="N327" s="62"/>
      <c r="O327" s="62"/>
      <c r="P327" s="62"/>
      <c r="Q327" s="62"/>
      <c r="R327" s="62"/>
      <c r="S327" s="62"/>
    </row>
    <row r="328" spans="1:19" ht="15" x14ac:dyDescent="0.25">
      <c r="A328" s="62"/>
      <c r="B328" s="62"/>
      <c r="C328" s="62"/>
      <c r="D328" s="62"/>
      <c r="E328" s="62"/>
      <c r="F328" s="62"/>
      <c r="G328" s="62"/>
      <c r="H328" s="62"/>
      <c r="I328" s="62"/>
      <c r="J328" s="62"/>
      <c r="K328" s="62"/>
      <c r="L328" s="62"/>
      <c r="M328" s="62"/>
      <c r="N328" s="62"/>
      <c r="O328" s="62"/>
      <c r="P328" s="62"/>
      <c r="Q328" s="62"/>
      <c r="R328" s="62"/>
      <c r="S328" s="62"/>
    </row>
    <row r="329" spans="1:19" ht="15" x14ac:dyDescent="0.25">
      <c r="A329" s="62"/>
      <c r="B329" s="62"/>
      <c r="C329" s="62"/>
      <c r="D329" s="62"/>
      <c r="E329" s="62"/>
      <c r="F329" s="62"/>
      <c r="G329" s="62"/>
      <c r="H329" s="62"/>
      <c r="I329" s="62"/>
      <c r="J329" s="62"/>
      <c r="K329" s="62"/>
      <c r="L329" s="62"/>
      <c r="M329" s="62"/>
      <c r="N329" s="62"/>
      <c r="O329" s="62"/>
      <c r="P329" s="62"/>
      <c r="Q329" s="62"/>
      <c r="R329" s="62"/>
      <c r="S329" s="62"/>
    </row>
    <row r="330" spans="1:19" ht="15" x14ac:dyDescent="0.25">
      <c r="A330" s="62"/>
      <c r="B330" s="62"/>
      <c r="C330" s="62"/>
      <c r="D330" s="62"/>
      <c r="E330" s="62"/>
      <c r="F330" s="62"/>
      <c r="G330" s="62"/>
      <c r="H330" s="62"/>
      <c r="I330" s="62"/>
      <c r="J330" s="62"/>
      <c r="K330" s="62"/>
      <c r="L330" s="62"/>
      <c r="M330" s="62"/>
      <c r="N330" s="62"/>
      <c r="O330" s="62"/>
      <c r="P330" s="62"/>
      <c r="Q330" s="62"/>
      <c r="R330" s="62"/>
      <c r="S330" s="62"/>
    </row>
    <row r="331" spans="1:19" ht="15" x14ac:dyDescent="0.25">
      <c r="A331" s="62"/>
      <c r="B331" s="62"/>
      <c r="C331" s="62"/>
      <c r="D331" s="62"/>
      <c r="E331" s="62"/>
      <c r="F331" s="62"/>
      <c r="G331" s="62"/>
      <c r="H331" s="62"/>
      <c r="I331" s="62"/>
      <c r="J331" s="62"/>
      <c r="K331" s="62"/>
      <c r="L331" s="62"/>
      <c r="M331" s="62"/>
      <c r="N331" s="62"/>
      <c r="O331" s="62"/>
      <c r="P331" s="62"/>
      <c r="Q331" s="62"/>
      <c r="R331" s="62"/>
      <c r="S331" s="62"/>
    </row>
    <row r="332" spans="1:19" ht="15" x14ac:dyDescent="0.25">
      <c r="A332" s="62"/>
      <c r="B332" s="62"/>
      <c r="C332" s="62"/>
      <c r="D332" s="62"/>
      <c r="E332" s="62"/>
      <c r="F332" s="62"/>
      <c r="G332" s="62"/>
      <c r="H332" s="62"/>
      <c r="I332" s="62"/>
      <c r="J332" s="62"/>
      <c r="K332" s="62"/>
      <c r="L332" s="62"/>
      <c r="M332" s="62"/>
      <c r="N332" s="62"/>
      <c r="O332" s="62"/>
      <c r="P332" s="62"/>
      <c r="Q332" s="62"/>
      <c r="R332" s="62"/>
      <c r="S332" s="62"/>
    </row>
    <row r="333" spans="1:19" ht="15" x14ac:dyDescent="0.25">
      <c r="A333" s="62"/>
      <c r="B333" s="62"/>
      <c r="C333" s="62"/>
      <c r="D333" s="62"/>
      <c r="E333" s="62"/>
      <c r="F333" s="62"/>
      <c r="G333" s="62"/>
      <c r="H333" s="62"/>
      <c r="I333" s="62"/>
      <c r="J333" s="62"/>
      <c r="K333" s="62"/>
      <c r="L333" s="62"/>
      <c r="M333" s="62"/>
      <c r="N333" s="62"/>
      <c r="O333" s="62"/>
      <c r="P333" s="62"/>
      <c r="Q333" s="62"/>
      <c r="R333" s="62"/>
      <c r="S333" s="62"/>
    </row>
    <row r="334" spans="1:19" ht="15" x14ac:dyDescent="0.25">
      <c r="A334" s="62"/>
      <c r="B334" s="62"/>
      <c r="C334" s="62"/>
      <c r="D334" s="62"/>
      <c r="E334" s="62"/>
      <c r="F334" s="62"/>
      <c r="G334" s="62"/>
      <c r="H334" s="62"/>
      <c r="I334" s="62"/>
      <c r="J334" s="62"/>
      <c r="K334" s="62"/>
      <c r="L334" s="62"/>
      <c r="M334" s="62"/>
      <c r="N334" s="62"/>
      <c r="O334" s="62"/>
      <c r="P334" s="62"/>
      <c r="Q334" s="62"/>
      <c r="R334" s="62"/>
      <c r="S334" s="62"/>
    </row>
    <row r="335" spans="1:19" ht="15" x14ac:dyDescent="0.25">
      <c r="A335" s="62"/>
      <c r="B335" s="62"/>
      <c r="C335" s="62"/>
      <c r="D335" s="62"/>
      <c r="E335" s="62"/>
      <c r="F335" s="62"/>
      <c r="G335" s="62"/>
      <c r="H335" s="62"/>
      <c r="I335" s="62"/>
      <c r="J335" s="62"/>
      <c r="K335" s="62"/>
      <c r="L335" s="62"/>
      <c r="M335" s="62"/>
      <c r="N335" s="62"/>
      <c r="O335" s="62"/>
      <c r="P335" s="62"/>
      <c r="Q335" s="62"/>
      <c r="R335" s="62"/>
      <c r="S335" s="62"/>
    </row>
    <row r="336" spans="1:19" ht="15" x14ac:dyDescent="0.25">
      <c r="A336" s="62"/>
      <c r="B336" s="62"/>
      <c r="C336" s="62"/>
      <c r="D336" s="62"/>
      <c r="E336" s="62"/>
      <c r="F336" s="62"/>
      <c r="G336" s="62"/>
      <c r="H336" s="62"/>
      <c r="I336" s="62"/>
      <c r="J336" s="62"/>
      <c r="K336" s="62"/>
      <c r="L336" s="62"/>
      <c r="M336" s="62"/>
      <c r="N336" s="62"/>
      <c r="O336" s="62"/>
      <c r="P336" s="62"/>
      <c r="Q336" s="62"/>
      <c r="R336" s="62"/>
      <c r="S336" s="62"/>
    </row>
    <row r="337" spans="1:19" ht="15" x14ac:dyDescent="0.25">
      <c r="A337" s="62"/>
      <c r="B337" s="62"/>
      <c r="C337" s="62"/>
      <c r="D337" s="62"/>
      <c r="E337" s="62"/>
      <c r="F337" s="62"/>
      <c r="G337" s="62"/>
      <c r="H337" s="62"/>
      <c r="I337" s="62"/>
      <c r="J337" s="62"/>
      <c r="K337" s="62"/>
      <c r="L337" s="62"/>
      <c r="M337" s="62"/>
      <c r="N337" s="62"/>
      <c r="O337" s="62"/>
      <c r="P337" s="62"/>
      <c r="Q337" s="62"/>
      <c r="R337" s="62"/>
      <c r="S337" s="62"/>
    </row>
    <row r="338" spans="1:19" ht="15" x14ac:dyDescent="0.25">
      <c r="A338" s="62"/>
      <c r="B338" s="62"/>
      <c r="C338" s="62"/>
      <c r="D338" s="62"/>
      <c r="E338" s="62"/>
      <c r="F338" s="62"/>
      <c r="G338" s="62"/>
      <c r="H338" s="62"/>
      <c r="I338" s="62"/>
      <c r="J338" s="62"/>
      <c r="K338" s="62"/>
      <c r="L338" s="62"/>
      <c r="M338" s="62"/>
      <c r="N338" s="62"/>
      <c r="O338" s="62"/>
      <c r="P338" s="62"/>
      <c r="Q338" s="62"/>
      <c r="R338" s="62"/>
      <c r="S338" s="62"/>
    </row>
    <row r="339" spans="1:19" ht="15" x14ac:dyDescent="0.25">
      <c r="A339" s="62"/>
      <c r="B339" s="62"/>
      <c r="C339" s="62"/>
      <c r="D339" s="62"/>
      <c r="E339" s="62"/>
      <c r="F339" s="62"/>
      <c r="G339" s="62"/>
      <c r="H339" s="62"/>
      <c r="I339" s="62"/>
      <c r="J339" s="62"/>
      <c r="K339" s="62"/>
      <c r="L339" s="62"/>
      <c r="M339" s="62"/>
      <c r="N339" s="62"/>
      <c r="O339" s="62"/>
      <c r="P339" s="62"/>
      <c r="Q339" s="62"/>
      <c r="R339" s="62"/>
      <c r="S339" s="62"/>
    </row>
    <row r="340" spans="1:19" ht="15" x14ac:dyDescent="0.25">
      <c r="A340" s="62"/>
      <c r="B340" s="62"/>
      <c r="C340" s="62"/>
      <c r="D340" s="62"/>
      <c r="E340" s="62"/>
      <c r="F340" s="62"/>
      <c r="G340" s="62"/>
      <c r="H340" s="62"/>
      <c r="I340" s="62"/>
      <c r="J340" s="62"/>
      <c r="K340" s="62"/>
      <c r="L340" s="62"/>
      <c r="M340" s="62"/>
      <c r="N340" s="62"/>
      <c r="O340" s="62"/>
      <c r="P340" s="62"/>
      <c r="Q340" s="62"/>
      <c r="R340" s="62"/>
      <c r="S340" s="62"/>
    </row>
    <row r="341" spans="1:19" ht="15" x14ac:dyDescent="0.25">
      <c r="A341" s="62"/>
      <c r="B341" s="62"/>
      <c r="C341" s="62"/>
      <c r="D341" s="62"/>
      <c r="E341" s="62"/>
      <c r="F341" s="62"/>
      <c r="G341" s="62"/>
      <c r="H341" s="62"/>
      <c r="I341" s="62"/>
      <c r="J341" s="62"/>
      <c r="K341" s="62"/>
      <c r="L341" s="62"/>
      <c r="M341" s="62"/>
      <c r="N341" s="62"/>
      <c r="O341" s="62"/>
      <c r="P341" s="62"/>
      <c r="Q341" s="62"/>
      <c r="R341" s="62"/>
      <c r="S341" s="62"/>
    </row>
    <row r="342" spans="1:19" ht="15" x14ac:dyDescent="0.25">
      <c r="A342" s="62"/>
      <c r="B342" s="62"/>
      <c r="C342" s="62"/>
      <c r="D342" s="62"/>
      <c r="E342" s="62"/>
      <c r="F342" s="62"/>
      <c r="G342" s="62"/>
      <c r="H342" s="62"/>
      <c r="I342" s="62"/>
      <c r="J342" s="62"/>
      <c r="K342" s="62"/>
      <c r="L342" s="62"/>
      <c r="M342" s="62"/>
      <c r="N342" s="62"/>
      <c r="O342" s="62"/>
      <c r="P342" s="62"/>
      <c r="Q342" s="62"/>
      <c r="R342" s="62"/>
      <c r="S342" s="62"/>
    </row>
    <row r="343" spans="1:19" ht="15" x14ac:dyDescent="0.25">
      <c r="A343" s="62"/>
      <c r="B343" s="62"/>
      <c r="C343" s="62"/>
      <c r="D343" s="62"/>
      <c r="E343" s="62"/>
      <c r="F343" s="62"/>
      <c r="G343" s="62"/>
      <c r="H343" s="62"/>
      <c r="I343" s="62"/>
      <c r="J343" s="62"/>
      <c r="K343" s="62"/>
      <c r="L343" s="62"/>
      <c r="M343" s="62"/>
      <c r="N343" s="62"/>
      <c r="O343" s="62"/>
      <c r="P343" s="62"/>
      <c r="Q343" s="62"/>
      <c r="R343" s="62"/>
      <c r="S343" s="62"/>
    </row>
    <row r="344" spans="1:19" ht="15" x14ac:dyDescent="0.25">
      <c r="A344" s="62"/>
      <c r="B344" s="62"/>
      <c r="C344" s="62"/>
      <c r="D344" s="62"/>
      <c r="E344" s="62"/>
      <c r="F344" s="62"/>
      <c r="G344" s="62"/>
      <c r="H344" s="62"/>
      <c r="I344" s="62"/>
      <c r="J344" s="62"/>
      <c r="K344" s="62"/>
      <c r="L344" s="62"/>
      <c r="M344" s="62"/>
      <c r="N344" s="62"/>
      <c r="O344" s="62"/>
      <c r="P344" s="62"/>
      <c r="Q344" s="62"/>
      <c r="R344" s="62"/>
      <c r="S344" s="62"/>
    </row>
    <row r="345" spans="1:19" ht="15" x14ac:dyDescent="0.25">
      <c r="A345" s="62"/>
      <c r="B345" s="62"/>
      <c r="C345" s="62"/>
      <c r="D345" s="62"/>
      <c r="E345" s="62"/>
      <c r="F345" s="62"/>
      <c r="G345" s="62"/>
      <c r="H345" s="62"/>
      <c r="I345" s="62"/>
      <c r="J345" s="62"/>
      <c r="K345" s="62"/>
      <c r="L345" s="62"/>
      <c r="M345" s="62"/>
      <c r="N345" s="62"/>
      <c r="O345" s="62"/>
      <c r="P345" s="62"/>
      <c r="Q345" s="62"/>
      <c r="R345" s="62"/>
      <c r="S345" s="62"/>
    </row>
    <row r="346" spans="1:19" ht="15" x14ac:dyDescent="0.25">
      <c r="A346" s="62"/>
      <c r="B346" s="62"/>
      <c r="C346" s="62"/>
      <c r="D346" s="62"/>
      <c r="E346" s="62"/>
      <c r="F346" s="62"/>
      <c r="G346" s="62"/>
      <c r="H346" s="62"/>
      <c r="I346" s="62"/>
      <c r="J346" s="62"/>
      <c r="K346" s="62"/>
      <c r="L346" s="62"/>
      <c r="M346" s="62"/>
      <c r="N346" s="62"/>
      <c r="O346" s="62"/>
      <c r="P346" s="62"/>
      <c r="Q346" s="62"/>
      <c r="R346" s="62"/>
      <c r="S346" s="62"/>
    </row>
    <row r="347" spans="1:19" ht="15" x14ac:dyDescent="0.25">
      <c r="A347" s="62"/>
      <c r="B347" s="62"/>
      <c r="C347" s="62"/>
      <c r="D347" s="62"/>
      <c r="E347" s="62"/>
      <c r="F347" s="62"/>
      <c r="G347" s="62"/>
      <c r="H347" s="62"/>
      <c r="I347" s="62"/>
      <c r="J347" s="62"/>
      <c r="K347" s="62"/>
      <c r="L347" s="62"/>
      <c r="M347" s="62"/>
      <c r="N347" s="62"/>
      <c r="O347" s="62"/>
      <c r="P347" s="62"/>
      <c r="Q347" s="62"/>
      <c r="R347" s="62"/>
      <c r="S347" s="62"/>
    </row>
    <row r="348" spans="1:19" ht="15" x14ac:dyDescent="0.25">
      <c r="A348" s="62"/>
      <c r="B348" s="62"/>
      <c r="C348" s="62"/>
      <c r="D348" s="62"/>
      <c r="E348" s="62"/>
      <c r="F348" s="62"/>
      <c r="G348" s="62"/>
      <c r="H348" s="62"/>
      <c r="I348" s="62"/>
      <c r="J348" s="62"/>
      <c r="K348" s="62"/>
      <c r="L348" s="62"/>
      <c r="M348" s="62"/>
      <c r="N348" s="62"/>
      <c r="O348" s="62"/>
      <c r="P348" s="62"/>
      <c r="Q348" s="62"/>
      <c r="R348" s="62"/>
      <c r="S348" s="62"/>
    </row>
    <row r="349" spans="1:19" ht="15" x14ac:dyDescent="0.25">
      <c r="A349" s="62"/>
      <c r="B349" s="62"/>
      <c r="C349" s="62"/>
      <c r="D349" s="62"/>
      <c r="E349" s="62"/>
      <c r="F349" s="62"/>
      <c r="G349" s="62"/>
      <c r="H349" s="62"/>
      <c r="I349" s="62"/>
      <c r="J349" s="62"/>
      <c r="K349" s="62"/>
      <c r="L349" s="62"/>
      <c r="M349" s="62"/>
      <c r="N349" s="62"/>
      <c r="O349" s="62"/>
      <c r="P349" s="62"/>
      <c r="Q349" s="62"/>
      <c r="R349" s="62"/>
      <c r="S349" s="62"/>
    </row>
    <row r="350" spans="1:19" ht="15" x14ac:dyDescent="0.25">
      <c r="A350" s="62"/>
      <c r="B350" s="62"/>
      <c r="C350" s="62"/>
      <c r="D350" s="62"/>
      <c r="E350" s="62"/>
      <c r="F350" s="62"/>
      <c r="G350" s="62"/>
      <c r="H350" s="62"/>
      <c r="I350" s="62"/>
      <c r="J350" s="62"/>
      <c r="K350" s="62"/>
      <c r="L350" s="62"/>
      <c r="M350" s="62"/>
      <c r="N350" s="62"/>
      <c r="O350" s="62"/>
      <c r="P350" s="62"/>
      <c r="Q350" s="62"/>
      <c r="R350" s="62"/>
      <c r="S350" s="62"/>
    </row>
    <row r="351" spans="1:19" ht="15" x14ac:dyDescent="0.25">
      <c r="A351" s="62"/>
      <c r="B351" s="62"/>
      <c r="C351" s="62"/>
      <c r="D351" s="62"/>
      <c r="E351" s="62"/>
      <c r="F351" s="62"/>
      <c r="G351" s="62"/>
      <c r="H351" s="62"/>
      <c r="I351" s="62"/>
      <c r="J351" s="62"/>
      <c r="K351" s="62"/>
      <c r="L351" s="62"/>
      <c r="M351" s="62"/>
      <c r="N351" s="62"/>
      <c r="O351" s="62"/>
      <c r="P351" s="62"/>
      <c r="Q351" s="62"/>
      <c r="R351" s="62"/>
      <c r="S351" s="62"/>
    </row>
    <row r="352" spans="1:19"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row r="354" spans="1:19" ht="15" x14ac:dyDescent="0.25">
      <c r="A354" s="62"/>
      <c r="B354" s="62"/>
      <c r="C354" s="62"/>
      <c r="D354" s="62"/>
      <c r="E354" s="62"/>
      <c r="F354" s="62"/>
      <c r="G354" s="62"/>
      <c r="H354" s="62"/>
      <c r="I354" s="62"/>
      <c r="J354" s="62"/>
      <c r="K354" s="62"/>
      <c r="L354" s="62"/>
      <c r="M354" s="62"/>
      <c r="N354" s="62"/>
      <c r="O354" s="62"/>
      <c r="P354" s="62"/>
      <c r="Q354" s="62"/>
      <c r="R354" s="62"/>
      <c r="S354" s="62"/>
    </row>
    <row r="355" spans="1:19" ht="15" x14ac:dyDescent="0.25">
      <c r="A355" s="62"/>
      <c r="B355" s="62"/>
      <c r="C355" s="62"/>
      <c r="D355" s="62"/>
      <c r="E355" s="62"/>
      <c r="F355" s="62"/>
      <c r="G355" s="62"/>
      <c r="H355" s="62"/>
      <c r="I355" s="62"/>
      <c r="J355" s="62"/>
      <c r="K355" s="62"/>
      <c r="L355" s="62"/>
      <c r="M355" s="62"/>
      <c r="N355" s="62"/>
      <c r="O355" s="62"/>
      <c r="P355" s="62"/>
      <c r="Q355" s="62"/>
      <c r="R355" s="62"/>
      <c r="S355" s="62"/>
    </row>
    <row r="356" spans="1:19" ht="15" x14ac:dyDescent="0.25">
      <c r="A356" s="62"/>
      <c r="B356" s="62"/>
      <c r="C356" s="62"/>
      <c r="D356" s="62"/>
      <c r="E356" s="62"/>
      <c r="F356" s="62"/>
      <c r="G356" s="62"/>
      <c r="H356" s="62"/>
      <c r="I356" s="62"/>
      <c r="J356" s="62"/>
      <c r="K356" s="62"/>
      <c r="L356" s="62"/>
      <c r="M356" s="62"/>
      <c r="N356" s="62"/>
      <c r="O356" s="62"/>
      <c r="P356" s="62"/>
      <c r="Q356" s="62"/>
      <c r="R356" s="62"/>
      <c r="S356" s="62"/>
    </row>
    <row r="357" spans="1:19" ht="15" x14ac:dyDescent="0.25">
      <c r="A357" s="62"/>
      <c r="B357" s="62"/>
      <c r="C357" s="62"/>
      <c r="D357" s="62"/>
      <c r="E357" s="62"/>
      <c r="F357" s="62"/>
      <c r="G357" s="62"/>
      <c r="H357" s="62"/>
      <c r="I357" s="62"/>
      <c r="J357" s="62"/>
      <c r="K357" s="62"/>
      <c r="L357" s="62"/>
      <c r="M357" s="62"/>
      <c r="N357" s="62"/>
      <c r="O357" s="62"/>
      <c r="P357" s="62"/>
      <c r="Q357" s="62"/>
      <c r="R357" s="62"/>
      <c r="S357" s="62"/>
    </row>
    <row r="358" spans="1:19" ht="15" x14ac:dyDescent="0.25">
      <c r="A358" s="62"/>
      <c r="B358" s="62"/>
      <c r="C358" s="62"/>
      <c r="D358" s="62"/>
      <c r="E358" s="62"/>
      <c r="F358" s="62"/>
      <c r="G358" s="62"/>
      <c r="H358" s="62"/>
      <c r="I358" s="62"/>
      <c r="J358" s="62"/>
      <c r="K358" s="62"/>
      <c r="L358" s="62"/>
      <c r="M358" s="62"/>
      <c r="N358" s="62"/>
      <c r="O358" s="62"/>
      <c r="P358" s="62"/>
      <c r="Q358" s="62"/>
      <c r="R358" s="62"/>
      <c r="S358" s="62"/>
    </row>
    <row r="359" spans="1:19" ht="15" x14ac:dyDescent="0.25">
      <c r="A359" s="62"/>
      <c r="B359" s="62"/>
      <c r="C359" s="62"/>
      <c r="D359" s="62"/>
      <c r="E359" s="62"/>
      <c r="F359" s="62"/>
      <c r="G359" s="62"/>
      <c r="H359" s="62"/>
      <c r="I359" s="62"/>
      <c r="J359" s="62"/>
      <c r="K359" s="62"/>
      <c r="L359" s="62"/>
      <c r="M359" s="62"/>
      <c r="N359" s="62"/>
      <c r="O359" s="62"/>
      <c r="P359" s="62"/>
      <c r="Q359" s="62"/>
      <c r="R359" s="62"/>
      <c r="S359" s="62"/>
    </row>
    <row r="360" spans="1:19" ht="15" x14ac:dyDescent="0.25">
      <c r="A360" s="62"/>
      <c r="B360" s="62"/>
      <c r="C360" s="62"/>
      <c r="D360" s="62"/>
      <c r="E360" s="62"/>
      <c r="F360" s="62"/>
      <c r="G360" s="62"/>
      <c r="H360" s="62"/>
      <c r="I360" s="62"/>
      <c r="J360" s="62"/>
      <c r="K360" s="62"/>
      <c r="L360" s="62"/>
      <c r="M360" s="62"/>
      <c r="N360" s="62"/>
      <c r="O360" s="62"/>
      <c r="P360" s="62"/>
      <c r="Q360" s="62"/>
      <c r="R360" s="62"/>
      <c r="S360" s="62"/>
    </row>
  </sheetData>
  <phoneticPr fontId="1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7"/>
  <sheetViews>
    <sheetView topLeftCell="A154" workbookViewId="0">
      <selection activeCell="A8" sqref="A8"/>
    </sheetView>
  </sheetViews>
  <sheetFormatPr defaultRowHeight="12.75" x14ac:dyDescent="0.2"/>
  <cols>
    <col min="2" max="2" width="13.140625" customWidth="1"/>
    <col min="5" max="5" width="11" bestFit="1" customWidth="1"/>
  </cols>
  <sheetData>
    <row r="1" spans="1:19" ht="15" x14ac:dyDescent="0.25">
      <c r="A1" s="62"/>
      <c r="B1" s="62"/>
      <c r="C1" s="62"/>
      <c r="D1" s="62"/>
      <c r="E1" s="62"/>
      <c r="F1" s="62"/>
      <c r="G1" s="62"/>
      <c r="H1" s="62"/>
      <c r="I1" s="62"/>
      <c r="J1" s="62"/>
      <c r="K1" s="62"/>
      <c r="L1" s="62"/>
      <c r="M1" s="62"/>
      <c r="N1" s="62"/>
      <c r="O1" s="62"/>
      <c r="P1" s="62"/>
      <c r="Q1" s="62"/>
      <c r="R1" s="62"/>
      <c r="S1" s="62"/>
    </row>
    <row r="2" spans="1:19" ht="15" x14ac:dyDescent="0.25">
      <c r="A2" s="62"/>
      <c r="B2" s="62"/>
      <c r="C2" s="62"/>
      <c r="D2" s="62"/>
      <c r="E2" s="62"/>
      <c r="F2" s="62"/>
      <c r="G2" s="62"/>
      <c r="H2" s="62"/>
      <c r="I2" s="62"/>
      <c r="J2" s="62"/>
      <c r="K2" s="62"/>
      <c r="L2" s="62"/>
      <c r="M2" s="62"/>
      <c r="N2" s="62"/>
      <c r="O2" s="62"/>
      <c r="P2" s="62"/>
      <c r="Q2" s="62"/>
      <c r="R2" s="62"/>
      <c r="S2" s="62"/>
    </row>
    <row r="3" spans="1:19" ht="15" x14ac:dyDescent="0.25">
      <c r="A3" s="62"/>
      <c r="B3" s="62"/>
      <c r="C3" s="62"/>
      <c r="D3" s="62"/>
      <c r="E3" s="62"/>
      <c r="F3" s="62"/>
      <c r="G3" s="62"/>
      <c r="H3" s="62"/>
      <c r="I3" s="62"/>
      <c r="J3" s="62"/>
      <c r="K3" s="62"/>
      <c r="L3" s="62"/>
      <c r="M3" s="62"/>
      <c r="N3" s="62"/>
      <c r="O3" s="62"/>
      <c r="P3" s="62"/>
      <c r="Q3" s="62"/>
      <c r="R3" s="62"/>
      <c r="S3" s="62"/>
    </row>
    <row r="4" spans="1:19" ht="15" x14ac:dyDescent="0.25">
      <c r="A4" s="62"/>
      <c r="B4" s="62"/>
      <c r="C4" s="62"/>
      <c r="D4" s="62"/>
      <c r="E4" s="62"/>
      <c r="F4" s="62"/>
      <c r="G4" s="62"/>
      <c r="H4" s="62"/>
      <c r="I4" s="62"/>
      <c r="J4" s="62"/>
      <c r="K4" s="62"/>
      <c r="L4" s="62"/>
      <c r="M4" s="62"/>
      <c r="N4" s="62"/>
      <c r="O4" s="62"/>
      <c r="P4" s="62"/>
      <c r="Q4" s="62"/>
      <c r="R4" s="62"/>
      <c r="S4" s="62"/>
    </row>
    <row r="5" spans="1:19" ht="15" x14ac:dyDescent="0.25">
      <c r="A5" s="62"/>
      <c r="B5" s="62"/>
      <c r="C5" s="62"/>
      <c r="D5" s="62"/>
      <c r="E5" s="62"/>
      <c r="F5" s="62"/>
      <c r="G5" s="62"/>
      <c r="H5" s="62"/>
      <c r="I5" s="62"/>
      <c r="J5" s="62"/>
      <c r="K5" s="62"/>
      <c r="L5" s="62"/>
      <c r="M5" s="62"/>
      <c r="N5" s="62"/>
      <c r="O5" s="62"/>
      <c r="P5" s="62"/>
      <c r="Q5" s="62"/>
      <c r="R5" s="62"/>
      <c r="S5" s="62"/>
    </row>
    <row r="6" spans="1:19" ht="15" x14ac:dyDescent="0.25">
      <c r="A6" s="62"/>
      <c r="B6" s="62"/>
      <c r="C6" s="62"/>
      <c r="D6" s="62"/>
      <c r="E6" s="62"/>
      <c r="F6" s="62"/>
      <c r="G6" s="62"/>
      <c r="H6" s="62"/>
      <c r="I6" s="62"/>
      <c r="J6" s="62"/>
      <c r="K6" s="62"/>
      <c r="L6" s="62"/>
      <c r="M6" s="62"/>
      <c r="N6" s="62"/>
      <c r="O6" s="62"/>
      <c r="P6" s="62"/>
      <c r="Q6" s="62"/>
      <c r="R6" s="62"/>
      <c r="S6" s="62"/>
    </row>
    <row r="7" spans="1:19" ht="15" x14ac:dyDescent="0.25">
      <c r="A7" s="62"/>
      <c r="B7" s="62"/>
      <c r="C7" s="62"/>
      <c r="D7" s="62"/>
      <c r="E7" s="62"/>
      <c r="F7" s="62"/>
      <c r="G7" s="62"/>
      <c r="H7" s="62"/>
      <c r="I7" s="62"/>
      <c r="J7" s="62"/>
      <c r="K7" s="62"/>
      <c r="L7" s="62"/>
      <c r="M7" s="62"/>
      <c r="N7" s="62"/>
      <c r="O7" s="62"/>
      <c r="P7" s="62"/>
      <c r="Q7" s="62"/>
      <c r="R7" s="62"/>
      <c r="S7" s="62"/>
    </row>
    <row r="8" spans="1:19" ht="15" x14ac:dyDescent="0.25">
      <c r="A8" s="62"/>
      <c r="B8" s="62"/>
      <c r="C8" s="62"/>
      <c r="D8" s="62"/>
      <c r="E8" s="62"/>
      <c r="F8" s="62"/>
      <c r="G8" s="62"/>
      <c r="H8" s="62"/>
      <c r="I8" s="62"/>
      <c r="J8" s="62"/>
      <c r="K8" s="62"/>
      <c r="L8" s="62"/>
      <c r="M8" s="62"/>
      <c r="N8" s="62"/>
      <c r="O8" s="62"/>
      <c r="P8" s="62"/>
      <c r="Q8" s="62"/>
      <c r="R8" s="62"/>
      <c r="S8" s="62"/>
    </row>
    <row r="9" spans="1:19" ht="15" x14ac:dyDescent="0.25">
      <c r="A9" s="62"/>
      <c r="B9" s="62"/>
      <c r="C9" s="62"/>
      <c r="D9" s="62"/>
      <c r="E9" s="62"/>
      <c r="F9" s="62"/>
      <c r="G9" s="62"/>
      <c r="H9" s="62"/>
      <c r="I9" s="62"/>
      <c r="J9" s="62"/>
      <c r="K9" s="62"/>
      <c r="L9" s="62"/>
      <c r="M9" s="62"/>
      <c r="N9" s="62"/>
      <c r="O9" s="62"/>
      <c r="P9" s="62"/>
      <c r="Q9" s="62"/>
      <c r="R9" s="62"/>
      <c r="S9" s="62"/>
    </row>
    <row r="10" spans="1:19" ht="15" x14ac:dyDescent="0.25">
      <c r="A10" s="62"/>
      <c r="B10" s="62"/>
      <c r="C10" s="62"/>
      <c r="D10" s="62"/>
      <c r="E10" s="62"/>
      <c r="F10" s="62"/>
      <c r="G10" s="62"/>
      <c r="H10" s="62"/>
      <c r="I10" s="62"/>
      <c r="J10" s="62"/>
      <c r="K10" s="62"/>
      <c r="L10" s="62"/>
      <c r="M10" s="62"/>
      <c r="N10" s="62"/>
      <c r="O10" s="62"/>
      <c r="P10" s="62"/>
      <c r="Q10" s="62"/>
      <c r="R10" s="62"/>
      <c r="S10" s="62"/>
    </row>
    <row r="11" spans="1:19" ht="15" x14ac:dyDescent="0.25">
      <c r="A11" s="62"/>
      <c r="B11" s="62"/>
      <c r="C11" s="62"/>
      <c r="D11" s="62"/>
      <c r="E11" s="62"/>
      <c r="F11" s="62"/>
      <c r="G11" s="62"/>
      <c r="H11" s="62"/>
      <c r="I11" s="62"/>
      <c r="J11" s="62"/>
      <c r="K11" s="62"/>
      <c r="L11" s="62"/>
      <c r="M11" s="62"/>
      <c r="N11" s="62"/>
      <c r="O11" s="62"/>
      <c r="P11" s="62"/>
      <c r="Q11" s="62"/>
      <c r="R11" s="62"/>
      <c r="S11" s="62"/>
    </row>
    <row r="12" spans="1:19" ht="15" x14ac:dyDescent="0.25">
      <c r="A12" s="62"/>
      <c r="B12" s="62"/>
      <c r="C12" s="62"/>
      <c r="D12" s="62"/>
      <c r="E12" s="62"/>
      <c r="F12" s="62"/>
      <c r="G12" s="62"/>
      <c r="H12" s="62"/>
      <c r="I12" s="62"/>
      <c r="J12" s="62"/>
      <c r="K12" s="62"/>
      <c r="L12" s="62"/>
      <c r="M12" s="62"/>
      <c r="N12" s="62"/>
      <c r="O12" s="62"/>
      <c r="P12" s="62"/>
      <c r="Q12" s="62"/>
      <c r="R12" s="62"/>
      <c r="S12" s="62"/>
    </row>
    <row r="13" spans="1:19" ht="15" x14ac:dyDescent="0.25">
      <c r="A13" s="62"/>
      <c r="B13" s="62"/>
      <c r="C13" s="62"/>
      <c r="D13" s="62"/>
      <c r="E13" s="62"/>
      <c r="F13" s="62"/>
      <c r="G13" s="62"/>
      <c r="H13" s="62"/>
      <c r="I13" s="62"/>
      <c r="J13" s="62"/>
      <c r="K13" s="62"/>
      <c r="L13" s="62"/>
      <c r="M13" s="62"/>
      <c r="N13" s="62"/>
      <c r="O13" s="62"/>
      <c r="P13" s="62"/>
      <c r="Q13" s="62"/>
      <c r="R13" s="62"/>
      <c r="S13" s="62"/>
    </row>
    <row r="14" spans="1:19" ht="15" x14ac:dyDescent="0.25">
      <c r="A14" s="62"/>
      <c r="B14" s="62"/>
      <c r="C14" s="62"/>
      <c r="D14" s="62"/>
      <c r="E14" s="62"/>
      <c r="F14" s="62"/>
      <c r="G14" s="62"/>
      <c r="H14" s="62"/>
      <c r="I14" s="62"/>
      <c r="J14" s="62"/>
      <c r="K14" s="62"/>
      <c r="L14" s="62"/>
      <c r="M14" s="62"/>
      <c r="N14" s="62"/>
      <c r="O14" s="62"/>
      <c r="P14" s="62"/>
      <c r="Q14" s="62"/>
      <c r="R14" s="62"/>
      <c r="S14" s="62"/>
    </row>
    <row r="15" spans="1:19" ht="15" x14ac:dyDescent="0.25">
      <c r="A15" s="62"/>
      <c r="B15" s="62"/>
      <c r="C15" s="62"/>
      <c r="D15" s="62"/>
      <c r="E15" s="62"/>
      <c r="F15" s="62"/>
      <c r="G15" s="62"/>
      <c r="H15" s="62"/>
      <c r="I15" s="62"/>
      <c r="J15" s="62"/>
      <c r="K15" s="62"/>
      <c r="L15" s="62"/>
      <c r="M15" s="62"/>
      <c r="N15" s="62"/>
      <c r="O15" s="62"/>
      <c r="P15" s="62"/>
      <c r="Q15" s="62"/>
      <c r="R15" s="62"/>
      <c r="S15" s="62"/>
    </row>
    <row r="16" spans="1:19" ht="15" x14ac:dyDescent="0.25">
      <c r="A16" s="62"/>
      <c r="B16" s="62"/>
      <c r="C16" s="62"/>
      <c r="D16" s="62"/>
      <c r="E16" s="62"/>
      <c r="F16" s="62"/>
      <c r="G16" s="62"/>
      <c r="H16" s="62"/>
      <c r="I16" s="62"/>
      <c r="J16" s="62"/>
      <c r="K16" s="62"/>
      <c r="L16" s="62"/>
      <c r="M16" s="62"/>
      <c r="N16" s="62"/>
      <c r="O16" s="62"/>
      <c r="P16" s="62"/>
      <c r="Q16" s="62"/>
      <c r="R16" s="62"/>
      <c r="S16" s="62"/>
    </row>
    <row r="17" spans="1:19" ht="15" x14ac:dyDescent="0.25">
      <c r="A17" s="62"/>
      <c r="B17" s="62"/>
      <c r="C17" s="62"/>
      <c r="D17" s="62"/>
      <c r="E17" s="62"/>
      <c r="F17" s="62"/>
      <c r="G17" s="62"/>
      <c r="H17" s="62"/>
      <c r="I17" s="62"/>
      <c r="J17" s="62"/>
      <c r="K17" s="62"/>
      <c r="L17" s="62"/>
      <c r="M17" s="62"/>
      <c r="N17" s="62"/>
      <c r="O17" s="62"/>
      <c r="P17" s="62"/>
      <c r="Q17" s="62"/>
      <c r="R17" s="62"/>
      <c r="S17" s="62"/>
    </row>
    <row r="18" spans="1:19" ht="15" x14ac:dyDescent="0.25">
      <c r="A18" s="62"/>
      <c r="B18" s="62"/>
      <c r="C18" s="62"/>
      <c r="D18" s="62"/>
      <c r="E18" s="62"/>
      <c r="F18" s="62"/>
      <c r="G18" s="62"/>
      <c r="H18" s="62"/>
      <c r="I18" s="62"/>
      <c r="J18" s="62"/>
      <c r="K18" s="62"/>
      <c r="L18" s="62"/>
      <c r="M18" s="62"/>
      <c r="N18" s="62"/>
      <c r="O18" s="62"/>
      <c r="P18" s="62"/>
      <c r="Q18" s="62"/>
      <c r="R18" s="62"/>
      <c r="S18" s="62"/>
    </row>
    <row r="19" spans="1:19" ht="15" x14ac:dyDescent="0.25">
      <c r="A19" s="62"/>
      <c r="B19" s="62"/>
      <c r="C19" s="62"/>
      <c r="D19" s="62"/>
      <c r="E19" s="62"/>
      <c r="F19" s="62"/>
      <c r="G19" s="62"/>
      <c r="H19" s="62"/>
      <c r="I19" s="62"/>
      <c r="J19" s="62"/>
      <c r="K19" s="62"/>
      <c r="L19" s="62"/>
      <c r="M19" s="62"/>
      <c r="N19" s="62"/>
      <c r="O19" s="62"/>
      <c r="P19" s="62"/>
      <c r="Q19" s="62"/>
      <c r="R19" s="62"/>
      <c r="S19" s="62"/>
    </row>
    <row r="20" spans="1:19" ht="15" x14ac:dyDescent="0.25">
      <c r="A20" s="62"/>
      <c r="B20" s="62"/>
      <c r="C20" s="62"/>
      <c r="D20" s="62"/>
      <c r="E20" s="62"/>
      <c r="F20" s="62"/>
      <c r="G20" s="62"/>
      <c r="H20" s="62"/>
      <c r="I20" s="62"/>
      <c r="J20" s="62"/>
      <c r="K20" s="62"/>
      <c r="L20" s="62"/>
      <c r="M20" s="62"/>
      <c r="N20" s="62"/>
      <c r="O20" s="62"/>
      <c r="P20" s="62"/>
      <c r="Q20" s="62"/>
      <c r="R20" s="62"/>
      <c r="S20" s="62"/>
    </row>
    <row r="21" spans="1:19" ht="15" x14ac:dyDescent="0.25">
      <c r="A21" s="62"/>
      <c r="B21" s="62"/>
      <c r="C21" s="62"/>
      <c r="D21" s="62"/>
      <c r="E21" s="62"/>
      <c r="F21" s="62"/>
      <c r="G21" s="62"/>
      <c r="H21" s="62"/>
      <c r="I21" s="62"/>
      <c r="J21" s="62"/>
      <c r="K21" s="62"/>
      <c r="L21" s="62"/>
      <c r="M21" s="62"/>
      <c r="N21" s="62"/>
      <c r="O21" s="62"/>
      <c r="P21" s="62"/>
      <c r="Q21" s="62"/>
      <c r="R21" s="62"/>
      <c r="S21" s="62"/>
    </row>
    <row r="22" spans="1:19" ht="15" x14ac:dyDescent="0.25">
      <c r="A22" s="62"/>
      <c r="B22" s="62"/>
      <c r="C22" s="62"/>
      <c r="D22" s="62"/>
      <c r="E22" s="62"/>
      <c r="F22" s="62"/>
      <c r="G22" s="62"/>
      <c r="H22" s="62"/>
      <c r="I22" s="62"/>
      <c r="J22" s="62"/>
      <c r="K22" s="62"/>
      <c r="L22" s="62"/>
      <c r="M22" s="62"/>
      <c r="N22" s="62"/>
      <c r="O22" s="62"/>
      <c r="P22" s="62"/>
      <c r="Q22" s="62"/>
      <c r="R22" s="62"/>
      <c r="S22" s="62"/>
    </row>
    <row r="23" spans="1:19" ht="15" x14ac:dyDescent="0.25">
      <c r="A23" s="62"/>
      <c r="B23" s="62"/>
      <c r="C23" s="62"/>
      <c r="D23" s="62"/>
      <c r="E23" s="62"/>
      <c r="F23" s="62"/>
      <c r="G23" s="62"/>
      <c r="H23" s="62"/>
      <c r="I23" s="62"/>
      <c r="J23" s="62"/>
      <c r="K23" s="62"/>
      <c r="L23" s="62"/>
      <c r="M23" s="62"/>
      <c r="N23" s="62"/>
      <c r="O23" s="62"/>
      <c r="P23" s="62"/>
      <c r="Q23" s="62"/>
      <c r="R23" s="62"/>
      <c r="S23" s="62"/>
    </row>
    <row r="24" spans="1:19" ht="15" x14ac:dyDescent="0.25">
      <c r="A24" s="62"/>
      <c r="B24" s="62"/>
      <c r="C24" s="62"/>
      <c r="D24" s="62"/>
      <c r="E24" s="62"/>
      <c r="F24" s="62"/>
      <c r="G24" s="62"/>
      <c r="H24" s="62"/>
      <c r="I24" s="62"/>
      <c r="J24" s="62"/>
      <c r="K24" s="62"/>
      <c r="L24" s="62"/>
      <c r="M24" s="62"/>
      <c r="N24" s="62"/>
      <c r="O24" s="62"/>
      <c r="P24" s="62"/>
      <c r="Q24" s="62"/>
      <c r="R24" s="62"/>
      <c r="S24" s="62"/>
    </row>
    <row r="25" spans="1:19" ht="15" x14ac:dyDescent="0.25">
      <c r="A25" s="62"/>
      <c r="B25" s="62"/>
      <c r="C25" s="62"/>
      <c r="D25" s="62"/>
      <c r="E25" s="62"/>
      <c r="F25" s="62"/>
      <c r="G25" s="62"/>
      <c r="H25" s="62"/>
      <c r="I25" s="62"/>
      <c r="J25" s="62"/>
      <c r="K25" s="62"/>
      <c r="L25" s="62"/>
      <c r="M25" s="62"/>
      <c r="N25" s="62"/>
      <c r="O25" s="62"/>
      <c r="P25" s="62"/>
      <c r="Q25" s="62"/>
      <c r="R25" s="62"/>
      <c r="S25" s="62"/>
    </row>
    <row r="26" spans="1:19" ht="15" x14ac:dyDescent="0.25">
      <c r="A26" s="62"/>
      <c r="B26" s="62"/>
      <c r="C26" s="62"/>
      <c r="D26" s="62"/>
      <c r="E26" s="62"/>
      <c r="F26" s="62"/>
      <c r="G26" s="62"/>
      <c r="H26" s="62"/>
      <c r="I26" s="62"/>
      <c r="J26" s="62"/>
      <c r="K26" s="62"/>
      <c r="L26" s="62"/>
      <c r="M26" s="62"/>
      <c r="N26" s="62"/>
      <c r="O26" s="62"/>
      <c r="P26" s="62"/>
      <c r="Q26" s="62"/>
      <c r="R26" s="62"/>
      <c r="S26" s="62"/>
    </row>
    <row r="27" spans="1:19" ht="15" x14ac:dyDescent="0.25">
      <c r="A27" s="62"/>
      <c r="B27" s="62"/>
      <c r="C27" s="62"/>
      <c r="D27" s="62"/>
      <c r="E27" s="62"/>
      <c r="F27" s="62"/>
      <c r="G27" s="62"/>
      <c r="H27" s="62"/>
      <c r="I27" s="62"/>
      <c r="J27" s="62"/>
      <c r="K27" s="62"/>
      <c r="L27" s="62"/>
      <c r="M27" s="62"/>
      <c r="N27" s="62"/>
      <c r="O27" s="62"/>
      <c r="P27" s="62"/>
      <c r="Q27" s="62"/>
      <c r="R27" s="62"/>
      <c r="S27" s="62"/>
    </row>
    <row r="28" spans="1:19" ht="15" x14ac:dyDescent="0.25">
      <c r="A28" s="62"/>
      <c r="B28" s="62"/>
      <c r="C28" s="62"/>
      <c r="D28" s="62"/>
      <c r="E28" s="62"/>
      <c r="F28" s="62"/>
      <c r="G28" s="62"/>
      <c r="H28" s="62"/>
      <c r="I28" s="62"/>
      <c r="J28" s="62"/>
      <c r="K28" s="62"/>
      <c r="L28" s="62"/>
      <c r="M28" s="62"/>
      <c r="N28" s="62"/>
      <c r="O28" s="62"/>
      <c r="P28" s="62"/>
      <c r="Q28" s="62"/>
      <c r="R28" s="62"/>
      <c r="S28" s="62"/>
    </row>
    <row r="29" spans="1:19" ht="15" x14ac:dyDescent="0.25">
      <c r="A29" s="62"/>
      <c r="B29" s="62"/>
      <c r="C29" s="62"/>
      <c r="D29" s="62"/>
      <c r="E29" s="62"/>
      <c r="F29" s="62"/>
      <c r="G29" s="62"/>
      <c r="H29" s="62"/>
      <c r="I29" s="62"/>
      <c r="J29" s="62"/>
      <c r="K29" s="62"/>
      <c r="L29" s="62"/>
      <c r="M29" s="62"/>
      <c r="N29" s="62"/>
      <c r="O29" s="62"/>
      <c r="P29" s="62"/>
      <c r="Q29" s="62"/>
      <c r="R29" s="62"/>
      <c r="S29" s="62"/>
    </row>
    <row r="30" spans="1:19" ht="15" x14ac:dyDescent="0.25">
      <c r="A30" s="62"/>
      <c r="B30" s="62"/>
      <c r="C30" s="62"/>
      <c r="D30" s="62"/>
      <c r="E30" s="62"/>
      <c r="F30" s="62"/>
      <c r="G30" s="62"/>
      <c r="H30" s="62"/>
      <c r="I30" s="62"/>
      <c r="J30" s="62"/>
      <c r="K30" s="62"/>
      <c r="L30" s="62"/>
      <c r="M30" s="62"/>
      <c r="N30" s="62"/>
      <c r="O30" s="62"/>
      <c r="P30" s="62"/>
      <c r="Q30" s="62"/>
      <c r="R30" s="62"/>
      <c r="S30" s="62"/>
    </row>
    <row r="31" spans="1:19" ht="15" x14ac:dyDescent="0.25">
      <c r="A31" s="62"/>
      <c r="B31" s="62"/>
      <c r="C31" s="62"/>
      <c r="D31" s="62"/>
      <c r="E31" s="62"/>
      <c r="F31" s="62"/>
      <c r="G31" s="62"/>
      <c r="H31" s="62"/>
      <c r="I31" s="62"/>
      <c r="J31" s="62"/>
      <c r="K31" s="62"/>
      <c r="L31" s="62"/>
      <c r="M31" s="62"/>
      <c r="N31" s="62"/>
      <c r="O31" s="62"/>
      <c r="P31" s="62"/>
      <c r="Q31" s="62"/>
      <c r="R31" s="62"/>
      <c r="S31" s="62"/>
    </row>
    <row r="32" spans="1:19" ht="15" x14ac:dyDescent="0.25">
      <c r="A32" s="62"/>
      <c r="B32" s="62"/>
      <c r="C32" s="62"/>
      <c r="D32" s="62"/>
      <c r="E32" s="62"/>
      <c r="F32" s="62"/>
      <c r="G32" s="62"/>
      <c r="H32" s="62"/>
      <c r="I32" s="62"/>
      <c r="J32" s="62"/>
      <c r="K32" s="62"/>
      <c r="L32" s="62"/>
      <c r="M32" s="62"/>
      <c r="N32" s="62"/>
      <c r="O32" s="62"/>
      <c r="P32" s="62"/>
      <c r="Q32" s="62"/>
      <c r="R32" s="62"/>
      <c r="S32" s="62"/>
    </row>
    <row r="33" spans="1:19" ht="15" x14ac:dyDescent="0.25">
      <c r="A33" s="62"/>
      <c r="B33" s="62"/>
      <c r="C33" s="62"/>
      <c r="D33" s="62"/>
      <c r="E33" s="62"/>
      <c r="F33" s="62"/>
      <c r="G33" s="62"/>
      <c r="H33" s="62"/>
      <c r="I33" s="62"/>
      <c r="J33" s="62"/>
      <c r="K33" s="62"/>
      <c r="L33" s="62"/>
      <c r="M33" s="62"/>
      <c r="N33" s="62"/>
      <c r="O33" s="62"/>
      <c r="P33" s="62"/>
      <c r="Q33" s="62"/>
      <c r="R33" s="62"/>
      <c r="S33" s="62"/>
    </row>
    <row r="34" spans="1:19" ht="15" x14ac:dyDescent="0.25">
      <c r="A34" s="62"/>
      <c r="B34" s="62"/>
      <c r="C34" s="62"/>
      <c r="D34" s="62"/>
      <c r="E34" s="62"/>
      <c r="F34" s="62"/>
      <c r="G34" s="62"/>
      <c r="H34" s="62"/>
      <c r="I34" s="62"/>
      <c r="J34" s="62"/>
      <c r="K34" s="62"/>
      <c r="L34" s="62"/>
      <c r="M34" s="62"/>
      <c r="N34" s="62"/>
      <c r="O34" s="62"/>
      <c r="P34" s="62"/>
      <c r="Q34" s="62"/>
      <c r="R34" s="62"/>
      <c r="S34" s="62"/>
    </row>
    <row r="35" spans="1:19" ht="15" x14ac:dyDescent="0.25">
      <c r="A35" s="62"/>
      <c r="B35" s="62"/>
      <c r="C35" s="62"/>
      <c r="D35" s="62"/>
      <c r="E35" s="62"/>
      <c r="F35" s="62"/>
      <c r="G35" s="62"/>
      <c r="H35" s="62"/>
      <c r="I35" s="62"/>
      <c r="J35" s="62"/>
      <c r="K35" s="62"/>
      <c r="L35" s="62"/>
      <c r="M35" s="62"/>
      <c r="N35" s="62"/>
      <c r="O35" s="62"/>
      <c r="P35" s="62"/>
      <c r="Q35" s="62"/>
      <c r="R35" s="62"/>
      <c r="S35" s="62"/>
    </row>
    <row r="36" spans="1:19" ht="15" x14ac:dyDescent="0.25">
      <c r="A36" s="62"/>
      <c r="B36" s="62"/>
      <c r="C36" s="62"/>
      <c r="D36" s="62"/>
      <c r="E36" s="62"/>
      <c r="F36" s="62"/>
      <c r="G36" s="62"/>
      <c r="H36" s="62"/>
      <c r="I36" s="62"/>
      <c r="J36" s="62"/>
      <c r="K36" s="62"/>
      <c r="L36" s="62"/>
      <c r="M36" s="62"/>
      <c r="N36" s="62"/>
      <c r="O36" s="62"/>
      <c r="P36" s="62"/>
      <c r="Q36" s="62"/>
      <c r="R36" s="62"/>
      <c r="S36" s="62"/>
    </row>
    <row r="37" spans="1:19" ht="15" x14ac:dyDescent="0.25">
      <c r="A37" s="62"/>
      <c r="B37" s="62"/>
      <c r="C37" s="62"/>
      <c r="D37" s="62"/>
      <c r="E37" s="62"/>
      <c r="F37" s="62"/>
      <c r="G37" s="62"/>
      <c r="H37" s="62"/>
      <c r="I37" s="62"/>
      <c r="J37" s="62"/>
      <c r="K37" s="62"/>
      <c r="L37" s="62"/>
      <c r="M37" s="62"/>
      <c r="N37" s="62"/>
      <c r="O37" s="62"/>
      <c r="P37" s="62"/>
      <c r="Q37" s="62"/>
      <c r="R37" s="62"/>
      <c r="S37" s="62"/>
    </row>
    <row r="38" spans="1:19" ht="15" x14ac:dyDescent="0.25">
      <c r="A38" s="62"/>
      <c r="B38" s="62"/>
      <c r="C38" s="62"/>
      <c r="D38" s="62"/>
      <c r="E38" s="62"/>
      <c r="F38" s="62"/>
      <c r="G38" s="62"/>
      <c r="H38" s="62"/>
      <c r="I38" s="62"/>
      <c r="J38" s="62"/>
      <c r="K38" s="62"/>
      <c r="L38" s="62"/>
      <c r="M38" s="62"/>
      <c r="N38" s="62"/>
      <c r="O38" s="62"/>
      <c r="P38" s="62"/>
      <c r="Q38" s="62"/>
      <c r="R38" s="62"/>
      <c r="S38" s="62"/>
    </row>
    <row r="39" spans="1:19" ht="15" x14ac:dyDescent="0.25">
      <c r="A39" s="62"/>
      <c r="B39" s="62"/>
      <c r="C39" s="62"/>
      <c r="D39" s="62"/>
      <c r="E39" s="62"/>
      <c r="F39" s="62"/>
      <c r="G39" s="62"/>
      <c r="H39" s="62"/>
      <c r="I39" s="62"/>
      <c r="J39" s="62"/>
      <c r="K39" s="62"/>
      <c r="L39" s="62"/>
      <c r="M39" s="62"/>
      <c r="N39" s="62"/>
      <c r="O39" s="62"/>
      <c r="P39" s="62"/>
      <c r="Q39" s="62"/>
      <c r="R39" s="62"/>
      <c r="S39" s="62"/>
    </row>
    <row r="40" spans="1:19" ht="15" x14ac:dyDescent="0.25">
      <c r="A40" s="62"/>
      <c r="B40" s="62"/>
      <c r="C40" s="62"/>
      <c r="D40" s="62"/>
      <c r="E40" s="62"/>
      <c r="F40" s="62"/>
      <c r="G40" s="62"/>
      <c r="H40" s="62"/>
      <c r="I40" s="62"/>
      <c r="J40" s="62"/>
      <c r="K40" s="62"/>
      <c r="L40" s="62"/>
      <c r="M40" s="62"/>
      <c r="N40" s="62"/>
      <c r="O40" s="62"/>
      <c r="P40" s="62"/>
      <c r="Q40" s="62"/>
      <c r="R40" s="62"/>
      <c r="S40" s="62"/>
    </row>
    <row r="41" spans="1:19" ht="15" x14ac:dyDescent="0.25">
      <c r="A41" s="62"/>
      <c r="B41" s="62"/>
      <c r="C41" s="62"/>
      <c r="D41" s="62"/>
      <c r="E41" s="62"/>
      <c r="F41" s="62"/>
      <c r="G41" s="62"/>
      <c r="H41" s="62"/>
      <c r="I41" s="62"/>
      <c r="J41" s="62"/>
      <c r="K41" s="62"/>
      <c r="L41" s="62"/>
      <c r="M41" s="62"/>
      <c r="N41" s="62"/>
      <c r="O41" s="62"/>
      <c r="P41" s="62"/>
      <c r="Q41" s="62"/>
      <c r="R41" s="62"/>
      <c r="S41" s="62"/>
    </row>
    <row r="42" spans="1:19" ht="15" x14ac:dyDescent="0.25">
      <c r="A42" s="62"/>
      <c r="B42" s="62"/>
      <c r="C42" s="62"/>
      <c r="D42" s="62"/>
      <c r="E42" s="62"/>
      <c r="F42" s="62"/>
      <c r="G42" s="62"/>
      <c r="H42" s="62"/>
      <c r="I42" s="62"/>
      <c r="J42" s="62"/>
      <c r="K42" s="62"/>
      <c r="L42" s="62"/>
      <c r="M42" s="62"/>
      <c r="N42" s="62"/>
      <c r="O42" s="62"/>
      <c r="P42" s="62"/>
      <c r="Q42" s="62"/>
      <c r="R42" s="62"/>
      <c r="S42" s="62"/>
    </row>
    <row r="43" spans="1:19" ht="15" x14ac:dyDescent="0.25">
      <c r="A43" s="62"/>
      <c r="B43" s="62"/>
      <c r="C43" s="62"/>
      <c r="D43" s="62"/>
      <c r="E43" s="62"/>
      <c r="F43" s="62"/>
      <c r="G43" s="62"/>
      <c r="H43" s="62"/>
      <c r="I43" s="62"/>
      <c r="J43" s="62"/>
      <c r="K43" s="62"/>
      <c r="L43" s="62"/>
      <c r="M43" s="62"/>
      <c r="N43" s="62"/>
      <c r="O43" s="62"/>
      <c r="P43" s="62"/>
      <c r="Q43" s="62"/>
      <c r="R43" s="62"/>
      <c r="S43" s="62"/>
    </row>
    <row r="44" spans="1:19" ht="15" x14ac:dyDescent="0.25">
      <c r="A44" s="62"/>
      <c r="B44" s="62"/>
      <c r="C44" s="62"/>
      <c r="D44" s="62"/>
      <c r="E44" s="62"/>
      <c r="F44" s="62"/>
      <c r="G44" s="62"/>
      <c r="H44" s="62"/>
      <c r="I44" s="62"/>
      <c r="J44" s="62"/>
      <c r="K44" s="62"/>
      <c r="L44" s="62"/>
      <c r="M44" s="62"/>
      <c r="N44" s="62"/>
      <c r="O44" s="62"/>
      <c r="P44" s="62"/>
      <c r="Q44" s="62"/>
      <c r="R44" s="62"/>
      <c r="S44" s="62"/>
    </row>
    <row r="45" spans="1:19" ht="15" x14ac:dyDescent="0.25">
      <c r="A45" s="62"/>
      <c r="B45" s="62"/>
      <c r="C45" s="62"/>
      <c r="D45" s="62"/>
      <c r="E45" s="62"/>
      <c r="F45" s="62"/>
      <c r="G45" s="62"/>
      <c r="H45" s="62"/>
      <c r="I45" s="62"/>
      <c r="J45" s="62"/>
      <c r="K45" s="62"/>
      <c r="L45" s="62"/>
      <c r="M45" s="62"/>
      <c r="N45" s="62"/>
      <c r="O45" s="62"/>
      <c r="P45" s="62"/>
      <c r="Q45" s="62"/>
      <c r="R45" s="62"/>
      <c r="S45" s="62"/>
    </row>
    <row r="46" spans="1:19" ht="15" x14ac:dyDescent="0.25">
      <c r="A46" s="62"/>
      <c r="B46" s="62"/>
      <c r="C46" s="62"/>
      <c r="D46" s="62"/>
      <c r="E46" s="62"/>
      <c r="F46" s="62"/>
      <c r="G46" s="62"/>
      <c r="H46" s="62"/>
      <c r="I46" s="62"/>
      <c r="J46" s="62"/>
      <c r="K46" s="62"/>
      <c r="L46" s="62"/>
      <c r="M46" s="62"/>
      <c r="N46" s="62"/>
      <c r="O46" s="62"/>
      <c r="P46" s="62"/>
      <c r="Q46" s="62"/>
      <c r="R46" s="62"/>
      <c r="S46" s="62"/>
    </row>
    <row r="47" spans="1:19" ht="15" x14ac:dyDescent="0.25">
      <c r="A47" s="62"/>
      <c r="B47" s="62"/>
      <c r="C47" s="62"/>
      <c r="D47" s="62"/>
      <c r="E47" s="62"/>
      <c r="F47" s="62"/>
      <c r="G47" s="62"/>
      <c r="H47" s="62"/>
      <c r="I47" s="62"/>
      <c r="J47" s="62"/>
      <c r="K47" s="62"/>
      <c r="L47" s="62"/>
      <c r="M47" s="62"/>
      <c r="N47" s="62"/>
      <c r="O47" s="62"/>
      <c r="P47" s="62"/>
      <c r="Q47" s="62"/>
      <c r="R47" s="62"/>
      <c r="S47" s="62"/>
    </row>
    <row r="48" spans="1:19" ht="15" x14ac:dyDescent="0.25">
      <c r="A48" s="62"/>
      <c r="B48" s="62"/>
      <c r="C48" s="62"/>
      <c r="D48" s="62"/>
      <c r="E48" s="62"/>
      <c r="F48" s="62"/>
      <c r="G48" s="62"/>
      <c r="H48" s="62"/>
      <c r="I48" s="62"/>
      <c r="J48" s="62"/>
      <c r="K48" s="62"/>
      <c r="L48" s="62"/>
      <c r="M48" s="62"/>
      <c r="N48" s="62"/>
      <c r="O48" s="62"/>
      <c r="P48" s="62"/>
      <c r="Q48" s="62"/>
      <c r="R48" s="62"/>
      <c r="S48" s="62"/>
    </row>
    <row r="49" spans="1:19" ht="15" x14ac:dyDescent="0.25">
      <c r="A49" s="62"/>
      <c r="B49" s="62"/>
      <c r="C49" s="62"/>
      <c r="D49" s="62"/>
      <c r="E49" s="62"/>
      <c r="F49" s="62"/>
      <c r="G49" s="62"/>
      <c r="H49" s="62"/>
      <c r="I49" s="62"/>
      <c r="J49" s="62"/>
      <c r="K49" s="62"/>
      <c r="L49" s="62"/>
      <c r="M49" s="62"/>
      <c r="N49" s="62"/>
      <c r="O49" s="62"/>
      <c r="P49" s="62"/>
      <c r="Q49" s="62"/>
      <c r="R49" s="62"/>
      <c r="S49" s="62"/>
    </row>
    <row r="50" spans="1:19" ht="15" x14ac:dyDescent="0.25">
      <c r="A50" s="62"/>
      <c r="B50" s="62"/>
      <c r="C50" s="62"/>
      <c r="D50" s="62"/>
      <c r="E50" s="62"/>
      <c r="F50" s="62"/>
      <c r="G50" s="62"/>
      <c r="H50" s="62"/>
      <c r="I50" s="62"/>
      <c r="J50" s="62"/>
      <c r="K50" s="62"/>
      <c r="L50" s="62"/>
      <c r="M50" s="62"/>
      <c r="N50" s="62"/>
      <c r="O50" s="62"/>
      <c r="P50" s="62"/>
      <c r="Q50" s="62"/>
      <c r="R50" s="62"/>
      <c r="S50" s="62"/>
    </row>
    <row r="51" spans="1:19" ht="15" x14ac:dyDescent="0.25">
      <c r="A51" s="62"/>
      <c r="B51" s="62"/>
      <c r="C51" s="62"/>
      <c r="D51" s="62"/>
      <c r="E51" s="62"/>
      <c r="F51" s="62"/>
      <c r="G51" s="62"/>
      <c r="H51" s="62"/>
      <c r="I51" s="62"/>
      <c r="J51" s="62"/>
      <c r="K51" s="62"/>
      <c r="L51" s="62"/>
      <c r="M51" s="62"/>
      <c r="N51" s="62"/>
      <c r="O51" s="62"/>
      <c r="P51" s="62"/>
      <c r="Q51" s="62"/>
      <c r="R51" s="62"/>
      <c r="S51" s="62"/>
    </row>
    <row r="52" spans="1:19" ht="15" x14ac:dyDescent="0.25">
      <c r="A52" s="62"/>
      <c r="B52" s="62"/>
      <c r="C52" s="62"/>
      <c r="D52" s="62"/>
      <c r="E52" s="62"/>
      <c r="F52" s="62"/>
      <c r="G52" s="62"/>
      <c r="H52" s="62"/>
      <c r="I52" s="62"/>
      <c r="J52" s="62"/>
      <c r="K52" s="62"/>
      <c r="L52" s="62"/>
      <c r="M52" s="62"/>
      <c r="N52" s="62"/>
      <c r="O52" s="62"/>
      <c r="P52" s="62"/>
      <c r="Q52" s="62"/>
      <c r="R52" s="62"/>
      <c r="S52" s="62"/>
    </row>
    <row r="53" spans="1:19" ht="15" x14ac:dyDescent="0.25">
      <c r="A53" s="62"/>
      <c r="B53" s="62"/>
      <c r="C53" s="62"/>
      <c r="D53" s="62"/>
      <c r="E53" s="62"/>
      <c r="F53" s="62"/>
      <c r="G53" s="62"/>
      <c r="H53" s="62"/>
      <c r="I53" s="62"/>
      <c r="J53" s="62"/>
      <c r="K53" s="62"/>
      <c r="L53" s="62"/>
      <c r="M53" s="62"/>
      <c r="N53" s="62"/>
      <c r="O53" s="62"/>
      <c r="P53" s="62"/>
      <c r="Q53" s="62"/>
      <c r="R53" s="62"/>
      <c r="S53" s="62"/>
    </row>
    <row r="54" spans="1:19" ht="15" x14ac:dyDescent="0.25">
      <c r="A54" s="62"/>
      <c r="B54" s="62"/>
      <c r="C54" s="62"/>
      <c r="D54" s="62"/>
      <c r="E54" s="62"/>
      <c r="F54" s="62"/>
      <c r="G54" s="62"/>
      <c r="H54" s="62"/>
      <c r="I54" s="62"/>
      <c r="J54" s="62"/>
      <c r="K54" s="62"/>
      <c r="L54" s="62"/>
      <c r="M54" s="62"/>
      <c r="N54" s="62"/>
      <c r="O54" s="62"/>
      <c r="P54" s="62"/>
      <c r="Q54" s="62"/>
      <c r="R54" s="62"/>
      <c r="S54" s="62"/>
    </row>
    <row r="55" spans="1:19" ht="15" x14ac:dyDescent="0.25">
      <c r="A55" s="62"/>
      <c r="B55" s="62"/>
      <c r="C55" s="62"/>
      <c r="D55" s="62"/>
      <c r="E55" s="62"/>
      <c r="F55" s="62"/>
      <c r="G55" s="62"/>
      <c r="H55" s="62"/>
      <c r="I55" s="62"/>
      <c r="J55" s="62"/>
      <c r="K55" s="62"/>
      <c r="L55" s="62"/>
      <c r="M55" s="62"/>
      <c r="N55" s="62"/>
      <c r="O55" s="62"/>
      <c r="P55" s="62"/>
      <c r="Q55" s="62"/>
      <c r="R55" s="62"/>
      <c r="S55" s="62"/>
    </row>
    <row r="56" spans="1:19" ht="15" x14ac:dyDescent="0.25">
      <c r="A56" s="62"/>
      <c r="B56" s="62"/>
      <c r="C56" s="62"/>
      <c r="D56" s="62"/>
      <c r="E56" s="62"/>
      <c r="F56" s="62"/>
      <c r="G56" s="62"/>
      <c r="H56" s="62"/>
      <c r="I56" s="62"/>
      <c r="J56" s="62"/>
      <c r="K56" s="62"/>
      <c r="L56" s="62"/>
      <c r="M56" s="62"/>
      <c r="N56" s="62"/>
      <c r="O56" s="62"/>
      <c r="P56" s="62"/>
      <c r="Q56" s="62"/>
      <c r="R56" s="62"/>
      <c r="S56" s="62"/>
    </row>
    <row r="57" spans="1:19" ht="15" x14ac:dyDescent="0.25">
      <c r="A57" s="62"/>
      <c r="B57" s="62"/>
      <c r="C57" s="62"/>
      <c r="D57" s="62"/>
      <c r="E57" s="62"/>
      <c r="F57" s="62"/>
      <c r="G57" s="62"/>
      <c r="H57" s="62"/>
      <c r="I57" s="62"/>
      <c r="J57" s="62"/>
      <c r="K57" s="62"/>
      <c r="L57" s="62"/>
      <c r="M57" s="62"/>
      <c r="N57" s="62"/>
      <c r="O57" s="62"/>
      <c r="P57" s="62"/>
      <c r="Q57" s="62"/>
      <c r="R57" s="62"/>
      <c r="S57" s="62"/>
    </row>
    <row r="58" spans="1:19" ht="15" x14ac:dyDescent="0.25">
      <c r="A58" s="62"/>
      <c r="B58" s="62"/>
      <c r="C58" s="62"/>
      <c r="D58" s="62"/>
      <c r="E58" s="62"/>
      <c r="F58" s="62"/>
      <c r="G58" s="62"/>
      <c r="H58" s="62"/>
      <c r="I58" s="62"/>
      <c r="J58" s="62"/>
      <c r="K58" s="62"/>
      <c r="L58" s="62"/>
      <c r="M58" s="62"/>
      <c r="N58" s="62"/>
      <c r="O58" s="62"/>
      <c r="P58" s="62"/>
      <c r="Q58" s="62"/>
      <c r="R58" s="62"/>
      <c r="S58" s="62"/>
    </row>
    <row r="59" spans="1:19" ht="15" x14ac:dyDescent="0.25">
      <c r="A59" s="62"/>
      <c r="B59" s="62"/>
      <c r="C59" s="62"/>
      <c r="D59" s="62"/>
      <c r="E59" s="62"/>
      <c r="F59" s="62"/>
      <c r="G59" s="62"/>
      <c r="H59" s="62"/>
      <c r="I59" s="62"/>
      <c r="J59" s="62"/>
      <c r="K59" s="62"/>
      <c r="L59" s="62"/>
      <c r="M59" s="62"/>
      <c r="N59" s="62"/>
      <c r="O59" s="62"/>
      <c r="P59" s="62"/>
      <c r="Q59" s="62"/>
      <c r="R59" s="62"/>
      <c r="S59" s="62"/>
    </row>
    <row r="60" spans="1:19" ht="15" x14ac:dyDescent="0.25">
      <c r="A60" s="62"/>
      <c r="B60" s="62"/>
      <c r="C60" s="62"/>
      <c r="D60" s="62"/>
      <c r="E60" s="62"/>
      <c r="F60" s="62"/>
      <c r="G60" s="62"/>
      <c r="H60" s="62"/>
      <c r="I60" s="62"/>
      <c r="J60" s="62"/>
      <c r="K60" s="62"/>
      <c r="L60" s="62"/>
      <c r="M60" s="62"/>
      <c r="N60" s="62"/>
      <c r="O60" s="62"/>
      <c r="P60" s="62"/>
      <c r="Q60" s="62"/>
      <c r="R60" s="62"/>
      <c r="S60" s="62"/>
    </row>
    <row r="61" spans="1:19" ht="15" x14ac:dyDescent="0.25">
      <c r="A61" s="62"/>
      <c r="B61" s="62"/>
      <c r="C61" s="62"/>
      <c r="D61" s="62"/>
      <c r="E61" s="62"/>
      <c r="F61" s="62"/>
      <c r="G61" s="62"/>
      <c r="H61" s="62"/>
      <c r="I61" s="62"/>
      <c r="J61" s="62"/>
      <c r="K61" s="62"/>
      <c r="L61" s="62"/>
      <c r="M61" s="62"/>
      <c r="N61" s="62"/>
      <c r="O61" s="62"/>
      <c r="P61" s="62"/>
      <c r="Q61" s="62"/>
      <c r="R61" s="62"/>
      <c r="S61" s="62"/>
    </row>
    <row r="62" spans="1:19" ht="15" x14ac:dyDescent="0.25">
      <c r="A62" s="62"/>
      <c r="B62" s="62"/>
      <c r="C62" s="62"/>
      <c r="D62" s="62"/>
      <c r="E62" s="62"/>
      <c r="F62" s="62"/>
      <c r="G62" s="62"/>
      <c r="H62" s="62"/>
      <c r="I62" s="62"/>
      <c r="J62" s="62"/>
      <c r="K62" s="62"/>
      <c r="L62" s="62"/>
      <c r="M62" s="62"/>
      <c r="N62" s="62"/>
      <c r="O62" s="62"/>
      <c r="P62" s="62"/>
      <c r="Q62" s="62"/>
      <c r="R62" s="62"/>
      <c r="S62" s="62"/>
    </row>
    <row r="63" spans="1:19" ht="15" x14ac:dyDescent="0.25">
      <c r="A63" s="62"/>
      <c r="B63" s="62"/>
      <c r="C63" s="62"/>
      <c r="D63" s="62"/>
      <c r="E63" s="62"/>
      <c r="F63" s="62"/>
      <c r="G63" s="62"/>
      <c r="H63" s="62"/>
      <c r="I63" s="62"/>
      <c r="J63" s="62"/>
      <c r="K63" s="62"/>
      <c r="L63" s="62"/>
      <c r="M63" s="62"/>
      <c r="N63" s="62"/>
      <c r="O63" s="62"/>
      <c r="P63" s="62"/>
      <c r="Q63" s="62"/>
      <c r="R63" s="62"/>
      <c r="S63" s="62"/>
    </row>
    <row r="64" spans="1:19" ht="15" x14ac:dyDescent="0.25">
      <c r="A64" s="62"/>
      <c r="B64" s="62"/>
      <c r="C64" s="62"/>
      <c r="D64" s="62"/>
      <c r="E64" s="62"/>
      <c r="F64" s="62"/>
      <c r="G64" s="62"/>
      <c r="H64" s="62"/>
      <c r="I64" s="62"/>
      <c r="J64" s="62"/>
      <c r="K64" s="62"/>
      <c r="L64" s="62"/>
      <c r="M64" s="62"/>
      <c r="N64" s="62"/>
      <c r="O64" s="62"/>
      <c r="P64" s="62"/>
      <c r="Q64" s="62"/>
      <c r="R64" s="62"/>
      <c r="S64" s="62"/>
    </row>
    <row r="65" spans="1:19" ht="15" x14ac:dyDescent="0.25">
      <c r="A65" s="62"/>
      <c r="B65" s="62"/>
      <c r="C65" s="62"/>
      <c r="D65" s="62"/>
      <c r="E65" s="62"/>
      <c r="F65" s="62"/>
      <c r="G65" s="62"/>
      <c r="H65" s="62"/>
      <c r="I65" s="62"/>
      <c r="J65" s="62"/>
      <c r="K65" s="62"/>
      <c r="L65" s="62"/>
      <c r="M65" s="62"/>
      <c r="N65" s="62"/>
      <c r="O65" s="62"/>
      <c r="P65" s="62"/>
      <c r="Q65" s="62"/>
      <c r="R65" s="62"/>
      <c r="S65" s="62"/>
    </row>
    <row r="66" spans="1:19" ht="15" x14ac:dyDescent="0.25">
      <c r="A66" s="62"/>
      <c r="B66" s="62"/>
      <c r="C66" s="62"/>
      <c r="D66" s="62"/>
      <c r="E66" s="62"/>
      <c r="F66" s="62"/>
      <c r="G66" s="62"/>
      <c r="H66" s="62"/>
      <c r="I66" s="62"/>
      <c r="J66" s="62"/>
      <c r="K66" s="62"/>
      <c r="L66" s="62"/>
      <c r="M66" s="62"/>
      <c r="N66" s="62"/>
      <c r="O66" s="62"/>
      <c r="P66" s="62"/>
      <c r="Q66" s="62"/>
      <c r="R66" s="62"/>
      <c r="S66" s="62"/>
    </row>
    <row r="67" spans="1:19" ht="15" x14ac:dyDescent="0.25">
      <c r="A67" s="62"/>
      <c r="B67" s="62"/>
      <c r="C67" s="62"/>
      <c r="D67" s="62"/>
      <c r="E67" s="62"/>
      <c r="F67" s="62"/>
      <c r="G67" s="62"/>
      <c r="H67" s="62"/>
      <c r="I67" s="62"/>
      <c r="J67" s="62"/>
      <c r="K67" s="62"/>
      <c r="L67" s="62"/>
      <c r="M67" s="62"/>
      <c r="N67" s="62"/>
      <c r="O67" s="62"/>
      <c r="P67" s="62"/>
      <c r="Q67" s="62"/>
      <c r="R67" s="62"/>
      <c r="S67" s="62"/>
    </row>
    <row r="68" spans="1:19" ht="15" x14ac:dyDescent="0.25">
      <c r="A68" s="62"/>
      <c r="B68" s="62"/>
      <c r="C68" s="62"/>
      <c r="D68" s="62"/>
      <c r="E68" s="62"/>
      <c r="F68" s="62"/>
      <c r="G68" s="62"/>
      <c r="H68" s="62"/>
      <c r="I68" s="62"/>
      <c r="J68" s="62"/>
      <c r="K68" s="62"/>
      <c r="L68" s="62"/>
      <c r="M68" s="62"/>
      <c r="N68" s="62"/>
      <c r="O68" s="62"/>
      <c r="P68" s="62"/>
      <c r="Q68" s="62"/>
      <c r="R68" s="62"/>
      <c r="S68" s="62"/>
    </row>
    <row r="69" spans="1:19" ht="15" x14ac:dyDescent="0.25">
      <c r="A69" s="62"/>
      <c r="B69" s="62"/>
      <c r="C69" s="62"/>
      <c r="D69" s="62"/>
      <c r="E69" s="62"/>
      <c r="F69" s="62"/>
      <c r="G69" s="62"/>
      <c r="H69" s="62"/>
      <c r="I69" s="62"/>
      <c r="J69" s="62"/>
      <c r="K69" s="62"/>
      <c r="L69" s="62"/>
      <c r="M69" s="62"/>
      <c r="N69" s="62"/>
      <c r="O69" s="62"/>
      <c r="P69" s="62"/>
      <c r="Q69" s="62"/>
      <c r="R69" s="62"/>
      <c r="S69" s="62"/>
    </row>
    <row r="70" spans="1:19" ht="15" x14ac:dyDescent="0.25">
      <c r="A70" s="62"/>
      <c r="B70" s="62"/>
      <c r="C70" s="62"/>
      <c r="D70" s="62"/>
      <c r="E70" s="62"/>
      <c r="F70" s="62"/>
      <c r="G70" s="62"/>
      <c r="H70" s="62"/>
      <c r="I70" s="62"/>
      <c r="J70" s="62"/>
      <c r="K70" s="62"/>
      <c r="L70" s="62"/>
      <c r="M70" s="62"/>
      <c r="N70" s="62"/>
      <c r="O70" s="62"/>
      <c r="P70" s="62"/>
      <c r="Q70" s="62"/>
      <c r="R70" s="62"/>
      <c r="S70" s="62"/>
    </row>
    <row r="71" spans="1:19" ht="15" x14ac:dyDescent="0.25">
      <c r="A71" s="62"/>
      <c r="B71" s="62"/>
      <c r="C71" s="62"/>
      <c r="D71" s="62"/>
      <c r="E71" s="62"/>
      <c r="F71" s="62"/>
      <c r="G71" s="62"/>
      <c r="H71" s="62"/>
      <c r="I71" s="62"/>
      <c r="J71" s="62"/>
      <c r="K71" s="62"/>
      <c r="L71" s="62"/>
      <c r="M71" s="62"/>
      <c r="N71" s="62"/>
      <c r="O71" s="62"/>
      <c r="P71" s="62"/>
      <c r="Q71" s="62"/>
      <c r="R71" s="62"/>
      <c r="S71" s="62"/>
    </row>
    <row r="72" spans="1:19" ht="15" x14ac:dyDescent="0.25">
      <c r="A72" s="62"/>
      <c r="B72" s="62"/>
      <c r="C72" s="62"/>
      <c r="D72" s="62"/>
      <c r="E72" s="62"/>
      <c r="F72" s="62"/>
      <c r="G72" s="62"/>
      <c r="H72" s="62"/>
      <c r="I72" s="62"/>
      <c r="J72" s="62"/>
      <c r="K72" s="62"/>
      <c r="L72" s="62"/>
      <c r="M72" s="62"/>
      <c r="N72" s="62"/>
      <c r="O72" s="62"/>
      <c r="P72" s="62"/>
      <c r="Q72" s="62"/>
      <c r="R72" s="62"/>
      <c r="S72" s="62"/>
    </row>
    <row r="73" spans="1:19" ht="15" x14ac:dyDescent="0.25">
      <c r="A73" s="62"/>
      <c r="B73" s="62"/>
      <c r="C73" s="62"/>
      <c r="D73" s="62"/>
      <c r="E73" s="62"/>
      <c r="F73" s="62"/>
      <c r="G73" s="62"/>
      <c r="H73" s="62"/>
      <c r="I73" s="62"/>
      <c r="J73" s="62"/>
      <c r="K73" s="62"/>
      <c r="L73" s="62"/>
      <c r="M73" s="62"/>
      <c r="N73" s="62"/>
      <c r="O73" s="62"/>
      <c r="P73" s="62"/>
      <c r="Q73" s="62"/>
      <c r="R73" s="62"/>
      <c r="S73" s="62"/>
    </row>
    <row r="74" spans="1:19" ht="15" x14ac:dyDescent="0.25">
      <c r="A74" s="62"/>
      <c r="B74" s="62"/>
      <c r="C74" s="62"/>
      <c r="D74" s="62"/>
      <c r="E74" s="62"/>
      <c r="F74" s="62"/>
      <c r="G74" s="62"/>
      <c r="H74" s="62"/>
      <c r="I74" s="62"/>
      <c r="J74" s="62"/>
      <c r="K74" s="62"/>
      <c r="L74" s="62"/>
      <c r="M74" s="62"/>
      <c r="N74" s="62"/>
      <c r="O74" s="62"/>
      <c r="P74" s="62"/>
      <c r="Q74" s="62"/>
      <c r="R74" s="62"/>
      <c r="S74" s="62"/>
    </row>
    <row r="75" spans="1:19" ht="15" x14ac:dyDescent="0.25">
      <c r="A75" s="62"/>
      <c r="B75" s="62"/>
      <c r="C75" s="62"/>
      <c r="D75" s="62"/>
      <c r="E75" s="62"/>
      <c r="F75" s="62"/>
      <c r="G75" s="62"/>
      <c r="H75" s="62"/>
      <c r="I75" s="62"/>
      <c r="J75" s="62"/>
      <c r="K75" s="62"/>
      <c r="L75" s="62"/>
      <c r="M75" s="62"/>
      <c r="N75" s="62"/>
      <c r="O75" s="62"/>
      <c r="P75" s="62"/>
      <c r="Q75" s="62"/>
      <c r="R75" s="62"/>
      <c r="S75" s="62"/>
    </row>
    <row r="76" spans="1:19" ht="15" x14ac:dyDescent="0.25">
      <c r="A76" s="62"/>
      <c r="B76" s="62"/>
      <c r="C76" s="62"/>
      <c r="D76" s="62"/>
      <c r="E76" s="62"/>
      <c r="F76" s="62"/>
      <c r="G76" s="62"/>
      <c r="H76" s="62"/>
      <c r="I76" s="62"/>
      <c r="J76" s="62"/>
      <c r="K76" s="62"/>
      <c r="L76" s="62"/>
      <c r="M76" s="62"/>
      <c r="N76" s="62"/>
      <c r="O76" s="62"/>
      <c r="P76" s="62"/>
      <c r="Q76" s="62"/>
      <c r="R76" s="62"/>
      <c r="S76" s="62"/>
    </row>
    <row r="77" spans="1:19" ht="15" x14ac:dyDescent="0.25">
      <c r="A77" s="62"/>
      <c r="B77" s="62"/>
      <c r="C77" s="62"/>
      <c r="D77" s="62"/>
      <c r="E77" s="62"/>
      <c r="F77" s="62"/>
      <c r="G77" s="62"/>
      <c r="H77" s="62"/>
      <c r="I77" s="62"/>
      <c r="J77" s="62"/>
      <c r="K77" s="62"/>
      <c r="L77" s="62"/>
      <c r="M77" s="62"/>
      <c r="N77" s="62"/>
      <c r="O77" s="62"/>
      <c r="P77" s="62"/>
      <c r="Q77" s="62"/>
      <c r="R77" s="62"/>
      <c r="S77" s="62"/>
    </row>
    <row r="78" spans="1:19" ht="15" x14ac:dyDescent="0.25">
      <c r="A78" s="62"/>
      <c r="B78" s="62"/>
      <c r="C78" s="62"/>
      <c r="D78" s="62"/>
      <c r="E78" s="62"/>
      <c r="F78" s="62"/>
      <c r="G78" s="62"/>
      <c r="H78" s="62"/>
      <c r="I78" s="62"/>
      <c r="J78" s="62"/>
      <c r="K78" s="62"/>
      <c r="L78" s="62"/>
      <c r="M78" s="62"/>
      <c r="N78" s="62"/>
      <c r="O78" s="62"/>
      <c r="P78" s="62"/>
      <c r="Q78" s="62"/>
      <c r="R78" s="62"/>
      <c r="S78" s="62"/>
    </row>
    <row r="79" spans="1:19" ht="15" x14ac:dyDescent="0.25">
      <c r="A79" s="62"/>
      <c r="B79" s="62"/>
      <c r="C79" s="62"/>
      <c r="D79" s="62"/>
      <c r="E79" s="62"/>
      <c r="F79" s="62"/>
      <c r="G79" s="62"/>
      <c r="H79" s="62"/>
      <c r="I79" s="62"/>
      <c r="J79" s="62"/>
      <c r="K79" s="62"/>
      <c r="L79" s="62"/>
      <c r="M79" s="62"/>
      <c r="N79" s="62"/>
      <c r="O79" s="62"/>
      <c r="P79" s="62"/>
      <c r="Q79" s="62"/>
      <c r="R79" s="62"/>
      <c r="S79" s="62"/>
    </row>
    <row r="80" spans="1:19" ht="15" x14ac:dyDescent="0.25">
      <c r="A80" s="62"/>
      <c r="B80" s="62"/>
      <c r="C80" s="62"/>
      <c r="D80" s="62"/>
      <c r="E80" s="62"/>
      <c r="F80" s="62"/>
      <c r="G80" s="62"/>
      <c r="H80" s="62"/>
      <c r="I80" s="62"/>
      <c r="J80" s="62"/>
      <c r="K80" s="62"/>
      <c r="L80" s="62"/>
      <c r="M80" s="62"/>
      <c r="N80" s="62"/>
      <c r="O80" s="62"/>
      <c r="P80" s="62"/>
      <c r="Q80" s="62"/>
      <c r="R80" s="62"/>
      <c r="S80" s="62"/>
    </row>
    <row r="81" spans="1:19" ht="15" x14ac:dyDescent="0.25">
      <c r="A81" s="62"/>
      <c r="B81" s="62"/>
      <c r="C81" s="62"/>
      <c r="D81" s="62"/>
      <c r="E81" s="62"/>
      <c r="F81" s="62"/>
      <c r="G81" s="62"/>
      <c r="H81" s="62"/>
      <c r="I81" s="62"/>
      <c r="J81" s="62"/>
      <c r="K81" s="62"/>
      <c r="L81" s="62"/>
      <c r="M81" s="62"/>
      <c r="N81" s="62"/>
      <c r="O81" s="62"/>
      <c r="P81" s="62"/>
      <c r="Q81" s="62"/>
      <c r="R81" s="62"/>
      <c r="S81" s="62"/>
    </row>
    <row r="82" spans="1:19" ht="15" x14ac:dyDescent="0.25">
      <c r="A82" s="62"/>
      <c r="B82" s="62"/>
      <c r="C82" s="62"/>
      <c r="D82" s="62"/>
      <c r="E82" s="62"/>
      <c r="F82" s="62"/>
      <c r="G82" s="62"/>
      <c r="H82" s="62"/>
      <c r="I82" s="62"/>
      <c r="J82" s="62"/>
      <c r="K82" s="62"/>
      <c r="L82" s="62"/>
      <c r="M82" s="62"/>
      <c r="N82" s="62"/>
      <c r="O82" s="62"/>
      <c r="P82" s="62"/>
      <c r="Q82" s="62"/>
      <c r="R82" s="62"/>
      <c r="S82" s="62"/>
    </row>
    <row r="83" spans="1:19" ht="15" x14ac:dyDescent="0.25">
      <c r="A83" s="62"/>
      <c r="B83" s="62"/>
      <c r="C83" s="62"/>
      <c r="D83" s="62"/>
      <c r="E83" s="62"/>
      <c r="F83" s="62"/>
      <c r="G83" s="62"/>
      <c r="H83" s="62"/>
      <c r="I83" s="62"/>
      <c r="J83" s="62"/>
      <c r="K83" s="62"/>
      <c r="L83" s="62"/>
      <c r="M83" s="62"/>
      <c r="N83" s="62"/>
      <c r="O83" s="62"/>
      <c r="P83" s="62"/>
      <c r="Q83" s="62"/>
      <c r="R83" s="62"/>
      <c r="S83" s="62"/>
    </row>
    <row r="84" spans="1:19" ht="15" x14ac:dyDescent="0.25">
      <c r="A84" s="62"/>
      <c r="B84" s="62"/>
      <c r="C84" s="62"/>
      <c r="D84" s="62"/>
      <c r="E84" s="62"/>
      <c r="F84" s="62"/>
      <c r="G84" s="62"/>
      <c r="H84" s="62"/>
      <c r="I84" s="62"/>
      <c r="J84" s="62"/>
      <c r="K84" s="62"/>
      <c r="L84" s="62"/>
      <c r="M84" s="62"/>
      <c r="N84" s="62"/>
      <c r="O84" s="62"/>
      <c r="P84" s="62"/>
      <c r="Q84" s="62"/>
      <c r="R84" s="62"/>
      <c r="S84" s="62"/>
    </row>
    <row r="85" spans="1:19" ht="15" x14ac:dyDescent="0.25">
      <c r="A85" s="62"/>
      <c r="B85" s="62"/>
      <c r="C85" s="62"/>
      <c r="D85" s="62"/>
      <c r="E85" s="62"/>
      <c r="F85" s="62"/>
      <c r="G85" s="62"/>
      <c r="H85" s="62"/>
      <c r="I85" s="62"/>
      <c r="J85" s="62"/>
      <c r="K85" s="62"/>
      <c r="L85" s="62"/>
      <c r="M85" s="62"/>
      <c r="N85" s="62"/>
      <c r="O85" s="62"/>
      <c r="P85" s="62"/>
      <c r="Q85" s="62"/>
      <c r="R85" s="62"/>
      <c r="S85" s="62"/>
    </row>
    <row r="86" spans="1:19" ht="15" x14ac:dyDescent="0.25">
      <c r="A86" s="62"/>
      <c r="B86" s="62"/>
      <c r="C86" s="62"/>
      <c r="D86" s="62"/>
      <c r="E86" s="62"/>
      <c r="F86" s="62"/>
      <c r="G86" s="62"/>
      <c r="H86" s="62"/>
      <c r="I86" s="62"/>
      <c r="J86" s="62"/>
      <c r="K86" s="62"/>
      <c r="L86" s="62"/>
      <c r="M86" s="62"/>
      <c r="N86" s="62"/>
      <c r="O86" s="62"/>
      <c r="P86" s="62"/>
      <c r="Q86" s="62"/>
      <c r="R86" s="62"/>
      <c r="S86" s="62"/>
    </row>
    <row r="87" spans="1:19" ht="15" x14ac:dyDescent="0.25">
      <c r="A87" s="62"/>
      <c r="B87" s="62"/>
      <c r="C87" s="62"/>
      <c r="D87" s="62"/>
      <c r="E87" s="62"/>
      <c r="F87" s="62"/>
      <c r="G87" s="62"/>
      <c r="H87" s="62"/>
      <c r="I87" s="62"/>
      <c r="J87" s="62"/>
      <c r="K87" s="62"/>
      <c r="L87" s="62"/>
      <c r="M87" s="62"/>
      <c r="N87" s="62"/>
      <c r="O87" s="62"/>
      <c r="P87" s="62"/>
      <c r="Q87" s="62"/>
      <c r="R87" s="62"/>
      <c r="S87" s="62"/>
    </row>
    <row r="88" spans="1:19" ht="15" x14ac:dyDescent="0.25">
      <c r="A88" s="62"/>
      <c r="B88" s="62"/>
      <c r="C88" s="62"/>
      <c r="D88" s="62"/>
      <c r="E88" s="62"/>
      <c r="F88" s="62"/>
      <c r="G88" s="62"/>
      <c r="H88" s="62"/>
      <c r="I88" s="62"/>
      <c r="J88" s="62"/>
      <c r="K88" s="62"/>
      <c r="L88" s="62"/>
      <c r="M88" s="62"/>
      <c r="N88" s="62"/>
      <c r="O88" s="62"/>
      <c r="P88" s="62"/>
      <c r="Q88" s="62"/>
      <c r="R88" s="62"/>
      <c r="S88" s="62"/>
    </row>
    <row r="89" spans="1:19" ht="15" x14ac:dyDescent="0.25">
      <c r="A89" s="62"/>
      <c r="B89" s="62"/>
      <c r="C89" s="62"/>
      <c r="D89" s="62"/>
      <c r="E89" s="62"/>
      <c r="F89" s="62"/>
      <c r="G89" s="62"/>
      <c r="H89" s="62"/>
      <c r="I89" s="62"/>
      <c r="J89" s="62"/>
      <c r="K89" s="62"/>
      <c r="L89" s="62"/>
      <c r="M89" s="62"/>
      <c r="N89" s="62"/>
      <c r="O89" s="62"/>
      <c r="P89" s="62"/>
      <c r="Q89" s="62"/>
      <c r="R89" s="62"/>
      <c r="S89" s="62"/>
    </row>
    <row r="90" spans="1:19" ht="15" x14ac:dyDescent="0.25">
      <c r="A90" s="62"/>
      <c r="B90" s="62"/>
      <c r="C90" s="62"/>
      <c r="D90" s="62"/>
      <c r="E90" s="62"/>
      <c r="F90" s="62"/>
      <c r="G90" s="62"/>
      <c r="H90" s="62"/>
      <c r="I90" s="62"/>
      <c r="J90" s="62"/>
      <c r="K90" s="62"/>
      <c r="L90" s="62"/>
      <c r="M90" s="62"/>
      <c r="N90" s="62"/>
      <c r="O90" s="62"/>
      <c r="P90" s="62"/>
      <c r="Q90" s="62"/>
      <c r="R90" s="62"/>
      <c r="S90" s="62"/>
    </row>
    <row r="91" spans="1:19" ht="15" x14ac:dyDescent="0.25">
      <c r="A91" s="62"/>
      <c r="B91" s="62"/>
      <c r="C91" s="62"/>
      <c r="D91" s="62"/>
      <c r="E91" s="62"/>
      <c r="F91" s="62"/>
      <c r="G91" s="62"/>
      <c r="H91" s="62"/>
      <c r="I91" s="62"/>
      <c r="J91" s="62"/>
      <c r="K91" s="62"/>
      <c r="L91" s="62"/>
      <c r="M91" s="62"/>
      <c r="N91" s="62"/>
      <c r="O91" s="62"/>
      <c r="P91" s="62"/>
      <c r="Q91" s="62"/>
      <c r="R91" s="62"/>
      <c r="S91" s="62"/>
    </row>
    <row r="92" spans="1:19" ht="15" x14ac:dyDescent="0.25">
      <c r="A92" s="62"/>
      <c r="B92" s="62"/>
      <c r="C92" s="62"/>
      <c r="D92" s="62"/>
      <c r="E92" s="62"/>
      <c r="F92" s="62"/>
      <c r="G92" s="62"/>
      <c r="H92" s="62"/>
      <c r="I92" s="62"/>
      <c r="J92" s="62"/>
      <c r="K92" s="62"/>
      <c r="L92" s="62"/>
      <c r="M92" s="62"/>
      <c r="N92" s="62"/>
      <c r="O92" s="62"/>
      <c r="P92" s="62"/>
      <c r="Q92" s="62"/>
      <c r="R92" s="62"/>
      <c r="S92" s="62"/>
    </row>
    <row r="93" spans="1:19" ht="15" x14ac:dyDescent="0.25">
      <c r="A93" s="62"/>
      <c r="B93" s="62"/>
      <c r="C93" s="62"/>
      <c r="D93" s="62"/>
      <c r="E93" s="62"/>
      <c r="F93" s="62"/>
      <c r="G93" s="62"/>
      <c r="H93" s="62"/>
      <c r="I93" s="62"/>
      <c r="J93" s="62"/>
      <c r="K93" s="62"/>
      <c r="L93" s="62"/>
      <c r="M93" s="62"/>
      <c r="N93" s="62"/>
      <c r="O93" s="62"/>
      <c r="P93" s="62"/>
      <c r="Q93" s="62"/>
      <c r="R93" s="62"/>
      <c r="S93" s="62"/>
    </row>
    <row r="94" spans="1:19" ht="15" x14ac:dyDescent="0.25">
      <c r="A94" s="62"/>
      <c r="B94" s="62"/>
      <c r="C94" s="62"/>
      <c r="D94" s="62"/>
      <c r="E94" s="62"/>
      <c r="F94" s="62"/>
      <c r="G94" s="62"/>
      <c r="H94" s="62"/>
      <c r="I94" s="62"/>
      <c r="J94" s="62"/>
      <c r="K94" s="62"/>
      <c r="L94" s="62"/>
      <c r="M94" s="62"/>
      <c r="N94" s="62"/>
      <c r="O94" s="62"/>
      <c r="P94" s="62"/>
      <c r="Q94" s="62"/>
      <c r="R94" s="62"/>
      <c r="S94" s="62"/>
    </row>
    <row r="95" spans="1:19" ht="15" x14ac:dyDescent="0.25">
      <c r="A95" s="62"/>
      <c r="B95" s="62"/>
      <c r="C95" s="62"/>
      <c r="D95" s="62"/>
      <c r="E95" s="62"/>
      <c r="F95" s="62"/>
      <c r="G95" s="62"/>
      <c r="H95" s="62"/>
      <c r="I95" s="62"/>
      <c r="J95" s="62"/>
      <c r="K95" s="62"/>
      <c r="L95" s="62"/>
      <c r="M95" s="62"/>
      <c r="N95" s="62"/>
      <c r="O95" s="62"/>
      <c r="P95" s="62"/>
      <c r="Q95" s="62"/>
      <c r="R95" s="62"/>
      <c r="S95" s="62"/>
    </row>
    <row r="96" spans="1:19" ht="15" x14ac:dyDescent="0.25">
      <c r="A96" s="62"/>
      <c r="B96" s="62"/>
      <c r="C96" s="62"/>
      <c r="D96" s="62"/>
      <c r="E96" s="62"/>
      <c r="F96" s="62"/>
      <c r="G96" s="62"/>
      <c r="H96" s="62"/>
      <c r="I96" s="62"/>
      <c r="J96" s="62"/>
      <c r="K96" s="62"/>
      <c r="L96" s="62"/>
      <c r="M96" s="62"/>
      <c r="N96" s="62"/>
      <c r="O96" s="62"/>
      <c r="P96" s="62"/>
      <c r="Q96" s="62"/>
      <c r="R96" s="62"/>
      <c r="S96" s="62"/>
    </row>
    <row r="97" spans="1:19" ht="15" x14ac:dyDescent="0.25">
      <c r="A97" s="62"/>
      <c r="B97" s="62"/>
      <c r="C97" s="62"/>
      <c r="D97" s="62"/>
      <c r="E97" s="62"/>
      <c r="F97" s="62"/>
      <c r="G97" s="62"/>
      <c r="H97" s="62"/>
      <c r="I97" s="62"/>
      <c r="J97" s="62"/>
      <c r="K97" s="62"/>
      <c r="L97" s="62"/>
      <c r="M97" s="62"/>
      <c r="N97" s="62"/>
      <c r="O97" s="62"/>
      <c r="P97" s="62"/>
      <c r="Q97" s="62"/>
      <c r="R97" s="62"/>
      <c r="S97" s="62"/>
    </row>
    <row r="98" spans="1:19" ht="15" x14ac:dyDescent="0.25">
      <c r="A98" s="62"/>
      <c r="B98" s="62"/>
      <c r="C98" s="62"/>
      <c r="D98" s="62"/>
      <c r="E98" s="62"/>
      <c r="F98" s="62"/>
      <c r="G98" s="62"/>
      <c r="H98" s="62"/>
      <c r="I98" s="62"/>
      <c r="J98" s="62"/>
      <c r="K98" s="62"/>
      <c r="L98" s="62"/>
      <c r="M98" s="62"/>
      <c r="N98" s="62"/>
      <c r="O98" s="62"/>
      <c r="P98" s="62"/>
      <c r="Q98" s="62"/>
      <c r="R98" s="62"/>
      <c r="S98" s="62"/>
    </row>
    <row r="99" spans="1:19" ht="15" x14ac:dyDescent="0.25">
      <c r="A99" s="62"/>
      <c r="B99" s="62"/>
      <c r="C99" s="62"/>
      <c r="D99" s="62"/>
      <c r="E99" s="62"/>
      <c r="F99" s="62"/>
      <c r="G99" s="62"/>
      <c r="H99" s="62"/>
      <c r="I99" s="62"/>
      <c r="J99" s="62"/>
      <c r="K99" s="62"/>
      <c r="L99" s="62"/>
      <c r="M99" s="62"/>
      <c r="N99" s="62"/>
      <c r="O99" s="62"/>
      <c r="P99" s="62"/>
      <c r="Q99" s="62"/>
      <c r="R99" s="62"/>
      <c r="S99" s="62"/>
    </row>
    <row r="100" spans="1:19" ht="15" x14ac:dyDescent="0.25">
      <c r="A100" s="62"/>
      <c r="B100" s="62"/>
      <c r="C100" s="62"/>
      <c r="D100" s="62"/>
      <c r="E100" s="62"/>
      <c r="F100" s="62"/>
      <c r="G100" s="62"/>
      <c r="H100" s="62"/>
      <c r="I100" s="62"/>
      <c r="J100" s="62"/>
      <c r="K100" s="62"/>
      <c r="L100" s="62"/>
      <c r="M100" s="62"/>
      <c r="N100" s="62"/>
      <c r="O100" s="62"/>
      <c r="P100" s="62"/>
      <c r="Q100" s="62"/>
      <c r="R100" s="62"/>
      <c r="S100" s="62"/>
    </row>
    <row r="101" spans="1:19" ht="15" x14ac:dyDescent="0.25">
      <c r="A101" s="62"/>
      <c r="B101" s="62"/>
      <c r="C101" s="62"/>
      <c r="D101" s="62"/>
      <c r="E101" s="62"/>
      <c r="F101" s="62"/>
      <c r="G101" s="62"/>
      <c r="H101" s="62"/>
      <c r="I101" s="62"/>
      <c r="J101" s="62"/>
      <c r="K101" s="62"/>
      <c r="L101" s="62"/>
      <c r="M101" s="62"/>
      <c r="N101" s="62"/>
      <c r="O101" s="62"/>
      <c r="P101" s="62"/>
      <c r="Q101" s="62"/>
      <c r="R101" s="62"/>
      <c r="S101" s="62"/>
    </row>
    <row r="102" spans="1:19" ht="15" x14ac:dyDescent="0.25">
      <c r="A102" s="62"/>
      <c r="B102" s="62"/>
      <c r="C102" s="62"/>
      <c r="D102" s="62"/>
      <c r="E102" s="62"/>
      <c r="F102" s="62"/>
      <c r="G102" s="62"/>
      <c r="H102" s="62"/>
      <c r="I102" s="62"/>
      <c r="J102" s="62"/>
      <c r="K102" s="62"/>
      <c r="L102" s="62"/>
      <c r="M102" s="62"/>
      <c r="N102" s="62"/>
      <c r="O102" s="62"/>
      <c r="P102" s="62"/>
      <c r="Q102" s="62"/>
      <c r="R102" s="62"/>
      <c r="S102" s="62"/>
    </row>
    <row r="103" spans="1:19" ht="15" x14ac:dyDescent="0.25">
      <c r="A103" s="62"/>
      <c r="B103" s="62"/>
      <c r="C103" s="62"/>
      <c r="D103" s="62"/>
      <c r="E103" s="62"/>
      <c r="F103" s="62"/>
      <c r="G103" s="62"/>
      <c r="H103" s="62"/>
      <c r="I103" s="62"/>
      <c r="J103" s="62"/>
      <c r="K103" s="62"/>
      <c r="L103" s="62"/>
      <c r="M103" s="62"/>
      <c r="N103" s="62"/>
      <c r="O103" s="62"/>
      <c r="P103" s="62"/>
      <c r="Q103" s="62"/>
      <c r="R103" s="62"/>
      <c r="S103" s="62"/>
    </row>
    <row r="104" spans="1:19" ht="15" x14ac:dyDescent="0.25">
      <c r="A104" s="62"/>
      <c r="B104" s="62"/>
      <c r="C104" s="62"/>
      <c r="D104" s="62"/>
      <c r="E104" s="62"/>
      <c r="F104" s="62"/>
      <c r="G104" s="62"/>
      <c r="H104" s="62"/>
      <c r="I104" s="62"/>
      <c r="J104" s="62"/>
      <c r="K104" s="62"/>
      <c r="L104" s="62"/>
      <c r="M104" s="62"/>
      <c r="N104" s="62"/>
      <c r="O104" s="62"/>
      <c r="P104" s="62"/>
      <c r="Q104" s="62"/>
      <c r="R104" s="62"/>
      <c r="S104" s="62"/>
    </row>
    <row r="105" spans="1:19" ht="15" x14ac:dyDescent="0.25">
      <c r="A105" s="62"/>
      <c r="B105" s="62"/>
      <c r="C105" s="62"/>
      <c r="D105" s="62"/>
      <c r="E105" s="62"/>
      <c r="F105" s="62"/>
      <c r="G105" s="62"/>
      <c r="H105" s="62"/>
      <c r="I105" s="62"/>
      <c r="J105" s="62"/>
      <c r="K105" s="62"/>
      <c r="L105" s="62"/>
      <c r="M105" s="62"/>
      <c r="N105" s="62"/>
      <c r="O105" s="62"/>
      <c r="P105" s="62"/>
      <c r="Q105" s="62"/>
      <c r="R105" s="62"/>
      <c r="S105" s="62"/>
    </row>
    <row r="106" spans="1:19" ht="15" x14ac:dyDescent="0.25">
      <c r="A106" s="62"/>
      <c r="B106" s="62"/>
      <c r="C106" s="62"/>
      <c r="D106" s="62"/>
      <c r="E106" s="62"/>
      <c r="F106" s="62"/>
      <c r="G106" s="62"/>
      <c r="H106" s="62"/>
      <c r="I106" s="62"/>
      <c r="J106" s="62"/>
      <c r="K106" s="62"/>
      <c r="L106" s="62"/>
      <c r="M106" s="62"/>
      <c r="N106" s="62"/>
      <c r="O106" s="62"/>
      <c r="P106" s="62"/>
      <c r="Q106" s="62"/>
      <c r="R106" s="62"/>
      <c r="S106" s="62"/>
    </row>
    <row r="107" spans="1:19" ht="15" x14ac:dyDescent="0.25">
      <c r="A107" s="62"/>
      <c r="B107" s="62"/>
      <c r="C107" s="62"/>
      <c r="D107" s="62"/>
      <c r="E107" s="62"/>
      <c r="F107" s="62"/>
      <c r="G107" s="62"/>
      <c r="H107" s="62"/>
      <c r="I107" s="62"/>
      <c r="J107" s="62"/>
      <c r="K107" s="62"/>
      <c r="L107" s="62"/>
      <c r="M107" s="62"/>
      <c r="N107" s="62"/>
      <c r="O107" s="62"/>
      <c r="P107" s="62"/>
      <c r="Q107" s="62"/>
      <c r="R107" s="62"/>
      <c r="S107" s="62"/>
    </row>
    <row r="108" spans="1:19" ht="15" x14ac:dyDescent="0.25">
      <c r="A108" s="62"/>
      <c r="B108" s="62"/>
      <c r="C108" s="62"/>
      <c r="D108" s="62"/>
      <c r="E108" s="62"/>
      <c r="F108" s="62"/>
      <c r="G108" s="62"/>
      <c r="H108" s="62"/>
      <c r="I108" s="62"/>
      <c r="J108" s="62"/>
      <c r="K108" s="62"/>
      <c r="L108" s="62"/>
      <c r="M108" s="62"/>
      <c r="N108" s="62"/>
      <c r="O108" s="62"/>
      <c r="P108" s="62"/>
      <c r="Q108" s="62"/>
      <c r="R108" s="62"/>
      <c r="S108" s="62"/>
    </row>
    <row r="109" spans="1:19" ht="15" x14ac:dyDescent="0.25">
      <c r="A109" s="62"/>
      <c r="B109" s="62"/>
      <c r="C109" s="62"/>
      <c r="D109" s="62"/>
      <c r="E109" s="62"/>
      <c r="F109" s="62"/>
      <c r="G109" s="62"/>
      <c r="H109" s="62"/>
      <c r="I109" s="62"/>
      <c r="J109" s="62"/>
      <c r="K109" s="62"/>
      <c r="L109" s="62"/>
      <c r="M109" s="62"/>
      <c r="N109" s="62"/>
      <c r="O109" s="62"/>
      <c r="P109" s="62"/>
      <c r="Q109" s="62"/>
      <c r="R109" s="62"/>
      <c r="S109" s="62"/>
    </row>
    <row r="110" spans="1:19" ht="15" x14ac:dyDescent="0.25">
      <c r="A110" s="62"/>
      <c r="B110" s="62"/>
      <c r="C110" s="62"/>
      <c r="D110" s="62"/>
      <c r="E110" s="62"/>
      <c r="F110" s="62"/>
      <c r="G110" s="62"/>
      <c r="H110" s="62"/>
      <c r="I110" s="62"/>
      <c r="J110" s="62"/>
      <c r="K110" s="62"/>
      <c r="L110" s="62"/>
      <c r="M110" s="62"/>
      <c r="N110" s="62"/>
      <c r="O110" s="62"/>
      <c r="P110" s="62"/>
      <c r="Q110" s="62"/>
      <c r="R110" s="62"/>
      <c r="S110" s="62"/>
    </row>
    <row r="111" spans="1:19" ht="15" x14ac:dyDescent="0.25">
      <c r="A111" s="62"/>
      <c r="B111" s="62"/>
      <c r="C111" s="62"/>
      <c r="D111" s="62"/>
      <c r="E111" s="62"/>
      <c r="F111" s="62"/>
      <c r="G111" s="62"/>
      <c r="H111" s="62"/>
      <c r="I111" s="62"/>
      <c r="J111" s="62"/>
      <c r="K111" s="62"/>
      <c r="L111" s="62"/>
      <c r="M111" s="62"/>
      <c r="N111" s="62"/>
      <c r="O111" s="62"/>
      <c r="P111" s="62"/>
      <c r="Q111" s="62"/>
      <c r="R111" s="62"/>
      <c r="S111" s="62"/>
    </row>
    <row r="112" spans="1:19" ht="15" x14ac:dyDescent="0.25">
      <c r="A112" s="62"/>
      <c r="B112" s="62"/>
      <c r="C112" s="62"/>
      <c r="D112" s="62"/>
      <c r="E112" s="62"/>
      <c r="F112" s="62"/>
      <c r="G112" s="62"/>
      <c r="H112" s="62"/>
      <c r="I112" s="62"/>
      <c r="J112" s="62"/>
      <c r="K112" s="62"/>
      <c r="L112" s="62"/>
      <c r="M112" s="62"/>
      <c r="N112" s="62"/>
      <c r="O112" s="62"/>
      <c r="P112" s="62"/>
      <c r="Q112" s="62"/>
      <c r="R112" s="62"/>
      <c r="S112" s="62"/>
    </row>
    <row r="113" spans="1:19" ht="15" x14ac:dyDescent="0.25">
      <c r="A113" s="62"/>
      <c r="B113" s="62"/>
      <c r="C113" s="62"/>
      <c r="D113" s="62"/>
      <c r="E113" s="62"/>
      <c r="F113" s="62"/>
      <c r="G113" s="62"/>
      <c r="H113" s="62"/>
      <c r="I113" s="62"/>
      <c r="J113" s="62"/>
      <c r="K113" s="62"/>
      <c r="L113" s="62"/>
      <c r="M113" s="62"/>
      <c r="N113" s="62"/>
      <c r="O113" s="62"/>
      <c r="P113" s="62"/>
      <c r="Q113" s="62"/>
      <c r="R113" s="62"/>
      <c r="S113" s="62"/>
    </row>
    <row r="114" spans="1:19" ht="15" x14ac:dyDescent="0.25">
      <c r="A114" s="62"/>
      <c r="B114" s="62"/>
      <c r="C114" s="62"/>
      <c r="D114" s="62"/>
      <c r="E114" s="62"/>
      <c r="F114" s="62"/>
      <c r="G114" s="62"/>
      <c r="H114" s="62"/>
      <c r="I114" s="62"/>
      <c r="J114" s="62"/>
      <c r="K114" s="62"/>
      <c r="L114" s="62"/>
      <c r="M114" s="62"/>
      <c r="N114" s="62"/>
      <c r="O114" s="62"/>
      <c r="P114" s="62"/>
      <c r="Q114" s="62"/>
      <c r="R114" s="62"/>
      <c r="S114" s="62"/>
    </row>
    <row r="115" spans="1:19" ht="15" x14ac:dyDescent="0.25">
      <c r="A115" s="62"/>
      <c r="B115" s="62"/>
      <c r="C115" s="62"/>
      <c r="D115" s="62"/>
      <c r="E115" s="62"/>
      <c r="F115" s="62"/>
      <c r="G115" s="62"/>
      <c r="H115" s="62"/>
      <c r="I115" s="62"/>
      <c r="J115" s="62"/>
      <c r="K115" s="62"/>
      <c r="L115" s="62"/>
      <c r="M115" s="62"/>
      <c r="N115" s="62"/>
      <c r="O115" s="62"/>
      <c r="P115" s="62"/>
      <c r="Q115" s="62"/>
      <c r="R115" s="62"/>
      <c r="S115" s="62"/>
    </row>
    <row r="116" spans="1:19" ht="15" x14ac:dyDescent="0.25">
      <c r="A116" s="62"/>
      <c r="B116" s="62"/>
      <c r="C116" s="62"/>
      <c r="D116" s="62"/>
      <c r="E116" s="62"/>
      <c r="F116" s="62"/>
      <c r="G116" s="62"/>
      <c r="H116" s="62"/>
      <c r="I116" s="62"/>
      <c r="J116" s="62"/>
      <c r="K116" s="62"/>
      <c r="L116" s="62"/>
      <c r="M116" s="62"/>
      <c r="N116" s="62"/>
      <c r="O116" s="62"/>
      <c r="P116" s="62"/>
      <c r="Q116" s="62"/>
      <c r="R116" s="62"/>
      <c r="S116" s="62"/>
    </row>
    <row r="117" spans="1:19" ht="15" x14ac:dyDescent="0.25">
      <c r="A117" s="62"/>
      <c r="B117" s="62"/>
      <c r="C117" s="62"/>
      <c r="D117" s="62"/>
      <c r="E117" s="62"/>
      <c r="F117" s="62"/>
      <c r="G117" s="62"/>
      <c r="H117" s="62"/>
      <c r="I117" s="62"/>
      <c r="J117" s="62"/>
      <c r="K117" s="62"/>
      <c r="L117" s="62"/>
      <c r="M117" s="62"/>
      <c r="N117" s="62"/>
      <c r="O117" s="62"/>
      <c r="P117" s="62"/>
      <c r="Q117" s="62"/>
      <c r="R117" s="62"/>
      <c r="S117" s="62"/>
    </row>
    <row r="118" spans="1:19" ht="15" x14ac:dyDescent="0.25">
      <c r="A118" s="62"/>
      <c r="B118" s="62"/>
      <c r="C118" s="62"/>
      <c r="D118" s="62"/>
      <c r="E118" s="62"/>
      <c r="F118" s="62"/>
      <c r="G118" s="62"/>
      <c r="H118" s="62"/>
      <c r="I118" s="62"/>
      <c r="J118" s="62"/>
      <c r="K118" s="62"/>
      <c r="L118" s="62"/>
      <c r="M118" s="62"/>
      <c r="N118" s="62"/>
      <c r="O118" s="62"/>
      <c r="P118" s="62"/>
      <c r="Q118" s="62"/>
      <c r="R118" s="62"/>
      <c r="S118" s="62"/>
    </row>
    <row r="119" spans="1:19" ht="15" x14ac:dyDescent="0.25">
      <c r="A119" s="62"/>
      <c r="B119" s="62"/>
      <c r="C119" s="62"/>
      <c r="D119" s="62"/>
      <c r="E119" s="62"/>
      <c r="F119" s="62"/>
      <c r="G119" s="62"/>
      <c r="H119" s="62"/>
      <c r="I119" s="62"/>
      <c r="J119" s="62"/>
      <c r="K119" s="62"/>
      <c r="L119" s="62"/>
      <c r="M119" s="62"/>
      <c r="N119" s="62"/>
      <c r="O119" s="62"/>
      <c r="P119" s="62"/>
      <c r="Q119" s="62"/>
      <c r="R119" s="62"/>
      <c r="S119" s="62"/>
    </row>
    <row r="120" spans="1:19" ht="15" x14ac:dyDescent="0.25">
      <c r="A120" s="62"/>
      <c r="B120" s="62"/>
      <c r="C120" s="62"/>
      <c r="D120" s="62"/>
      <c r="E120" s="62"/>
      <c r="F120" s="62"/>
      <c r="G120" s="62"/>
      <c r="H120" s="62"/>
      <c r="I120" s="62"/>
      <c r="J120" s="62"/>
      <c r="K120" s="62"/>
      <c r="L120" s="62"/>
      <c r="M120" s="62"/>
      <c r="N120" s="62"/>
      <c r="O120" s="62"/>
      <c r="P120" s="62"/>
      <c r="Q120" s="62"/>
      <c r="R120" s="62"/>
      <c r="S120" s="62"/>
    </row>
    <row r="121" spans="1:19" ht="15" x14ac:dyDescent="0.25">
      <c r="A121" s="62"/>
      <c r="B121" s="62"/>
      <c r="C121" s="62"/>
      <c r="D121" s="62"/>
      <c r="E121" s="62"/>
      <c r="F121" s="62"/>
      <c r="G121" s="62"/>
      <c r="H121" s="62"/>
      <c r="I121" s="62"/>
      <c r="J121" s="62"/>
      <c r="K121" s="62"/>
      <c r="L121" s="62"/>
      <c r="M121" s="62"/>
      <c r="N121" s="62"/>
      <c r="O121" s="62"/>
      <c r="P121" s="62"/>
      <c r="Q121" s="62"/>
      <c r="R121" s="62"/>
      <c r="S121" s="62"/>
    </row>
    <row r="122" spans="1:19" ht="15" x14ac:dyDescent="0.25">
      <c r="A122" s="62"/>
      <c r="B122" s="62"/>
      <c r="C122" s="62"/>
      <c r="D122" s="62"/>
      <c r="E122" s="62"/>
      <c r="F122" s="62"/>
      <c r="G122" s="62"/>
      <c r="H122" s="62"/>
      <c r="I122" s="62"/>
      <c r="J122" s="62"/>
      <c r="K122" s="62"/>
      <c r="L122" s="62"/>
      <c r="M122" s="62"/>
      <c r="N122" s="62"/>
      <c r="O122" s="62"/>
      <c r="P122" s="62"/>
      <c r="Q122" s="62"/>
      <c r="R122" s="62"/>
      <c r="S122" s="62"/>
    </row>
    <row r="123" spans="1:19" ht="15" x14ac:dyDescent="0.25">
      <c r="A123" s="62"/>
      <c r="B123" s="62"/>
      <c r="C123" s="62"/>
      <c r="D123" s="62"/>
      <c r="E123" s="62"/>
      <c r="F123" s="62"/>
      <c r="G123" s="62"/>
      <c r="H123" s="62"/>
      <c r="I123" s="62"/>
      <c r="J123" s="62"/>
      <c r="K123" s="62"/>
      <c r="L123" s="62"/>
      <c r="M123" s="62"/>
      <c r="N123" s="62"/>
      <c r="O123" s="62"/>
      <c r="P123" s="62"/>
      <c r="Q123" s="62"/>
      <c r="R123" s="62"/>
      <c r="S123" s="62"/>
    </row>
    <row r="124" spans="1:19" ht="15" x14ac:dyDescent="0.25">
      <c r="A124" s="62"/>
      <c r="B124" s="62"/>
      <c r="C124" s="62"/>
      <c r="D124" s="62"/>
      <c r="E124" s="62"/>
      <c r="F124" s="62"/>
      <c r="G124" s="62"/>
      <c r="H124" s="62"/>
      <c r="I124" s="62"/>
      <c r="J124" s="62"/>
      <c r="K124" s="62"/>
      <c r="L124" s="62"/>
      <c r="M124" s="62"/>
      <c r="N124" s="62"/>
      <c r="O124" s="62"/>
      <c r="P124" s="62"/>
      <c r="Q124" s="62"/>
      <c r="R124" s="62"/>
      <c r="S124" s="62"/>
    </row>
    <row r="125" spans="1:19" ht="15" x14ac:dyDescent="0.25">
      <c r="A125" s="62"/>
      <c r="B125" s="62"/>
      <c r="C125" s="62"/>
      <c r="D125" s="62"/>
      <c r="E125" s="62"/>
      <c r="F125" s="62"/>
      <c r="G125" s="62"/>
      <c r="H125" s="62"/>
      <c r="I125" s="62"/>
      <c r="J125" s="62"/>
      <c r="K125" s="62"/>
      <c r="L125" s="62"/>
      <c r="M125" s="62"/>
      <c r="N125" s="62"/>
      <c r="O125" s="62"/>
      <c r="P125" s="62"/>
      <c r="Q125" s="62"/>
      <c r="R125" s="62"/>
      <c r="S125" s="62"/>
    </row>
    <row r="126" spans="1:19" ht="15" x14ac:dyDescent="0.25">
      <c r="A126" s="62"/>
      <c r="B126" s="62"/>
      <c r="C126" s="62"/>
      <c r="D126" s="62"/>
      <c r="E126" s="62"/>
      <c r="F126" s="62"/>
      <c r="G126" s="62"/>
      <c r="H126" s="62"/>
      <c r="I126" s="62"/>
      <c r="J126" s="62"/>
      <c r="K126" s="62"/>
      <c r="L126" s="62"/>
      <c r="M126" s="62"/>
      <c r="N126" s="62"/>
      <c r="O126" s="62"/>
      <c r="P126" s="62"/>
      <c r="Q126" s="62"/>
      <c r="R126" s="62"/>
      <c r="S126" s="62"/>
    </row>
    <row r="127" spans="1:19" ht="15" x14ac:dyDescent="0.25">
      <c r="A127" s="62"/>
      <c r="B127" s="62"/>
      <c r="C127" s="62"/>
      <c r="D127" s="62"/>
      <c r="E127" s="62"/>
      <c r="F127" s="62"/>
      <c r="G127" s="62"/>
      <c r="H127" s="62"/>
      <c r="I127" s="62"/>
      <c r="J127" s="62"/>
      <c r="K127" s="62"/>
      <c r="L127" s="62"/>
      <c r="M127" s="62"/>
      <c r="N127" s="62"/>
      <c r="O127" s="62"/>
      <c r="P127" s="62"/>
      <c r="Q127" s="62"/>
      <c r="R127" s="62"/>
      <c r="S127" s="62"/>
    </row>
    <row r="128" spans="1:19" ht="15" x14ac:dyDescent="0.25">
      <c r="A128" s="62"/>
      <c r="B128" s="62"/>
      <c r="C128" s="62"/>
      <c r="D128" s="62"/>
      <c r="E128" s="62"/>
      <c r="F128" s="62"/>
      <c r="G128" s="62"/>
      <c r="H128" s="62"/>
      <c r="I128" s="62"/>
      <c r="J128" s="62"/>
      <c r="K128" s="62"/>
      <c r="L128" s="62"/>
      <c r="M128" s="62"/>
      <c r="N128" s="62"/>
      <c r="O128" s="62"/>
      <c r="P128" s="62"/>
      <c r="Q128" s="62"/>
      <c r="R128" s="62"/>
      <c r="S128" s="62"/>
    </row>
    <row r="129" spans="1:19" ht="15" x14ac:dyDescent="0.25">
      <c r="A129" s="62"/>
      <c r="B129" s="62"/>
      <c r="C129" s="62"/>
      <c r="D129" s="62"/>
      <c r="E129" s="62"/>
      <c r="F129" s="62"/>
      <c r="G129" s="62"/>
      <c r="H129" s="62"/>
      <c r="I129" s="62"/>
      <c r="J129" s="62"/>
      <c r="K129" s="62"/>
      <c r="L129" s="62"/>
      <c r="M129" s="62"/>
      <c r="N129" s="62"/>
      <c r="O129" s="62"/>
      <c r="P129" s="62"/>
      <c r="Q129" s="62"/>
      <c r="R129" s="62"/>
      <c r="S129" s="62"/>
    </row>
    <row r="130" spans="1:19" ht="15" x14ac:dyDescent="0.25">
      <c r="A130" s="62"/>
      <c r="B130" s="62"/>
      <c r="C130" s="62"/>
      <c r="D130" s="62"/>
      <c r="E130" s="62"/>
      <c r="F130" s="62"/>
      <c r="G130" s="62"/>
      <c r="H130" s="62"/>
      <c r="I130" s="62"/>
      <c r="J130" s="62"/>
      <c r="K130" s="62"/>
      <c r="L130" s="62"/>
      <c r="M130" s="62"/>
      <c r="N130" s="62"/>
      <c r="O130" s="62"/>
      <c r="P130" s="62"/>
      <c r="Q130" s="62"/>
      <c r="R130" s="62"/>
      <c r="S130" s="62"/>
    </row>
    <row r="131" spans="1:19" ht="15" x14ac:dyDescent="0.25">
      <c r="A131" s="62"/>
      <c r="B131" s="62"/>
      <c r="C131" s="62"/>
      <c r="D131" s="62"/>
      <c r="E131" s="62"/>
      <c r="F131" s="62"/>
      <c r="G131" s="62"/>
      <c r="H131" s="62"/>
      <c r="I131" s="62"/>
      <c r="J131" s="62"/>
      <c r="K131" s="62"/>
      <c r="L131" s="62"/>
      <c r="M131" s="62"/>
      <c r="N131" s="62"/>
      <c r="O131" s="62"/>
      <c r="P131" s="62"/>
      <c r="Q131" s="62"/>
      <c r="R131" s="62"/>
      <c r="S131" s="62"/>
    </row>
    <row r="132" spans="1:19" ht="15" x14ac:dyDescent="0.25">
      <c r="A132" s="62"/>
      <c r="B132" s="62"/>
      <c r="C132" s="62"/>
      <c r="D132" s="62"/>
      <c r="E132" s="62"/>
      <c r="F132" s="62"/>
      <c r="G132" s="62"/>
      <c r="H132" s="62"/>
      <c r="I132" s="62"/>
      <c r="J132" s="62"/>
      <c r="K132" s="62"/>
      <c r="L132" s="62"/>
      <c r="M132" s="62"/>
      <c r="N132" s="62"/>
      <c r="O132" s="62"/>
      <c r="P132" s="62"/>
      <c r="Q132" s="62"/>
      <c r="R132" s="62"/>
      <c r="S132" s="62"/>
    </row>
    <row r="133" spans="1:19" ht="15" x14ac:dyDescent="0.25">
      <c r="A133" s="62"/>
      <c r="B133" s="62"/>
      <c r="C133" s="62"/>
      <c r="D133" s="62"/>
      <c r="E133" s="62"/>
      <c r="F133" s="62"/>
      <c r="G133" s="62"/>
      <c r="H133" s="62"/>
      <c r="I133" s="62"/>
      <c r="J133" s="62"/>
      <c r="K133" s="62"/>
      <c r="L133" s="62"/>
      <c r="M133" s="62"/>
      <c r="N133" s="62"/>
      <c r="O133" s="62"/>
      <c r="P133" s="62"/>
      <c r="Q133" s="62"/>
      <c r="R133" s="62"/>
      <c r="S133" s="62"/>
    </row>
    <row r="134" spans="1:19" ht="15" x14ac:dyDescent="0.25">
      <c r="A134" s="62"/>
      <c r="B134" s="62"/>
      <c r="C134" s="62"/>
      <c r="D134" s="62"/>
      <c r="E134" s="62"/>
      <c r="F134" s="62"/>
      <c r="G134" s="62"/>
      <c r="H134" s="62"/>
      <c r="I134" s="62"/>
      <c r="J134" s="62"/>
      <c r="K134" s="62"/>
      <c r="L134" s="62"/>
      <c r="M134" s="62"/>
      <c r="N134" s="62"/>
      <c r="O134" s="62"/>
      <c r="P134" s="62"/>
      <c r="Q134" s="62"/>
      <c r="R134" s="62"/>
      <c r="S134" s="62"/>
    </row>
    <row r="135" spans="1:19" ht="15" x14ac:dyDescent="0.25">
      <c r="A135" s="62"/>
      <c r="B135" s="62"/>
      <c r="C135" s="62"/>
      <c r="D135" s="62"/>
      <c r="E135" s="62"/>
      <c r="F135" s="62"/>
      <c r="G135" s="62"/>
      <c r="H135" s="62"/>
      <c r="I135" s="62"/>
      <c r="J135" s="62"/>
      <c r="K135" s="62"/>
      <c r="L135" s="62"/>
      <c r="M135" s="62"/>
      <c r="N135" s="62"/>
      <c r="O135" s="62"/>
      <c r="P135" s="62"/>
      <c r="Q135" s="62"/>
      <c r="R135" s="62"/>
      <c r="S135" s="62"/>
    </row>
    <row r="136" spans="1:19" ht="15" x14ac:dyDescent="0.25">
      <c r="A136" s="62"/>
      <c r="B136" s="62"/>
      <c r="C136" s="62"/>
      <c r="D136" s="62"/>
      <c r="E136" s="62"/>
      <c r="F136" s="62"/>
      <c r="G136" s="62"/>
      <c r="H136" s="62"/>
      <c r="I136" s="62"/>
      <c r="J136" s="62"/>
      <c r="K136" s="62"/>
      <c r="L136" s="62"/>
      <c r="M136" s="62"/>
      <c r="N136" s="62"/>
      <c r="O136" s="62"/>
      <c r="P136" s="62"/>
      <c r="Q136" s="62"/>
      <c r="R136" s="62"/>
      <c r="S136" s="62"/>
    </row>
    <row r="137" spans="1:19" ht="15" x14ac:dyDescent="0.25">
      <c r="A137" s="62"/>
      <c r="B137" s="62"/>
      <c r="C137" s="62"/>
      <c r="D137" s="62"/>
      <c r="E137" s="62"/>
      <c r="F137" s="62"/>
      <c r="G137" s="62"/>
      <c r="H137" s="62"/>
      <c r="I137" s="62"/>
      <c r="J137" s="62"/>
      <c r="K137" s="62"/>
      <c r="L137" s="62"/>
      <c r="M137" s="62"/>
      <c r="N137" s="62"/>
      <c r="O137" s="62"/>
      <c r="P137" s="62"/>
      <c r="Q137" s="62"/>
      <c r="R137" s="62"/>
      <c r="S137" s="62"/>
    </row>
    <row r="138" spans="1:19" ht="15" x14ac:dyDescent="0.25">
      <c r="A138" s="62"/>
      <c r="B138" s="62"/>
      <c r="C138" s="62"/>
      <c r="D138" s="62"/>
      <c r="E138" s="62"/>
      <c r="F138" s="62"/>
      <c r="G138" s="62"/>
      <c r="H138" s="62"/>
      <c r="I138" s="62"/>
      <c r="J138" s="62"/>
      <c r="K138" s="62"/>
      <c r="L138" s="62"/>
      <c r="M138" s="62"/>
      <c r="N138" s="62"/>
      <c r="O138" s="62"/>
      <c r="P138" s="62"/>
      <c r="Q138" s="62"/>
      <c r="R138" s="62"/>
      <c r="S138" s="62"/>
    </row>
    <row r="139" spans="1:19" ht="15" x14ac:dyDescent="0.25">
      <c r="A139" s="62"/>
      <c r="B139" s="62"/>
      <c r="C139" s="62"/>
      <c r="D139" s="62"/>
      <c r="E139" s="62"/>
      <c r="F139" s="62"/>
      <c r="G139" s="62"/>
      <c r="H139" s="62"/>
      <c r="I139" s="62"/>
      <c r="J139" s="62"/>
      <c r="K139" s="62"/>
      <c r="L139" s="62"/>
      <c r="M139" s="62"/>
      <c r="N139" s="62"/>
      <c r="O139" s="62"/>
      <c r="P139" s="62"/>
      <c r="Q139" s="62"/>
      <c r="R139" s="62"/>
      <c r="S139" s="62"/>
    </row>
    <row r="140" spans="1:19" ht="15" x14ac:dyDescent="0.25">
      <c r="A140" s="62"/>
      <c r="B140" s="62"/>
      <c r="C140" s="62"/>
      <c r="D140" s="62"/>
      <c r="E140" s="62"/>
      <c r="F140" s="62"/>
      <c r="G140" s="62"/>
      <c r="H140" s="62"/>
      <c r="I140" s="62"/>
      <c r="J140" s="62"/>
      <c r="K140" s="62"/>
      <c r="L140" s="62"/>
      <c r="M140" s="62"/>
      <c r="N140" s="62"/>
      <c r="O140" s="62"/>
      <c r="P140" s="62"/>
      <c r="Q140" s="62"/>
      <c r="R140" s="62"/>
      <c r="S140" s="62"/>
    </row>
    <row r="141" spans="1:19" ht="15" x14ac:dyDescent="0.25">
      <c r="A141" s="62"/>
      <c r="B141" s="62"/>
      <c r="C141" s="62"/>
      <c r="D141" s="62"/>
      <c r="E141" s="62"/>
      <c r="F141" s="62"/>
      <c r="G141" s="62"/>
      <c r="H141" s="62"/>
      <c r="I141" s="62"/>
      <c r="J141" s="62"/>
      <c r="K141" s="62"/>
      <c r="L141" s="62"/>
      <c r="M141" s="62"/>
      <c r="N141" s="62"/>
      <c r="O141" s="62"/>
      <c r="P141" s="62"/>
      <c r="Q141" s="62"/>
      <c r="R141" s="62"/>
      <c r="S141" s="62"/>
    </row>
    <row r="142" spans="1:19" ht="15" x14ac:dyDescent="0.25">
      <c r="A142" s="62"/>
      <c r="B142" s="62"/>
      <c r="C142" s="62"/>
      <c r="D142" s="62"/>
      <c r="E142" s="62"/>
      <c r="F142" s="62"/>
      <c r="G142" s="62"/>
      <c r="H142" s="62"/>
      <c r="I142" s="62"/>
      <c r="J142" s="62"/>
      <c r="K142" s="62"/>
      <c r="L142" s="62"/>
      <c r="M142" s="62"/>
      <c r="N142" s="62"/>
      <c r="O142" s="62"/>
      <c r="P142" s="62"/>
      <c r="Q142" s="62"/>
      <c r="R142" s="62"/>
      <c r="S142" s="62"/>
    </row>
    <row r="143" spans="1:19" ht="15" x14ac:dyDescent="0.25">
      <c r="A143" s="62"/>
      <c r="B143" s="62"/>
      <c r="C143" s="62"/>
      <c r="D143" s="62"/>
      <c r="E143" s="62"/>
      <c r="F143" s="62"/>
      <c r="G143" s="62"/>
      <c r="H143" s="62"/>
      <c r="I143" s="62"/>
      <c r="J143" s="62"/>
      <c r="K143" s="62"/>
      <c r="L143" s="62"/>
      <c r="M143" s="62"/>
      <c r="N143" s="62"/>
      <c r="O143" s="62"/>
      <c r="P143" s="62"/>
      <c r="Q143" s="62"/>
      <c r="R143" s="62"/>
      <c r="S143" s="62"/>
    </row>
    <row r="144" spans="1:19" ht="15" x14ac:dyDescent="0.25">
      <c r="A144" s="62"/>
      <c r="B144" s="62"/>
      <c r="C144" s="62"/>
      <c r="D144" s="62"/>
      <c r="E144" s="62"/>
      <c r="F144" s="62"/>
      <c r="G144" s="62"/>
      <c r="H144" s="62"/>
      <c r="I144" s="62"/>
      <c r="J144" s="62"/>
      <c r="K144" s="62"/>
      <c r="L144" s="62"/>
      <c r="M144" s="62"/>
      <c r="N144" s="62"/>
      <c r="O144" s="62"/>
      <c r="P144" s="62"/>
      <c r="Q144" s="62"/>
      <c r="R144" s="62"/>
      <c r="S144" s="62"/>
    </row>
    <row r="145" spans="1:19" ht="15" x14ac:dyDescent="0.25">
      <c r="A145" s="62"/>
      <c r="B145" s="62"/>
      <c r="C145" s="62"/>
      <c r="D145" s="62"/>
      <c r="E145" s="62"/>
      <c r="F145" s="62"/>
      <c r="G145" s="62"/>
      <c r="H145" s="62"/>
      <c r="I145" s="62"/>
      <c r="J145" s="62"/>
      <c r="K145" s="62"/>
      <c r="L145" s="62"/>
      <c r="M145" s="62"/>
      <c r="N145" s="62"/>
      <c r="O145" s="62"/>
      <c r="P145" s="62"/>
      <c r="Q145" s="62"/>
      <c r="R145" s="62"/>
      <c r="S145" s="62"/>
    </row>
    <row r="146" spans="1:19" ht="15" x14ac:dyDescent="0.25">
      <c r="A146" s="62"/>
      <c r="B146" s="62"/>
      <c r="C146" s="62"/>
      <c r="D146" s="62"/>
      <c r="E146" s="62"/>
      <c r="F146" s="62"/>
      <c r="G146" s="62"/>
      <c r="H146" s="62"/>
      <c r="I146" s="62"/>
      <c r="J146" s="62"/>
      <c r="K146" s="62"/>
      <c r="L146" s="62"/>
      <c r="M146" s="62"/>
      <c r="N146" s="62"/>
      <c r="O146" s="62"/>
      <c r="P146" s="62"/>
      <c r="Q146" s="62"/>
      <c r="R146" s="62"/>
      <c r="S146" s="62"/>
    </row>
    <row r="147" spans="1:19" ht="15" x14ac:dyDescent="0.25">
      <c r="A147" s="62"/>
      <c r="B147" s="62"/>
      <c r="C147" s="62"/>
      <c r="D147" s="62"/>
      <c r="E147" s="62"/>
      <c r="F147" s="62"/>
      <c r="G147" s="62"/>
      <c r="H147" s="62"/>
      <c r="I147" s="62"/>
      <c r="J147" s="62"/>
      <c r="K147" s="62"/>
      <c r="L147" s="62"/>
      <c r="M147" s="62"/>
      <c r="N147" s="62"/>
      <c r="O147" s="62"/>
      <c r="P147" s="62"/>
      <c r="Q147" s="62"/>
      <c r="R147" s="62"/>
      <c r="S147" s="62"/>
    </row>
    <row r="148" spans="1:19" ht="15" x14ac:dyDescent="0.25">
      <c r="A148" s="62"/>
      <c r="B148" s="62"/>
      <c r="C148" s="62"/>
      <c r="D148" s="62"/>
      <c r="E148" s="62"/>
      <c r="F148" s="62"/>
      <c r="G148" s="62"/>
      <c r="H148" s="62"/>
      <c r="I148" s="62"/>
      <c r="J148" s="62"/>
      <c r="K148" s="62"/>
      <c r="L148" s="62"/>
      <c r="M148" s="62"/>
      <c r="N148" s="62"/>
      <c r="O148" s="62"/>
      <c r="P148" s="62"/>
      <c r="Q148" s="62"/>
      <c r="R148" s="62"/>
      <c r="S148" s="62"/>
    </row>
    <row r="149" spans="1:19" ht="15" x14ac:dyDescent="0.25">
      <c r="A149" s="62"/>
      <c r="B149" s="62"/>
      <c r="C149" s="62"/>
      <c r="D149" s="62"/>
      <c r="E149" s="62"/>
      <c r="F149" s="62"/>
      <c r="G149" s="62"/>
      <c r="H149" s="62"/>
      <c r="I149" s="62"/>
      <c r="J149" s="62"/>
      <c r="K149" s="62"/>
      <c r="L149" s="62"/>
      <c r="M149" s="62"/>
      <c r="N149" s="62"/>
      <c r="O149" s="62"/>
      <c r="P149" s="62"/>
      <c r="Q149" s="62"/>
      <c r="R149" s="62"/>
      <c r="S149" s="62"/>
    </row>
    <row r="150" spans="1:19" ht="15" x14ac:dyDescent="0.25">
      <c r="A150" s="62"/>
      <c r="B150" s="62"/>
      <c r="C150" s="62"/>
      <c r="D150" s="62"/>
      <c r="E150" s="62"/>
      <c r="F150" s="62"/>
      <c r="G150" s="62"/>
      <c r="H150" s="62"/>
      <c r="I150" s="62"/>
      <c r="J150" s="62"/>
      <c r="K150" s="62"/>
      <c r="L150" s="62"/>
      <c r="M150" s="62"/>
      <c r="N150" s="62"/>
      <c r="O150" s="62"/>
      <c r="P150" s="62"/>
      <c r="Q150" s="62"/>
      <c r="R150" s="62"/>
      <c r="S150" s="62"/>
    </row>
    <row r="151" spans="1:19" ht="15" x14ac:dyDescent="0.25">
      <c r="A151" s="62"/>
      <c r="B151" s="62"/>
      <c r="C151" s="62"/>
      <c r="D151" s="62"/>
      <c r="E151" s="62"/>
      <c r="F151" s="62"/>
      <c r="G151" s="62"/>
      <c r="H151" s="62"/>
      <c r="I151" s="62"/>
      <c r="J151" s="62"/>
      <c r="K151" s="62"/>
      <c r="L151" s="62"/>
      <c r="M151" s="62"/>
      <c r="N151" s="62"/>
      <c r="O151" s="62"/>
      <c r="P151" s="62"/>
      <c r="Q151" s="62"/>
      <c r="R151" s="62"/>
      <c r="S151" s="62"/>
    </row>
    <row r="152" spans="1:19" ht="15" x14ac:dyDescent="0.25">
      <c r="A152" s="62"/>
      <c r="B152" s="62"/>
      <c r="C152" s="62"/>
      <c r="D152" s="62"/>
      <c r="E152" s="62"/>
      <c r="F152" s="62"/>
      <c r="G152" s="62"/>
      <c r="H152" s="62"/>
      <c r="I152" s="62"/>
      <c r="J152" s="62"/>
      <c r="K152" s="62"/>
      <c r="L152" s="62"/>
      <c r="M152" s="62"/>
      <c r="N152" s="62"/>
      <c r="O152" s="62"/>
      <c r="P152" s="62"/>
      <c r="Q152" s="62"/>
      <c r="R152" s="62"/>
      <c r="S152" s="62"/>
    </row>
    <row r="153" spans="1:19" ht="15" x14ac:dyDescent="0.25">
      <c r="A153" s="62"/>
      <c r="B153" s="62"/>
      <c r="C153" s="62"/>
      <c r="D153" s="62"/>
      <c r="E153" s="62"/>
      <c r="F153" s="62"/>
      <c r="G153" s="62"/>
      <c r="H153" s="62"/>
      <c r="I153" s="62"/>
      <c r="J153" s="62"/>
      <c r="K153" s="62"/>
      <c r="L153" s="62"/>
      <c r="M153" s="62"/>
      <c r="N153" s="62"/>
      <c r="O153" s="62"/>
      <c r="P153" s="62"/>
      <c r="Q153" s="62"/>
      <c r="R153" s="62"/>
      <c r="S153" s="62"/>
    </row>
    <row r="154" spans="1:19" ht="15" x14ac:dyDescent="0.25">
      <c r="A154" s="62"/>
      <c r="B154" s="62"/>
      <c r="C154" s="62"/>
      <c r="D154" s="62"/>
      <c r="E154" s="62"/>
      <c r="F154" s="62"/>
      <c r="G154" s="62"/>
      <c r="H154" s="62"/>
      <c r="I154" s="62"/>
      <c r="J154" s="62"/>
      <c r="K154" s="62"/>
      <c r="L154" s="62"/>
      <c r="M154" s="62"/>
      <c r="N154" s="62"/>
      <c r="O154" s="62"/>
      <c r="P154" s="62"/>
      <c r="Q154" s="62"/>
      <c r="R154" s="62"/>
      <c r="S154" s="62"/>
    </row>
    <row r="155" spans="1:19" ht="15" x14ac:dyDescent="0.25">
      <c r="A155" s="62"/>
      <c r="B155" s="62"/>
      <c r="C155" s="62"/>
      <c r="D155" s="62"/>
      <c r="E155" s="62"/>
      <c r="F155" s="62"/>
      <c r="G155" s="62"/>
      <c r="H155" s="62"/>
      <c r="I155" s="62"/>
      <c r="J155" s="62"/>
      <c r="K155" s="62"/>
      <c r="L155" s="62"/>
      <c r="M155" s="62"/>
      <c r="N155" s="62"/>
      <c r="O155" s="62"/>
      <c r="P155" s="62"/>
      <c r="Q155" s="62"/>
      <c r="R155" s="62"/>
      <c r="S155" s="62"/>
    </row>
    <row r="156" spans="1:19" ht="15" x14ac:dyDescent="0.25">
      <c r="A156" s="62"/>
      <c r="B156" s="62"/>
      <c r="C156" s="62"/>
      <c r="D156" s="62"/>
      <c r="E156" s="62"/>
      <c r="F156" s="62"/>
      <c r="G156" s="62"/>
      <c r="H156" s="62"/>
      <c r="I156" s="62"/>
      <c r="J156" s="62"/>
      <c r="K156" s="62"/>
      <c r="L156" s="62"/>
      <c r="M156" s="62"/>
      <c r="N156" s="62"/>
      <c r="O156" s="62"/>
      <c r="P156" s="62"/>
      <c r="Q156" s="62"/>
      <c r="R156" s="62"/>
      <c r="S156" s="62"/>
    </row>
    <row r="157" spans="1:19" ht="15" x14ac:dyDescent="0.25">
      <c r="A157" s="62"/>
      <c r="B157" s="62"/>
      <c r="C157" s="62"/>
      <c r="D157" s="62"/>
      <c r="E157" s="62"/>
      <c r="F157" s="62"/>
      <c r="G157" s="62"/>
      <c r="H157" s="62"/>
      <c r="I157" s="62"/>
      <c r="J157" s="62"/>
      <c r="K157" s="62"/>
      <c r="L157" s="62"/>
      <c r="M157" s="62"/>
      <c r="N157" s="62"/>
      <c r="O157" s="62"/>
      <c r="P157" s="62"/>
      <c r="Q157" s="62"/>
      <c r="R157" s="62"/>
      <c r="S157" s="62"/>
    </row>
    <row r="158" spans="1:19" ht="15" x14ac:dyDescent="0.25">
      <c r="A158" s="62"/>
      <c r="B158" s="62"/>
      <c r="C158" s="62"/>
      <c r="D158" s="62"/>
      <c r="E158" s="62"/>
      <c r="F158" s="62"/>
      <c r="G158" s="62"/>
      <c r="H158" s="62"/>
      <c r="I158" s="62"/>
      <c r="J158" s="62"/>
      <c r="K158" s="62"/>
      <c r="L158" s="62"/>
      <c r="M158" s="62"/>
      <c r="N158" s="62"/>
      <c r="O158" s="62"/>
      <c r="P158" s="62"/>
      <c r="Q158" s="62"/>
      <c r="R158" s="62"/>
      <c r="S158" s="62"/>
    </row>
    <row r="159" spans="1:19" ht="15" x14ac:dyDescent="0.25">
      <c r="A159" s="62"/>
      <c r="B159" s="62"/>
      <c r="C159" s="62"/>
      <c r="D159" s="62"/>
      <c r="E159" s="62"/>
      <c r="F159" s="62"/>
      <c r="G159" s="62"/>
      <c r="H159" s="62"/>
      <c r="I159" s="62"/>
      <c r="J159" s="62"/>
      <c r="K159" s="62"/>
      <c r="L159" s="62"/>
      <c r="M159" s="62"/>
      <c r="N159" s="62"/>
      <c r="O159" s="62"/>
      <c r="P159" s="62"/>
      <c r="Q159" s="62"/>
      <c r="R159" s="62"/>
      <c r="S159" s="62"/>
    </row>
    <row r="160" spans="1:19" ht="15" x14ac:dyDescent="0.25">
      <c r="A160" s="62"/>
      <c r="B160" s="62"/>
      <c r="C160" s="62"/>
      <c r="D160" s="62"/>
      <c r="E160" s="62"/>
      <c r="F160" s="62"/>
      <c r="G160" s="62"/>
      <c r="H160" s="62"/>
      <c r="I160" s="62"/>
      <c r="J160" s="62"/>
      <c r="K160" s="62"/>
      <c r="L160" s="62"/>
      <c r="M160" s="62"/>
      <c r="N160" s="62"/>
      <c r="O160" s="62"/>
      <c r="P160" s="62"/>
      <c r="Q160" s="62"/>
      <c r="R160" s="62"/>
      <c r="S160" s="62"/>
    </row>
    <row r="161" spans="1:19" ht="15" x14ac:dyDescent="0.25">
      <c r="A161" s="62"/>
      <c r="B161" s="62"/>
      <c r="C161" s="62"/>
      <c r="D161" s="62"/>
      <c r="E161" s="62"/>
      <c r="F161" s="62"/>
      <c r="G161" s="62"/>
      <c r="H161" s="62"/>
      <c r="I161" s="62"/>
      <c r="J161" s="62"/>
      <c r="K161" s="62"/>
      <c r="L161" s="62"/>
      <c r="M161" s="62"/>
      <c r="N161" s="62"/>
      <c r="O161" s="62"/>
      <c r="P161" s="62"/>
      <c r="Q161" s="62"/>
      <c r="R161" s="62"/>
      <c r="S161" s="62"/>
    </row>
    <row r="162" spans="1:19" ht="15" x14ac:dyDescent="0.25">
      <c r="A162" s="62"/>
      <c r="B162" s="62"/>
      <c r="C162" s="62"/>
      <c r="D162" s="62"/>
      <c r="E162" s="62"/>
      <c r="F162" s="62"/>
      <c r="G162" s="62"/>
      <c r="H162" s="62"/>
      <c r="I162" s="62"/>
      <c r="J162" s="62"/>
      <c r="K162" s="62"/>
      <c r="L162" s="62"/>
      <c r="M162" s="62"/>
      <c r="N162" s="62"/>
      <c r="O162" s="62"/>
      <c r="P162" s="62"/>
      <c r="Q162" s="62"/>
      <c r="R162" s="62"/>
      <c r="S162" s="62"/>
    </row>
    <row r="163" spans="1:19" ht="15" x14ac:dyDescent="0.25">
      <c r="A163" s="62"/>
      <c r="B163" s="62"/>
      <c r="C163" s="62"/>
      <c r="D163" s="62"/>
      <c r="E163" s="62"/>
      <c r="F163" s="62"/>
      <c r="G163" s="62"/>
      <c r="H163" s="62"/>
      <c r="I163" s="62"/>
      <c r="J163" s="62"/>
      <c r="K163" s="62"/>
      <c r="L163" s="62"/>
      <c r="M163" s="62"/>
      <c r="N163" s="62"/>
      <c r="O163" s="62"/>
      <c r="P163" s="62"/>
      <c r="Q163" s="62"/>
      <c r="R163" s="62"/>
      <c r="S163" s="62"/>
    </row>
    <row r="164" spans="1:19" ht="15" x14ac:dyDescent="0.25">
      <c r="A164" s="62"/>
      <c r="B164" s="62"/>
      <c r="C164" s="62"/>
      <c r="D164" s="62"/>
      <c r="E164" s="62"/>
      <c r="F164" s="62"/>
      <c r="G164" s="62"/>
      <c r="H164" s="62"/>
      <c r="I164" s="62"/>
      <c r="J164" s="62"/>
      <c r="K164" s="62"/>
      <c r="L164" s="62"/>
      <c r="M164" s="62"/>
      <c r="N164" s="62"/>
      <c r="O164" s="62"/>
      <c r="P164" s="62"/>
      <c r="Q164" s="62"/>
      <c r="R164" s="62"/>
      <c r="S164" s="62"/>
    </row>
    <row r="165" spans="1:19" ht="15" x14ac:dyDescent="0.25">
      <c r="A165" s="62"/>
      <c r="B165" s="62"/>
      <c r="C165" s="62"/>
      <c r="D165" s="62"/>
      <c r="E165" s="62"/>
      <c r="F165" s="62"/>
      <c r="G165" s="62"/>
      <c r="H165" s="62"/>
      <c r="I165" s="62"/>
      <c r="J165" s="62"/>
      <c r="K165" s="62"/>
      <c r="L165" s="62"/>
      <c r="M165" s="62"/>
      <c r="N165" s="62"/>
      <c r="O165" s="62"/>
      <c r="P165" s="62"/>
      <c r="Q165" s="62"/>
      <c r="R165" s="62"/>
      <c r="S165" s="62"/>
    </row>
    <row r="166" spans="1:19" ht="15" x14ac:dyDescent="0.25">
      <c r="A166" s="62"/>
      <c r="B166" s="62"/>
      <c r="C166" s="62"/>
      <c r="D166" s="62"/>
      <c r="E166" s="62"/>
      <c r="F166" s="62"/>
      <c r="G166" s="62"/>
      <c r="H166" s="62"/>
      <c r="I166" s="62"/>
      <c r="J166" s="62"/>
      <c r="K166" s="62"/>
      <c r="L166" s="62"/>
      <c r="M166" s="62"/>
      <c r="N166" s="62"/>
      <c r="O166" s="62"/>
      <c r="P166" s="62"/>
      <c r="Q166" s="62"/>
      <c r="R166" s="62"/>
      <c r="S166" s="62"/>
    </row>
    <row r="167" spans="1:19" ht="15" x14ac:dyDescent="0.25">
      <c r="A167" s="62"/>
      <c r="B167" s="62"/>
      <c r="C167" s="62"/>
      <c r="D167" s="62"/>
      <c r="E167" s="62"/>
      <c r="F167" s="62"/>
      <c r="G167" s="62"/>
      <c r="H167" s="62"/>
      <c r="I167" s="62"/>
      <c r="J167" s="62"/>
      <c r="K167" s="62"/>
      <c r="L167" s="62"/>
      <c r="M167" s="62"/>
      <c r="N167" s="62"/>
      <c r="O167" s="62"/>
      <c r="P167" s="62"/>
      <c r="Q167" s="62"/>
      <c r="R167" s="62"/>
      <c r="S167" s="62"/>
    </row>
    <row r="168" spans="1:19" ht="15" x14ac:dyDescent="0.25">
      <c r="A168" s="62"/>
      <c r="B168" s="62"/>
      <c r="C168" s="62"/>
      <c r="D168" s="62"/>
      <c r="E168" s="62"/>
      <c r="F168" s="62"/>
      <c r="G168" s="62"/>
      <c r="H168" s="62"/>
      <c r="I168" s="62"/>
      <c r="J168" s="62"/>
      <c r="K168" s="62"/>
      <c r="L168" s="62"/>
      <c r="M168" s="62"/>
      <c r="N168" s="62"/>
      <c r="O168" s="62"/>
      <c r="P168" s="62"/>
      <c r="Q168" s="62"/>
      <c r="R168" s="62"/>
      <c r="S168" s="62"/>
    </row>
    <row r="169" spans="1:19" ht="15" x14ac:dyDescent="0.25">
      <c r="A169" s="62"/>
      <c r="B169" s="62"/>
      <c r="C169" s="62"/>
      <c r="D169" s="62"/>
      <c r="E169" s="62"/>
      <c r="F169" s="62"/>
      <c r="G169" s="62"/>
      <c r="H169" s="62"/>
      <c r="I169" s="62"/>
      <c r="J169" s="62"/>
      <c r="K169" s="62"/>
      <c r="L169" s="62"/>
      <c r="M169" s="62"/>
      <c r="N169" s="62"/>
      <c r="O169" s="62"/>
      <c r="P169" s="62"/>
      <c r="Q169" s="62"/>
      <c r="R169" s="62"/>
      <c r="S169" s="62"/>
    </row>
    <row r="170" spans="1:19" ht="15" x14ac:dyDescent="0.25">
      <c r="A170" s="62"/>
      <c r="B170" s="62"/>
      <c r="C170" s="62"/>
      <c r="D170" s="62"/>
      <c r="E170" s="62"/>
      <c r="F170" s="62"/>
      <c r="G170" s="62"/>
      <c r="H170" s="62"/>
      <c r="I170" s="62"/>
      <c r="J170" s="62"/>
      <c r="K170" s="62"/>
      <c r="L170" s="62"/>
      <c r="M170" s="62"/>
      <c r="N170" s="62"/>
      <c r="O170" s="62"/>
      <c r="P170" s="62"/>
      <c r="Q170" s="62"/>
      <c r="R170" s="62"/>
      <c r="S170" s="62"/>
    </row>
    <row r="171" spans="1:19" ht="15" x14ac:dyDescent="0.25">
      <c r="A171" s="62"/>
      <c r="B171" s="62"/>
      <c r="C171" s="62"/>
      <c r="D171" s="62"/>
      <c r="E171" s="62"/>
      <c r="F171" s="62"/>
      <c r="G171" s="62"/>
      <c r="H171" s="62"/>
      <c r="I171" s="62"/>
      <c r="J171" s="62"/>
      <c r="K171" s="62"/>
      <c r="L171" s="62"/>
      <c r="M171" s="62"/>
      <c r="N171" s="62"/>
      <c r="O171" s="62"/>
      <c r="P171" s="62"/>
      <c r="Q171" s="62"/>
      <c r="R171" s="62"/>
      <c r="S171" s="62"/>
    </row>
    <row r="172" spans="1:19" ht="15" x14ac:dyDescent="0.25">
      <c r="A172" s="62"/>
      <c r="B172" s="62"/>
      <c r="C172" s="62"/>
      <c r="D172" s="62"/>
      <c r="E172" s="62"/>
      <c r="F172" s="62"/>
      <c r="G172" s="62"/>
      <c r="H172" s="62"/>
      <c r="I172" s="62"/>
      <c r="J172" s="62"/>
      <c r="K172" s="62"/>
      <c r="L172" s="62"/>
      <c r="M172" s="62"/>
      <c r="N172" s="62"/>
      <c r="O172" s="62"/>
      <c r="P172" s="62"/>
      <c r="Q172" s="62"/>
      <c r="R172" s="62"/>
      <c r="S172" s="62"/>
    </row>
    <row r="173" spans="1:19" ht="15" x14ac:dyDescent="0.25">
      <c r="A173" s="62"/>
      <c r="B173" s="62"/>
      <c r="C173" s="62"/>
      <c r="D173" s="62"/>
      <c r="E173" s="62"/>
      <c r="F173" s="62"/>
      <c r="G173" s="62"/>
      <c r="H173" s="62"/>
      <c r="I173" s="62"/>
      <c r="J173" s="62"/>
      <c r="K173" s="62"/>
      <c r="L173" s="62"/>
      <c r="M173" s="62"/>
      <c r="N173" s="62"/>
      <c r="O173" s="62"/>
      <c r="P173" s="62"/>
      <c r="Q173" s="62"/>
      <c r="R173" s="62"/>
      <c r="S173" s="62"/>
    </row>
    <row r="174" spans="1:19" ht="15" x14ac:dyDescent="0.25">
      <c r="A174" s="62"/>
      <c r="B174" s="62"/>
      <c r="C174" s="62"/>
      <c r="D174" s="62"/>
      <c r="E174" s="62"/>
      <c r="F174" s="62"/>
      <c r="G174" s="62"/>
      <c r="H174" s="62"/>
      <c r="I174" s="62"/>
      <c r="J174" s="62"/>
      <c r="K174" s="62"/>
      <c r="L174" s="62"/>
      <c r="M174" s="62"/>
      <c r="N174" s="62"/>
      <c r="O174" s="62"/>
      <c r="P174" s="62"/>
      <c r="Q174" s="62"/>
      <c r="R174" s="62"/>
      <c r="S174" s="62"/>
    </row>
    <row r="175" spans="1:19" ht="15" x14ac:dyDescent="0.25">
      <c r="A175" s="62"/>
      <c r="B175" s="62"/>
      <c r="C175" s="62"/>
      <c r="D175" s="62"/>
      <c r="E175" s="62"/>
      <c r="F175" s="62"/>
      <c r="G175" s="62"/>
      <c r="H175" s="62"/>
      <c r="I175" s="62"/>
      <c r="J175" s="62"/>
      <c r="K175" s="62"/>
      <c r="L175" s="62"/>
      <c r="M175" s="62"/>
      <c r="N175" s="62"/>
      <c r="O175" s="62"/>
      <c r="P175" s="62"/>
      <c r="Q175" s="62"/>
      <c r="R175" s="62"/>
      <c r="S175" s="62"/>
    </row>
    <row r="176" spans="1:19" ht="15" x14ac:dyDescent="0.25">
      <c r="A176" s="62"/>
      <c r="B176" s="62"/>
      <c r="C176" s="62"/>
      <c r="D176" s="62"/>
      <c r="E176" s="62"/>
      <c r="F176" s="62"/>
      <c r="G176" s="62"/>
      <c r="H176" s="62"/>
      <c r="I176" s="62"/>
      <c r="J176" s="62"/>
      <c r="K176" s="62"/>
      <c r="L176" s="62"/>
      <c r="M176" s="62"/>
      <c r="N176" s="62"/>
      <c r="O176" s="62"/>
      <c r="P176" s="62"/>
      <c r="Q176" s="62"/>
      <c r="R176" s="62"/>
      <c r="S176" s="62"/>
    </row>
    <row r="177" spans="1:19" ht="15" x14ac:dyDescent="0.25">
      <c r="A177" s="62"/>
      <c r="B177" s="62"/>
      <c r="C177" s="62"/>
      <c r="D177" s="62"/>
      <c r="E177" s="62"/>
      <c r="F177" s="62"/>
      <c r="G177" s="62"/>
      <c r="H177" s="62"/>
      <c r="I177" s="62"/>
      <c r="J177" s="62"/>
      <c r="K177" s="62"/>
      <c r="L177" s="62"/>
      <c r="M177" s="62"/>
      <c r="N177" s="62"/>
      <c r="O177" s="62"/>
      <c r="P177" s="62"/>
      <c r="Q177" s="62"/>
      <c r="R177" s="62"/>
      <c r="S177" s="62"/>
    </row>
    <row r="178" spans="1:19" ht="15" x14ac:dyDescent="0.25">
      <c r="A178" s="62"/>
      <c r="B178" s="62"/>
      <c r="C178" s="62"/>
      <c r="D178" s="62"/>
      <c r="E178" s="62"/>
      <c r="F178" s="62"/>
      <c r="G178" s="62"/>
      <c r="H178" s="62"/>
      <c r="I178" s="62"/>
      <c r="J178" s="62"/>
      <c r="K178" s="62"/>
      <c r="L178" s="62"/>
      <c r="M178" s="62"/>
      <c r="N178" s="62"/>
      <c r="O178" s="62"/>
      <c r="P178" s="62"/>
      <c r="Q178" s="62"/>
      <c r="R178" s="62"/>
      <c r="S178" s="62"/>
    </row>
    <row r="179" spans="1:19" ht="15" x14ac:dyDescent="0.25">
      <c r="A179" s="62"/>
      <c r="B179" s="62"/>
      <c r="C179" s="62"/>
      <c r="D179" s="62"/>
      <c r="E179" s="62"/>
      <c r="F179" s="62"/>
      <c r="G179" s="62"/>
      <c r="H179" s="62"/>
      <c r="I179" s="62"/>
      <c r="J179" s="62"/>
      <c r="K179" s="62"/>
      <c r="L179" s="62"/>
      <c r="M179" s="62"/>
      <c r="N179" s="62"/>
      <c r="O179" s="62"/>
      <c r="P179" s="62"/>
      <c r="Q179" s="62"/>
      <c r="R179" s="62"/>
      <c r="S179" s="62"/>
    </row>
    <row r="180" spans="1:19" ht="15" x14ac:dyDescent="0.25">
      <c r="A180" s="62"/>
      <c r="B180" s="62"/>
      <c r="C180" s="62"/>
      <c r="D180" s="62"/>
      <c r="E180" s="62"/>
      <c r="F180" s="62"/>
      <c r="G180" s="62"/>
      <c r="H180" s="62"/>
      <c r="I180" s="62"/>
      <c r="J180" s="62"/>
      <c r="K180" s="62"/>
      <c r="L180" s="62"/>
      <c r="M180" s="62"/>
      <c r="N180" s="62"/>
      <c r="O180" s="62"/>
      <c r="P180" s="62"/>
      <c r="Q180" s="62"/>
      <c r="R180" s="62"/>
      <c r="S180" s="62"/>
    </row>
    <row r="181" spans="1:19" ht="15" x14ac:dyDescent="0.25">
      <c r="A181" s="62"/>
      <c r="B181" s="62"/>
      <c r="C181" s="62"/>
      <c r="D181" s="62"/>
      <c r="E181" s="62"/>
      <c r="F181" s="62"/>
      <c r="G181" s="62"/>
      <c r="H181" s="62"/>
      <c r="I181" s="62"/>
      <c r="J181" s="62"/>
      <c r="K181" s="62"/>
      <c r="L181" s="62"/>
      <c r="M181" s="62"/>
      <c r="N181" s="62"/>
      <c r="O181" s="62"/>
      <c r="P181" s="62"/>
      <c r="Q181" s="62"/>
      <c r="R181" s="62"/>
      <c r="S181" s="62"/>
    </row>
    <row r="182" spans="1:19" ht="15" x14ac:dyDescent="0.25">
      <c r="A182" s="62"/>
      <c r="B182" s="62"/>
      <c r="C182" s="62"/>
      <c r="D182" s="62"/>
      <c r="E182" s="62"/>
      <c r="F182" s="62"/>
      <c r="G182" s="62"/>
      <c r="H182" s="62"/>
      <c r="I182" s="62"/>
      <c r="J182" s="62"/>
      <c r="K182" s="62"/>
      <c r="L182" s="62"/>
      <c r="M182" s="62"/>
      <c r="N182" s="62"/>
      <c r="O182" s="62"/>
      <c r="P182" s="62"/>
      <c r="Q182" s="62"/>
      <c r="R182" s="62"/>
      <c r="S182" s="62"/>
    </row>
    <row r="183" spans="1:19" ht="15" x14ac:dyDescent="0.25">
      <c r="A183" s="62"/>
      <c r="B183" s="62"/>
      <c r="C183" s="62"/>
      <c r="D183" s="62"/>
      <c r="E183" s="62"/>
      <c r="F183" s="62"/>
      <c r="G183" s="62"/>
      <c r="H183" s="62"/>
      <c r="I183" s="62"/>
      <c r="J183" s="62"/>
      <c r="K183" s="62"/>
      <c r="L183" s="62"/>
      <c r="M183" s="62"/>
      <c r="N183" s="62"/>
      <c r="O183" s="62"/>
      <c r="P183" s="62"/>
      <c r="Q183" s="62"/>
      <c r="R183" s="62"/>
      <c r="S183" s="62"/>
    </row>
    <row r="184" spans="1:19" ht="15" x14ac:dyDescent="0.25">
      <c r="A184" s="62"/>
      <c r="B184" s="62"/>
      <c r="C184" s="62"/>
      <c r="D184" s="62"/>
      <c r="E184" s="62"/>
      <c r="F184" s="62"/>
      <c r="G184" s="62"/>
      <c r="H184" s="62"/>
      <c r="I184" s="62"/>
      <c r="J184" s="62"/>
      <c r="K184" s="62"/>
      <c r="L184" s="62"/>
      <c r="M184" s="62"/>
      <c r="N184" s="62"/>
      <c r="O184" s="62"/>
      <c r="P184" s="62"/>
      <c r="Q184" s="62"/>
      <c r="R184" s="62"/>
      <c r="S184" s="62"/>
    </row>
    <row r="185" spans="1:19" ht="15" x14ac:dyDescent="0.25">
      <c r="A185" s="62"/>
      <c r="B185" s="62"/>
      <c r="C185" s="62"/>
      <c r="D185" s="62"/>
      <c r="E185" s="62"/>
      <c r="F185" s="62"/>
      <c r="G185" s="62"/>
      <c r="H185" s="62"/>
      <c r="I185" s="62"/>
      <c r="J185" s="62"/>
      <c r="K185" s="62"/>
      <c r="L185" s="62"/>
      <c r="M185" s="62"/>
      <c r="N185" s="62"/>
      <c r="O185" s="62"/>
      <c r="P185" s="62"/>
      <c r="Q185" s="62"/>
      <c r="R185" s="62"/>
      <c r="S185" s="62"/>
    </row>
    <row r="186" spans="1:19" ht="15" x14ac:dyDescent="0.25">
      <c r="A186" s="62"/>
      <c r="B186" s="62"/>
      <c r="C186" s="62"/>
      <c r="D186" s="62"/>
      <c r="E186" s="62"/>
      <c r="F186" s="62"/>
      <c r="G186" s="62"/>
      <c r="H186" s="62"/>
      <c r="I186" s="62"/>
      <c r="J186" s="62"/>
      <c r="K186" s="62"/>
      <c r="L186" s="62"/>
      <c r="M186" s="62"/>
      <c r="N186" s="62"/>
      <c r="O186" s="62"/>
      <c r="P186" s="62"/>
      <c r="Q186" s="62"/>
      <c r="R186" s="62"/>
      <c r="S186" s="62"/>
    </row>
    <row r="187" spans="1:19" ht="15" x14ac:dyDescent="0.25">
      <c r="A187" s="62"/>
      <c r="B187" s="62"/>
      <c r="C187" s="62"/>
      <c r="D187" s="62"/>
      <c r="E187" s="62"/>
      <c r="F187" s="62"/>
      <c r="G187" s="62"/>
      <c r="H187" s="62"/>
      <c r="I187" s="62"/>
      <c r="J187" s="62"/>
      <c r="K187" s="62"/>
      <c r="L187" s="62"/>
      <c r="M187" s="62"/>
      <c r="N187" s="62"/>
      <c r="O187" s="62"/>
      <c r="P187" s="62"/>
      <c r="Q187" s="62"/>
      <c r="R187" s="62"/>
      <c r="S187" s="62"/>
    </row>
    <row r="188" spans="1:19" ht="15" x14ac:dyDescent="0.25">
      <c r="A188" s="62"/>
      <c r="B188" s="62"/>
      <c r="C188" s="62"/>
      <c r="D188" s="62"/>
      <c r="E188" s="62"/>
      <c r="F188" s="62"/>
      <c r="G188" s="62"/>
      <c r="H188" s="62"/>
      <c r="I188" s="62"/>
      <c r="J188" s="62"/>
      <c r="K188" s="62"/>
      <c r="L188" s="62"/>
      <c r="M188" s="62"/>
      <c r="N188" s="62"/>
      <c r="O188" s="62"/>
      <c r="P188" s="62"/>
      <c r="Q188" s="62"/>
      <c r="R188" s="62"/>
      <c r="S188" s="62"/>
    </row>
    <row r="189" spans="1:19" ht="15" x14ac:dyDescent="0.25">
      <c r="A189" s="62"/>
      <c r="B189" s="62"/>
      <c r="C189" s="62"/>
      <c r="D189" s="62"/>
      <c r="E189" s="62"/>
      <c r="F189" s="62"/>
      <c r="G189" s="62"/>
      <c r="H189" s="62"/>
      <c r="I189" s="62"/>
      <c r="J189" s="62"/>
      <c r="K189" s="62"/>
      <c r="L189" s="62"/>
      <c r="M189" s="62"/>
      <c r="N189" s="62"/>
      <c r="O189" s="62"/>
      <c r="P189" s="62"/>
      <c r="Q189" s="62"/>
      <c r="R189" s="62"/>
      <c r="S189" s="62"/>
    </row>
    <row r="190" spans="1:19" ht="15" x14ac:dyDescent="0.25">
      <c r="A190" s="62"/>
      <c r="B190" s="62"/>
      <c r="C190" s="62"/>
      <c r="D190" s="62"/>
      <c r="E190" s="62"/>
      <c r="F190" s="62"/>
      <c r="G190" s="62"/>
      <c r="H190" s="62"/>
      <c r="I190" s="62"/>
      <c r="J190" s="62"/>
      <c r="K190" s="62"/>
      <c r="L190" s="62"/>
      <c r="M190" s="62"/>
      <c r="N190" s="62"/>
      <c r="O190" s="62"/>
      <c r="P190" s="62"/>
      <c r="Q190" s="62"/>
      <c r="R190" s="62"/>
      <c r="S190" s="62"/>
    </row>
    <row r="191" spans="1:19" ht="15" x14ac:dyDescent="0.25">
      <c r="A191" s="62"/>
      <c r="B191" s="62"/>
      <c r="C191" s="62"/>
      <c r="D191" s="62"/>
      <c r="E191" s="62"/>
      <c r="F191" s="62"/>
      <c r="G191" s="62"/>
      <c r="H191" s="62"/>
      <c r="I191" s="62"/>
      <c r="J191" s="62"/>
      <c r="K191" s="62"/>
      <c r="L191" s="62"/>
      <c r="M191" s="62"/>
      <c r="N191" s="62"/>
      <c r="O191" s="62"/>
      <c r="P191" s="62"/>
      <c r="Q191" s="62"/>
      <c r="R191" s="62"/>
      <c r="S191" s="62"/>
    </row>
    <row r="192" spans="1:19" ht="15" x14ac:dyDescent="0.25">
      <c r="A192" s="62"/>
      <c r="B192" s="62"/>
      <c r="C192" s="62"/>
      <c r="D192" s="62"/>
      <c r="E192" s="62"/>
      <c r="F192" s="62"/>
      <c r="G192" s="62"/>
      <c r="H192" s="62"/>
      <c r="I192" s="62"/>
      <c r="J192" s="62"/>
      <c r="K192" s="62"/>
      <c r="L192" s="62"/>
      <c r="M192" s="62"/>
      <c r="N192" s="62"/>
      <c r="O192" s="62"/>
      <c r="P192" s="62"/>
      <c r="Q192" s="62"/>
      <c r="R192" s="62"/>
      <c r="S192" s="62"/>
    </row>
    <row r="193" spans="1:19" ht="15" x14ac:dyDescent="0.25">
      <c r="A193" s="62"/>
      <c r="B193" s="62"/>
      <c r="C193" s="62"/>
      <c r="D193" s="62"/>
      <c r="E193" s="62"/>
      <c r="F193" s="62"/>
      <c r="G193" s="62"/>
      <c r="H193" s="62"/>
      <c r="I193" s="62"/>
      <c r="J193" s="62"/>
      <c r="K193" s="62"/>
      <c r="L193" s="62"/>
      <c r="M193" s="62"/>
      <c r="N193" s="62"/>
      <c r="O193" s="62"/>
      <c r="P193" s="62"/>
      <c r="Q193" s="62"/>
      <c r="R193" s="62"/>
      <c r="S193" s="62"/>
    </row>
    <row r="194" spans="1:19" ht="15" x14ac:dyDescent="0.25">
      <c r="A194" s="62"/>
      <c r="B194" s="62"/>
      <c r="C194" s="62"/>
      <c r="D194" s="62"/>
      <c r="E194" s="62"/>
      <c r="F194" s="62"/>
      <c r="G194" s="62"/>
      <c r="H194" s="62"/>
      <c r="I194" s="62"/>
      <c r="J194" s="62"/>
      <c r="K194" s="62"/>
      <c r="L194" s="62"/>
      <c r="M194" s="62"/>
      <c r="N194" s="62"/>
      <c r="O194" s="62"/>
      <c r="P194" s="62"/>
      <c r="Q194" s="62"/>
      <c r="R194" s="62"/>
      <c r="S194" s="62"/>
    </row>
    <row r="195" spans="1:19" ht="15" x14ac:dyDescent="0.25">
      <c r="A195" s="62"/>
      <c r="B195" s="62"/>
      <c r="C195" s="62"/>
      <c r="D195" s="62"/>
      <c r="E195" s="62"/>
      <c r="F195" s="62"/>
      <c r="G195" s="62"/>
      <c r="H195" s="62"/>
      <c r="I195" s="62"/>
      <c r="J195" s="62"/>
      <c r="K195" s="62"/>
      <c r="L195" s="62"/>
      <c r="M195" s="62"/>
      <c r="N195" s="62"/>
      <c r="O195" s="62"/>
      <c r="P195" s="62"/>
      <c r="Q195" s="62"/>
      <c r="R195" s="62"/>
      <c r="S195" s="62"/>
    </row>
    <row r="196" spans="1:19" ht="15" x14ac:dyDescent="0.25">
      <c r="A196" s="62"/>
      <c r="B196" s="62"/>
      <c r="C196" s="62"/>
      <c r="D196" s="62"/>
      <c r="E196" s="62"/>
      <c r="F196" s="62"/>
      <c r="G196" s="62"/>
      <c r="H196" s="62"/>
      <c r="I196" s="62"/>
      <c r="J196" s="62"/>
      <c r="K196" s="62"/>
      <c r="L196" s="62"/>
      <c r="M196" s="62"/>
      <c r="N196" s="62"/>
      <c r="O196" s="62"/>
      <c r="P196" s="62"/>
      <c r="Q196" s="62"/>
      <c r="R196" s="62"/>
      <c r="S196" s="62"/>
    </row>
    <row r="197" spans="1:19" ht="15" x14ac:dyDescent="0.25">
      <c r="A197" s="62"/>
      <c r="B197" s="62"/>
      <c r="C197" s="62"/>
      <c r="D197" s="62"/>
      <c r="E197" s="62"/>
      <c r="F197" s="62"/>
      <c r="G197" s="62"/>
      <c r="H197" s="62"/>
      <c r="I197" s="62"/>
      <c r="J197" s="62"/>
      <c r="K197" s="62"/>
      <c r="L197" s="62"/>
      <c r="M197" s="62"/>
      <c r="N197" s="62"/>
      <c r="O197" s="62"/>
      <c r="P197" s="62"/>
      <c r="Q197" s="62"/>
      <c r="R197" s="62"/>
      <c r="S197" s="62"/>
    </row>
    <row r="198" spans="1:19" ht="15" x14ac:dyDescent="0.25">
      <c r="A198" s="62"/>
      <c r="B198" s="62"/>
      <c r="C198" s="62"/>
      <c r="D198" s="62"/>
      <c r="E198" s="62"/>
      <c r="F198" s="62"/>
      <c r="G198" s="62"/>
      <c r="H198" s="62"/>
      <c r="I198" s="62"/>
      <c r="J198" s="62"/>
      <c r="K198" s="62"/>
      <c r="L198" s="62"/>
      <c r="M198" s="62"/>
      <c r="N198" s="62"/>
      <c r="O198" s="62"/>
      <c r="P198" s="62"/>
      <c r="Q198" s="62"/>
      <c r="R198" s="62"/>
      <c r="S198" s="62"/>
    </row>
    <row r="199" spans="1:19" ht="15" x14ac:dyDescent="0.25">
      <c r="A199" s="62"/>
      <c r="B199" s="62"/>
      <c r="C199" s="62"/>
      <c r="D199" s="62"/>
      <c r="E199" s="62"/>
      <c r="F199" s="62"/>
      <c r="G199" s="62"/>
      <c r="H199" s="62"/>
      <c r="I199" s="62"/>
      <c r="J199" s="62"/>
      <c r="K199" s="62"/>
      <c r="L199" s="62"/>
      <c r="M199" s="62"/>
      <c r="N199" s="62"/>
      <c r="O199" s="62"/>
      <c r="P199" s="62"/>
      <c r="Q199" s="62"/>
      <c r="R199" s="62"/>
      <c r="S199" s="62"/>
    </row>
    <row r="200" spans="1:19" ht="15" x14ac:dyDescent="0.25">
      <c r="A200" s="62"/>
      <c r="B200" s="62"/>
      <c r="C200" s="62"/>
      <c r="D200" s="62"/>
      <c r="E200" s="62"/>
      <c r="F200" s="62"/>
      <c r="G200" s="62"/>
      <c r="H200" s="62"/>
      <c r="I200" s="62"/>
      <c r="J200" s="62"/>
      <c r="K200" s="62"/>
      <c r="L200" s="62"/>
      <c r="M200" s="62"/>
      <c r="N200" s="62"/>
      <c r="O200" s="62"/>
      <c r="P200" s="62"/>
      <c r="Q200" s="62"/>
      <c r="R200" s="62"/>
      <c r="S200" s="62"/>
    </row>
    <row r="201" spans="1:19" ht="15" x14ac:dyDescent="0.25">
      <c r="A201" s="62"/>
      <c r="B201" s="62"/>
      <c r="C201" s="62"/>
      <c r="D201" s="62"/>
      <c r="E201" s="62"/>
      <c r="F201" s="62"/>
      <c r="G201" s="62"/>
      <c r="H201" s="62"/>
      <c r="I201" s="62"/>
      <c r="J201" s="62"/>
      <c r="K201" s="62"/>
      <c r="L201" s="62"/>
      <c r="M201" s="62"/>
      <c r="N201" s="62"/>
      <c r="O201" s="62"/>
      <c r="P201" s="62"/>
      <c r="Q201" s="62"/>
      <c r="R201" s="62"/>
      <c r="S201" s="62"/>
    </row>
    <row r="202" spans="1:19" ht="15" x14ac:dyDescent="0.25">
      <c r="A202" s="62"/>
      <c r="B202" s="62"/>
      <c r="C202" s="62"/>
      <c r="D202" s="62"/>
      <c r="E202" s="62"/>
      <c r="F202" s="62"/>
      <c r="G202" s="62"/>
      <c r="H202" s="62"/>
      <c r="I202" s="62"/>
      <c r="J202" s="62"/>
      <c r="K202" s="62"/>
      <c r="L202" s="62"/>
      <c r="M202" s="62"/>
      <c r="N202" s="62"/>
      <c r="O202" s="62"/>
      <c r="P202" s="62"/>
      <c r="Q202" s="62"/>
      <c r="R202" s="62"/>
      <c r="S202" s="62"/>
    </row>
    <row r="203" spans="1:19" ht="15" x14ac:dyDescent="0.25">
      <c r="A203" s="62"/>
      <c r="B203" s="62"/>
      <c r="C203" s="62"/>
      <c r="D203" s="62"/>
      <c r="E203" s="62"/>
      <c r="F203" s="62"/>
      <c r="G203" s="62"/>
      <c r="H203" s="62"/>
      <c r="I203" s="62"/>
      <c r="J203" s="62"/>
      <c r="K203" s="62"/>
      <c r="L203" s="62"/>
      <c r="M203" s="62"/>
      <c r="N203" s="62"/>
      <c r="O203" s="62"/>
      <c r="P203" s="62"/>
      <c r="Q203" s="62"/>
      <c r="R203" s="62"/>
      <c r="S203" s="62"/>
    </row>
    <row r="204" spans="1:19" ht="15" x14ac:dyDescent="0.25">
      <c r="A204" s="62"/>
      <c r="B204" s="62"/>
      <c r="C204" s="62"/>
      <c r="D204" s="62"/>
      <c r="E204" s="62"/>
      <c r="F204" s="62"/>
      <c r="G204" s="62"/>
      <c r="H204" s="62"/>
      <c r="I204" s="62"/>
      <c r="J204" s="62"/>
      <c r="K204" s="62"/>
      <c r="L204" s="62"/>
      <c r="M204" s="62"/>
      <c r="N204" s="62"/>
      <c r="O204" s="62"/>
      <c r="P204" s="62"/>
      <c r="Q204" s="62"/>
      <c r="R204" s="62"/>
      <c r="S204" s="62"/>
    </row>
    <row r="205" spans="1:19" ht="15" x14ac:dyDescent="0.25">
      <c r="A205" s="62"/>
      <c r="B205" s="62"/>
      <c r="C205" s="62"/>
      <c r="D205" s="62"/>
      <c r="E205" s="62"/>
      <c r="F205" s="62"/>
      <c r="G205" s="62"/>
      <c r="H205" s="62"/>
      <c r="I205" s="62"/>
      <c r="J205" s="62"/>
      <c r="K205" s="62"/>
      <c r="L205" s="62"/>
      <c r="M205" s="62"/>
      <c r="N205" s="62"/>
      <c r="O205" s="62"/>
      <c r="P205" s="62"/>
      <c r="Q205" s="62"/>
      <c r="R205" s="62"/>
      <c r="S205" s="62"/>
    </row>
    <row r="206" spans="1:19" ht="15" x14ac:dyDescent="0.25">
      <c r="A206" s="62"/>
      <c r="B206" s="62"/>
      <c r="C206" s="62"/>
      <c r="D206" s="62"/>
      <c r="E206" s="62"/>
      <c r="F206" s="62"/>
      <c r="G206" s="62"/>
      <c r="H206" s="62"/>
      <c r="I206" s="62"/>
      <c r="J206" s="62"/>
      <c r="K206" s="62"/>
      <c r="L206" s="62"/>
      <c r="M206" s="62"/>
      <c r="N206" s="62"/>
      <c r="O206" s="62"/>
      <c r="P206" s="62"/>
      <c r="Q206" s="62"/>
      <c r="R206" s="62"/>
      <c r="S206" s="62"/>
    </row>
    <row r="207" spans="1:19" ht="15" x14ac:dyDescent="0.25">
      <c r="A207" s="62"/>
      <c r="B207" s="62"/>
      <c r="C207" s="62"/>
      <c r="D207" s="62"/>
      <c r="E207" s="62"/>
      <c r="F207" s="62"/>
      <c r="G207" s="62"/>
      <c r="H207" s="62"/>
      <c r="I207" s="62"/>
      <c r="J207" s="62"/>
      <c r="K207" s="62"/>
      <c r="L207" s="62"/>
      <c r="M207" s="62"/>
      <c r="N207" s="62"/>
      <c r="O207" s="62"/>
      <c r="P207" s="62"/>
      <c r="Q207" s="62"/>
      <c r="R207" s="62"/>
      <c r="S207" s="62"/>
    </row>
    <row r="208" spans="1:19" ht="15" x14ac:dyDescent="0.25">
      <c r="A208" s="62"/>
      <c r="B208" s="62"/>
      <c r="C208" s="62"/>
      <c r="D208" s="62"/>
      <c r="E208" s="62"/>
      <c r="F208" s="62"/>
      <c r="G208" s="62"/>
      <c r="H208" s="62"/>
      <c r="I208" s="62"/>
      <c r="J208" s="62"/>
      <c r="K208" s="62"/>
      <c r="L208" s="62"/>
      <c r="M208" s="62"/>
      <c r="N208" s="62"/>
      <c r="O208" s="62"/>
      <c r="P208" s="62"/>
      <c r="Q208" s="62"/>
      <c r="R208" s="62"/>
      <c r="S208" s="62"/>
    </row>
    <row r="209" spans="1:19" ht="15" x14ac:dyDescent="0.25">
      <c r="A209" s="62"/>
      <c r="B209" s="62"/>
      <c r="C209" s="62"/>
      <c r="D209" s="62"/>
      <c r="E209" s="62"/>
      <c r="F209" s="62"/>
      <c r="G209" s="62"/>
      <c r="H209" s="62"/>
      <c r="I209" s="62"/>
      <c r="J209" s="62"/>
      <c r="K209" s="62"/>
      <c r="L209" s="62"/>
      <c r="M209" s="62"/>
      <c r="N209" s="62"/>
      <c r="O209" s="62"/>
      <c r="P209" s="62"/>
      <c r="Q209" s="62"/>
      <c r="R209" s="62"/>
      <c r="S209" s="62"/>
    </row>
    <row r="210" spans="1:19" ht="15" x14ac:dyDescent="0.25">
      <c r="A210" s="62"/>
      <c r="B210" s="62"/>
      <c r="C210" s="62"/>
      <c r="D210" s="62"/>
      <c r="E210" s="62"/>
      <c r="F210" s="62"/>
      <c r="G210" s="62"/>
      <c r="H210" s="62"/>
      <c r="I210" s="62"/>
      <c r="J210" s="62"/>
      <c r="K210" s="62"/>
      <c r="L210" s="62"/>
      <c r="M210" s="62"/>
      <c r="N210" s="62"/>
      <c r="O210" s="62"/>
      <c r="P210" s="62"/>
      <c r="Q210" s="62"/>
      <c r="R210" s="62"/>
      <c r="S210" s="62"/>
    </row>
    <row r="211" spans="1:19" ht="15" x14ac:dyDescent="0.25">
      <c r="A211" s="62"/>
      <c r="B211" s="62"/>
      <c r="C211" s="62"/>
      <c r="D211" s="62"/>
      <c r="E211" s="62"/>
      <c r="F211" s="62"/>
      <c r="G211" s="62"/>
      <c r="H211" s="62"/>
      <c r="I211" s="62"/>
      <c r="J211" s="62"/>
      <c r="K211" s="62"/>
      <c r="L211" s="62"/>
      <c r="M211" s="62"/>
      <c r="N211" s="62"/>
      <c r="O211" s="62"/>
      <c r="P211" s="62"/>
      <c r="Q211" s="62"/>
      <c r="R211" s="62"/>
      <c r="S211" s="62"/>
    </row>
    <row r="212" spans="1:19" ht="15" x14ac:dyDescent="0.25">
      <c r="A212" s="62"/>
      <c r="B212" s="62"/>
      <c r="C212" s="62"/>
      <c r="D212" s="62"/>
      <c r="E212" s="62"/>
      <c r="F212" s="62"/>
      <c r="G212" s="62"/>
      <c r="H212" s="62"/>
      <c r="I212" s="62"/>
      <c r="J212" s="62"/>
      <c r="K212" s="62"/>
      <c r="L212" s="62"/>
      <c r="M212" s="62"/>
      <c r="N212" s="62"/>
      <c r="O212" s="62"/>
      <c r="P212" s="62"/>
      <c r="Q212" s="62"/>
      <c r="R212" s="62"/>
      <c r="S212" s="62"/>
    </row>
    <row r="213" spans="1:19" ht="15" x14ac:dyDescent="0.25">
      <c r="A213" s="62"/>
      <c r="B213" s="62"/>
      <c r="C213" s="62"/>
      <c r="D213" s="62"/>
      <c r="E213" s="62"/>
      <c r="F213" s="62"/>
      <c r="G213" s="62"/>
      <c r="H213" s="62"/>
      <c r="I213" s="62"/>
      <c r="J213" s="62"/>
      <c r="K213" s="62"/>
      <c r="L213" s="62"/>
      <c r="M213" s="62"/>
      <c r="N213" s="62"/>
      <c r="O213" s="62"/>
      <c r="P213" s="62"/>
      <c r="Q213" s="62"/>
      <c r="R213" s="62"/>
      <c r="S213" s="62"/>
    </row>
    <row r="214" spans="1:19" ht="15" x14ac:dyDescent="0.25">
      <c r="A214" s="62"/>
      <c r="B214" s="62"/>
      <c r="C214" s="62"/>
      <c r="D214" s="62"/>
      <c r="E214" s="62"/>
      <c r="F214" s="62"/>
      <c r="G214" s="62"/>
      <c r="H214" s="62"/>
      <c r="I214" s="62"/>
      <c r="J214" s="62"/>
      <c r="K214" s="62"/>
      <c r="L214" s="62"/>
      <c r="M214" s="62"/>
      <c r="N214" s="62"/>
      <c r="O214" s="62"/>
      <c r="P214" s="62"/>
      <c r="Q214" s="62"/>
      <c r="R214" s="62"/>
      <c r="S214" s="62"/>
    </row>
    <row r="215" spans="1:19" ht="15" x14ac:dyDescent="0.25">
      <c r="A215" s="62"/>
      <c r="B215" s="62"/>
      <c r="C215" s="62"/>
      <c r="D215" s="62"/>
      <c r="E215" s="62"/>
      <c r="F215" s="62"/>
      <c r="G215" s="62"/>
      <c r="H215" s="62"/>
      <c r="I215" s="62"/>
      <c r="J215" s="62"/>
      <c r="K215" s="62"/>
      <c r="L215" s="62"/>
      <c r="M215" s="62"/>
      <c r="N215" s="62"/>
      <c r="O215" s="62"/>
      <c r="P215" s="62"/>
      <c r="Q215" s="62"/>
      <c r="R215" s="62"/>
      <c r="S215" s="62"/>
    </row>
    <row r="216" spans="1:19" ht="15" x14ac:dyDescent="0.25">
      <c r="A216" s="62"/>
      <c r="B216" s="62"/>
      <c r="C216" s="62"/>
      <c r="D216" s="62"/>
      <c r="E216" s="62"/>
      <c r="F216" s="62"/>
      <c r="G216" s="62"/>
      <c r="H216" s="62"/>
      <c r="I216" s="62"/>
      <c r="J216" s="62"/>
      <c r="K216" s="62"/>
      <c r="L216" s="62"/>
      <c r="M216" s="62"/>
      <c r="N216" s="62"/>
      <c r="O216" s="62"/>
      <c r="P216" s="62"/>
      <c r="Q216" s="62"/>
      <c r="R216" s="62"/>
      <c r="S216" s="62"/>
    </row>
    <row r="217" spans="1:19" ht="15" x14ac:dyDescent="0.25">
      <c r="A217" s="62"/>
      <c r="B217" s="62"/>
      <c r="C217" s="62"/>
      <c r="D217" s="62"/>
      <c r="E217" s="62"/>
      <c r="F217" s="62"/>
      <c r="G217" s="62"/>
      <c r="H217" s="62"/>
      <c r="I217" s="62"/>
      <c r="J217" s="62"/>
      <c r="K217" s="62"/>
      <c r="L217" s="62"/>
      <c r="M217" s="62"/>
      <c r="N217" s="62"/>
      <c r="O217" s="62"/>
      <c r="P217" s="62"/>
      <c r="Q217" s="62"/>
      <c r="R217" s="62"/>
      <c r="S217" s="62"/>
    </row>
    <row r="218" spans="1:19" ht="15" x14ac:dyDescent="0.25">
      <c r="A218" s="62"/>
      <c r="B218" s="62"/>
      <c r="C218" s="62"/>
      <c r="D218" s="62"/>
      <c r="E218" s="62"/>
      <c r="F218" s="62"/>
      <c r="G218" s="62"/>
      <c r="H218" s="62"/>
      <c r="I218" s="62"/>
      <c r="J218" s="62"/>
      <c r="K218" s="62"/>
      <c r="L218" s="62"/>
      <c r="M218" s="62"/>
      <c r="N218" s="62"/>
      <c r="O218" s="62"/>
      <c r="P218" s="62"/>
      <c r="Q218" s="62"/>
      <c r="R218" s="62"/>
      <c r="S218" s="62"/>
    </row>
    <row r="219" spans="1:19" ht="15" x14ac:dyDescent="0.25">
      <c r="A219" s="62"/>
      <c r="B219" s="62"/>
      <c r="C219" s="62"/>
      <c r="D219" s="62"/>
      <c r="E219" s="62"/>
      <c r="F219" s="62"/>
      <c r="G219" s="62"/>
      <c r="H219" s="62"/>
      <c r="I219" s="62"/>
      <c r="J219" s="62"/>
      <c r="K219" s="62"/>
      <c r="L219" s="62"/>
      <c r="M219" s="62"/>
      <c r="N219" s="62"/>
      <c r="O219" s="62"/>
      <c r="P219" s="62"/>
      <c r="Q219" s="62"/>
      <c r="R219" s="62"/>
      <c r="S219" s="62"/>
    </row>
    <row r="220" spans="1:19" ht="15" x14ac:dyDescent="0.25">
      <c r="A220" s="62"/>
      <c r="B220" s="62"/>
      <c r="C220" s="62"/>
      <c r="D220" s="62"/>
      <c r="E220" s="62"/>
      <c r="F220" s="62"/>
      <c r="G220" s="62"/>
      <c r="H220" s="62"/>
      <c r="I220" s="62"/>
      <c r="J220" s="62"/>
      <c r="K220" s="62"/>
      <c r="L220" s="62"/>
      <c r="M220" s="62"/>
      <c r="N220" s="62"/>
      <c r="O220" s="62"/>
      <c r="P220" s="62"/>
      <c r="Q220" s="62"/>
      <c r="R220" s="62"/>
      <c r="S220" s="62"/>
    </row>
    <row r="221" spans="1:19" ht="15" x14ac:dyDescent="0.25">
      <c r="A221" s="62"/>
      <c r="B221" s="62"/>
      <c r="C221" s="62"/>
      <c r="D221" s="62"/>
      <c r="E221" s="62"/>
      <c r="F221" s="62"/>
      <c r="G221" s="62"/>
      <c r="H221" s="62"/>
      <c r="I221" s="62"/>
      <c r="J221" s="62"/>
      <c r="K221" s="62"/>
      <c r="L221" s="62"/>
      <c r="M221" s="62"/>
      <c r="N221" s="62"/>
      <c r="O221" s="62"/>
      <c r="P221" s="62"/>
      <c r="Q221" s="62"/>
      <c r="R221" s="62"/>
      <c r="S221" s="62"/>
    </row>
    <row r="222" spans="1:19" ht="15" x14ac:dyDescent="0.25">
      <c r="A222" s="62"/>
      <c r="B222" s="62"/>
      <c r="C222" s="62"/>
      <c r="D222" s="62"/>
      <c r="E222" s="62"/>
      <c r="F222" s="62"/>
      <c r="G222" s="62"/>
      <c r="H222" s="62"/>
      <c r="I222" s="62"/>
      <c r="J222" s="62"/>
      <c r="K222" s="62"/>
      <c r="L222" s="62"/>
      <c r="M222" s="62"/>
      <c r="N222" s="62"/>
      <c r="O222" s="62"/>
      <c r="P222" s="62"/>
      <c r="Q222" s="62"/>
      <c r="R222" s="62"/>
      <c r="S222" s="62"/>
    </row>
    <row r="223" spans="1:19" ht="15" x14ac:dyDescent="0.25">
      <c r="A223" s="62"/>
      <c r="B223" s="62"/>
      <c r="C223" s="62"/>
      <c r="D223" s="62"/>
      <c r="E223" s="62"/>
      <c r="F223" s="62"/>
      <c r="G223" s="62"/>
      <c r="H223" s="62"/>
      <c r="I223" s="62"/>
      <c r="J223" s="62"/>
      <c r="K223" s="62"/>
      <c r="L223" s="62"/>
      <c r="M223" s="62"/>
      <c r="N223" s="62"/>
      <c r="O223" s="62"/>
      <c r="P223" s="62"/>
      <c r="Q223" s="62"/>
      <c r="R223" s="62"/>
      <c r="S223" s="62"/>
    </row>
    <row r="224" spans="1:19" ht="15" x14ac:dyDescent="0.25">
      <c r="A224" s="62"/>
      <c r="B224" s="62"/>
      <c r="C224" s="62"/>
      <c r="D224" s="62"/>
      <c r="E224" s="62"/>
      <c r="F224" s="62"/>
      <c r="G224" s="62"/>
      <c r="H224" s="62"/>
      <c r="I224" s="62"/>
      <c r="J224" s="62"/>
      <c r="K224" s="62"/>
      <c r="L224" s="62"/>
      <c r="M224" s="62"/>
      <c r="N224" s="62"/>
      <c r="O224" s="62"/>
      <c r="P224" s="62"/>
      <c r="Q224" s="62"/>
      <c r="R224" s="62"/>
      <c r="S224" s="62"/>
    </row>
    <row r="225" spans="1:19" ht="15" x14ac:dyDescent="0.25">
      <c r="A225" s="62"/>
      <c r="B225" s="62"/>
      <c r="C225" s="62"/>
      <c r="D225" s="62"/>
      <c r="E225" s="62"/>
      <c r="F225" s="62"/>
      <c r="G225" s="62"/>
      <c r="H225" s="62"/>
      <c r="I225" s="62"/>
      <c r="J225" s="62"/>
      <c r="K225" s="62"/>
      <c r="L225" s="62"/>
      <c r="M225" s="62"/>
      <c r="N225" s="62"/>
      <c r="O225" s="62"/>
      <c r="P225" s="62"/>
      <c r="Q225" s="62"/>
      <c r="R225" s="62"/>
      <c r="S225" s="62"/>
    </row>
    <row r="226" spans="1:19" ht="15" x14ac:dyDescent="0.25">
      <c r="A226" s="62"/>
      <c r="B226" s="62"/>
      <c r="C226" s="62"/>
      <c r="D226" s="62"/>
      <c r="E226" s="62"/>
      <c r="F226" s="62"/>
      <c r="G226" s="62"/>
      <c r="H226" s="62"/>
      <c r="I226" s="62"/>
      <c r="J226" s="62"/>
      <c r="K226" s="62"/>
      <c r="L226" s="62"/>
      <c r="M226" s="62"/>
      <c r="N226" s="62"/>
      <c r="O226" s="62"/>
      <c r="P226" s="62"/>
      <c r="Q226" s="62"/>
      <c r="R226" s="62"/>
      <c r="S226" s="62"/>
    </row>
    <row r="227" spans="1:19" ht="15" x14ac:dyDescent="0.25">
      <c r="A227" s="62"/>
      <c r="B227" s="62"/>
      <c r="C227" s="62"/>
      <c r="D227" s="62"/>
      <c r="E227" s="62"/>
      <c r="F227" s="62"/>
      <c r="G227" s="62"/>
      <c r="H227" s="62"/>
      <c r="I227" s="62"/>
      <c r="J227" s="62"/>
      <c r="K227" s="62"/>
      <c r="L227" s="62"/>
      <c r="M227" s="62"/>
      <c r="N227" s="62"/>
      <c r="O227" s="62"/>
      <c r="P227" s="62"/>
      <c r="Q227" s="62"/>
      <c r="R227" s="62"/>
      <c r="S227" s="62"/>
    </row>
    <row r="228" spans="1:19" ht="15" x14ac:dyDescent="0.25">
      <c r="A228" s="62"/>
      <c r="B228" s="62"/>
      <c r="C228" s="62"/>
      <c r="D228" s="62"/>
      <c r="E228" s="62"/>
      <c r="F228" s="62"/>
      <c r="G228" s="62"/>
      <c r="H228" s="62"/>
      <c r="I228" s="62"/>
      <c r="J228" s="62"/>
      <c r="K228" s="62"/>
      <c r="L228" s="62"/>
      <c r="M228" s="62"/>
      <c r="N228" s="62"/>
      <c r="O228" s="62"/>
      <c r="P228" s="62"/>
      <c r="Q228" s="62"/>
      <c r="R228" s="62"/>
      <c r="S228" s="62"/>
    </row>
    <row r="229" spans="1:19" ht="15" x14ac:dyDescent="0.25">
      <c r="A229" s="62"/>
      <c r="B229" s="62"/>
      <c r="C229" s="62"/>
      <c r="D229" s="62"/>
      <c r="E229" s="62"/>
      <c r="F229" s="62"/>
      <c r="G229" s="62"/>
      <c r="H229" s="62"/>
      <c r="I229" s="62"/>
      <c r="J229" s="62"/>
      <c r="K229" s="62"/>
      <c r="L229" s="62"/>
      <c r="M229" s="62"/>
      <c r="N229" s="62"/>
      <c r="O229" s="62"/>
      <c r="P229" s="62"/>
      <c r="Q229" s="62"/>
      <c r="R229" s="62"/>
      <c r="S229" s="62"/>
    </row>
    <row r="230" spans="1:19" ht="15" x14ac:dyDescent="0.25">
      <c r="A230" s="62"/>
      <c r="B230" s="62"/>
      <c r="C230" s="62"/>
      <c r="D230" s="62"/>
      <c r="E230" s="62"/>
      <c r="F230" s="62"/>
      <c r="G230" s="62"/>
      <c r="H230" s="62"/>
      <c r="I230" s="62"/>
      <c r="J230" s="62"/>
      <c r="K230" s="62"/>
      <c r="L230" s="62"/>
      <c r="M230" s="62"/>
      <c r="N230" s="62"/>
      <c r="O230" s="62"/>
      <c r="P230" s="62"/>
      <c r="Q230" s="62"/>
      <c r="R230" s="62"/>
      <c r="S230" s="62"/>
    </row>
    <row r="231" spans="1:19" ht="15" x14ac:dyDescent="0.25">
      <c r="A231" s="62"/>
      <c r="B231" s="62"/>
      <c r="C231" s="62"/>
      <c r="D231" s="62"/>
      <c r="E231" s="62"/>
      <c r="F231" s="62"/>
      <c r="G231" s="62"/>
      <c r="H231" s="62"/>
      <c r="I231" s="62"/>
      <c r="J231" s="62"/>
      <c r="K231" s="62"/>
      <c r="L231" s="62"/>
      <c r="M231" s="62"/>
      <c r="N231" s="62"/>
      <c r="O231" s="62"/>
      <c r="P231" s="62"/>
      <c r="Q231" s="62"/>
      <c r="R231" s="62"/>
      <c r="S231" s="62"/>
    </row>
    <row r="232" spans="1:19" ht="15" x14ac:dyDescent="0.25">
      <c r="A232" s="62"/>
      <c r="B232" s="62"/>
      <c r="C232" s="62"/>
      <c r="D232" s="62"/>
      <c r="E232" s="62"/>
      <c r="F232" s="62"/>
      <c r="G232" s="62"/>
      <c r="H232" s="62"/>
      <c r="I232" s="62"/>
      <c r="J232" s="62"/>
      <c r="K232" s="62"/>
      <c r="L232" s="62"/>
      <c r="M232" s="62"/>
      <c r="N232" s="62"/>
      <c r="O232" s="62"/>
      <c r="P232" s="62"/>
      <c r="Q232" s="62"/>
      <c r="R232" s="62"/>
      <c r="S232" s="62"/>
    </row>
    <row r="233" spans="1:19" ht="15" x14ac:dyDescent="0.25">
      <c r="A233" s="62"/>
      <c r="B233" s="62"/>
      <c r="C233" s="62"/>
      <c r="D233" s="62"/>
      <c r="E233" s="62"/>
      <c r="F233" s="62"/>
      <c r="G233" s="62"/>
      <c r="H233" s="62"/>
      <c r="I233" s="62"/>
      <c r="J233" s="62"/>
      <c r="K233" s="62"/>
      <c r="L233" s="62"/>
      <c r="M233" s="62"/>
      <c r="N233" s="62"/>
      <c r="O233" s="62"/>
      <c r="P233" s="62"/>
      <c r="Q233" s="62"/>
      <c r="R233" s="62"/>
      <c r="S233" s="62"/>
    </row>
    <row r="234" spans="1:19" ht="15" x14ac:dyDescent="0.25">
      <c r="A234" s="62"/>
      <c r="B234" s="62"/>
      <c r="C234" s="62"/>
      <c r="D234" s="62"/>
      <c r="E234" s="62"/>
      <c r="F234" s="62"/>
      <c r="G234" s="62"/>
      <c r="H234" s="62"/>
      <c r="I234" s="62"/>
      <c r="J234" s="62"/>
      <c r="K234" s="62"/>
      <c r="L234" s="62"/>
      <c r="M234" s="62"/>
      <c r="N234" s="62"/>
      <c r="O234" s="62"/>
      <c r="P234" s="62"/>
      <c r="Q234" s="62"/>
      <c r="R234" s="62"/>
      <c r="S234" s="62"/>
    </row>
    <row r="235" spans="1:19" ht="15" x14ac:dyDescent="0.25">
      <c r="A235" s="62"/>
      <c r="B235" s="62"/>
      <c r="C235" s="62"/>
      <c r="D235" s="62"/>
      <c r="E235" s="62"/>
      <c r="F235" s="62"/>
      <c r="G235" s="62"/>
      <c r="H235" s="62"/>
      <c r="I235" s="62"/>
      <c r="J235" s="62"/>
      <c r="K235" s="62"/>
      <c r="L235" s="62"/>
      <c r="M235" s="62"/>
      <c r="N235" s="62"/>
      <c r="O235" s="62"/>
      <c r="P235" s="62"/>
      <c r="Q235" s="62"/>
      <c r="R235" s="62"/>
      <c r="S235" s="62"/>
    </row>
    <row r="236" spans="1:19" ht="15" x14ac:dyDescent="0.25">
      <c r="A236" s="62"/>
      <c r="B236" s="62"/>
      <c r="C236" s="62"/>
      <c r="D236" s="62"/>
      <c r="E236" s="62"/>
      <c r="F236" s="62"/>
      <c r="G236" s="62"/>
      <c r="H236" s="62"/>
      <c r="I236" s="62"/>
      <c r="J236" s="62"/>
      <c r="K236" s="62"/>
      <c r="L236" s="62"/>
      <c r="M236" s="62"/>
      <c r="N236" s="62"/>
      <c r="O236" s="62"/>
      <c r="P236" s="62"/>
      <c r="Q236" s="62"/>
      <c r="R236" s="62"/>
      <c r="S236" s="62"/>
    </row>
    <row r="237" spans="1:19" ht="15" x14ac:dyDescent="0.25">
      <c r="A237" s="62"/>
      <c r="B237" s="62"/>
      <c r="C237" s="62"/>
      <c r="D237" s="62"/>
      <c r="E237" s="62"/>
      <c r="F237" s="62"/>
      <c r="G237" s="62"/>
      <c r="H237" s="62"/>
      <c r="I237" s="62"/>
      <c r="J237" s="62"/>
      <c r="K237" s="62"/>
      <c r="L237" s="62"/>
      <c r="M237" s="62"/>
      <c r="N237" s="62"/>
      <c r="O237" s="62"/>
      <c r="P237" s="62"/>
      <c r="Q237" s="62"/>
      <c r="R237" s="62"/>
      <c r="S237" s="62"/>
    </row>
    <row r="238" spans="1:19" ht="15" x14ac:dyDescent="0.25">
      <c r="A238" s="62"/>
      <c r="B238" s="62"/>
      <c r="C238" s="62"/>
      <c r="D238" s="62"/>
      <c r="E238" s="62"/>
      <c r="F238" s="62"/>
      <c r="G238" s="62"/>
      <c r="H238" s="62"/>
      <c r="I238" s="62"/>
      <c r="J238" s="62"/>
      <c r="K238" s="62"/>
      <c r="L238" s="62"/>
      <c r="M238" s="62"/>
      <c r="N238" s="62"/>
      <c r="O238" s="62"/>
      <c r="P238" s="62"/>
      <c r="Q238" s="62"/>
      <c r="R238" s="62"/>
      <c r="S238" s="62"/>
    </row>
    <row r="239" spans="1:19" ht="15" x14ac:dyDescent="0.25">
      <c r="A239" s="62"/>
      <c r="B239" s="62"/>
      <c r="C239" s="62"/>
      <c r="D239" s="62"/>
      <c r="E239" s="62"/>
      <c r="F239" s="62"/>
      <c r="G239" s="62"/>
      <c r="H239" s="62"/>
      <c r="I239" s="62"/>
      <c r="J239" s="62"/>
      <c r="K239" s="62"/>
      <c r="L239" s="62"/>
      <c r="M239" s="62"/>
      <c r="N239" s="62"/>
      <c r="O239" s="62"/>
      <c r="P239" s="62"/>
      <c r="Q239" s="62"/>
      <c r="R239" s="62"/>
      <c r="S239" s="62"/>
    </row>
    <row r="240" spans="1:19" ht="15" x14ac:dyDescent="0.25">
      <c r="A240" s="62"/>
      <c r="B240" s="62"/>
      <c r="C240" s="62"/>
      <c r="D240" s="62"/>
      <c r="E240" s="62"/>
      <c r="F240" s="62"/>
      <c r="G240" s="62"/>
      <c r="H240" s="62"/>
      <c r="I240" s="62"/>
      <c r="J240" s="62"/>
      <c r="K240" s="62"/>
      <c r="L240" s="62"/>
      <c r="M240" s="62"/>
      <c r="N240" s="62"/>
      <c r="O240" s="62"/>
      <c r="P240" s="62"/>
      <c r="Q240" s="62"/>
      <c r="R240" s="62"/>
      <c r="S240" s="62"/>
    </row>
    <row r="241" spans="1:19" ht="15" x14ac:dyDescent="0.25">
      <c r="A241" s="62"/>
      <c r="B241" s="62"/>
      <c r="C241" s="62"/>
      <c r="D241" s="62"/>
      <c r="E241" s="62"/>
      <c r="F241" s="62"/>
      <c r="G241" s="62"/>
      <c r="H241" s="62"/>
      <c r="I241" s="62"/>
      <c r="J241" s="62"/>
      <c r="K241" s="62"/>
      <c r="L241" s="62"/>
      <c r="M241" s="62"/>
      <c r="N241" s="62"/>
      <c r="O241" s="62"/>
      <c r="P241" s="62"/>
      <c r="Q241" s="62"/>
      <c r="R241" s="62"/>
      <c r="S241" s="62"/>
    </row>
    <row r="242" spans="1:19" ht="15" x14ac:dyDescent="0.25">
      <c r="A242" s="62"/>
      <c r="B242" s="62"/>
      <c r="C242" s="62"/>
      <c r="D242" s="62"/>
      <c r="E242" s="62"/>
      <c r="F242" s="62"/>
      <c r="G242" s="62"/>
      <c r="H242" s="62"/>
      <c r="I242" s="62"/>
      <c r="J242" s="62"/>
      <c r="K242" s="62"/>
      <c r="L242" s="62"/>
      <c r="M242" s="62"/>
      <c r="N242" s="62"/>
      <c r="O242" s="62"/>
      <c r="P242" s="62"/>
      <c r="Q242" s="62"/>
      <c r="R242" s="62"/>
      <c r="S242" s="62"/>
    </row>
    <row r="243" spans="1:19" ht="15" x14ac:dyDescent="0.25">
      <c r="A243" s="62"/>
      <c r="B243" s="62"/>
      <c r="C243" s="62"/>
      <c r="D243" s="62"/>
      <c r="E243" s="62"/>
      <c r="F243" s="62"/>
      <c r="G243" s="62"/>
      <c r="H243" s="62"/>
      <c r="I243" s="62"/>
      <c r="J243" s="62"/>
      <c r="K243" s="62"/>
      <c r="L243" s="62"/>
      <c r="M243" s="62"/>
      <c r="N243" s="62"/>
      <c r="O243" s="62"/>
      <c r="P243" s="62"/>
      <c r="Q243" s="62"/>
      <c r="R243" s="62"/>
      <c r="S243" s="62"/>
    </row>
    <row r="244" spans="1:19" ht="15" x14ac:dyDescent="0.25">
      <c r="A244" s="62"/>
      <c r="B244" s="62"/>
      <c r="C244" s="62"/>
      <c r="D244" s="62"/>
      <c r="E244" s="62"/>
      <c r="F244" s="62"/>
      <c r="G244" s="62"/>
      <c r="H244" s="62"/>
      <c r="I244" s="62"/>
      <c r="J244" s="62"/>
      <c r="K244" s="62"/>
      <c r="L244" s="62"/>
      <c r="M244" s="62"/>
      <c r="N244" s="62"/>
      <c r="O244" s="62"/>
      <c r="P244" s="62"/>
      <c r="Q244" s="62"/>
      <c r="R244" s="62"/>
      <c r="S244" s="62"/>
    </row>
    <row r="245" spans="1:19" ht="15" x14ac:dyDescent="0.25">
      <c r="A245" s="62"/>
      <c r="B245" s="62"/>
      <c r="C245" s="62"/>
      <c r="D245" s="62"/>
      <c r="E245" s="62"/>
      <c r="F245" s="62"/>
      <c r="G245" s="62"/>
      <c r="H245" s="62"/>
      <c r="I245" s="62"/>
      <c r="J245" s="62"/>
      <c r="K245" s="62"/>
      <c r="L245" s="62"/>
      <c r="M245" s="62"/>
      <c r="N245" s="62"/>
      <c r="O245" s="62"/>
      <c r="P245" s="62"/>
      <c r="Q245" s="62"/>
      <c r="R245" s="62"/>
      <c r="S245" s="62"/>
    </row>
    <row r="246" spans="1:19" ht="15" x14ac:dyDescent="0.25">
      <c r="A246" s="62"/>
      <c r="B246" s="62"/>
      <c r="C246" s="62"/>
      <c r="D246" s="62"/>
      <c r="E246" s="62"/>
      <c r="F246" s="62"/>
      <c r="G246" s="62"/>
      <c r="H246" s="62"/>
      <c r="I246" s="62"/>
      <c r="J246" s="62"/>
      <c r="K246" s="62"/>
      <c r="L246" s="62"/>
      <c r="M246" s="62"/>
      <c r="N246" s="62"/>
      <c r="O246" s="62"/>
      <c r="P246" s="62"/>
      <c r="Q246" s="62"/>
      <c r="R246" s="62"/>
      <c r="S246" s="62"/>
    </row>
    <row r="247" spans="1:19" ht="15" x14ac:dyDescent="0.25">
      <c r="A247" s="62"/>
      <c r="B247" s="62"/>
      <c r="C247" s="62"/>
      <c r="D247" s="62"/>
      <c r="E247" s="62"/>
      <c r="F247" s="62"/>
      <c r="G247" s="62"/>
      <c r="H247" s="62"/>
      <c r="I247" s="62"/>
      <c r="J247" s="62"/>
      <c r="K247" s="62"/>
      <c r="L247" s="62"/>
      <c r="M247" s="62"/>
      <c r="N247" s="62"/>
      <c r="O247" s="62"/>
      <c r="P247" s="62"/>
      <c r="Q247" s="62"/>
      <c r="R247" s="62"/>
      <c r="S247" s="62"/>
    </row>
    <row r="248" spans="1:19" ht="15" x14ac:dyDescent="0.25">
      <c r="A248" s="62"/>
      <c r="B248" s="62"/>
      <c r="C248" s="62"/>
      <c r="D248" s="62"/>
      <c r="E248" s="62"/>
      <c r="F248" s="62"/>
      <c r="G248" s="62"/>
      <c r="H248" s="62"/>
      <c r="I248" s="62"/>
      <c r="J248" s="62"/>
      <c r="K248" s="62"/>
      <c r="L248" s="62"/>
      <c r="M248" s="62"/>
      <c r="N248" s="62"/>
      <c r="O248" s="62"/>
      <c r="P248" s="62"/>
      <c r="Q248" s="62"/>
      <c r="R248" s="62"/>
      <c r="S248" s="62"/>
    </row>
    <row r="249" spans="1:19" ht="15" x14ac:dyDescent="0.25">
      <c r="A249" s="62"/>
      <c r="B249" s="62"/>
      <c r="C249" s="62"/>
      <c r="D249" s="62"/>
      <c r="E249" s="62"/>
      <c r="F249" s="62"/>
      <c r="G249" s="62"/>
      <c r="H249" s="62"/>
      <c r="I249" s="62"/>
      <c r="J249" s="62"/>
      <c r="K249" s="62"/>
      <c r="L249" s="62"/>
      <c r="M249" s="62"/>
      <c r="N249" s="62"/>
      <c r="O249" s="62"/>
      <c r="P249" s="62"/>
      <c r="Q249" s="62"/>
      <c r="R249" s="62"/>
      <c r="S249" s="62"/>
    </row>
    <row r="250" spans="1:19" ht="15" x14ac:dyDescent="0.25">
      <c r="A250" s="62"/>
      <c r="B250" s="62"/>
      <c r="C250" s="62"/>
      <c r="D250" s="62"/>
      <c r="E250" s="62"/>
      <c r="F250" s="62"/>
      <c r="G250" s="62"/>
      <c r="H250" s="62"/>
      <c r="I250" s="62"/>
      <c r="J250" s="62"/>
      <c r="K250" s="62"/>
      <c r="L250" s="62"/>
      <c r="M250" s="62"/>
      <c r="N250" s="62"/>
      <c r="O250" s="62"/>
      <c r="P250" s="62"/>
      <c r="Q250" s="62"/>
      <c r="R250" s="62"/>
      <c r="S250" s="62"/>
    </row>
    <row r="251" spans="1:19" ht="15" x14ac:dyDescent="0.25">
      <c r="A251" s="62"/>
      <c r="B251" s="62"/>
      <c r="C251" s="62"/>
      <c r="D251" s="62"/>
      <c r="E251" s="62"/>
      <c r="F251" s="62"/>
      <c r="G251" s="62"/>
      <c r="H251" s="62"/>
      <c r="I251" s="62"/>
      <c r="J251" s="62"/>
      <c r="K251" s="62"/>
      <c r="L251" s="62"/>
      <c r="M251" s="62"/>
      <c r="N251" s="62"/>
      <c r="O251" s="62"/>
      <c r="P251" s="62"/>
      <c r="Q251" s="62"/>
      <c r="R251" s="62"/>
      <c r="S251" s="62"/>
    </row>
    <row r="252" spans="1:19" ht="15" x14ac:dyDescent="0.25">
      <c r="A252" s="62"/>
      <c r="B252" s="62"/>
      <c r="C252" s="62"/>
      <c r="D252" s="62"/>
      <c r="E252" s="62"/>
      <c r="F252" s="62"/>
      <c r="G252" s="62"/>
      <c r="H252" s="62"/>
      <c r="I252" s="62"/>
      <c r="J252" s="62"/>
      <c r="K252" s="62"/>
      <c r="L252" s="62"/>
      <c r="M252" s="62"/>
      <c r="N252" s="62"/>
      <c r="O252" s="62"/>
      <c r="P252" s="62"/>
      <c r="Q252" s="62"/>
      <c r="R252" s="62"/>
      <c r="S252" s="62"/>
    </row>
    <row r="253" spans="1:19" ht="15" x14ac:dyDescent="0.25">
      <c r="A253" s="62"/>
      <c r="B253" s="62"/>
      <c r="C253" s="62"/>
      <c r="D253" s="62"/>
      <c r="E253" s="62"/>
      <c r="F253" s="62"/>
      <c r="G253" s="62"/>
      <c r="H253" s="62"/>
      <c r="I253" s="62"/>
      <c r="J253" s="62"/>
      <c r="K253" s="62"/>
      <c r="L253" s="62"/>
      <c r="M253" s="62"/>
      <c r="N253" s="62"/>
      <c r="O253" s="62"/>
      <c r="P253" s="62"/>
      <c r="Q253" s="62"/>
      <c r="R253" s="62"/>
      <c r="S253" s="62"/>
    </row>
    <row r="254" spans="1:19" ht="15" x14ac:dyDescent="0.25">
      <c r="A254" s="62"/>
      <c r="B254" s="62"/>
      <c r="C254" s="62"/>
      <c r="D254" s="62"/>
      <c r="E254" s="62"/>
      <c r="F254" s="62"/>
      <c r="G254" s="62"/>
      <c r="H254" s="62"/>
      <c r="I254" s="62"/>
      <c r="J254" s="62"/>
      <c r="K254" s="62"/>
      <c r="L254" s="62"/>
      <c r="M254" s="62"/>
      <c r="N254" s="62"/>
      <c r="O254" s="62"/>
      <c r="P254" s="62"/>
      <c r="Q254" s="62"/>
      <c r="R254" s="62"/>
      <c r="S254" s="62"/>
    </row>
    <row r="255" spans="1:19" ht="15" x14ac:dyDescent="0.25">
      <c r="A255" s="62"/>
      <c r="B255" s="62"/>
      <c r="C255" s="62"/>
      <c r="D255" s="62"/>
      <c r="E255" s="62"/>
      <c r="F255" s="62"/>
      <c r="G255" s="62"/>
      <c r="H255" s="62"/>
      <c r="I255" s="62"/>
      <c r="J255" s="62"/>
      <c r="K255" s="62"/>
      <c r="L255" s="62"/>
      <c r="M255" s="62"/>
      <c r="N255" s="62"/>
      <c r="O255" s="62"/>
      <c r="P255" s="62"/>
      <c r="Q255" s="62"/>
      <c r="R255" s="62"/>
      <c r="S255" s="62"/>
    </row>
    <row r="256" spans="1:19" ht="15" x14ac:dyDescent="0.25">
      <c r="A256" s="62"/>
      <c r="B256" s="62"/>
      <c r="C256" s="62"/>
      <c r="D256" s="62"/>
      <c r="E256" s="62"/>
      <c r="F256" s="62"/>
      <c r="G256" s="62"/>
      <c r="H256" s="62"/>
      <c r="I256" s="62"/>
      <c r="J256" s="62"/>
      <c r="K256" s="62"/>
      <c r="L256" s="62"/>
      <c r="M256" s="62"/>
      <c r="N256" s="62"/>
      <c r="O256" s="62"/>
      <c r="P256" s="62"/>
      <c r="Q256" s="62"/>
      <c r="R256" s="62"/>
      <c r="S256" s="62"/>
    </row>
    <row r="257" spans="1:19" ht="15" x14ac:dyDescent="0.25">
      <c r="A257" s="62"/>
      <c r="B257" s="62"/>
      <c r="C257" s="62"/>
      <c r="D257" s="62"/>
      <c r="E257" s="62"/>
      <c r="F257" s="62"/>
      <c r="G257" s="62"/>
      <c r="H257" s="62"/>
      <c r="I257" s="62"/>
      <c r="J257" s="62"/>
      <c r="K257" s="62"/>
      <c r="L257" s="62"/>
      <c r="M257" s="62"/>
      <c r="N257" s="62"/>
      <c r="O257" s="62"/>
      <c r="P257" s="62"/>
      <c r="Q257" s="62"/>
      <c r="R257" s="62"/>
      <c r="S257" s="62"/>
    </row>
    <row r="258" spans="1:19" ht="15" x14ac:dyDescent="0.25">
      <c r="A258" s="62"/>
      <c r="B258" s="62"/>
      <c r="C258" s="62"/>
      <c r="D258" s="62"/>
      <c r="E258" s="62"/>
      <c r="F258" s="62"/>
      <c r="G258" s="62"/>
      <c r="H258" s="62"/>
      <c r="I258" s="62"/>
      <c r="J258" s="62"/>
      <c r="K258" s="62"/>
      <c r="L258" s="62"/>
      <c r="M258" s="62"/>
      <c r="N258" s="62"/>
      <c r="O258" s="62"/>
      <c r="P258" s="62"/>
      <c r="Q258" s="62"/>
      <c r="R258" s="62"/>
      <c r="S258" s="62"/>
    </row>
    <row r="259" spans="1:19" ht="15" x14ac:dyDescent="0.25">
      <c r="A259" s="62"/>
      <c r="B259" s="62"/>
      <c r="C259" s="62"/>
      <c r="D259" s="62"/>
      <c r="E259" s="62"/>
      <c r="F259" s="62"/>
      <c r="G259" s="62"/>
      <c r="H259" s="62"/>
      <c r="I259" s="62"/>
      <c r="J259" s="62"/>
      <c r="K259" s="62"/>
      <c r="L259" s="62"/>
      <c r="M259" s="62"/>
      <c r="N259" s="62"/>
      <c r="O259" s="62"/>
      <c r="P259" s="62"/>
      <c r="Q259" s="62"/>
      <c r="R259" s="62"/>
      <c r="S259" s="62"/>
    </row>
    <row r="260" spans="1:19" ht="15" x14ac:dyDescent="0.25">
      <c r="A260" s="62"/>
      <c r="B260" s="62"/>
      <c r="C260" s="62"/>
      <c r="D260" s="62"/>
      <c r="E260" s="62"/>
      <c r="F260" s="62"/>
      <c r="G260" s="62"/>
      <c r="H260" s="62"/>
      <c r="I260" s="62"/>
      <c r="J260" s="62"/>
      <c r="K260" s="62"/>
      <c r="L260" s="62"/>
      <c r="M260" s="62"/>
      <c r="N260" s="62"/>
      <c r="O260" s="62"/>
      <c r="P260" s="62"/>
      <c r="Q260" s="62"/>
      <c r="R260" s="62"/>
      <c r="S260" s="62"/>
    </row>
    <row r="261" spans="1:19" ht="15" x14ac:dyDescent="0.25">
      <c r="A261" s="62"/>
      <c r="B261" s="62"/>
      <c r="C261" s="62"/>
      <c r="D261" s="62"/>
      <c r="E261" s="62"/>
      <c r="F261" s="62"/>
      <c r="G261" s="62"/>
      <c r="H261" s="62"/>
      <c r="I261" s="62"/>
      <c r="J261" s="62"/>
      <c r="K261" s="62"/>
      <c r="L261" s="62"/>
      <c r="M261" s="62"/>
      <c r="N261" s="62"/>
      <c r="O261" s="62"/>
      <c r="P261" s="62"/>
      <c r="Q261" s="62"/>
      <c r="R261" s="62"/>
      <c r="S261" s="62"/>
    </row>
    <row r="262" spans="1:19" ht="15" x14ac:dyDescent="0.25">
      <c r="A262" s="62"/>
      <c r="B262" s="62"/>
      <c r="C262" s="62"/>
      <c r="D262" s="62"/>
      <c r="E262" s="62"/>
      <c r="F262" s="62"/>
      <c r="G262" s="62"/>
      <c r="H262" s="62"/>
      <c r="I262" s="62"/>
      <c r="J262" s="62"/>
      <c r="K262" s="62"/>
      <c r="L262" s="62"/>
      <c r="M262" s="62"/>
      <c r="N262" s="62"/>
      <c r="O262" s="62"/>
      <c r="P262" s="62"/>
      <c r="Q262" s="62"/>
      <c r="R262" s="62"/>
      <c r="S262" s="62"/>
    </row>
    <row r="263" spans="1:19" ht="15" x14ac:dyDescent="0.25">
      <c r="A263" s="62"/>
      <c r="B263" s="62"/>
      <c r="C263" s="62"/>
      <c r="D263" s="62"/>
      <c r="E263" s="62"/>
      <c r="F263" s="62"/>
      <c r="G263" s="62"/>
      <c r="H263" s="62"/>
      <c r="I263" s="62"/>
      <c r="J263" s="62"/>
      <c r="K263" s="62"/>
      <c r="L263" s="62"/>
      <c r="M263" s="62"/>
      <c r="N263" s="62"/>
      <c r="O263" s="62"/>
      <c r="P263" s="62"/>
      <c r="Q263" s="62"/>
      <c r="R263" s="62"/>
      <c r="S263" s="62"/>
    </row>
    <row r="264" spans="1:19" ht="15" x14ac:dyDescent="0.25">
      <c r="A264" s="62"/>
      <c r="B264" s="62"/>
      <c r="C264" s="62"/>
      <c r="D264" s="62"/>
      <c r="E264" s="62"/>
      <c r="F264" s="62"/>
      <c r="G264" s="62"/>
      <c r="H264" s="62"/>
      <c r="I264" s="62"/>
      <c r="J264" s="62"/>
      <c r="K264" s="62"/>
      <c r="L264" s="62"/>
      <c r="M264" s="62"/>
      <c r="N264" s="62"/>
      <c r="O264" s="62"/>
      <c r="P264" s="62"/>
      <c r="Q264" s="62"/>
      <c r="R264" s="62"/>
      <c r="S264" s="62"/>
    </row>
    <row r="265" spans="1:19" ht="15" x14ac:dyDescent="0.25">
      <c r="A265" s="62"/>
      <c r="B265" s="62"/>
      <c r="C265" s="62"/>
      <c r="D265" s="62"/>
      <c r="E265" s="62"/>
      <c r="F265" s="62"/>
      <c r="G265" s="62"/>
      <c r="H265" s="62"/>
      <c r="I265" s="62"/>
      <c r="J265" s="62"/>
      <c r="K265" s="62"/>
      <c r="L265" s="62"/>
      <c r="M265" s="62"/>
      <c r="N265" s="62"/>
      <c r="O265" s="62"/>
      <c r="P265" s="62"/>
      <c r="Q265" s="62"/>
      <c r="R265" s="62"/>
      <c r="S265" s="62"/>
    </row>
    <row r="266" spans="1:19" ht="15" x14ac:dyDescent="0.25">
      <c r="A266" s="62"/>
      <c r="B266" s="62"/>
      <c r="C266" s="62"/>
      <c r="D266" s="62"/>
      <c r="E266" s="62"/>
      <c r="F266" s="62"/>
      <c r="G266" s="62"/>
      <c r="H266" s="62"/>
      <c r="I266" s="62"/>
      <c r="J266" s="62"/>
      <c r="K266" s="62"/>
      <c r="L266" s="62"/>
      <c r="M266" s="62"/>
      <c r="N266" s="62"/>
      <c r="O266" s="62"/>
      <c r="P266" s="62"/>
      <c r="Q266" s="62"/>
      <c r="R266" s="62"/>
      <c r="S266" s="62"/>
    </row>
    <row r="267" spans="1:19" ht="15" x14ac:dyDescent="0.25">
      <c r="A267" s="62"/>
      <c r="B267" s="62"/>
      <c r="C267" s="62"/>
      <c r="D267" s="62"/>
      <c r="E267" s="62"/>
      <c r="F267" s="62"/>
      <c r="G267" s="62"/>
      <c r="H267" s="62"/>
      <c r="I267" s="62"/>
      <c r="J267" s="62"/>
      <c r="K267" s="62"/>
      <c r="L267" s="62"/>
      <c r="M267" s="62"/>
      <c r="N267" s="62"/>
      <c r="O267" s="62"/>
      <c r="P267" s="62"/>
      <c r="Q267" s="62"/>
      <c r="R267" s="62"/>
      <c r="S267" s="62"/>
    </row>
    <row r="268" spans="1:19" ht="15" x14ac:dyDescent="0.25">
      <c r="A268" s="62"/>
      <c r="B268" s="62"/>
      <c r="C268" s="62"/>
      <c r="D268" s="62"/>
      <c r="E268" s="62"/>
      <c r="F268" s="62"/>
      <c r="G268" s="62"/>
      <c r="H268" s="62"/>
      <c r="I268" s="62"/>
      <c r="J268" s="62"/>
      <c r="K268" s="62"/>
      <c r="L268" s="62"/>
      <c r="M268" s="62"/>
      <c r="N268" s="62"/>
      <c r="O268" s="62"/>
      <c r="P268" s="62"/>
      <c r="Q268" s="62"/>
      <c r="R268" s="62"/>
      <c r="S268" s="62"/>
    </row>
    <row r="269" spans="1:19" ht="15" x14ac:dyDescent="0.25">
      <c r="A269" s="62"/>
      <c r="B269" s="62"/>
      <c r="C269" s="62"/>
      <c r="D269" s="62"/>
      <c r="E269" s="62"/>
      <c r="F269" s="62"/>
      <c r="G269" s="62"/>
      <c r="H269" s="62"/>
      <c r="I269" s="62"/>
      <c r="J269" s="62"/>
      <c r="K269" s="62"/>
      <c r="L269" s="62"/>
      <c r="M269" s="62"/>
      <c r="N269" s="62"/>
      <c r="O269" s="62"/>
      <c r="P269" s="62"/>
      <c r="Q269" s="62"/>
      <c r="R269" s="62"/>
      <c r="S269" s="62"/>
    </row>
    <row r="270" spans="1:19" ht="15" x14ac:dyDescent="0.25">
      <c r="A270" s="62"/>
      <c r="B270" s="62"/>
      <c r="C270" s="62"/>
      <c r="D270" s="62"/>
      <c r="E270" s="62"/>
      <c r="F270" s="62"/>
      <c r="G270" s="62"/>
      <c r="H270" s="62"/>
      <c r="I270" s="62"/>
      <c r="J270" s="62"/>
      <c r="K270" s="62"/>
      <c r="L270" s="62"/>
      <c r="M270" s="62"/>
      <c r="N270" s="62"/>
      <c r="O270" s="62"/>
      <c r="P270" s="62"/>
      <c r="Q270" s="62"/>
      <c r="R270" s="62"/>
      <c r="S270" s="62"/>
    </row>
    <row r="271" spans="1:19" ht="15" x14ac:dyDescent="0.25">
      <c r="A271" s="62"/>
      <c r="B271" s="62"/>
      <c r="C271" s="62"/>
      <c r="D271" s="62"/>
      <c r="E271" s="62"/>
      <c r="F271" s="62"/>
      <c r="G271" s="62"/>
      <c r="H271" s="62"/>
      <c r="I271" s="62"/>
      <c r="J271" s="62"/>
      <c r="K271" s="62"/>
      <c r="L271" s="62"/>
      <c r="M271" s="62"/>
      <c r="N271" s="62"/>
      <c r="O271" s="62"/>
      <c r="P271" s="62"/>
      <c r="Q271" s="62"/>
      <c r="R271" s="62"/>
      <c r="S271" s="62"/>
    </row>
    <row r="272" spans="1:19" ht="15" x14ac:dyDescent="0.25">
      <c r="A272" s="62"/>
      <c r="B272" s="62"/>
      <c r="C272" s="62"/>
      <c r="D272" s="62"/>
      <c r="E272" s="62"/>
      <c r="F272" s="62"/>
      <c r="G272" s="62"/>
      <c r="H272" s="62"/>
      <c r="I272" s="62"/>
      <c r="J272" s="62"/>
      <c r="K272" s="62"/>
      <c r="L272" s="62"/>
      <c r="M272" s="62"/>
      <c r="N272" s="62"/>
      <c r="O272" s="62"/>
      <c r="P272" s="62"/>
      <c r="Q272" s="62"/>
      <c r="R272" s="62"/>
      <c r="S272" s="62"/>
    </row>
    <row r="273" spans="1:19" ht="15" x14ac:dyDescent="0.25">
      <c r="A273" s="62"/>
      <c r="B273" s="62"/>
      <c r="C273" s="62"/>
      <c r="D273" s="62"/>
      <c r="E273" s="62"/>
      <c r="F273" s="62"/>
      <c r="G273" s="62"/>
      <c r="H273" s="62"/>
      <c r="I273" s="62"/>
      <c r="J273" s="62"/>
      <c r="K273" s="62"/>
      <c r="L273" s="62"/>
      <c r="M273" s="62"/>
      <c r="N273" s="62"/>
      <c r="O273" s="62"/>
      <c r="P273" s="62"/>
      <c r="Q273" s="62"/>
      <c r="R273" s="62"/>
      <c r="S273" s="62"/>
    </row>
    <row r="274" spans="1:19" ht="15" x14ac:dyDescent="0.25">
      <c r="A274" s="62"/>
      <c r="B274" s="62"/>
      <c r="C274" s="62"/>
      <c r="D274" s="62"/>
      <c r="E274" s="62"/>
      <c r="F274" s="62"/>
      <c r="G274" s="62"/>
      <c r="H274" s="62"/>
      <c r="I274" s="62"/>
      <c r="J274" s="62"/>
      <c r="K274" s="62"/>
      <c r="L274" s="62"/>
      <c r="M274" s="62"/>
      <c r="N274" s="62"/>
      <c r="O274" s="62"/>
      <c r="P274" s="62"/>
      <c r="Q274" s="62"/>
      <c r="R274" s="62"/>
      <c r="S274" s="62"/>
    </row>
    <row r="275" spans="1:19" ht="15" x14ac:dyDescent="0.25">
      <c r="A275" s="62"/>
      <c r="B275" s="62"/>
      <c r="C275" s="62"/>
      <c r="D275" s="62"/>
      <c r="E275" s="62"/>
      <c r="F275" s="62"/>
      <c r="G275" s="62"/>
      <c r="H275" s="62"/>
      <c r="I275" s="62"/>
      <c r="J275" s="62"/>
      <c r="K275" s="62"/>
      <c r="L275" s="62"/>
      <c r="M275" s="62"/>
      <c r="N275" s="62"/>
      <c r="O275" s="62"/>
      <c r="P275" s="62"/>
      <c r="Q275" s="62"/>
      <c r="R275" s="62"/>
      <c r="S275" s="62"/>
    </row>
    <row r="276" spans="1:19" ht="15" x14ac:dyDescent="0.25">
      <c r="A276" s="62"/>
      <c r="B276" s="62"/>
      <c r="C276" s="62"/>
      <c r="D276" s="62"/>
      <c r="E276" s="62"/>
      <c r="F276" s="62"/>
      <c r="G276" s="62"/>
      <c r="H276" s="62"/>
      <c r="I276" s="62"/>
      <c r="J276" s="62"/>
      <c r="K276" s="62"/>
      <c r="L276" s="62"/>
      <c r="M276" s="62"/>
      <c r="N276" s="62"/>
      <c r="O276" s="62"/>
      <c r="P276" s="62"/>
      <c r="Q276" s="62"/>
      <c r="R276" s="62"/>
      <c r="S276" s="62"/>
    </row>
    <row r="277" spans="1:19" ht="15" x14ac:dyDescent="0.25">
      <c r="A277" s="62"/>
      <c r="B277" s="62"/>
      <c r="C277" s="62"/>
      <c r="D277" s="62"/>
      <c r="E277" s="62"/>
      <c r="F277" s="62"/>
      <c r="G277" s="62"/>
      <c r="H277" s="62"/>
      <c r="I277" s="62"/>
      <c r="J277" s="62"/>
      <c r="K277" s="62"/>
      <c r="L277" s="62"/>
      <c r="M277" s="62"/>
      <c r="N277" s="62"/>
      <c r="O277" s="62"/>
      <c r="P277" s="62"/>
      <c r="Q277" s="62"/>
      <c r="R277" s="62"/>
      <c r="S277" s="62"/>
    </row>
    <row r="278" spans="1:19" ht="15" x14ac:dyDescent="0.25">
      <c r="A278" s="62"/>
      <c r="B278" s="62"/>
      <c r="C278" s="62"/>
      <c r="D278" s="62"/>
      <c r="E278" s="62"/>
      <c r="F278" s="62"/>
      <c r="G278" s="62"/>
      <c r="H278" s="62"/>
      <c r="I278" s="62"/>
      <c r="J278" s="62"/>
      <c r="K278" s="62"/>
      <c r="L278" s="62"/>
      <c r="M278" s="62"/>
      <c r="N278" s="62"/>
      <c r="O278" s="62"/>
      <c r="P278" s="62"/>
      <c r="Q278" s="62"/>
      <c r="R278" s="62"/>
      <c r="S278" s="62"/>
    </row>
    <row r="279" spans="1:19" ht="15" x14ac:dyDescent="0.25">
      <c r="A279" s="62"/>
      <c r="B279" s="62"/>
      <c r="C279" s="62"/>
      <c r="D279" s="62"/>
      <c r="E279" s="62"/>
      <c r="F279" s="62"/>
      <c r="G279" s="62"/>
      <c r="H279" s="62"/>
      <c r="I279" s="62"/>
      <c r="J279" s="62"/>
      <c r="K279" s="62"/>
      <c r="L279" s="62"/>
      <c r="M279" s="62"/>
      <c r="N279" s="62"/>
      <c r="O279" s="62"/>
      <c r="P279" s="62"/>
      <c r="Q279" s="62"/>
      <c r="R279" s="62"/>
      <c r="S279" s="62"/>
    </row>
    <row r="280" spans="1:19" ht="15" x14ac:dyDescent="0.25">
      <c r="A280" s="62"/>
      <c r="B280" s="62"/>
      <c r="C280" s="62"/>
      <c r="D280" s="62"/>
      <c r="E280" s="62"/>
      <c r="F280" s="62"/>
      <c r="G280" s="62"/>
      <c r="H280" s="62"/>
      <c r="I280" s="62"/>
      <c r="J280" s="62"/>
      <c r="K280" s="62"/>
      <c r="L280" s="62"/>
      <c r="M280" s="62"/>
      <c r="N280" s="62"/>
      <c r="O280" s="62"/>
      <c r="P280" s="62"/>
      <c r="Q280" s="62"/>
      <c r="R280" s="62"/>
      <c r="S280" s="62"/>
    </row>
    <row r="281" spans="1:19" ht="15" x14ac:dyDescent="0.25">
      <c r="A281" s="62"/>
      <c r="B281" s="62"/>
      <c r="C281" s="62"/>
      <c r="D281" s="62"/>
      <c r="E281" s="62"/>
      <c r="F281" s="62"/>
      <c r="G281" s="62"/>
      <c r="H281" s="62"/>
      <c r="I281" s="62"/>
      <c r="J281" s="62"/>
      <c r="K281" s="62"/>
      <c r="L281" s="62"/>
      <c r="M281" s="62"/>
      <c r="N281" s="62"/>
      <c r="O281" s="62"/>
      <c r="P281" s="62"/>
      <c r="Q281" s="62"/>
      <c r="R281" s="62"/>
      <c r="S281" s="62"/>
    </row>
    <row r="282" spans="1:19" ht="15" x14ac:dyDescent="0.25">
      <c r="A282" s="62"/>
      <c r="B282" s="62"/>
      <c r="C282" s="62"/>
      <c r="D282" s="62"/>
      <c r="E282" s="62"/>
      <c r="F282" s="62"/>
      <c r="G282" s="62"/>
      <c r="H282" s="62"/>
      <c r="I282" s="62"/>
      <c r="J282" s="62"/>
      <c r="K282" s="62"/>
      <c r="L282" s="62"/>
      <c r="M282" s="62"/>
      <c r="N282" s="62"/>
      <c r="O282" s="62"/>
      <c r="P282" s="62"/>
      <c r="Q282" s="62"/>
      <c r="R282" s="62"/>
      <c r="S282" s="62"/>
    </row>
    <row r="283" spans="1:19" ht="15" x14ac:dyDescent="0.25">
      <c r="A283" s="62"/>
      <c r="B283" s="62"/>
      <c r="C283" s="62"/>
      <c r="D283" s="62"/>
      <c r="E283" s="62"/>
      <c r="F283" s="62"/>
      <c r="G283" s="62"/>
      <c r="H283" s="62"/>
      <c r="I283" s="62"/>
      <c r="J283" s="62"/>
      <c r="K283" s="62"/>
      <c r="L283" s="62"/>
      <c r="M283" s="62"/>
      <c r="N283" s="62"/>
      <c r="O283" s="62"/>
      <c r="P283" s="62"/>
      <c r="Q283" s="62"/>
      <c r="R283" s="62"/>
      <c r="S283" s="62"/>
    </row>
    <row r="284" spans="1:19" ht="15" x14ac:dyDescent="0.25">
      <c r="A284" s="62"/>
      <c r="B284" s="62"/>
      <c r="C284" s="62"/>
      <c r="D284" s="62"/>
      <c r="E284" s="62"/>
      <c r="F284" s="62"/>
      <c r="G284" s="62"/>
      <c r="H284" s="62"/>
      <c r="I284" s="62"/>
      <c r="J284" s="62"/>
      <c r="K284" s="62"/>
      <c r="L284" s="62"/>
      <c r="M284" s="62"/>
      <c r="N284" s="62"/>
      <c r="O284" s="62"/>
      <c r="P284" s="62"/>
      <c r="Q284" s="62"/>
      <c r="R284" s="62"/>
      <c r="S284" s="62"/>
    </row>
    <row r="285" spans="1:19" ht="15" x14ac:dyDescent="0.25">
      <c r="A285" s="62"/>
      <c r="B285" s="62"/>
      <c r="C285" s="62"/>
      <c r="D285" s="62"/>
      <c r="E285" s="62"/>
      <c r="F285" s="62"/>
      <c r="G285" s="62"/>
      <c r="H285" s="62"/>
      <c r="I285" s="62"/>
      <c r="J285" s="62"/>
      <c r="K285" s="62"/>
      <c r="L285" s="62"/>
      <c r="M285" s="62"/>
      <c r="N285" s="62"/>
      <c r="O285" s="62"/>
      <c r="P285" s="62"/>
      <c r="Q285" s="62"/>
      <c r="R285" s="62"/>
      <c r="S285" s="62"/>
    </row>
    <row r="286" spans="1:19" ht="15" x14ac:dyDescent="0.25">
      <c r="A286" s="62"/>
      <c r="B286" s="62"/>
      <c r="C286" s="62"/>
      <c r="D286" s="62"/>
      <c r="E286" s="62"/>
      <c r="F286" s="62"/>
      <c r="G286" s="62"/>
      <c r="H286" s="62"/>
      <c r="I286" s="62"/>
      <c r="J286" s="62"/>
      <c r="K286" s="62"/>
      <c r="L286" s="62"/>
      <c r="M286" s="62"/>
      <c r="N286" s="62"/>
      <c r="O286" s="62"/>
      <c r="P286" s="62"/>
      <c r="Q286" s="62"/>
      <c r="R286" s="62"/>
      <c r="S286" s="62"/>
    </row>
    <row r="287" spans="1:19" ht="15" x14ac:dyDescent="0.25">
      <c r="A287" s="62"/>
      <c r="B287" s="62"/>
      <c r="C287" s="62"/>
      <c r="D287" s="62"/>
      <c r="E287" s="62"/>
      <c r="F287" s="62"/>
      <c r="G287" s="62"/>
      <c r="H287" s="62"/>
      <c r="I287" s="62"/>
      <c r="J287" s="62"/>
      <c r="K287" s="62"/>
      <c r="L287" s="62"/>
      <c r="M287" s="62"/>
      <c r="N287" s="62"/>
      <c r="O287" s="62"/>
      <c r="P287" s="62"/>
      <c r="Q287" s="62"/>
      <c r="R287" s="62"/>
      <c r="S287" s="62"/>
    </row>
    <row r="288" spans="1:19" ht="15" x14ac:dyDescent="0.25">
      <c r="A288" s="62"/>
      <c r="B288" s="62"/>
      <c r="C288" s="62"/>
      <c r="D288" s="62"/>
      <c r="E288" s="62"/>
      <c r="F288" s="62"/>
      <c r="G288" s="62"/>
      <c r="H288" s="62"/>
      <c r="I288" s="62"/>
      <c r="J288" s="62"/>
      <c r="K288" s="62"/>
      <c r="L288" s="62"/>
      <c r="M288" s="62"/>
      <c r="N288" s="62"/>
      <c r="O288" s="62"/>
      <c r="P288" s="62"/>
      <c r="Q288" s="62"/>
      <c r="R288" s="62"/>
      <c r="S288" s="62"/>
    </row>
    <row r="289" spans="1:19" ht="15" x14ac:dyDescent="0.25">
      <c r="A289" s="62"/>
      <c r="B289" s="62"/>
      <c r="C289" s="62"/>
      <c r="D289" s="62"/>
      <c r="E289" s="62"/>
      <c r="F289" s="62"/>
      <c r="G289" s="62"/>
      <c r="H289" s="62"/>
      <c r="I289" s="62"/>
      <c r="J289" s="62"/>
      <c r="K289" s="62"/>
      <c r="L289" s="62"/>
      <c r="M289" s="62"/>
      <c r="N289" s="62"/>
      <c r="O289" s="62"/>
      <c r="P289" s="62"/>
      <c r="Q289" s="62"/>
      <c r="R289" s="62"/>
      <c r="S289" s="62"/>
    </row>
    <row r="290" spans="1:19" ht="15" x14ac:dyDescent="0.25">
      <c r="A290" s="62"/>
      <c r="B290" s="62"/>
      <c r="C290" s="62"/>
      <c r="D290" s="62"/>
      <c r="E290" s="62"/>
      <c r="F290" s="62"/>
      <c r="G290" s="62"/>
      <c r="H290" s="62"/>
      <c r="I290" s="62"/>
      <c r="J290" s="62"/>
      <c r="K290" s="62"/>
      <c r="L290" s="62"/>
      <c r="M290" s="62"/>
      <c r="N290" s="62"/>
      <c r="O290" s="62"/>
      <c r="P290" s="62"/>
      <c r="Q290" s="62"/>
      <c r="R290" s="62"/>
      <c r="S290" s="62"/>
    </row>
    <row r="291" spans="1:19" ht="15" x14ac:dyDescent="0.25">
      <c r="A291" s="62"/>
      <c r="B291" s="62"/>
      <c r="C291" s="62"/>
      <c r="D291" s="62"/>
      <c r="E291" s="62"/>
      <c r="F291" s="62"/>
      <c r="G291" s="62"/>
      <c r="H291" s="62"/>
      <c r="I291" s="62"/>
      <c r="J291" s="62"/>
      <c r="K291" s="62"/>
      <c r="L291" s="62"/>
      <c r="M291" s="62"/>
      <c r="N291" s="62"/>
      <c r="O291" s="62"/>
      <c r="P291" s="62"/>
      <c r="Q291" s="62"/>
      <c r="R291" s="62"/>
      <c r="S291" s="62"/>
    </row>
    <row r="292" spans="1:19" ht="15" x14ac:dyDescent="0.25">
      <c r="A292" s="62"/>
      <c r="B292" s="62"/>
      <c r="C292" s="62"/>
      <c r="D292" s="62"/>
      <c r="E292" s="62"/>
      <c r="F292" s="62"/>
      <c r="G292" s="62"/>
      <c r="H292" s="62"/>
      <c r="I292" s="62"/>
      <c r="J292" s="62"/>
      <c r="K292" s="62"/>
      <c r="L292" s="62"/>
      <c r="M292" s="62"/>
      <c r="N292" s="62"/>
      <c r="O292" s="62"/>
      <c r="P292" s="62"/>
      <c r="Q292" s="62"/>
      <c r="R292" s="62"/>
      <c r="S292" s="62"/>
    </row>
    <row r="293" spans="1:19" ht="15" x14ac:dyDescent="0.25">
      <c r="A293" s="62"/>
      <c r="B293" s="62"/>
      <c r="C293" s="62"/>
      <c r="D293" s="62"/>
      <c r="E293" s="62"/>
      <c r="F293" s="62"/>
      <c r="G293" s="62"/>
      <c r="H293" s="62"/>
      <c r="I293" s="62"/>
      <c r="J293" s="62"/>
      <c r="K293" s="62"/>
      <c r="L293" s="62"/>
      <c r="M293" s="62"/>
      <c r="N293" s="62"/>
      <c r="O293" s="62"/>
      <c r="P293" s="62"/>
      <c r="Q293" s="62"/>
      <c r="R293" s="62"/>
      <c r="S293" s="62"/>
    </row>
    <row r="294" spans="1:19" ht="15" x14ac:dyDescent="0.25">
      <c r="A294" s="62"/>
      <c r="B294" s="62"/>
      <c r="C294" s="62"/>
      <c r="D294" s="62"/>
      <c r="E294" s="62"/>
      <c r="F294" s="62"/>
      <c r="G294" s="62"/>
      <c r="H294" s="62"/>
      <c r="I294" s="62"/>
      <c r="J294" s="62"/>
      <c r="K294" s="62"/>
      <c r="L294" s="62"/>
      <c r="M294" s="62"/>
      <c r="N294" s="62"/>
      <c r="O294" s="62"/>
      <c r="P294" s="62"/>
      <c r="Q294" s="62"/>
      <c r="R294" s="62"/>
      <c r="S294" s="62"/>
    </row>
    <row r="295" spans="1:19" ht="15" x14ac:dyDescent="0.25">
      <c r="A295" s="62"/>
      <c r="B295" s="62"/>
      <c r="C295" s="62"/>
      <c r="D295" s="62"/>
      <c r="E295" s="62"/>
      <c r="F295" s="62"/>
      <c r="G295" s="62"/>
      <c r="H295" s="62"/>
      <c r="I295" s="62"/>
      <c r="J295" s="62"/>
      <c r="K295" s="62"/>
      <c r="L295" s="62"/>
      <c r="M295" s="62"/>
      <c r="N295" s="62"/>
      <c r="O295" s="62"/>
      <c r="P295" s="62"/>
      <c r="Q295" s="62"/>
      <c r="R295" s="62"/>
      <c r="S295" s="62"/>
    </row>
    <row r="296" spans="1:19" ht="15" x14ac:dyDescent="0.25">
      <c r="A296" s="62"/>
      <c r="B296" s="62"/>
      <c r="C296" s="62"/>
      <c r="D296" s="62"/>
      <c r="E296" s="62"/>
      <c r="F296" s="62"/>
      <c r="G296" s="62"/>
      <c r="H296" s="62"/>
      <c r="I296" s="62"/>
      <c r="J296" s="62"/>
      <c r="K296" s="62"/>
      <c r="L296" s="62"/>
      <c r="M296" s="62"/>
      <c r="N296" s="62"/>
      <c r="O296" s="62"/>
      <c r="P296" s="62"/>
      <c r="Q296" s="62"/>
      <c r="R296" s="62"/>
      <c r="S296" s="62"/>
    </row>
    <row r="297" spans="1:19" ht="15" x14ac:dyDescent="0.25">
      <c r="A297" s="62"/>
      <c r="B297" s="62"/>
      <c r="C297" s="62"/>
      <c r="D297" s="62"/>
      <c r="E297" s="62"/>
      <c r="F297" s="62"/>
      <c r="G297" s="62"/>
      <c r="H297" s="62"/>
      <c r="I297" s="62"/>
      <c r="J297" s="62"/>
      <c r="K297" s="62"/>
      <c r="L297" s="62"/>
      <c r="M297" s="62"/>
      <c r="N297" s="62"/>
      <c r="O297" s="62"/>
      <c r="P297" s="62"/>
      <c r="Q297" s="62"/>
      <c r="R297" s="62"/>
      <c r="S297" s="62"/>
    </row>
    <row r="298" spans="1:19" ht="15" x14ac:dyDescent="0.25">
      <c r="A298" s="62"/>
      <c r="B298" s="62"/>
      <c r="C298" s="62"/>
      <c r="D298" s="62"/>
      <c r="E298" s="62"/>
      <c r="F298" s="62"/>
      <c r="G298" s="62"/>
      <c r="H298" s="62"/>
      <c r="I298" s="62"/>
      <c r="J298" s="62"/>
      <c r="K298" s="62"/>
      <c r="L298" s="62"/>
      <c r="M298" s="62"/>
      <c r="N298" s="62"/>
      <c r="O298" s="62"/>
      <c r="P298" s="62"/>
      <c r="Q298" s="62"/>
      <c r="R298" s="62"/>
      <c r="S298" s="62"/>
    </row>
    <row r="299" spans="1:19" ht="15" x14ac:dyDescent="0.25">
      <c r="A299" s="62"/>
      <c r="B299" s="62"/>
      <c r="C299" s="62"/>
      <c r="D299" s="62"/>
      <c r="E299" s="62"/>
      <c r="F299" s="62"/>
      <c r="G299" s="62"/>
      <c r="H299" s="62"/>
      <c r="I299" s="62"/>
      <c r="J299" s="62"/>
      <c r="K299" s="62"/>
      <c r="L299" s="62"/>
      <c r="M299" s="62"/>
      <c r="N299" s="62"/>
      <c r="O299" s="62"/>
      <c r="P299" s="62"/>
      <c r="Q299" s="62"/>
      <c r="R299" s="62"/>
      <c r="S299" s="62"/>
    </row>
    <row r="300" spans="1:19" ht="15" x14ac:dyDescent="0.25">
      <c r="A300" s="62"/>
      <c r="B300" s="62"/>
      <c r="C300" s="62"/>
      <c r="D300" s="62"/>
      <c r="E300" s="62"/>
      <c r="F300" s="62"/>
      <c r="G300" s="62"/>
      <c r="H300" s="62"/>
      <c r="I300" s="62"/>
      <c r="J300" s="62"/>
      <c r="K300" s="62"/>
      <c r="L300" s="62"/>
      <c r="M300" s="62"/>
      <c r="N300" s="62"/>
      <c r="O300" s="62"/>
      <c r="P300" s="62"/>
      <c r="Q300" s="62"/>
      <c r="R300" s="62"/>
      <c r="S300" s="62"/>
    </row>
    <row r="301" spans="1:19" ht="15" x14ac:dyDescent="0.25">
      <c r="A301" s="62"/>
      <c r="B301" s="62"/>
      <c r="C301" s="62"/>
      <c r="D301" s="62"/>
      <c r="E301" s="62"/>
      <c r="F301" s="62"/>
      <c r="G301" s="62"/>
      <c r="H301" s="62"/>
      <c r="I301" s="62"/>
      <c r="J301" s="62"/>
      <c r="K301" s="62"/>
      <c r="L301" s="62"/>
      <c r="M301" s="62"/>
      <c r="N301" s="62"/>
      <c r="O301" s="62"/>
      <c r="P301" s="62"/>
      <c r="Q301" s="62"/>
      <c r="R301" s="62"/>
      <c r="S301" s="62"/>
    </row>
    <row r="302" spans="1:19" ht="15" x14ac:dyDescent="0.25">
      <c r="A302" s="62"/>
      <c r="B302" s="62"/>
      <c r="C302" s="62"/>
      <c r="D302" s="62"/>
      <c r="E302" s="62"/>
      <c r="F302" s="62"/>
      <c r="G302" s="62"/>
      <c r="H302" s="62"/>
      <c r="I302" s="62"/>
      <c r="J302" s="62"/>
      <c r="K302" s="62"/>
      <c r="L302" s="62"/>
      <c r="M302" s="62"/>
      <c r="N302" s="62"/>
      <c r="O302" s="62"/>
      <c r="P302" s="62"/>
      <c r="Q302" s="62"/>
      <c r="R302" s="62"/>
      <c r="S302" s="62"/>
    </row>
    <row r="303" spans="1:19" ht="15" x14ac:dyDescent="0.25">
      <c r="A303" s="62"/>
      <c r="B303" s="62"/>
      <c r="C303" s="62"/>
      <c r="D303" s="62"/>
      <c r="E303" s="62"/>
      <c r="F303" s="62"/>
      <c r="G303" s="62"/>
      <c r="H303" s="62"/>
      <c r="I303" s="62"/>
      <c r="J303" s="62"/>
      <c r="K303" s="62"/>
      <c r="L303" s="62"/>
      <c r="M303" s="62"/>
      <c r="N303" s="62"/>
      <c r="O303" s="62"/>
      <c r="P303" s="62"/>
      <c r="Q303" s="62"/>
      <c r="R303" s="62"/>
      <c r="S303" s="62"/>
    </row>
    <row r="304" spans="1:19" ht="15" x14ac:dyDescent="0.25">
      <c r="A304" s="62"/>
      <c r="B304" s="62"/>
      <c r="C304" s="62"/>
      <c r="D304" s="62"/>
      <c r="E304" s="62"/>
      <c r="F304" s="62"/>
      <c r="G304" s="62"/>
      <c r="H304" s="62"/>
      <c r="I304" s="62"/>
      <c r="J304" s="62"/>
      <c r="K304" s="62"/>
      <c r="L304" s="62"/>
      <c r="M304" s="62"/>
      <c r="N304" s="62"/>
      <c r="O304" s="62"/>
      <c r="P304" s="62"/>
      <c r="Q304" s="62"/>
      <c r="R304" s="62"/>
      <c r="S304" s="62"/>
    </row>
    <row r="305" spans="1:19" ht="15" x14ac:dyDescent="0.25">
      <c r="A305" s="62"/>
      <c r="B305" s="62"/>
      <c r="C305" s="62"/>
      <c r="D305" s="62"/>
      <c r="E305" s="62"/>
      <c r="F305" s="62"/>
      <c r="G305" s="62"/>
      <c r="H305" s="62"/>
      <c r="I305" s="62"/>
      <c r="J305" s="62"/>
      <c r="K305" s="62"/>
      <c r="L305" s="62"/>
      <c r="M305" s="62"/>
      <c r="N305" s="62"/>
      <c r="O305" s="62"/>
      <c r="P305" s="62"/>
      <c r="Q305" s="62"/>
      <c r="R305" s="62"/>
      <c r="S305" s="62"/>
    </row>
    <row r="306" spans="1:19" ht="15" x14ac:dyDescent="0.25">
      <c r="A306" s="62"/>
      <c r="B306" s="62"/>
      <c r="C306" s="62"/>
      <c r="D306" s="62"/>
      <c r="E306" s="62"/>
      <c r="F306" s="62"/>
      <c r="G306" s="62"/>
      <c r="H306" s="62"/>
      <c r="I306" s="62"/>
      <c r="J306" s="62"/>
      <c r="K306" s="62"/>
      <c r="L306" s="62"/>
      <c r="M306" s="62"/>
      <c r="N306" s="62"/>
      <c r="O306" s="62"/>
      <c r="P306" s="62"/>
      <c r="Q306" s="62"/>
      <c r="R306" s="62"/>
      <c r="S306" s="62"/>
    </row>
    <row r="307" spans="1:19" ht="15" x14ac:dyDescent="0.25">
      <c r="A307" s="62"/>
      <c r="B307" s="62"/>
      <c r="C307" s="62"/>
      <c r="D307" s="62"/>
      <c r="E307" s="62"/>
      <c r="F307" s="62"/>
      <c r="G307" s="62"/>
      <c r="H307" s="62"/>
      <c r="I307" s="62"/>
      <c r="J307" s="62"/>
      <c r="K307" s="62"/>
      <c r="L307" s="62"/>
      <c r="M307" s="62"/>
      <c r="N307" s="62"/>
      <c r="O307" s="62"/>
      <c r="P307" s="62"/>
      <c r="Q307" s="62"/>
      <c r="R307" s="62"/>
      <c r="S307" s="62"/>
    </row>
    <row r="308" spans="1:19" ht="15" x14ac:dyDescent="0.25">
      <c r="A308" s="62"/>
      <c r="B308" s="62"/>
      <c r="C308" s="62"/>
      <c r="D308" s="62"/>
      <c r="E308" s="62"/>
      <c r="F308" s="62"/>
      <c r="G308" s="62"/>
      <c r="H308" s="62"/>
      <c r="I308" s="62"/>
      <c r="J308" s="62"/>
      <c r="K308" s="62"/>
      <c r="L308" s="62"/>
      <c r="M308" s="62"/>
      <c r="N308" s="62"/>
      <c r="O308" s="62"/>
      <c r="P308" s="62"/>
      <c r="Q308" s="62"/>
      <c r="R308" s="62"/>
      <c r="S308" s="62"/>
    </row>
    <row r="309" spans="1:19" ht="15" x14ac:dyDescent="0.25">
      <c r="A309" s="62"/>
      <c r="B309" s="62"/>
      <c r="C309" s="62"/>
      <c r="D309" s="62"/>
      <c r="E309" s="62"/>
      <c r="F309" s="62"/>
      <c r="G309" s="62"/>
      <c r="H309" s="62"/>
      <c r="I309" s="62"/>
      <c r="J309" s="62"/>
      <c r="K309" s="62"/>
      <c r="L309" s="62"/>
      <c r="M309" s="62"/>
      <c r="N309" s="62"/>
      <c r="O309" s="62"/>
      <c r="P309" s="62"/>
      <c r="Q309" s="62"/>
      <c r="R309" s="62"/>
      <c r="S309" s="62"/>
    </row>
    <row r="310" spans="1:19" ht="15" x14ac:dyDescent="0.25">
      <c r="A310" s="62"/>
      <c r="B310" s="62"/>
      <c r="C310" s="62"/>
      <c r="D310" s="62"/>
      <c r="E310" s="62"/>
      <c r="F310" s="62"/>
      <c r="G310" s="62"/>
      <c r="H310" s="62"/>
      <c r="I310" s="62"/>
      <c r="J310" s="62"/>
      <c r="K310" s="62"/>
      <c r="L310" s="62"/>
      <c r="M310" s="62"/>
      <c r="N310" s="62"/>
      <c r="O310" s="62"/>
      <c r="P310" s="62"/>
      <c r="Q310" s="62"/>
      <c r="R310" s="62"/>
      <c r="S310" s="62"/>
    </row>
    <row r="311" spans="1:19" ht="15" x14ac:dyDescent="0.25">
      <c r="A311" s="62"/>
      <c r="B311" s="62"/>
      <c r="C311" s="62"/>
      <c r="D311" s="62"/>
      <c r="E311" s="62"/>
      <c r="F311" s="62"/>
      <c r="G311" s="62"/>
      <c r="H311" s="62"/>
      <c r="I311" s="62"/>
      <c r="J311" s="62"/>
      <c r="K311" s="62"/>
      <c r="L311" s="62"/>
      <c r="M311" s="62"/>
      <c r="N311" s="62"/>
      <c r="O311" s="62"/>
      <c r="P311" s="62"/>
      <c r="Q311" s="62"/>
      <c r="R311" s="62"/>
      <c r="S311" s="62"/>
    </row>
    <row r="312" spans="1:19" ht="15" x14ac:dyDescent="0.25">
      <c r="A312" s="62"/>
      <c r="B312" s="62"/>
      <c r="C312" s="62"/>
      <c r="D312" s="62"/>
      <c r="E312" s="62"/>
      <c r="F312" s="62"/>
      <c r="G312" s="62"/>
      <c r="H312" s="62"/>
      <c r="I312" s="62"/>
      <c r="J312" s="62"/>
      <c r="K312" s="62"/>
      <c r="L312" s="62"/>
      <c r="M312" s="62"/>
      <c r="N312" s="62"/>
      <c r="O312" s="62"/>
      <c r="P312" s="62"/>
      <c r="Q312" s="62"/>
      <c r="R312" s="62"/>
      <c r="S312" s="62"/>
    </row>
    <row r="313" spans="1:19" ht="15" x14ac:dyDescent="0.25">
      <c r="A313" s="62"/>
      <c r="B313" s="62"/>
      <c r="C313" s="62"/>
      <c r="D313" s="62"/>
      <c r="E313" s="62"/>
      <c r="F313" s="62"/>
      <c r="G313" s="62"/>
      <c r="H313" s="62"/>
      <c r="I313" s="62"/>
      <c r="J313" s="62"/>
      <c r="K313" s="62"/>
      <c r="L313" s="62"/>
      <c r="M313" s="62"/>
      <c r="N313" s="62"/>
      <c r="O313" s="62"/>
      <c r="P313" s="62"/>
      <c r="Q313" s="62"/>
      <c r="R313" s="62"/>
      <c r="S313" s="62"/>
    </row>
    <row r="314" spans="1:19" ht="15" x14ac:dyDescent="0.25">
      <c r="A314" s="62"/>
      <c r="B314" s="62"/>
      <c r="C314" s="62"/>
      <c r="D314" s="62"/>
      <c r="E314" s="62"/>
      <c r="F314" s="62"/>
      <c r="G314" s="62"/>
      <c r="H314" s="62"/>
      <c r="I314" s="62"/>
      <c r="J314" s="62"/>
      <c r="K314" s="62"/>
      <c r="L314" s="62"/>
      <c r="M314" s="62"/>
      <c r="N314" s="62"/>
      <c r="O314" s="62"/>
      <c r="P314" s="62"/>
      <c r="Q314" s="62"/>
      <c r="R314" s="62"/>
      <c r="S314" s="62"/>
    </row>
    <row r="315" spans="1:19" ht="15" x14ac:dyDescent="0.25">
      <c r="A315" s="62"/>
      <c r="B315" s="62"/>
      <c r="C315" s="62"/>
      <c r="D315" s="62"/>
      <c r="E315" s="62"/>
      <c r="F315" s="62"/>
      <c r="G315" s="62"/>
      <c r="H315" s="62"/>
      <c r="I315" s="62"/>
      <c r="J315" s="62"/>
      <c r="K315" s="62"/>
      <c r="L315" s="62"/>
      <c r="M315" s="62"/>
      <c r="N315" s="62"/>
      <c r="O315" s="62"/>
      <c r="P315" s="62"/>
      <c r="Q315" s="62"/>
      <c r="R315" s="62"/>
      <c r="S315" s="62"/>
    </row>
    <row r="316" spans="1:19" ht="15" x14ac:dyDescent="0.25">
      <c r="A316" s="62"/>
      <c r="B316" s="62"/>
      <c r="C316" s="62"/>
      <c r="D316" s="62"/>
      <c r="E316" s="62"/>
      <c r="F316" s="62"/>
      <c r="G316" s="62"/>
      <c r="H316" s="62"/>
      <c r="I316" s="62"/>
      <c r="J316" s="62"/>
      <c r="K316" s="62"/>
      <c r="L316" s="62"/>
      <c r="M316" s="62"/>
      <c r="N316" s="62"/>
      <c r="O316" s="62"/>
      <c r="P316" s="62"/>
      <c r="Q316" s="62"/>
      <c r="R316" s="62"/>
      <c r="S316" s="62"/>
    </row>
    <row r="317" spans="1:19" ht="15" x14ac:dyDescent="0.25">
      <c r="A317" s="62"/>
      <c r="B317" s="62"/>
      <c r="C317" s="62"/>
      <c r="D317" s="62"/>
      <c r="E317" s="62"/>
      <c r="F317" s="62"/>
      <c r="G317" s="62"/>
      <c r="H317" s="62"/>
      <c r="I317" s="62"/>
      <c r="J317" s="62"/>
      <c r="K317" s="62"/>
      <c r="L317" s="62"/>
      <c r="M317" s="62"/>
      <c r="N317" s="62"/>
      <c r="O317" s="62"/>
      <c r="P317" s="62"/>
      <c r="Q317" s="62"/>
      <c r="R317" s="62"/>
      <c r="S317" s="62"/>
    </row>
    <row r="318" spans="1:19" ht="15" x14ac:dyDescent="0.25">
      <c r="A318" s="62"/>
      <c r="B318" s="62"/>
      <c r="C318" s="62"/>
      <c r="D318" s="62"/>
      <c r="E318" s="62"/>
      <c r="F318" s="62"/>
      <c r="G318" s="62"/>
      <c r="H318" s="62"/>
      <c r="I318" s="62"/>
      <c r="J318" s="62"/>
      <c r="K318" s="62"/>
      <c r="L318" s="62"/>
      <c r="M318" s="62"/>
      <c r="N318" s="62"/>
      <c r="O318" s="62"/>
      <c r="P318" s="62"/>
      <c r="Q318" s="62"/>
      <c r="R318" s="62"/>
      <c r="S318" s="62"/>
    </row>
    <row r="319" spans="1:19" ht="15" x14ac:dyDescent="0.25">
      <c r="A319" s="62"/>
      <c r="B319" s="62"/>
      <c r="C319" s="62"/>
      <c r="D319" s="62"/>
      <c r="E319" s="62"/>
      <c r="F319" s="62"/>
      <c r="G319" s="62"/>
      <c r="H319" s="62"/>
      <c r="I319" s="62"/>
      <c r="J319" s="62"/>
      <c r="K319" s="62"/>
      <c r="L319" s="62"/>
      <c r="M319" s="62"/>
      <c r="N319" s="62"/>
      <c r="O319" s="62"/>
      <c r="P319" s="62"/>
      <c r="Q319" s="62"/>
      <c r="R319" s="62"/>
      <c r="S319" s="62"/>
    </row>
    <row r="320" spans="1:19" ht="15" x14ac:dyDescent="0.25">
      <c r="A320" s="62"/>
      <c r="B320" s="62"/>
      <c r="C320" s="62"/>
      <c r="D320" s="62"/>
      <c r="E320" s="62"/>
      <c r="F320" s="62"/>
      <c r="G320" s="62"/>
      <c r="H320" s="62"/>
      <c r="I320" s="62"/>
      <c r="J320" s="62"/>
      <c r="K320" s="62"/>
      <c r="L320" s="62"/>
      <c r="M320" s="62"/>
      <c r="N320" s="62"/>
      <c r="O320" s="62"/>
      <c r="P320" s="62"/>
      <c r="Q320" s="62"/>
      <c r="R320" s="62"/>
      <c r="S320" s="62"/>
    </row>
    <row r="321" spans="1:19" ht="15" x14ac:dyDescent="0.25">
      <c r="A321" s="62"/>
      <c r="B321" s="62"/>
      <c r="C321" s="62"/>
      <c r="D321" s="62"/>
      <c r="E321" s="62"/>
      <c r="F321" s="62"/>
      <c r="G321" s="62"/>
      <c r="H321" s="62"/>
      <c r="I321" s="62"/>
      <c r="J321" s="62"/>
      <c r="K321" s="62"/>
      <c r="L321" s="62"/>
      <c r="M321" s="62"/>
      <c r="N321" s="62"/>
      <c r="O321" s="62"/>
      <c r="P321" s="62"/>
      <c r="Q321" s="62"/>
      <c r="R321" s="62"/>
      <c r="S321" s="62"/>
    </row>
    <row r="322" spans="1:19" ht="15" x14ac:dyDescent="0.25">
      <c r="A322" s="62"/>
      <c r="B322" s="62"/>
      <c r="C322" s="62"/>
      <c r="D322" s="62"/>
      <c r="E322" s="62"/>
      <c r="F322" s="62"/>
      <c r="G322" s="62"/>
      <c r="H322" s="62"/>
      <c r="I322" s="62"/>
      <c r="J322" s="62"/>
      <c r="K322" s="62"/>
      <c r="L322" s="62"/>
      <c r="M322" s="62"/>
      <c r="N322" s="62"/>
      <c r="O322" s="62"/>
      <c r="P322" s="62"/>
      <c r="Q322" s="62"/>
      <c r="R322" s="62"/>
      <c r="S322" s="62"/>
    </row>
    <row r="323" spans="1:19" ht="15" x14ac:dyDescent="0.25">
      <c r="A323" s="62"/>
      <c r="B323" s="62"/>
      <c r="C323" s="62"/>
      <c r="D323" s="62"/>
      <c r="E323" s="62"/>
      <c r="F323" s="62"/>
      <c r="G323" s="62"/>
      <c r="H323" s="62"/>
      <c r="I323" s="62"/>
      <c r="J323" s="62"/>
      <c r="K323" s="62"/>
      <c r="L323" s="62"/>
      <c r="M323" s="62"/>
      <c r="N323" s="62"/>
      <c r="O323" s="62"/>
      <c r="P323" s="62"/>
      <c r="Q323" s="62"/>
      <c r="R323" s="62"/>
      <c r="S323" s="62"/>
    </row>
    <row r="324" spans="1:19" ht="15" x14ac:dyDescent="0.25">
      <c r="A324" s="62"/>
      <c r="B324" s="62"/>
      <c r="C324" s="62"/>
      <c r="D324" s="62"/>
      <c r="E324" s="62"/>
      <c r="F324" s="62"/>
      <c r="G324" s="62"/>
      <c r="H324" s="62"/>
      <c r="I324" s="62"/>
      <c r="J324" s="62"/>
      <c r="K324" s="62"/>
      <c r="L324" s="62"/>
      <c r="M324" s="62"/>
      <c r="N324" s="62"/>
      <c r="O324" s="62"/>
      <c r="P324" s="62"/>
      <c r="Q324" s="62"/>
      <c r="R324" s="62"/>
      <c r="S324" s="62"/>
    </row>
    <row r="325" spans="1:19" ht="15" x14ac:dyDescent="0.25">
      <c r="A325" s="62"/>
      <c r="B325" s="62"/>
      <c r="C325" s="62"/>
      <c r="D325" s="62"/>
      <c r="E325" s="62"/>
      <c r="F325" s="62"/>
      <c r="G325" s="62"/>
      <c r="H325" s="62"/>
      <c r="I325" s="62"/>
      <c r="J325" s="62"/>
      <c r="K325" s="62"/>
      <c r="L325" s="62"/>
      <c r="M325" s="62"/>
      <c r="N325" s="62"/>
      <c r="O325" s="62"/>
      <c r="P325" s="62"/>
      <c r="Q325" s="62"/>
      <c r="R325" s="62"/>
      <c r="S325" s="62"/>
    </row>
    <row r="326" spans="1:19" ht="15" x14ac:dyDescent="0.25">
      <c r="A326" s="62"/>
      <c r="B326" s="62"/>
      <c r="C326" s="62"/>
      <c r="D326" s="62"/>
      <c r="E326" s="62"/>
      <c r="F326" s="62"/>
      <c r="G326" s="62"/>
      <c r="H326" s="62"/>
      <c r="I326" s="62"/>
      <c r="J326" s="62"/>
      <c r="K326" s="62"/>
      <c r="L326" s="62"/>
      <c r="M326" s="62"/>
      <c r="N326" s="62"/>
      <c r="O326" s="62"/>
      <c r="P326" s="62"/>
      <c r="Q326" s="62"/>
      <c r="R326" s="62"/>
      <c r="S326" s="62"/>
    </row>
    <row r="327" spans="1:19" ht="15" x14ac:dyDescent="0.25">
      <c r="A327" s="62"/>
      <c r="B327" s="62"/>
      <c r="C327" s="62"/>
      <c r="D327" s="62"/>
      <c r="E327" s="62"/>
      <c r="F327" s="62"/>
      <c r="G327" s="62"/>
      <c r="H327" s="62"/>
      <c r="I327" s="62"/>
      <c r="J327" s="62"/>
      <c r="K327" s="62"/>
      <c r="L327" s="62"/>
      <c r="M327" s="62"/>
      <c r="N327" s="62"/>
      <c r="O327" s="62"/>
      <c r="P327" s="62"/>
      <c r="Q327" s="62"/>
      <c r="R327" s="62"/>
      <c r="S327" s="62"/>
    </row>
    <row r="328" spans="1:19" ht="15" x14ac:dyDescent="0.25">
      <c r="A328" s="62"/>
      <c r="B328" s="62"/>
      <c r="C328" s="62"/>
      <c r="D328" s="62"/>
      <c r="E328" s="62"/>
      <c r="F328" s="62"/>
      <c r="G328" s="62"/>
      <c r="H328" s="62"/>
      <c r="I328" s="62"/>
      <c r="J328" s="62"/>
      <c r="K328" s="62"/>
      <c r="L328" s="62"/>
      <c r="M328" s="62"/>
      <c r="N328" s="62"/>
      <c r="O328" s="62"/>
      <c r="P328" s="62"/>
      <c r="Q328" s="62"/>
      <c r="R328" s="62"/>
      <c r="S328" s="62"/>
    </row>
    <row r="329" spans="1:19" ht="15" x14ac:dyDescent="0.25">
      <c r="A329" s="62"/>
      <c r="B329" s="62"/>
      <c r="C329" s="62"/>
      <c r="D329" s="62"/>
      <c r="E329" s="62"/>
      <c r="F329" s="62"/>
      <c r="G329" s="62"/>
      <c r="H329" s="62"/>
      <c r="I329" s="62"/>
      <c r="J329" s="62"/>
      <c r="K329" s="62"/>
      <c r="L329" s="62"/>
      <c r="M329" s="62"/>
      <c r="N329" s="62"/>
      <c r="O329" s="62"/>
      <c r="P329" s="62"/>
      <c r="Q329" s="62"/>
      <c r="R329" s="62"/>
      <c r="S329" s="62"/>
    </row>
    <row r="330" spans="1:19" ht="15" x14ac:dyDescent="0.25">
      <c r="A330" s="62"/>
      <c r="B330" s="62"/>
      <c r="C330" s="62"/>
      <c r="D330" s="62"/>
      <c r="E330" s="62"/>
      <c r="F330" s="62"/>
      <c r="G330" s="62"/>
      <c r="H330" s="62"/>
      <c r="I330" s="62"/>
      <c r="J330" s="62"/>
      <c r="K330" s="62"/>
      <c r="L330" s="62"/>
      <c r="M330" s="62"/>
      <c r="N330" s="62"/>
      <c r="O330" s="62"/>
      <c r="P330" s="62"/>
      <c r="Q330" s="62"/>
      <c r="R330" s="62"/>
      <c r="S330" s="62"/>
    </row>
    <row r="331" spans="1:19" ht="15" x14ac:dyDescent="0.25">
      <c r="A331" s="62"/>
      <c r="B331" s="62"/>
      <c r="C331" s="62"/>
      <c r="D331" s="62"/>
      <c r="E331" s="62"/>
      <c r="F331" s="62"/>
      <c r="G331" s="62"/>
      <c r="H331" s="62"/>
      <c r="I331" s="62"/>
      <c r="J331" s="62"/>
      <c r="K331" s="62"/>
      <c r="L331" s="62"/>
      <c r="M331" s="62"/>
      <c r="N331" s="62"/>
      <c r="O331" s="62"/>
      <c r="P331" s="62"/>
      <c r="Q331" s="62"/>
      <c r="R331" s="62"/>
      <c r="S331" s="62"/>
    </row>
    <row r="332" spans="1:19" ht="15" x14ac:dyDescent="0.25">
      <c r="A332" s="62"/>
      <c r="B332" s="62"/>
      <c r="C332" s="62"/>
      <c r="D332" s="62"/>
      <c r="E332" s="62"/>
      <c r="F332" s="62"/>
      <c r="G332" s="62"/>
      <c r="H332" s="62"/>
      <c r="I332" s="62"/>
      <c r="J332" s="62"/>
      <c r="K332" s="62"/>
      <c r="L332" s="62"/>
      <c r="M332" s="62"/>
      <c r="N332" s="62"/>
      <c r="O332" s="62"/>
      <c r="P332" s="62"/>
      <c r="Q332" s="62"/>
      <c r="R332" s="62"/>
      <c r="S332" s="62"/>
    </row>
    <row r="333" spans="1:19" ht="15" x14ac:dyDescent="0.25">
      <c r="A333" s="62"/>
      <c r="B333" s="62"/>
      <c r="C333" s="62"/>
      <c r="D333" s="62"/>
      <c r="E333" s="62"/>
      <c r="F333" s="62"/>
      <c r="G333" s="62"/>
      <c r="H333" s="62"/>
      <c r="I333" s="62"/>
      <c r="J333" s="62"/>
      <c r="K333" s="62"/>
      <c r="L333" s="62"/>
      <c r="M333" s="62"/>
      <c r="N333" s="62"/>
      <c r="O333" s="62"/>
      <c r="P333" s="62"/>
      <c r="Q333" s="62"/>
      <c r="R333" s="62"/>
      <c r="S333" s="62"/>
    </row>
    <row r="334" spans="1:19" ht="15" x14ac:dyDescent="0.25">
      <c r="A334" s="62"/>
      <c r="B334" s="62"/>
      <c r="C334" s="62"/>
      <c r="D334" s="62"/>
      <c r="E334" s="62"/>
      <c r="F334" s="62"/>
      <c r="G334" s="62"/>
      <c r="H334" s="62"/>
      <c r="I334" s="62"/>
      <c r="J334" s="62"/>
      <c r="K334" s="62"/>
      <c r="L334" s="62"/>
      <c r="M334" s="62"/>
      <c r="N334" s="62"/>
      <c r="O334" s="62"/>
      <c r="P334" s="62"/>
      <c r="Q334" s="62"/>
      <c r="R334" s="62"/>
      <c r="S334" s="62"/>
    </row>
    <row r="335" spans="1:19" ht="15" x14ac:dyDescent="0.25">
      <c r="A335" s="62"/>
      <c r="B335" s="62"/>
      <c r="C335" s="62"/>
      <c r="D335" s="62"/>
      <c r="E335" s="62"/>
      <c r="F335" s="62"/>
      <c r="G335" s="62"/>
      <c r="H335" s="62"/>
      <c r="I335" s="62"/>
      <c r="J335" s="62"/>
      <c r="K335" s="62"/>
      <c r="L335" s="62"/>
      <c r="M335" s="62"/>
      <c r="N335" s="62"/>
      <c r="O335" s="62"/>
      <c r="P335" s="62"/>
      <c r="Q335" s="62"/>
      <c r="R335" s="62"/>
      <c r="S335" s="62"/>
    </row>
    <row r="336" spans="1:19" ht="15" x14ac:dyDescent="0.25">
      <c r="A336" s="62"/>
      <c r="B336" s="62"/>
      <c r="C336" s="62"/>
      <c r="D336" s="62"/>
      <c r="E336" s="62"/>
      <c r="F336" s="62"/>
      <c r="G336" s="62"/>
      <c r="H336" s="62"/>
      <c r="I336" s="62"/>
      <c r="J336" s="62"/>
      <c r="K336" s="62"/>
      <c r="L336" s="62"/>
      <c r="M336" s="62"/>
      <c r="N336" s="62"/>
      <c r="O336" s="62"/>
      <c r="P336" s="62"/>
      <c r="Q336" s="62"/>
      <c r="R336" s="62"/>
      <c r="S336" s="62"/>
    </row>
    <row r="337" spans="1:19" ht="15" x14ac:dyDescent="0.25">
      <c r="A337" s="62"/>
      <c r="B337" s="62"/>
      <c r="C337" s="62"/>
      <c r="D337" s="62"/>
      <c r="E337" s="62"/>
      <c r="F337" s="62"/>
      <c r="G337" s="62"/>
      <c r="H337" s="62"/>
      <c r="I337" s="62"/>
      <c r="J337" s="62"/>
      <c r="K337" s="62"/>
      <c r="L337" s="62"/>
      <c r="M337" s="62"/>
      <c r="N337" s="62"/>
      <c r="O337" s="62"/>
      <c r="P337" s="62"/>
      <c r="Q337" s="62"/>
      <c r="R337" s="62"/>
      <c r="S337" s="62"/>
    </row>
    <row r="338" spans="1:19" ht="15" x14ac:dyDescent="0.25">
      <c r="A338" s="62"/>
      <c r="B338" s="62"/>
      <c r="C338" s="62"/>
      <c r="D338" s="62"/>
      <c r="E338" s="62"/>
      <c r="F338" s="62"/>
      <c r="G338" s="62"/>
      <c r="H338" s="62"/>
      <c r="I338" s="62"/>
      <c r="J338" s="62"/>
      <c r="K338" s="62"/>
      <c r="L338" s="62"/>
      <c r="M338" s="62"/>
      <c r="N338" s="62"/>
      <c r="O338" s="62"/>
      <c r="P338" s="62"/>
      <c r="Q338" s="62"/>
      <c r="R338" s="62"/>
      <c r="S338" s="62"/>
    </row>
    <row r="339" spans="1:19" ht="15" x14ac:dyDescent="0.25">
      <c r="A339" s="62"/>
      <c r="B339" s="62"/>
      <c r="C339" s="62"/>
      <c r="D339" s="62"/>
      <c r="E339" s="62"/>
      <c r="F339" s="62"/>
      <c r="G339" s="62"/>
      <c r="H339" s="62"/>
      <c r="I339" s="62"/>
      <c r="J339" s="62"/>
      <c r="K339" s="62"/>
      <c r="L339" s="62"/>
      <c r="M339" s="62"/>
      <c r="N339" s="62"/>
      <c r="O339" s="62"/>
      <c r="P339" s="62"/>
      <c r="Q339" s="62"/>
      <c r="R339" s="62"/>
      <c r="S339" s="62"/>
    </row>
    <row r="340" spans="1:19" ht="15" x14ac:dyDescent="0.25">
      <c r="A340" s="62"/>
      <c r="B340" s="62"/>
      <c r="C340" s="62"/>
      <c r="D340" s="62"/>
      <c r="E340" s="62"/>
      <c r="F340" s="62"/>
      <c r="G340" s="62"/>
      <c r="H340" s="62"/>
      <c r="I340" s="62"/>
      <c r="J340" s="62"/>
      <c r="K340" s="62"/>
      <c r="L340" s="62"/>
      <c r="M340" s="62"/>
      <c r="N340" s="62"/>
      <c r="O340" s="62"/>
      <c r="P340" s="62"/>
      <c r="Q340" s="62"/>
      <c r="R340" s="62"/>
      <c r="S340" s="62"/>
    </row>
    <row r="341" spans="1:19" ht="15" x14ac:dyDescent="0.25">
      <c r="A341" s="62"/>
      <c r="B341" s="62"/>
      <c r="C341" s="62"/>
      <c r="D341" s="62"/>
      <c r="E341" s="62"/>
      <c r="F341" s="62"/>
      <c r="G341" s="62"/>
      <c r="H341" s="62"/>
      <c r="I341" s="62"/>
      <c r="J341" s="62"/>
      <c r="K341" s="62"/>
      <c r="L341" s="62"/>
      <c r="M341" s="62"/>
      <c r="N341" s="62"/>
      <c r="O341" s="62"/>
      <c r="P341" s="62"/>
      <c r="Q341" s="62"/>
      <c r="R341" s="62"/>
      <c r="S341" s="62"/>
    </row>
    <row r="342" spans="1:19" ht="15" x14ac:dyDescent="0.25">
      <c r="A342" s="62"/>
      <c r="B342" s="62"/>
      <c r="C342" s="62"/>
      <c r="D342" s="62"/>
      <c r="E342" s="62"/>
      <c r="F342" s="62"/>
      <c r="G342" s="62"/>
      <c r="H342" s="62"/>
      <c r="I342" s="62"/>
      <c r="J342" s="62"/>
      <c r="K342" s="62"/>
      <c r="L342" s="62"/>
      <c r="M342" s="62"/>
      <c r="N342" s="62"/>
      <c r="O342" s="62"/>
      <c r="P342" s="62"/>
      <c r="Q342" s="62"/>
      <c r="R342" s="62"/>
      <c r="S342" s="62"/>
    </row>
    <row r="343" spans="1:19" ht="15" x14ac:dyDescent="0.25">
      <c r="A343" s="62"/>
      <c r="B343" s="62"/>
      <c r="C343" s="62"/>
      <c r="D343" s="62"/>
      <c r="E343" s="62"/>
      <c r="F343" s="62"/>
      <c r="G343" s="62"/>
      <c r="H343" s="62"/>
      <c r="I343" s="62"/>
      <c r="J343" s="62"/>
      <c r="K343" s="62"/>
      <c r="L343" s="62"/>
      <c r="M343" s="62"/>
      <c r="N343" s="62"/>
      <c r="O343" s="62"/>
      <c r="P343" s="62"/>
      <c r="Q343" s="62"/>
      <c r="R343" s="62"/>
      <c r="S343" s="62"/>
    </row>
    <row r="344" spans="1:19" ht="15" x14ac:dyDescent="0.25">
      <c r="A344" s="62"/>
      <c r="B344" s="62"/>
      <c r="C344" s="62"/>
      <c r="D344" s="62"/>
      <c r="E344" s="62"/>
      <c r="F344" s="62"/>
      <c r="G344" s="62"/>
      <c r="H344" s="62"/>
      <c r="I344" s="62"/>
      <c r="J344" s="62"/>
      <c r="K344" s="62"/>
      <c r="L344" s="62"/>
      <c r="M344" s="62"/>
      <c r="N344" s="62"/>
      <c r="O344" s="62"/>
      <c r="P344" s="62"/>
      <c r="Q344" s="62"/>
      <c r="R344" s="62"/>
      <c r="S344" s="62"/>
    </row>
    <row r="345" spans="1:19" ht="15" x14ac:dyDescent="0.25">
      <c r="A345" s="62"/>
      <c r="B345" s="62"/>
      <c r="C345" s="62"/>
      <c r="D345" s="62"/>
      <c r="E345" s="62"/>
      <c r="F345" s="62"/>
      <c r="G345" s="62"/>
      <c r="H345" s="62"/>
      <c r="I345" s="62"/>
      <c r="J345" s="62"/>
      <c r="K345" s="62"/>
      <c r="L345" s="62"/>
      <c r="M345" s="62"/>
      <c r="N345" s="62"/>
      <c r="O345" s="62"/>
      <c r="P345" s="62"/>
      <c r="Q345" s="62"/>
      <c r="R345" s="62"/>
      <c r="S345" s="62"/>
    </row>
    <row r="346" spans="1:19" ht="15" x14ac:dyDescent="0.25">
      <c r="A346" s="62"/>
      <c r="B346" s="62"/>
      <c r="C346" s="62"/>
      <c r="D346" s="62"/>
      <c r="E346" s="62"/>
      <c r="F346" s="62"/>
      <c r="G346" s="62"/>
      <c r="H346" s="62"/>
      <c r="I346" s="62"/>
      <c r="J346" s="62"/>
      <c r="K346" s="62"/>
      <c r="L346" s="62"/>
      <c r="M346" s="62"/>
      <c r="N346" s="62"/>
      <c r="O346" s="62"/>
      <c r="P346" s="62"/>
      <c r="Q346" s="62"/>
      <c r="R346" s="62"/>
      <c r="S346" s="62"/>
    </row>
    <row r="347" spans="1:19" ht="15" x14ac:dyDescent="0.25">
      <c r="A347" s="62"/>
      <c r="B347" s="62"/>
      <c r="C347" s="62"/>
      <c r="D347" s="62"/>
      <c r="E347" s="62"/>
      <c r="F347" s="62"/>
      <c r="G347" s="62"/>
      <c r="H347" s="62"/>
      <c r="I347" s="62"/>
      <c r="J347" s="62"/>
      <c r="K347" s="62"/>
      <c r="L347" s="62"/>
      <c r="M347" s="62"/>
      <c r="N347" s="62"/>
      <c r="O347" s="62"/>
      <c r="P347" s="62"/>
      <c r="Q347" s="62"/>
      <c r="R347" s="62"/>
      <c r="S347" s="62"/>
    </row>
    <row r="348" spans="1:19" ht="15" x14ac:dyDescent="0.25">
      <c r="A348" s="62"/>
      <c r="B348" s="62"/>
      <c r="C348" s="62"/>
      <c r="D348" s="62"/>
      <c r="E348" s="62"/>
      <c r="F348" s="62"/>
      <c r="G348" s="62"/>
      <c r="H348" s="62"/>
      <c r="I348" s="62"/>
      <c r="J348" s="62"/>
      <c r="K348" s="62"/>
      <c r="L348" s="62"/>
      <c r="M348" s="62"/>
      <c r="N348" s="62"/>
      <c r="O348" s="62"/>
      <c r="P348" s="62"/>
      <c r="Q348" s="62"/>
      <c r="R348" s="62"/>
      <c r="S348" s="62"/>
    </row>
    <row r="349" spans="1:19" ht="15" x14ac:dyDescent="0.25">
      <c r="A349" s="62"/>
      <c r="B349" s="62"/>
      <c r="C349" s="62"/>
      <c r="D349" s="62"/>
      <c r="E349" s="62"/>
      <c r="F349" s="62"/>
      <c r="G349" s="62"/>
      <c r="H349" s="62"/>
      <c r="I349" s="62"/>
      <c r="J349" s="62"/>
      <c r="K349" s="62"/>
      <c r="L349" s="62"/>
      <c r="M349" s="62"/>
      <c r="N349" s="62"/>
      <c r="O349" s="62"/>
      <c r="P349" s="62"/>
      <c r="Q349" s="62"/>
      <c r="R349" s="62"/>
      <c r="S349" s="62"/>
    </row>
    <row r="350" spans="1:19" ht="15" x14ac:dyDescent="0.25">
      <c r="A350" s="62"/>
      <c r="B350" s="62"/>
      <c r="C350" s="62"/>
      <c r="D350" s="62"/>
      <c r="E350" s="62"/>
      <c r="F350" s="62"/>
      <c r="G350" s="62"/>
      <c r="H350" s="62"/>
      <c r="I350" s="62"/>
      <c r="J350" s="62"/>
      <c r="K350" s="62"/>
      <c r="L350" s="62"/>
      <c r="M350" s="62"/>
      <c r="N350" s="62"/>
      <c r="O350" s="62"/>
      <c r="P350" s="62"/>
      <c r="Q350" s="62"/>
      <c r="R350" s="62"/>
      <c r="S350" s="62"/>
    </row>
    <row r="351" spans="1:19" ht="15" x14ac:dyDescent="0.25">
      <c r="A351" s="62"/>
      <c r="B351" s="62"/>
      <c r="C351" s="62"/>
      <c r="D351" s="62"/>
      <c r="E351" s="62"/>
      <c r="F351" s="62"/>
      <c r="G351" s="62"/>
      <c r="H351" s="62"/>
      <c r="I351" s="62"/>
      <c r="J351" s="62"/>
      <c r="K351" s="62"/>
      <c r="L351" s="62"/>
      <c r="M351" s="62"/>
      <c r="N351" s="62"/>
      <c r="O351" s="62"/>
      <c r="P351" s="62"/>
      <c r="Q351" s="62"/>
      <c r="R351" s="62"/>
      <c r="S351" s="62"/>
    </row>
    <row r="352" spans="1:19" ht="15" x14ac:dyDescent="0.25">
      <c r="A352" s="62"/>
      <c r="B352" s="62"/>
      <c r="C352" s="62"/>
      <c r="D352" s="62"/>
      <c r="E352" s="62"/>
      <c r="F352" s="62"/>
      <c r="G352" s="62"/>
      <c r="H352" s="62"/>
      <c r="I352" s="62"/>
      <c r="J352" s="62"/>
      <c r="K352" s="62"/>
      <c r="L352" s="62"/>
      <c r="M352" s="62"/>
      <c r="N352" s="62"/>
      <c r="O352" s="62"/>
      <c r="P352" s="62"/>
      <c r="Q352" s="62"/>
      <c r="R352" s="62"/>
      <c r="S352" s="62"/>
    </row>
    <row r="353" spans="1:19" ht="15" x14ac:dyDescent="0.25">
      <c r="A353" s="62"/>
      <c r="B353" s="62"/>
      <c r="C353" s="62"/>
      <c r="D353" s="62"/>
      <c r="E353" s="62"/>
      <c r="F353" s="62"/>
      <c r="G353" s="62"/>
      <c r="H353" s="62"/>
      <c r="I353" s="62"/>
      <c r="J353" s="62"/>
      <c r="K353" s="62"/>
      <c r="L353" s="62"/>
      <c r="M353" s="62"/>
      <c r="N353" s="62"/>
      <c r="O353" s="62"/>
      <c r="P353" s="62"/>
      <c r="Q353" s="62"/>
      <c r="R353" s="62"/>
      <c r="S353" s="62"/>
    </row>
    <row r="354" spans="1:19" ht="15" x14ac:dyDescent="0.25">
      <c r="A354" s="62"/>
      <c r="B354" s="62"/>
      <c r="C354" s="62"/>
      <c r="D354" s="62"/>
      <c r="E354" s="62"/>
      <c r="F354" s="62"/>
      <c r="G354" s="62"/>
      <c r="H354" s="62"/>
      <c r="I354" s="62"/>
      <c r="J354" s="62"/>
      <c r="K354" s="62"/>
      <c r="L354" s="62"/>
      <c r="M354" s="62"/>
      <c r="N354" s="62"/>
      <c r="O354" s="62"/>
      <c r="P354" s="62"/>
      <c r="Q354" s="62"/>
      <c r="R354" s="62"/>
      <c r="S354" s="62"/>
    </row>
    <row r="355" spans="1:19" ht="15" x14ac:dyDescent="0.25">
      <c r="A355" s="62"/>
      <c r="B355" s="62"/>
      <c r="C355" s="62"/>
      <c r="D355" s="62"/>
      <c r="E355" s="62"/>
      <c r="F355" s="62"/>
      <c r="G355" s="62"/>
      <c r="H355" s="62"/>
      <c r="I355" s="62"/>
      <c r="J355" s="62"/>
      <c r="K355" s="62"/>
      <c r="L355" s="62"/>
      <c r="M355" s="62"/>
      <c r="N355" s="62"/>
      <c r="O355" s="62"/>
      <c r="P355" s="62"/>
      <c r="Q355" s="62"/>
      <c r="R355" s="62"/>
      <c r="S355" s="62"/>
    </row>
    <row r="356" spans="1:19" ht="15" x14ac:dyDescent="0.25">
      <c r="A356" s="62"/>
      <c r="B356" s="62"/>
      <c r="C356" s="62"/>
      <c r="D356" s="62"/>
      <c r="E356" s="62"/>
      <c r="F356" s="62"/>
      <c r="G356" s="62"/>
      <c r="H356" s="62"/>
      <c r="I356" s="62"/>
      <c r="J356" s="62"/>
      <c r="K356" s="62"/>
      <c r="L356" s="62"/>
      <c r="M356" s="62"/>
      <c r="N356" s="62"/>
      <c r="O356" s="62"/>
      <c r="P356" s="62"/>
      <c r="Q356" s="62"/>
      <c r="R356" s="62"/>
      <c r="S356" s="62"/>
    </row>
    <row r="357" spans="1:19" ht="15" x14ac:dyDescent="0.25">
      <c r="A357" s="62"/>
      <c r="B357" s="62"/>
      <c r="C357" s="62"/>
      <c r="D357" s="62"/>
      <c r="E357" s="62"/>
      <c r="F357" s="62"/>
      <c r="G357" s="62"/>
      <c r="H357" s="62"/>
      <c r="I357" s="62"/>
      <c r="J357" s="62"/>
      <c r="K357" s="62"/>
      <c r="L357" s="62"/>
      <c r="M357" s="62"/>
      <c r="N357" s="62"/>
      <c r="O357" s="62"/>
      <c r="P357" s="62"/>
      <c r="Q357" s="62"/>
      <c r="R357" s="62"/>
      <c r="S357" s="62"/>
    </row>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Summary</vt:lpstr>
      <vt:lpstr>C_6_%</vt:lpstr>
      <vt:lpstr>C_5_%</vt:lpstr>
      <vt:lpstr>C_4_%</vt:lpstr>
      <vt:lpstr>C_3_%</vt:lpstr>
      <vt:lpstr>C_2_%</vt:lpstr>
      <vt:lpstr>C_1_%</vt:lpstr>
      <vt:lpstr>C_0_%</vt:lpstr>
      <vt:lpstr>Summary!Print_Area</vt:lpstr>
      <vt:lpstr>Summary!Print_Titles</vt:lpstr>
    </vt:vector>
  </TitlesOfParts>
  <Company>Iowa Legislature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L. Snyder</dc:creator>
  <cp:lastModifiedBy>Snyder, Shawn [LEGIS]</cp:lastModifiedBy>
  <cp:lastPrinted>2013-12-27T15:57:53Z</cp:lastPrinted>
  <dcterms:created xsi:type="dcterms:W3CDTF">2002-08-05T15:31:08Z</dcterms:created>
  <dcterms:modified xsi:type="dcterms:W3CDTF">2013-12-27T16:01:48Z</dcterms:modified>
</cp:coreProperties>
</file>