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ALS" r:id="rId3" sheetId="1"/>
  </sheets>
</workbook>
</file>

<file path=xl/sharedStrings.xml><?xml version="1.0" encoding="utf-8"?>
<sst xmlns="http://schemas.openxmlformats.org/spreadsheetml/2006/main" count="610" uniqueCount="326">
  <si>
    <t>Validation Code</t>
  </si>
  <si>
    <t>Bureau</t>
  </si>
  <si>
    <t>Description</t>
  </si>
  <si>
    <t>Authorization</t>
  </si>
  <si>
    <t>Frequency</t>
  </si>
  <si>
    <t>Amount Charged</t>
  </si>
  <si>
    <t>Where is the fee amount listed? C=Code; R=Rule; N=neither</t>
  </si>
  <si>
    <t>SFY20</t>
  </si>
  <si>
    <t>Number of Payers SFY20</t>
  </si>
  <si>
    <t>SFY19</t>
  </si>
  <si>
    <t>Number of Payers SFY19</t>
  </si>
  <si>
    <t>Where Deposited?</t>
  </si>
  <si>
    <t>040</t>
  </si>
  <si>
    <t>Ag Div&amp;Markt Dev.</t>
  </si>
  <si>
    <t>Organic Exempt Producer</t>
  </si>
  <si>
    <t>COI Chapter 190C.5, IAC 21-47.2</t>
  </si>
  <si>
    <t>Annual - No longer collected</t>
  </si>
  <si>
    <t>$20</t>
  </si>
  <si>
    <t>N</t>
  </si>
  <si>
    <t>State</t>
  </si>
  <si>
    <t>041</t>
  </si>
  <si>
    <t>Organic Application Fee</t>
  </si>
  <si>
    <t>COI Chapter 190C.5, IAC 21-47.9</t>
  </si>
  <si>
    <t>Annual</t>
  </si>
  <si>
    <t>$125 - $260</t>
  </si>
  <si>
    <t>042</t>
  </si>
  <si>
    <t>Organic Inspection Fee</t>
  </si>
  <si>
    <t>Producers: Base fee of $350 plus $100 for each additional enterprise; Processors: $425; Combo: $550 plus $50 per hour and travel.</t>
  </si>
  <si>
    <t>043</t>
  </si>
  <si>
    <t>Organic Certification Fee</t>
  </si>
  <si>
    <t>Minimum of $150</t>
  </si>
  <si>
    <t>Ag Div&amp;Markt Dev. Total</t>
  </si>
  <si>
    <t>014</t>
  </si>
  <si>
    <t>Ag Marketing</t>
  </si>
  <si>
    <t xml:space="preserve">Mktg-Cert of Free Sale                  </t>
  </si>
  <si>
    <t>IDALS</t>
  </si>
  <si>
    <t>Ag Marketing Total</t>
  </si>
  <si>
    <t>071</t>
  </si>
  <si>
    <t>Ag Statistics</t>
  </si>
  <si>
    <t xml:space="preserve">Ag Stats-Listings                       </t>
  </si>
  <si>
    <t>Ag Statistics Total</t>
  </si>
  <si>
    <t>002</t>
  </si>
  <si>
    <t>Animal Industry</t>
  </si>
  <si>
    <t>Verification of Vet License</t>
  </si>
  <si>
    <t>Statute-Chapter 169.5</t>
  </si>
  <si>
    <t>Upon Request</t>
  </si>
  <si>
    <t>R</t>
  </si>
  <si>
    <t>006</t>
  </si>
  <si>
    <t>Bull Breeder License</t>
  </si>
  <si>
    <t>Statute-Chapter 163.41</t>
  </si>
  <si>
    <t>Biennial</t>
  </si>
  <si>
    <t>C</t>
  </si>
  <si>
    <t>007</t>
  </si>
  <si>
    <t>Poultry Buyer License</t>
  </si>
  <si>
    <t>Statute-Chapter 197</t>
  </si>
  <si>
    <t>008</t>
  </si>
  <si>
    <t>Hatchery License/Chick Dealer</t>
  </si>
  <si>
    <t>Statute-Chapter 168</t>
  </si>
  <si>
    <t>012</t>
  </si>
  <si>
    <t>Disposal of Dead Animals</t>
  </si>
  <si>
    <t>Statute-Chapter 167 &amp; IAC 61.4</t>
  </si>
  <si>
    <t>transporter $50, disposal plant $100, collection point $100</t>
  </si>
  <si>
    <t>C/R</t>
  </si>
  <si>
    <t>018</t>
  </si>
  <si>
    <t>Sheep Dealer</t>
  </si>
  <si>
    <t>Statute-Chapter 166A</t>
  </si>
  <si>
    <t>019</t>
  </si>
  <si>
    <t>Pig Dealer/Agent</t>
  </si>
  <si>
    <t>Statute-Chapter 163.30</t>
  </si>
  <si>
    <t>$6.00 - $10.00</t>
  </si>
  <si>
    <t>026</t>
  </si>
  <si>
    <t xml:space="preserve">State Vet License/Vet Tech Registration Renewal </t>
  </si>
  <si>
    <t>Statute-Chapter 169.5 &amp; 169.20</t>
  </si>
  <si>
    <t>Three year</t>
  </si>
  <si>
    <t>State Vet Licence - $60 ; Vet Tech Renewal - $15</t>
  </si>
  <si>
    <t>027</t>
  </si>
  <si>
    <t>Vet Tech Exam</t>
  </si>
  <si>
    <t>Statute-Chapter 169.20</t>
  </si>
  <si>
    <t>Quarterly</t>
  </si>
  <si>
    <t>028</t>
  </si>
  <si>
    <t>Livestock Dealer Permit/Agent</t>
  </si>
  <si>
    <t>Statute Chapter 163</t>
  </si>
  <si>
    <t>Dealer - $50 ; Agent - $10</t>
  </si>
  <si>
    <t>029</t>
  </si>
  <si>
    <t>Greyhound License</t>
  </si>
  <si>
    <t>IAC 21 - 67.13</t>
  </si>
  <si>
    <t>030</t>
  </si>
  <si>
    <t>Packer License</t>
  </si>
  <si>
    <t>Statute-Chapter 172A</t>
  </si>
  <si>
    <t>031</t>
  </si>
  <si>
    <t>Packer Agent License</t>
  </si>
  <si>
    <t>032</t>
  </si>
  <si>
    <t>Brands</t>
  </si>
  <si>
    <t>Statute Chapter 169.A</t>
  </si>
  <si>
    <t>049</t>
  </si>
  <si>
    <t xml:space="preserve">Johne's Vaccine                         </t>
  </si>
  <si>
    <t>$166.25 per carton (25 vials per carton)</t>
  </si>
  <si>
    <t>050</t>
  </si>
  <si>
    <t xml:space="preserve">Ear Tags                                </t>
  </si>
  <si>
    <t>reimbursement of actual cost</t>
  </si>
  <si>
    <t>053</t>
  </si>
  <si>
    <t xml:space="preserve">National Vet Examination                </t>
  </si>
  <si>
    <t>Statute Chapter 169.9</t>
  </si>
  <si>
    <t>Twice/yr</t>
  </si>
  <si>
    <t>070</t>
  </si>
  <si>
    <t>Co Levy (Brucellosis)</t>
  </si>
  <si>
    <t>Chapter 165.18</t>
  </si>
  <si>
    <t>based on an annual rate set by department of X/10 cent/$1000 assessed value</t>
  </si>
  <si>
    <t>N (maximum set in Code)</t>
  </si>
  <si>
    <t>097</t>
  </si>
  <si>
    <t>Animal Welfare License</t>
  </si>
  <si>
    <t>Chapter 162.2B</t>
  </si>
  <si>
    <t>$75-$175 based on type of licensee</t>
  </si>
  <si>
    <t>098</t>
  </si>
  <si>
    <t>Vet Forms</t>
  </si>
  <si>
    <t>$6.00 - $13.00</t>
  </si>
  <si>
    <t>Animal Industry Total</t>
  </si>
  <si>
    <t>046</t>
  </si>
  <si>
    <t>Climatology</t>
  </si>
  <si>
    <t>Weather Reports</t>
  </si>
  <si>
    <t>US Dept of Commerce,NCDC</t>
  </si>
  <si>
    <t>per transaction</t>
  </si>
  <si>
    <t>Varies by report type; typically $5-$7</t>
  </si>
  <si>
    <t>Climatology Total</t>
  </si>
  <si>
    <t>080</t>
  </si>
  <si>
    <t>Dairy Products</t>
  </si>
  <si>
    <t>Milk Fund</t>
  </si>
  <si>
    <t>Statute-Chapter 192 &amp; 194</t>
  </si>
  <si>
    <t>$20 - $2,000</t>
  </si>
  <si>
    <t>085</t>
  </si>
  <si>
    <t>Grade A Milk Farm Permit</t>
  </si>
  <si>
    <t>Monthly</t>
  </si>
  <si>
    <t>$0.015 cwt</t>
  </si>
  <si>
    <t>086</t>
  </si>
  <si>
    <t>Grade B Milk Farm Permit</t>
  </si>
  <si>
    <t>$0.005 cwt</t>
  </si>
  <si>
    <t>087</t>
  </si>
  <si>
    <t>Reinspection</t>
  </si>
  <si>
    <t>Statute-Chapter 192.111</t>
  </si>
  <si>
    <t>088</t>
  </si>
  <si>
    <t>Resealing</t>
  </si>
  <si>
    <t>095</t>
  </si>
  <si>
    <t xml:space="preserve">Certificate of Free Sale                </t>
  </si>
  <si>
    <t>$35 for originals; $10 for copies</t>
  </si>
  <si>
    <t>Dairy Products Total</t>
  </si>
  <si>
    <t>017</t>
  </si>
  <si>
    <t>Entomology</t>
  </si>
  <si>
    <t>Vegetable Seed Permit</t>
  </si>
  <si>
    <t>Statute-Chapter 199</t>
  </si>
  <si>
    <t>$10/first time-gross sales in past 12 mo.</t>
  </si>
  <si>
    <t>035</t>
  </si>
  <si>
    <t>Entomology - Nursery License</t>
  </si>
  <si>
    <t>Statute-Chapter 177A</t>
  </si>
  <si>
    <t>038</t>
  </si>
  <si>
    <t>Nursery Grower</t>
  </si>
  <si>
    <t>$25.00 base/$5 per acre</t>
  </si>
  <si>
    <t>039</t>
  </si>
  <si>
    <t>Apiary</t>
  </si>
  <si>
    <t>Statute Chapter 160</t>
  </si>
  <si>
    <t>Up to $200. per county per year</t>
  </si>
  <si>
    <t>052</t>
  </si>
  <si>
    <t xml:space="preserve">Entomology Export Certificates          </t>
  </si>
  <si>
    <t>Hemp Licensing Fees</t>
  </si>
  <si>
    <t>Statute Chapter 204</t>
  </si>
  <si>
    <t>Hemp Inspection Fees</t>
  </si>
  <si>
    <t>Hemp Fingerprinting</t>
  </si>
  <si>
    <t>Cost</t>
  </si>
  <si>
    <t>Entomology Total</t>
  </si>
  <si>
    <t>036</t>
  </si>
  <si>
    <t>Feed &amp; Fertilizer</t>
  </si>
  <si>
    <t>Dry Manure Licensing</t>
  </si>
  <si>
    <t>Statute-Chapter 200A</t>
  </si>
  <si>
    <t>037</t>
  </si>
  <si>
    <t>Dry Manure Tonnage</t>
  </si>
  <si>
    <t>Bi-annual</t>
  </si>
  <si>
    <t>$0.17 per ton</t>
  </si>
  <si>
    <t>045</t>
  </si>
  <si>
    <t xml:space="preserve">Certificate of Free Sale - $35.00
Departmental Seal - $10.00
Notarized Affidavit - $35.00
Feed Manufacturer/Dealer License Notarized - $10.00
</t>
  </si>
  <si>
    <t>055</t>
  </si>
  <si>
    <t>Feed Tonnage</t>
  </si>
  <si>
    <t>Statute-Chapter 198</t>
  </si>
  <si>
    <t>$0.12 per ton</t>
  </si>
  <si>
    <t>056</t>
  </si>
  <si>
    <t>Small Package Pet Foods</t>
  </si>
  <si>
    <t>$50.00 per product</t>
  </si>
  <si>
    <t>057</t>
  </si>
  <si>
    <t>Lime Fertilizer License</t>
  </si>
  <si>
    <t>Statute-Chapter 201A</t>
  </si>
  <si>
    <t>058</t>
  </si>
  <si>
    <t>Lime Samples</t>
  </si>
  <si>
    <t>Per sample</t>
  </si>
  <si>
    <t>$60.00 (this went from $25 to $60 in April 2020)</t>
  </si>
  <si>
    <t>059</t>
  </si>
  <si>
    <t>Fertilizer Tonnage</t>
  </si>
  <si>
    <t>Statute-Chapter 200</t>
  </si>
  <si>
    <t>060</t>
  </si>
  <si>
    <t>Small Package Fertilizer</t>
  </si>
  <si>
    <t>Statute-Chapter 200.8</t>
  </si>
  <si>
    <t>Annual (per product)</t>
  </si>
  <si>
    <t>061</t>
  </si>
  <si>
    <t>Fertilizer License</t>
  </si>
  <si>
    <t>Statute-Chapter 200.4</t>
  </si>
  <si>
    <t>$20 Commercial Fertilizer; $80 Lawn &amp; Garden Applicators</t>
  </si>
  <si>
    <t>062</t>
  </si>
  <si>
    <t xml:space="preserve">Ag Management Acct/Groundwater          </t>
  </si>
  <si>
    <t>.00915 x Amount of Nitrogen x net tons</t>
  </si>
  <si>
    <t>DNR</t>
  </si>
  <si>
    <t>081</t>
  </si>
  <si>
    <t>Feed License</t>
  </si>
  <si>
    <t>099</t>
  </si>
  <si>
    <t>Egg Handlers</t>
  </si>
  <si>
    <t>Statute-Chapter 196</t>
  </si>
  <si>
    <t>$40.40 to $675.00</t>
  </si>
  <si>
    <t>Feed &amp; Fertilizer Total</t>
  </si>
  <si>
    <t>003</t>
  </si>
  <si>
    <t>Grain Warehouse</t>
  </si>
  <si>
    <t>Grain Dealers License</t>
  </si>
  <si>
    <t>Statute-Chapter 203</t>
  </si>
  <si>
    <t>Annual &amp; Per inspection</t>
  </si>
  <si>
    <t>$66 to $955 &amp; $83 to $440</t>
  </si>
  <si>
    <t>004</t>
  </si>
  <si>
    <t xml:space="preserve">Grain Warehouse License                 </t>
  </si>
  <si>
    <t>Statute-Chapter 203C</t>
  </si>
  <si>
    <t>$58 to $440</t>
  </si>
  <si>
    <t>005</t>
  </si>
  <si>
    <t>Grain Dealers &amp; Warehouse Civil Penalties</t>
  </si>
  <si>
    <t>Statute-Chapter 203C.36A and Chapter 203.11A</t>
  </si>
  <si>
    <t>Max.$1500/day based on severity &amp; violation</t>
  </si>
  <si>
    <t>073</t>
  </si>
  <si>
    <t>Indemnity Fees</t>
  </si>
  <si>
    <t>Statute-Chapter 203D</t>
  </si>
  <si>
    <t>Annual unless waived, then only upon Application for license</t>
  </si>
  <si>
    <t>Wh=$50 min- $500 max;  GD=$50 min-no max</t>
  </si>
  <si>
    <t>Grain Warehouse Total</t>
  </si>
  <si>
    <t>090</t>
  </si>
  <si>
    <t>Horse &amp; Dog</t>
  </si>
  <si>
    <t>Horse Fees</t>
  </si>
  <si>
    <t>Statute Chapter 99D</t>
  </si>
  <si>
    <t>093</t>
  </si>
  <si>
    <t>Dog Fees</t>
  </si>
  <si>
    <t>$5 - $25</t>
  </si>
  <si>
    <t>IDALS does charge a late fee, of an additional $25.00, for litter registrations that are 30 days past NGA registration date. This fee does not apply to dam registrations or individual registrations.</t>
  </si>
  <si>
    <t>Horse &amp; Dog Total</t>
  </si>
  <si>
    <t>033</t>
  </si>
  <si>
    <t>Lab</t>
  </si>
  <si>
    <t>Water Testing</t>
  </si>
  <si>
    <t>Lab Total</t>
  </si>
  <si>
    <t>011</t>
  </si>
  <si>
    <t>Meat &amp; Poultry</t>
  </si>
  <si>
    <t>Meat &amp; Poultry Inspection</t>
  </si>
  <si>
    <t>Statute Chapter 189A.3</t>
  </si>
  <si>
    <t>$25 - $50/based on volume</t>
  </si>
  <si>
    <t>044</t>
  </si>
  <si>
    <t>MPI - Exotic Inspections</t>
  </si>
  <si>
    <t>IAC 76.13 &amp; Chapter 189A</t>
  </si>
  <si>
    <t>$50 per hour</t>
  </si>
  <si>
    <t>Meat &amp; Poultry Total</t>
  </si>
  <si>
    <t>015</t>
  </si>
  <si>
    <t>Mines &amp; Minerals</t>
  </si>
  <si>
    <t>Mines and Minerals-License</t>
  </si>
  <si>
    <t>Statute IAC Chapter 27-60.20</t>
  </si>
  <si>
    <t>BiAnnual</t>
  </si>
  <si>
    <t>$50 new license/$10 renewal</t>
  </si>
  <si>
    <t>016</t>
  </si>
  <si>
    <t>Mines and Minerals-Registration</t>
  </si>
  <si>
    <t>Statute IAC Chapter 27-60.30/31</t>
  </si>
  <si>
    <t>$50 per site original/$35 renewal</t>
  </si>
  <si>
    <t>Mines &amp; Minerals Total</t>
  </si>
  <si>
    <t>063</t>
  </si>
  <si>
    <t>Pesticide</t>
  </si>
  <si>
    <t>Commercial Applicator Certification</t>
  </si>
  <si>
    <t>Statute-Chapter 206.5(2)a</t>
  </si>
  <si>
    <t>Choice of 1 year or 3 year certification</t>
  </si>
  <si>
    <t>Commercial:$75 for 3 year; Public Officials:$15 for 3 years</t>
  </si>
  <si>
    <t>064</t>
  </si>
  <si>
    <t>Commercial Applicator License</t>
  </si>
  <si>
    <t>Statute-Chapter 206.6(1)</t>
  </si>
  <si>
    <t>065</t>
  </si>
  <si>
    <t>Pesticide Product Registration</t>
  </si>
  <si>
    <t>Statute-Chapter 206.12(3)</t>
  </si>
  <si>
    <t>Varies between $250-$3,000, based on % of gross sales</t>
  </si>
  <si>
    <t>066</t>
  </si>
  <si>
    <t>Private Applicator Certification</t>
  </si>
  <si>
    <t>3 year</t>
  </si>
  <si>
    <t>067</t>
  </si>
  <si>
    <t>Pesticide Dealers License</t>
  </si>
  <si>
    <t>Statute-Chapter 206.8(2)</t>
  </si>
  <si>
    <t>$25.00 - $100.00</t>
  </si>
  <si>
    <t>A portion is retained by IDALS for administration of the Program.</t>
  </si>
  <si>
    <t>068</t>
  </si>
  <si>
    <t xml:space="preserve">Civil Penalties                         </t>
  </si>
  <si>
    <t>Statute-Chapter 206.19(5)</t>
  </si>
  <si>
    <t>Shall not exceed $500 per offense</t>
  </si>
  <si>
    <t>Pesticide Total</t>
  </si>
  <si>
    <t>010</t>
  </si>
  <si>
    <t>Weights &amp; Measures</t>
  </si>
  <si>
    <t>Gas Pump Inspection</t>
  </si>
  <si>
    <t>Statute Chapter 215</t>
  </si>
  <si>
    <t>On Request</t>
  </si>
  <si>
    <t>$52.50 per hour</t>
  </si>
  <si>
    <t>020</t>
  </si>
  <si>
    <t>Scale Tags</t>
  </si>
  <si>
    <t>Statute-Chapter 214</t>
  </si>
  <si>
    <t>$9 - $106.50 based on capacity</t>
  </si>
  <si>
    <t>021</t>
  </si>
  <si>
    <t>Gas Pumps</t>
  </si>
  <si>
    <t>$4.50 - $9.00 per meter, $52.50 LP</t>
  </si>
  <si>
    <t>022</t>
  </si>
  <si>
    <t>Test Weight Calibration</t>
  </si>
  <si>
    <t>Statute-Chapter 215</t>
  </si>
  <si>
    <t>No current metrology lab.</t>
  </si>
  <si>
    <t>023</t>
  </si>
  <si>
    <t>Scale Inspection</t>
  </si>
  <si>
    <t>$75 per hour</t>
  </si>
  <si>
    <t>025</t>
  </si>
  <si>
    <t>Anti-Freeze Fee/Services Licenses</t>
  </si>
  <si>
    <t>Statute-Chapter 208A &amp; 215.23</t>
  </si>
  <si>
    <t>$20 and $5</t>
  </si>
  <si>
    <t>051</t>
  </si>
  <si>
    <t>Moisture Meter</t>
  </si>
  <si>
    <t>Statute-Chapter 215A</t>
  </si>
  <si>
    <t>$24.00, additional meters at same location $16.50. Inspections are done by Iowa Crop Improvement</t>
  </si>
  <si>
    <t>Weights &amp; Measures Total</t>
  </si>
  <si>
    <t>Grand Total</t>
  </si>
  <si>
    <t>Groundwater Transfer</t>
  </si>
  <si>
    <t>Who Keeps the Fees?</t>
  </si>
</sst>
</file>

<file path=xl/styles.xml><?xml version="1.0" encoding="utf-8"?>
<styleSheet xmlns="http://schemas.openxmlformats.org/spreadsheetml/2006/main">
  <numFmts count="4">
    <numFmt numFmtId="164" formatCode="_(* #,##0_);_(* \(#,##0\);_(* &quot;-&quot;??_);_(@_)"/>
    <numFmt numFmtId="165" formatCode="&quot;$&quot;#,##0.00_);\(&quot;$&quot;#,##0.00\)"/>
    <numFmt numFmtId="166" formatCode="&quot;$&quot;#,##0.00"/>
    <numFmt numFmtId="167" formatCode="_(* #,##0.00_);_(* \(#,##0.00\);_(* &quot;-&quot;??_);_(@_)"/>
  </numFmts>
  <fonts count="70">
    <font>
      <sz val="11.0"/>
      <color indexed="8"/>
      <name val="Calibri"/>
      <family val="2"/>
      <scheme val="minor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1"/>
      <main:name val="Calibri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u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u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>
      <main:b/>
      <main:sz val="10"/>
      <main:name val="Arial"/>
      <main:family val="2"/>
    </font>
  </fonts>
  <fills count="6">
    <fill>
      <patternFill patternType="none"/>
    </fill>
    <fill>
      <patternFill patternType="darkGray"/>
    </fill>
    <fill xmlns:main="http://schemas.openxmlformats.org/spreadsheetml/2006/main" xmlns:mc="http://schemas.openxmlformats.org/markup-compatibility/2006" xmlns:x14ac="http://schemas.microsoft.com/office/spreadsheetml/2009/9/ac">
      <main:patternFill patternType="none"/>
    </fill>
    <fill xmlns:main="http://schemas.openxmlformats.org/spreadsheetml/2006/main" xmlns:mc="http://schemas.openxmlformats.org/markup-compatibility/2006" xmlns:x14ac="http://schemas.microsoft.com/office/spreadsheetml/2009/9/ac">
      <main:patternFill patternType="solid">
        <main:fgColor indexed="22"/>
        <main:bgColor indexed="0"/>
      </main:patternFill>
    </fill>
    <fill xmlns:main="http://schemas.openxmlformats.org/spreadsheetml/2006/main" xmlns:mc="http://schemas.openxmlformats.org/markup-compatibility/2006" xmlns:x14ac="http://schemas.microsoft.com/office/spreadsheetml/2009/9/ac">
      <main:patternFill patternType="solid">
        <main:fgColor indexed="22"/>
        <main:bgColor indexed="8"/>
      </main:patternFill>
    </fill>
    <fill xmlns:main="http://schemas.openxmlformats.org/spreadsheetml/2006/main" xmlns:mc="http://schemas.openxmlformats.org/markup-compatibility/2006" xmlns:x14ac="http://schemas.microsoft.com/office/spreadsheetml/2009/9/ac">
      <main:patternFill patternType="solid">
        <main:fgColor indexed="22"/>
        <main:bgColor indexed="64"/>
      </main:patternFill>
    </fill>
  </fills>
  <borders count="10">
    <border>
      <left/>
      <right/>
      <top/>
      <bottom/>
      <diagonal/>
    </border>
    <border/>
    <border xmlns:main="http://schemas.openxmlformats.org/spreadsheetml/2006/main" xmlns:mc="http://schemas.openxmlformats.org/markup-compatibility/2006" xmlns:x14ac="http://schemas.microsoft.com/office/spreadsheetml/2009/9/ac">
      <main:left style="thin">
        <main:color indexed="8"/>
      </main:left>
      <main:right style="thin">
        <main:color indexed="8"/>
      </main:right>
      <main:top style="thin">
        <main:color indexed="8"/>
      </main:top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>
      <main:left style="thin">
        <main:color indexed="8"/>
      </main:left>
      <main:right/>
      <main:top style="thin">
        <main:color indexed="8"/>
      </main:top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>
      <main:left style="thin">
        <main:color indexed="64"/>
      </main:left>
      <main:right style="thin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>
      <main:left/>
      <main:right style="thin">
        <main:color indexed="8"/>
      </main:right>
      <main:top style="thin">
        <main:color indexed="8"/>
      </main:top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>
      <main:left/>
      <main:right/>
      <main:top/>
      <main:bottom style="thin">
        <main:color indexed="64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>
      <main:left/>
      <main:right/>
      <main:top/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>
      <main:left style="thin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>
      <main:left/>
      <main:right/>
      <main:top style="thin">
        <main:color indexed="64"/>
      </main:top>
      <main:bottom style="double">
        <main:color indexed="64"/>
      </main:bottom>
      <main:diagonal/>
    </border>
  </borders>
  <cellStyleXfs count="1">
    <xf numFmtId="0" fontId="0" fillId="0" borderId="0"/>
  </cellStyleXfs>
  <cellXfs count="70">
    <xf numFmtId="0" fontId="0" fillId="0" borderId="0" xfId="0"/>
    <xf xmlns:mc="http://schemas.openxmlformats.org/markup-compatibility/2006" xmlns:x14ac="http://schemas.microsoft.com/office/spreadsheetml/2009/9/ac" applyFont="true" borderId="1" fillId="2" fontId="1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2" fillId="3" fontId="2" numFmtId="0" xfId="13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2" fillId="3" fontId="3" numFmtId="0" xfId="13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3" fillId="3" fontId="4" numFmtId="0" xfId="13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3" fontId="5" numFmtId="0" xfId="13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5" fillId="3" fontId="6" numFmtId="0" xfId="13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2" fillId="3" fontId="7" numFmtId="0" xfId="13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ont="true" borderId="6" fillId="2" fontId="8" numFmtId="0" xfId="0" applyFill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3" fillId="3" fontId="9" numFmtId="3" xfId="13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3" fillId="3" fontId="10" numFmtId="3" xfId="13">
      <main:alignment horizontal="center" wrapText="1"/>
    </xf>
    <xf xmlns:mc="http://schemas.openxmlformats.org/markup-compatibility/2006" xmlns:x14ac="http://schemas.microsoft.com/office/spreadsheetml/2009/9/ac" applyFill="true" applyFont="true" borderId="1" fillId="2" fontId="11" numFmtId="0" xfId="0" applyBorder="true" applyNumberFormat="true"/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2" fontId="12" numFmtId="0" xfId="13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2" fontId="13" numFmtId="0" xfId="13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applyProtection="1" borderId="4" fillId="2" fontId="14" numFmtId="39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2" fontId="15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16" numFmtId="49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Fill="true" applyFont="true" applyNumberFormat="true" borderId="1" fillId="2" fontId="17" numFmtId="164" xfId="1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18" numFmtId="164" xfId="2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2" fontId="19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20" numFmtId="4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4" fontId="21" numFmtId="0" xfId="13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4" fontId="22" numFmtId="0" xfId="13">
      <main:alignment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4" fontId="23" numFmtId="0" xfId="13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4" fontId="24" numFmtId="0" xfId="13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Font="true" applyNumberFormat="true" borderId="1" fillId="2" fontId="25" numFmtId="164" xfId="1" applyFill="true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4" fontId="26" numFmtId="164" xfId="1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5" fontId="27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2" fontId="28" numFmtId="0" xfId="13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Fill="true" applyFont="true" applyNumberFormat="true" borderId="1" fillId="2" fontId="29" numFmtId="164" xfId="1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30" numFmtId="164" xfId="1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Protection="1" borderId="4" fillId="2" fontId="31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32" numFmtId="165" xfId="3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Fill="true" applyFont="true" applyNumberFormat="true" borderId="1" fillId="2" fontId="33" numFmtId="164" xfId="1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34" numFmtId="164" xfId="2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35" numFmtId="164" xfId="2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applyProtection="1" borderId="4" fillId="2" fontId="36" numFmtId="39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7" fillId="2" fontId="37" numFmtId="164" xfId="1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38" numFmtId="166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7" fillId="2" fontId="39" numFmtId="164" xfId="1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applyProtection="1" borderId="4" fillId="2" fontId="40" numFmtId="39" xfId="0">
      <main:alignment horizontal="left"/>
    </xf>
    <xf xmlns:mc="http://schemas.openxmlformats.org/markup-compatibility/2006" xmlns:x14ac="http://schemas.microsoft.com/office/spreadsheetml/2009/9/ac" applyBorder="true" applyFill="true" applyFont="true" borderId="4" fillId="2" fontId="41" numFmtId="0" xfId="0" applyNumberFormat="true"/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2" fontId="42" numFmtId="0" xfId="0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43" numFmtId="4" xfId="13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Fill="true" applyFont="true" borderId="1" fillId="2" fontId="44" numFmtId="0" xfId="0" applyBorder="true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7" fillId="2" fontId="45" numFmtId="164" xfId="1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46" numFmtId="164" xfId="2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47" numFmtId="164" xfId="2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48" numFmtId="49" xfId="13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7" fillId="2" fontId="49" numFmtId="164" xfId="1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2" fontId="50" numFmtId="164" xfId="1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8" fillId="2" fontId="51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ont="true" applyNumberFormat="true" borderId="4" fillId="2" fontId="52" numFmtId="164" xfId="2" applyFill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2" fontId="53" numFmtId="0" xfId="13" applyNumberFormat="true">
      <main:alignment horizontal="left" wrapText="1"/>
    </xf>
    <xf xmlns:mc="http://schemas.openxmlformats.org/markup-compatibility/2006" xmlns:x14ac="http://schemas.microsoft.com/office/spreadsheetml/2009/9/ac" applyFont="true" borderId="1" fillId="2" fontId="54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applyAlignment="1" applyBorder="true" applyFont="true" applyNumberFormat="true" borderId="4" fillId="2" fontId="55" numFmtId="164" xfId="2" applyFill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4" fontId="56" numFmtId="167" xfId="1" applyNumberFormat="true">
      <main:alignment horizontal="left" wrapText="1"/>
    </xf>
    <xf xmlns:mc="http://schemas.openxmlformats.org/markup-compatibility/2006" xmlns:x14ac="http://schemas.microsoft.com/office/spreadsheetml/2009/9/ac" applyFont="true" borderId="1" fillId="2" fontId="57" numFmtId="167" xfId="1" applyFill="true" applyBorder="true" applyNumberFormat="true"/>
    <xf xmlns:mc="http://schemas.openxmlformats.org/markup-compatibility/2006" xmlns:x14ac="http://schemas.microsoft.com/office/spreadsheetml/2009/9/ac" applyFont="true" applyNumberFormat="true" borderId="1" fillId="2" fontId="58" numFmtId="164" xfId="1" applyFill="true" applyBorder="true"/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borderId="4" fillId="4" fontId="59" numFmtId="167" xfId="1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ill="true" applyFont="true" applyNumberFormat="true" borderId="4" fillId="4" fontId="60" numFmtId="164" xfId="1">
      <main:alignment wrapText="1"/>
    </xf>
    <xf xmlns:main="http://schemas.openxmlformats.org/spreadsheetml/2006/main" xmlns:mc="http://schemas.openxmlformats.org/markup-compatibility/2006" xmlns:x14ac="http://schemas.microsoft.com/office/spreadsheetml/2009/9/ac" applyAlignment="1" applyBorder="true" applyFont="true" applyNumberFormat="true" borderId="6" fillId="2" fontId="61" numFmtId="164" xfId="1" applyFill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Font="true" borderId="1" fillId="2" fontId="62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Font="true" applyNumberFormat="true" borderId="1" fillId="2" fontId="63" numFmtId="164" xfId="1" applyFill="true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Font="true" applyNumberFormat="true" borderId="1" fillId="2" fontId="64" numFmtId="164" xfId="1" applyFill="true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Font="true" applyNumberFormat="true" borderId="1" fillId="2" fontId="65" numFmtId="164" xfId="1" applyFill="true" applyBorder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applyAlignment="1" applyFont="true" borderId="1" fillId="2" fontId="66" numFmtId="0" xfId="0" applyFill="true" applyBorder="true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applyAlignment="1" applyFont="true" borderId="1" fillId="2" fontId="67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applyAlignment="1" applyFont="true" borderId="1" fillId="2" fontId="68" numFmtId="0" xfId="0" applyFill="true" applyBorder="true" applyNumberFormat="true">
      <main:alignment horizontal="left"/>
    </xf>
    <xf xmlns:mc="http://schemas.openxmlformats.org/markup-compatibility/2006" xmlns:x14ac="http://schemas.microsoft.com/office/spreadsheetml/2009/9/ac" applyBorder="true" applyFont="true" applyNumberFormat="true" borderId="9" fillId="2" fontId="69" numFmtId="164" xfId="1" applyFill="true"/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sheetPr>
    <pageSetUpPr autoPageBreaks="true" fitToPage="true"/>
  </sheetPr>
  <dimension ref="A1:N105"/>
  <sheetViews>
    <sheetView workbookViewId="0" tabSelected="true" showGridLines="true" view="normal"/>
  </sheetViews>
  <sheetFormatPr defaultRowHeight="15.0"/>
  <cols>
    <col min="1" max="1" width="10.28515625" customWidth="true" hidden="false"/>
    <col min="2" max="2" width="24.140625" customWidth="true" hidden="false"/>
    <col min="3" max="3" width="40.85546875" customWidth="true" hidden="false"/>
    <col min="4" max="4" width="26.85546875" customWidth="true" hidden="false"/>
    <col min="5" max="5" width="33.0" customWidth="true" hidden="false"/>
    <col min="6" max="6" width="32.7109375" customWidth="true" hidden="false"/>
    <col min="7" max="7" width="23.140625" customWidth="true" hidden="false"/>
    <col min="8" max="8" width="14.0" customWidth="true" hidden="false"/>
    <col min="9" max="9" width="14.0" customWidth="true" hidden="false"/>
    <col min="10" max="10" width="11.28515625" customWidth="true" hidden="false"/>
    <col min="11" max="11" width="13.42578125" customWidth="true" hidden="false"/>
    <col min="12" max="12" width="11.140625" customWidth="true" hidden="false"/>
    <col min="13" max="13" width="10.0" customWidth="true" hidden="false"/>
    <col min="14" max="14" width="10.0" customWidth="true" hidden="false"/>
  </cols>
  <sheetData>
    <row r="1" ht="38.25" customHeight="true" s="1" customFormat="true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9" t="s">
        <v>9</v>
      </c>
      <c r="K1" s="10" t="s">
        <v>10</v>
      </c>
      <c r="L1" s="2" t="s">
        <v>11</v>
      </c>
    </row>
    <row r="2" ht="25.5" customHeight="true" s="11" customFormat="true">
      <c r="A2" s="12" t="s">
        <v>12</v>
      </c>
      <c r="B2" s="13" t="s">
        <v>13</v>
      </c>
      <c r="C2" s="14" t="s">
        <v>14</v>
      </c>
      <c r="D2" s="15" t="s">
        <v>15</v>
      </c>
      <c r="E2" s="15" t="s">
        <v>16</v>
      </c>
      <c r="F2" s="16" t="s">
        <v>17</v>
      </c>
      <c r="G2" s="17" t="s">
        <v>18</v>
      </c>
      <c r="H2" s="18" t="n">
        <v>0.0</v>
      </c>
      <c r="I2" s="18" t="n">
        <v>0.0</v>
      </c>
      <c r="J2" s="18" t="n">
        <v>0.0</v>
      </c>
      <c r="K2" s="18" t="n">
        <v>0.0</v>
      </c>
      <c r="L2" s="19" t="s">
        <v>19</v>
      </c>
    </row>
    <row r="3" ht="25.5" customHeight="true" s="11" customFormat="true">
      <c r="A3" s="12" t="s">
        <v>20</v>
      </c>
      <c r="B3" s="13" t="s">
        <v>13</v>
      </c>
      <c r="C3" s="14" t="s">
        <v>21</v>
      </c>
      <c r="D3" s="15" t="s">
        <v>22</v>
      </c>
      <c r="E3" s="15" t="s">
        <v>23</v>
      </c>
      <c r="F3" s="20" t="s">
        <v>24</v>
      </c>
      <c r="G3" s="17" t="s">
        <v>18</v>
      </c>
      <c r="H3" s="18" t="n">
        <v>46205.0</v>
      </c>
      <c r="I3" s="18" t="n">
        <v>325.0</v>
      </c>
      <c r="J3" s="18" t="n">
        <v>42254.5</v>
      </c>
      <c r="K3" s="18" t="n">
        <v>290.0</v>
      </c>
      <c r="L3" s="19" t="s">
        <v>19</v>
      </c>
    </row>
    <row r="4" ht="51.0" customHeight="true" s="11" customFormat="true">
      <c r="A4" s="12" t="s">
        <v>25</v>
      </c>
      <c r="B4" s="13" t="s">
        <v>13</v>
      </c>
      <c r="C4" s="14" t="s">
        <v>26</v>
      </c>
      <c r="D4" s="15" t="s">
        <v>22</v>
      </c>
      <c r="E4" s="15" t="s">
        <v>23</v>
      </c>
      <c r="F4" s="20" t="s">
        <v>27</v>
      </c>
      <c r="G4" s="17" t="s">
        <v>18</v>
      </c>
      <c r="H4" s="18" t="n">
        <v>9000.0</v>
      </c>
      <c r="I4" s="18" t="n">
        <v>26.0</v>
      </c>
      <c r="J4" s="18" t="n">
        <v>7625.0</v>
      </c>
      <c r="K4" s="18" t="n">
        <v>25.0</v>
      </c>
      <c r="L4" s="19" t="s">
        <v>19</v>
      </c>
    </row>
    <row r="5" ht="25.5" customHeight="true" s="11" customFormat="true">
      <c r="A5" s="12" t="s">
        <v>28</v>
      </c>
      <c r="B5" s="13" t="s">
        <v>13</v>
      </c>
      <c r="C5" s="14" t="s">
        <v>29</v>
      </c>
      <c r="D5" s="15" t="s">
        <v>22</v>
      </c>
      <c r="E5" s="15" t="s">
        <v>23</v>
      </c>
      <c r="F5" s="20" t="s">
        <v>30</v>
      </c>
      <c r="G5" s="17" t="s">
        <v>18</v>
      </c>
      <c r="H5" s="18" t="n">
        <v>457803.37</v>
      </c>
      <c r="I5" s="18" t="n">
        <v>293.0</v>
      </c>
      <c r="J5" s="18" t="n">
        <v>483558.34</v>
      </c>
      <c r="K5" s="18" t="n">
        <v>333.0</v>
      </c>
      <c r="L5" s="19" t="s">
        <v>19</v>
      </c>
    </row>
    <row r="6" ht="12.75" customHeight="true" s="1" customFormat="true">
      <c r="A6" s="21"/>
      <c r="B6" s="22" t="s">
        <v>31</v>
      </c>
      <c r="C6" s="23"/>
      <c r="D6" s="24"/>
      <c r="E6" s="24"/>
      <c r="F6" s="24"/>
      <c r="G6" s="25"/>
      <c r="H6" s="26">
        <f>SUM(H2:H5)</f>
      </c>
      <c r="I6" s="26"/>
      <c r="J6" s="26">
        <f>SUM(J2:J5)</f>
      </c>
      <c r="K6" s="26"/>
      <c r="L6" s="27"/>
    </row>
    <row r="7" ht="12.75" customHeight="true" s="11" customFormat="true">
      <c r="A7" s="12" t="s">
        <v>32</v>
      </c>
      <c r="B7" s="13" t="s">
        <v>33</v>
      </c>
      <c r="C7" s="13" t="s">
        <v>34</v>
      </c>
      <c r="D7" s="28"/>
      <c r="E7" s="28"/>
      <c r="F7" s="28"/>
      <c r="G7" s="29" t="s">
        <v>18</v>
      </c>
      <c r="H7" s="30" t="n">
        <v>1345.0</v>
      </c>
      <c r="I7" s="30" t="n">
        <v>35.0</v>
      </c>
      <c r="J7" s="30" t="n">
        <v>830.0</v>
      </c>
      <c r="K7" s="30" t="n">
        <v>2.0</v>
      </c>
      <c r="L7" s="19" t="s">
        <v>35</v>
      </c>
    </row>
    <row r="8" ht="12.75" customHeight="true" s="1" customFormat="true">
      <c r="A8" s="21"/>
      <c r="B8" s="22" t="s">
        <v>36</v>
      </c>
      <c r="C8" s="23"/>
      <c r="D8" s="24"/>
      <c r="E8" s="24"/>
      <c r="F8" s="24"/>
      <c r="G8" s="25"/>
      <c r="H8" s="26">
        <f>SUM(H7)</f>
      </c>
      <c r="I8" s="26"/>
      <c r="J8" s="26">
        <f>SUM(J7)</f>
      </c>
      <c r="K8" s="26"/>
      <c r="L8" s="27"/>
    </row>
    <row r="9" ht="12.75" customHeight="true" s="11" customFormat="true">
      <c r="A9" s="12" t="s">
        <v>37</v>
      </c>
      <c r="B9" s="13" t="s">
        <v>38</v>
      </c>
      <c r="C9" s="13" t="s">
        <v>39</v>
      </c>
      <c r="D9" s="28"/>
      <c r="E9" s="28"/>
      <c r="F9" s="28"/>
      <c r="G9" s="29"/>
      <c r="H9" s="30" t="n">
        <v>0.0</v>
      </c>
      <c r="I9" s="30"/>
      <c r="J9" s="30" t="n">
        <v>0.0</v>
      </c>
      <c r="K9" s="30"/>
      <c r="L9" s="19" t="s">
        <v>35</v>
      </c>
    </row>
    <row r="10" ht="12.75" customHeight="true" s="1" customFormat="true">
      <c r="A10" s="21"/>
      <c r="B10" s="22" t="s">
        <v>40</v>
      </c>
      <c r="C10" s="23"/>
      <c r="D10" s="24"/>
      <c r="E10" s="24"/>
      <c r="F10" s="24"/>
      <c r="G10" s="25"/>
      <c r="H10" s="26">
        <f>SUM(H9)</f>
      </c>
      <c r="I10" s="26"/>
      <c r="J10" s="26">
        <f>SUM(J9)</f>
      </c>
      <c r="K10" s="26"/>
      <c r="L10" s="27"/>
    </row>
    <row r="11" ht="12.75" customHeight="true" s="11" customFormat="true">
      <c r="A11" s="12" t="s">
        <v>41</v>
      </c>
      <c r="B11" s="13" t="s">
        <v>42</v>
      </c>
      <c r="C11" s="31" t="s">
        <v>43</v>
      </c>
      <c r="D11" s="15" t="s">
        <v>44</v>
      </c>
      <c r="E11" s="15" t="s">
        <v>45</v>
      </c>
      <c r="F11" s="32" t="n">
        <v>15.0</v>
      </c>
      <c r="G11" s="33" t="s">
        <v>46</v>
      </c>
      <c r="H11" s="34" t="n">
        <v>3525.0</v>
      </c>
      <c r="I11" s="34" t="n">
        <v>235.0</v>
      </c>
      <c r="J11" s="34" t="n">
        <v>3988.87</v>
      </c>
      <c r="K11" s="34" t="n">
        <v>265.0</v>
      </c>
      <c r="L11" s="19" t="s">
        <v>19</v>
      </c>
    </row>
    <row r="12" ht="12.75" customHeight="true" s="11" customFormat="true">
      <c r="A12" s="12" t="s">
        <v>47</v>
      </c>
      <c r="B12" s="13" t="s">
        <v>42</v>
      </c>
      <c r="C12" s="14" t="s">
        <v>48</v>
      </c>
      <c r="D12" s="15" t="s">
        <v>49</v>
      </c>
      <c r="E12" s="15" t="s">
        <v>50</v>
      </c>
      <c r="F12" s="32" t="n">
        <v>20.0</v>
      </c>
      <c r="G12" s="33" t="s">
        <v>51</v>
      </c>
      <c r="H12" s="34" t="n">
        <v>20.0</v>
      </c>
      <c r="I12" s="35" t="n">
        <v>1.0</v>
      </c>
      <c r="J12" s="34" t="n">
        <v>100.0</v>
      </c>
      <c r="K12" s="35" t="n">
        <v>5.0</v>
      </c>
      <c r="L12" s="19" t="s">
        <v>19</v>
      </c>
    </row>
    <row r="13" ht="12.75" customHeight="true" s="11" customFormat="true">
      <c r="A13" s="12" t="s">
        <v>52</v>
      </c>
      <c r="B13" s="13" t="s">
        <v>42</v>
      </c>
      <c r="C13" s="14" t="s">
        <v>53</v>
      </c>
      <c r="D13" s="15" t="s">
        <v>54</v>
      </c>
      <c r="E13" s="15" t="s">
        <v>50</v>
      </c>
      <c r="F13" s="32" t="n">
        <v>6.0</v>
      </c>
      <c r="G13" s="33" t="s">
        <v>51</v>
      </c>
      <c r="H13" s="34" t="n">
        <v>6.0</v>
      </c>
      <c r="I13" s="35" t="n">
        <v>1.0</v>
      </c>
      <c r="J13" s="34" t="n">
        <v>0.0</v>
      </c>
      <c r="K13" s="35" t="n">
        <v>0.0</v>
      </c>
      <c r="L13" s="19" t="s">
        <v>19</v>
      </c>
    </row>
    <row r="14" ht="12.75" customHeight="true" s="11" customFormat="true">
      <c r="A14" s="12" t="s">
        <v>55</v>
      </c>
      <c r="B14" s="13" t="s">
        <v>42</v>
      </c>
      <c r="C14" s="14" t="s">
        <v>56</v>
      </c>
      <c r="D14" s="15" t="s">
        <v>57</v>
      </c>
      <c r="E14" s="15" t="s">
        <v>50</v>
      </c>
      <c r="F14" s="32" t="n">
        <v>20.0</v>
      </c>
      <c r="G14" s="33" t="s">
        <v>51</v>
      </c>
      <c r="H14" s="34" t="n">
        <v>1540.0</v>
      </c>
      <c r="I14" s="35" t="n">
        <v>77.0</v>
      </c>
      <c r="J14" s="34" t="n">
        <v>1620.0</v>
      </c>
      <c r="K14" s="35" t="n">
        <v>81.0</v>
      </c>
      <c r="L14" s="19" t="s">
        <v>19</v>
      </c>
    </row>
    <row r="15" ht="25.5" customHeight="true" s="11" customFormat="true">
      <c r="A15" s="12" t="s">
        <v>58</v>
      </c>
      <c r="B15" s="13" t="s">
        <v>42</v>
      </c>
      <c r="C15" s="14" t="s">
        <v>59</v>
      </c>
      <c r="D15" s="15" t="s">
        <v>60</v>
      </c>
      <c r="E15" s="15" t="s">
        <v>23</v>
      </c>
      <c r="F15" s="32" t="s">
        <v>61</v>
      </c>
      <c r="G15" s="33" t="s">
        <v>62</v>
      </c>
      <c r="H15" s="34" t="n">
        <v>3600.0</v>
      </c>
      <c r="I15" s="35" t="n">
        <v>41.0</v>
      </c>
      <c r="J15" s="34" t="n">
        <v>3050.0</v>
      </c>
      <c r="K15" s="35" t="n">
        <v>26.0</v>
      </c>
      <c r="L15" s="19" t="s">
        <v>19</v>
      </c>
    </row>
    <row r="16" ht="12.75" customHeight="true" s="11" customFormat="true">
      <c r="A16" s="12" t="s">
        <v>63</v>
      </c>
      <c r="B16" s="13" t="s">
        <v>42</v>
      </c>
      <c r="C16" s="36" t="s">
        <v>64</v>
      </c>
      <c r="D16" s="15" t="s">
        <v>65</v>
      </c>
      <c r="E16" s="15" t="s">
        <v>50</v>
      </c>
      <c r="F16" s="32" t="n">
        <v>10.0</v>
      </c>
      <c r="G16" s="37" t="s">
        <v>51</v>
      </c>
      <c r="H16" s="34" t="n">
        <v>0.0</v>
      </c>
      <c r="I16" s="35" t="n">
        <v>0.0</v>
      </c>
      <c r="J16" s="34" t="n">
        <v>40.0</v>
      </c>
      <c r="K16" s="35" t="n">
        <v>4.0</v>
      </c>
      <c r="L16" s="19" t="s">
        <v>19</v>
      </c>
    </row>
    <row r="17" ht="12.75" customHeight="true" s="11" customFormat="true">
      <c r="A17" s="12" t="s">
        <v>66</v>
      </c>
      <c r="B17" s="13" t="s">
        <v>42</v>
      </c>
      <c r="C17" s="36" t="s">
        <v>67</v>
      </c>
      <c r="D17" s="15" t="s">
        <v>68</v>
      </c>
      <c r="E17" s="15" t="s">
        <v>50</v>
      </c>
      <c r="F17" s="20" t="s">
        <v>69</v>
      </c>
      <c r="G17" s="37" t="s">
        <v>51</v>
      </c>
      <c r="H17" s="34" t="n">
        <v>98.0</v>
      </c>
      <c r="I17" s="35" t="n">
        <v>10.0</v>
      </c>
      <c r="J17" s="34" t="n">
        <v>424.0</v>
      </c>
      <c r="K17" s="35" t="n">
        <v>25.0</v>
      </c>
      <c r="L17" s="19" t="s">
        <v>19</v>
      </c>
    </row>
    <row r="18" ht="25.5" customHeight="true" s="11" customFormat="true">
      <c r="A18" s="12" t="s">
        <v>70</v>
      </c>
      <c r="B18" s="13" t="s">
        <v>42</v>
      </c>
      <c r="C18" s="36" t="s">
        <v>71</v>
      </c>
      <c r="D18" s="15" t="s">
        <v>72</v>
      </c>
      <c r="E18" s="15" t="s">
        <v>73</v>
      </c>
      <c r="F18" s="38" t="s">
        <v>74</v>
      </c>
      <c r="G18" s="37" t="s">
        <v>46</v>
      </c>
      <c r="H18" s="34" t="n">
        <v>156800.0</v>
      </c>
      <c r="I18" s="34" t="n">
        <v>2612.0</v>
      </c>
      <c r="J18" s="34" t="n">
        <v>12335.0</v>
      </c>
      <c r="K18" s="34" t="n">
        <v>216.0</v>
      </c>
      <c r="L18" s="19" t="s">
        <v>19</v>
      </c>
    </row>
    <row r="19" ht="12.75" customHeight="true" s="11" customFormat="true">
      <c r="A19" s="12" t="s">
        <v>75</v>
      </c>
      <c r="B19" s="13" t="s">
        <v>42</v>
      </c>
      <c r="C19" s="36" t="s">
        <v>76</v>
      </c>
      <c r="D19" s="15" t="s">
        <v>77</v>
      </c>
      <c r="E19" s="15" t="s">
        <v>78</v>
      </c>
      <c r="F19" s="38" t="n">
        <v>45.0</v>
      </c>
      <c r="G19" s="39" t="s">
        <v>46</v>
      </c>
      <c r="H19" s="34" t="n">
        <v>990.0</v>
      </c>
      <c r="I19" s="34" t="n">
        <v>22.0</v>
      </c>
      <c r="J19" s="18" t="n">
        <v>3060.0</v>
      </c>
      <c r="K19" s="18" t="n">
        <v>68.0</v>
      </c>
      <c r="L19" s="19" t="s">
        <v>19</v>
      </c>
    </row>
    <row r="20" ht="12.75" customHeight="true" s="11" customFormat="true">
      <c r="A20" s="12" t="s">
        <v>79</v>
      </c>
      <c r="B20" s="13" t="s">
        <v>42</v>
      </c>
      <c r="C20" s="36" t="s">
        <v>80</v>
      </c>
      <c r="D20" s="15" t="s">
        <v>81</v>
      </c>
      <c r="E20" s="15" t="s">
        <v>23</v>
      </c>
      <c r="F20" s="38" t="s">
        <v>82</v>
      </c>
      <c r="G20" s="37" t="s">
        <v>46</v>
      </c>
      <c r="H20" s="34" t="n">
        <v>12140.0</v>
      </c>
      <c r="I20" s="35" t="n">
        <v>200.0</v>
      </c>
      <c r="J20" s="34" t="n">
        <v>10640.0</v>
      </c>
      <c r="K20" s="35" t="n">
        <v>183.0</v>
      </c>
      <c r="L20" s="19" t="s">
        <v>19</v>
      </c>
    </row>
    <row r="21" ht="12.75" customHeight="true" s="11" customFormat="true">
      <c r="A21" s="12" t="s">
        <v>83</v>
      </c>
      <c r="B21" s="13" t="s">
        <v>42</v>
      </c>
      <c r="C21" s="14" t="s">
        <v>84</v>
      </c>
      <c r="D21" s="15" t="s">
        <v>85</v>
      </c>
      <c r="E21" s="15" t="s">
        <v>23</v>
      </c>
      <c r="F21" s="20" t="n">
        <v>40.0</v>
      </c>
      <c r="G21" s="37" t="s">
        <v>46</v>
      </c>
      <c r="H21" s="34" t="n">
        <v>680.0</v>
      </c>
      <c r="I21" s="35" t="n">
        <v>17.0</v>
      </c>
      <c r="J21" s="34" t="n">
        <v>1120.0</v>
      </c>
      <c r="K21" s="35" t="n">
        <v>28.0</v>
      </c>
      <c r="L21" s="19" t="s">
        <v>35</v>
      </c>
    </row>
    <row r="22" ht="12.75" customHeight="true" s="11" customFormat="true">
      <c r="A22" s="12" t="s">
        <v>86</v>
      </c>
      <c r="B22" s="13" t="s">
        <v>42</v>
      </c>
      <c r="C22" s="40" t="s">
        <v>87</v>
      </c>
      <c r="D22" s="15" t="s">
        <v>88</v>
      </c>
      <c r="E22" s="15" t="s">
        <v>50</v>
      </c>
      <c r="F22" s="38" t="n">
        <v>100.0</v>
      </c>
      <c r="G22" s="37" t="s">
        <v>51</v>
      </c>
      <c r="H22" s="34" t="n">
        <v>900.0</v>
      </c>
      <c r="I22" s="35" t="n">
        <v>9.0</v>
      </c>
      <c r="J22" s="34" t="n">
        <v>1500.0</v>
      </c>
      <c r="K22" s="35" t="n">
        <v>15.0</v>
      </c>
      <c r="L22" s="19" t="s">
        <v>19</v>
      </c>
    </row>
    <row r="23" ht="12.75" customHeight="true" s="11" customFormat="true">
      <c r="A23" s="12" t="s">
        <v>89</v>
      </c>
      <c r="B23" s="13" t="s">
        <v>42</v>
      </c>
      <c r="C23" s="14" t="s">
        <v>90</v>
      </c>
      <c r="D23" s="15" t="s">
        <v>88</v>
      </c>
      <c r="E23" s="15" t="s">
        <v>50</v>
      </c>
      <c r="F23" s="38" t="n">
        <v>20.0</v>
      </c>
      <c r="G23" s="37" t="s">
        <v>51</v>
      </c>
      <c r="H23" s="34" t="n">
        <v>2060.0</v>
      </c>
      <c r="I23" s="35" t="n">
        <v>103.0</v>
      </c>
      <c r="J23" s="34" t="n">
        <v>4940.0</v>
      </c>
      <c r="K23" s="35" t="n">
        <v>247.0</v>
      </c>
      <c r="L23" s="19" t="s">
        <v>19</v>
      </c>
    </row>
    <row r="24" ht="12.75" customHeight="true" s="11" customFormat="true">
      <c r="A24" s="12" t="s">
        <v>91</v>
      </c>
      <c r="B24" s="13" t="s">
        <v>42</v>
      </c>
      <c r="C24" s="41" t="s">
        <v>92</v>
      </c>
      <c r="D24" s="15" t="s">
        <v>93</v>
      </c>
      <c r="E24" s="15" t="s">
        <v>23</v>
      </c>
      <c r="F24" s="20" t="n">
        <v>25.0</v>
      </c>
      <c r="G24" s="37" t="s">
        <v>51</v>
      </c>
      <c r="H24" s="34" t="n">
        <v>22400.0</v>
      </c>
      <c r="I24" s="34" t="n">
        <v>896.0</v>
      </c>
      <c r="J24" s="34" t="n">
        <v>10160.0</v>
      </c>
      <c r="K24" s="34" t="n">
        <v>406.0</v>
      </c>
      <c r="L24" s="19" t="s">
        <v>35</v>
      </c>
    </row>
    <row r="25" ht="25.5" customHeight="true" s="11" customFormat="true">
      <c r="A25" s="12" t="s">
        <v>94</v>
      </c>
      <c r="B25" s="13" t="s">
        <v>42</v>
      </c>
      <c r="C25" s="13" t="s">
        <v>95</v>
      </c>
      <c r="D25" s="42"/>
      <c r="E25" s="28"/>
      <c r="F25" s="43" t="s">
        <v>96</v>
      </c>
      <c r="G25" s="37" t="s">
        <v>18</v>
      </c>
      <c r="H25" s="34" t="n">
        <v>42078.75</v>
      </c>
      <c r="I25" s="35" t="n">
        <v>8.0</v>
      </c>
      <c r="J25" s="34" t="n">
        <v>99992.25</v>
      </c>
      <c r="K25" s="35" t="n">
        <v>20.0</v>
      </c>
      <c r="L25" s="19" t="s">
        <v>35</v>
      </c>
    </row>
    <row r="26" ht="12.75" customHeight="true" s="11" customFormat="true">
      <c r="A26" s="12" t="s">
        <v>97</v>
      </c>
      <c r="B26" s="13" t="s">
        <v>42</v>
      </c>
      <c r="C26" s="13" t="s">
        <v>98</v>
      </c>
      <c r="D26" s="44"/>
      <c r="E26" s="28"/>
      <c r="F26" s="28" t="s">
        <v>99</v>
      </c>
      <c r="G26" s="37" t="s">
        <v>18</v>
      </c>
      <c r="H26" s="34" t="n">
        <v>13652.9</v>
      </c>
      <c r="I26" s="35" t="n">
        <v>195.0</v>
      </c>
      <c r="J26" s="34" t="n">
        <v>15957.0</v>
      </c>
      <c r="K26" s="35" t="n">
        <v>173.0</v>
      </c>
      <c r="L26" s="19" t="s">
        <v>35</v>
      </c>
    </row>
    <row r="27" ht="12.75" customHeight="true" s="11" customFormat="true">
      <c r="A27" s="12" t="s">
        <v>100</v>
      </c>
      <c r="B27" s="13" t="s">
        <v>42</v>
      </c>
      <c r="C27" s="13" t="s">
        <v>101</v>
      </c>
      <c r="D27" s="28" t="s">
        <v>102</v>
      </c>
      <c r="E27" s="28" t="s">
        <v>103</v>
      </c>
      <c r="F27" s="28" t="s">
        <v>99</v>
      </c>
      <c r="G27" s="37" t="s">
        <v>18</v>
      </c>
      <c r="H27" s="34" t="n">
        <v>1875.0</v>
      </c>
      <c r="I27" s="34" t="n">
        <v>75.0</v>
      </c>
      <c r="J27" s="34" t="n">
        <v>2275.0</v>
      </c>
      <c r="K27" s="34" t="n">
        <v>91.0</v>
      </c>
      <c r="L27" s="19" t="s">
        <v>35</v>
      </c>
    </row>
    <row r="28" ht="38.25" customHeight="true" s="11" customFormat="true">
      <c r="A28" s="12" t="s">
        <v>104</v>
      </c>
      <c r="B28" s="13" t="s">
        <v>42</v>
      </c>
      <c r="C28" s="41" t="s">
        <v>105</v>
      </c>
      <c r="D28" s="15" t="s">
        <v>106</v>
      </c>
      <c r="E28" s="15" t="s">
        <v>103</v>
      </c>
      <c r="F28" s="20" t="s">
        <v>107</v>
      </c>
      <c r="G28" s="45" t="s">
        <v>108</v>
      </c>
      <c r="H28" s="34" t="n">
        <v>500370.83</v>
      </c>
      <c r="I28" s="35" t="n">
        <v>100.0</v>
      </c>
      <c r="J28" s="46" t="n">
        <v>488868.75</v>
      </c>
      <c r="K28" s="47" t="n">
        <v>100.0</v>
      </c>
      <c r="L28" s="19" t="s">
        <v>35</v>
      </c>
    </row>
    <row r="29" ht="12.75" customHeight="true" s="11" customFormat="true">
      <c r="A29" s="48" t="s">
        <v>109</v>
      </c>
      <c r="B29" s="13" t="s">
        <v>42</v>
      </c>
      <c r="C29" s="41" t="s">
        <v>110</v>
      </c>
      <c r="D29" s="15" t="s">
        <v>111</v>
      </c>
      <c r="E29" s="15" t="s">
        <v>23</v>
      </c>
      <c r="F29" s="20" t="s">
        <v>112</v>
      </c>
      <c r="G29" s="39" t="s">
        <v>51</v>
      </c>
      <c r="H29" s="34" t="n">
        <v>276425.0</v>
      </c>
      <c r="I29" s="35" t="n">
        <v>1846.0</v>
      </c>
      <c r="J29" s="18" t="n">
        <v>329475.0</v>
      </c>
      <c r="K29" s="18" t="n">
        <v>1904.0</v>
      </c>
      <c r="L29" s="19" t="s">
        <v>35</v>
      </c>
    </row>
    <row r="30" ht="12.75" customHeight="true" s="11" customFormat="true">
      <c r="A30" s="48" t="s">
        <v>113</v>
      </c>
      <c r="B30" s="13" t="s">
        <v>42</v>
      </c>
      <c r="C30" s="41" t="s">
        <v>114</v>
      </c>
      <c r="D30" s="15"/>
      <c r="E30" s="15"/>
      <c r="F30" s="20" t="s">
        <v>115</v>
      </c>
      <c r="G30" s="39" t="s">
        <v>18</v>
      </c>
      <c r="H30" s="34" t="n">
        <v>9340.0</v>
      </c>
      <c r="I30" s="35" t="n">
        <v>81.0</v>
      </c>
      <c r="J30" s="18" t="n">
        <v>11979.0</v>
      </c>
      <c r="K30" s="18" t="n">
        <v>90.0</v>
      </c>
      <c r="L30" s="19" t="s">
        <v>35</v>
      </c>
    </row>
    <row r="31" ht="12.75" customHeight="true" s="1" customFormat="true">
      <c r="A31" s="21"/>
      <c r="B31" s="22" t="s">
        <v>116</v>
      </c>
      <c r="C31" s="23"/>
      <c r="D31" s="24"/>
      <c r="E31" s="24"/>
      <c r="F31" s="24"/>
      <c r="G31" s="49"/>
      <c r="H31" s="26">
        <f>SUM(H11:H30)</f>
      </c>
      <c r="I31" s="26"/>
      <c r="J31" s="26">
        <f>SUM(J11:J30)</f>
      </c>
      <c r="K31" s="26"/>
      <c r="L31" s="27"/>
    </row>
    <row r="32" ht="12.75" customHeight="true" s="11" customFormat="true">
      <c r="A32" s="12" t="s">
        <v>117</v>
      </c>
      <c r="B32" s="13" t="s">
        <v>118</v>
      </c>
      <c r="C32" s="41" t="s">
        <v>119</v>
      </c>
      <c r="D32" s="15" t="s">
        <v>120</v>
      </c>
      <c r="E32" s="15" t="s">
        <v>121</v>
      </c>
      <c r="F32" s="20" t="s">
        <v>122</v>
      </c>
      <c r="G32" s="37" t="s">
        <v>18</v>
      </c>
      <c r="H32" s="50" t="n">
        <v>689.0</v>
      </c>
      <c r="I32" s="50" t="n">
        <v>98.0</v>
      </c>
      <c r="J32" s="50" t="n">
        <v>805.0</v>
      </c>
      <c r="K32" s="50" t="n">
        <v>115.0</v>
      </c>
      <c r="L32" s="19" t="s">
        <v>35</v>
      </c>
    </row>
    <row r="33" ht="12.75" customHeight="true" s="1" customFormat="true">
      <c r="A33" s="21"/>
      <c r="B33" s="22" t="s">
        <v>123</v>
      </c>
      <c r="C33" s="23"/>
      <c r="D33" s="24"/>
      <c r="E33" s="24"/>
      <c r="F33" s="24"/>
      <c r="G33" s="49"/>
      <c r="H33" s="26">
        <f>SUM(H32)</f>
      </c>
      <c r="I33" s="26"/>
      <c r="J33" s="26">
        <f>SUM(J32)</f>
      </c>
      <c r="K33" s="26"/>
      <c r="L33" s="27"/>
    </row>
    <row r="34" ht="12.75" customHeight="true">
      <c r="A34" s="12" t="s">
        <v>124</v>
      </c>
      <c r="B34" s="13" t="s">
        <v>125</v>
      </c>
      <c r="C34" s="14" t="s">
        <v>126</v>
      </c>
      <c r="D34" s="15" t="s">
        <v>127</v>
      </c>
      <c r="E34" s="15" t="s">
        <v>50</v>
      </c>
      <c r="F34" s="20" t="s">
        <v>128</v>
      </c>
      <c r="G34" s="37" t="s">
        <v>51</v>
      </c>
      <c r="H34" s="34" t="n">
        <v>65965.0</v>
      </c>
      <c r="I34" s="35" t="n">
        <v>600.0</v>
      </c>
      <c r="J34" s="34" t="n">
        <v>29220.0</v>
      </c>
      <c r="K34" s="35" t="n">
        <v>520.0</v>
      </c>
      <c r="L34" s="19" t="s">
        <v>19</v>
      </c>
    </row>
    <row r="35" ht="12.75" customHeight="true">
      <c r="A35" s="12" t="s">
        <v>129</v>
      </c>
      <c r="B35" s="13" t="s">
        <v>125</v>
      </c>
      <c r="C35" s="31" t="s">
        <v>130</v>
      </c>
      <c r="D35" s="15" t="s">
        <v>127</v>
      </c>
      <c r="E35" s="15" t="s">
        <v>131</v>
      </c>
      <c r="F35" s="20" t="s">
        <v>132</v>
      </c>
      <c r="G35" s="37" t="s">
        <v>51</v>
      </c>
      <c r="H35" s="34" t="n">
        <v>777263.8</v>
      </c>
      <c r="I35" s="35" t="n">
        <v>900.0</v>
      </c>
      <c r="J35" s="34" t="n">
        <v>769668.1</v>
      </c>
      <c r="K35" s="35" t="n">
        <v>1000.0</v>
      </c>
      <c r="L35" s="19" t="s">
        <v>19</v>
      </c>
    </row>
    <row r="36" ht="12.75" customHeight="true">
      <c r="A36" s="12" t="s">
        <v>133</v>
      </c>
      <c r="B36" s="13" t="s">
        <v>125</v>
      </c>
      <c r="C36" s="31" t="s">
        <v>134</v>
      </c>
      <c r="D36" s="15" t="s">
        <v>127</v>
      </c>
      <c r="E36" s="15" t="s">
        <v>131</v>
      </c>
      <c r="F36" s="20" t="s">
        <v>135</v>
      </c>
      <c r="G36" s="37" t="s">
        <v>51</v>
      </c>
      <c r="H36" s="34" t="n">
        <v>3706.26</v>
      </c>
      <c r="I36" s="35" t="n">
        <v>215.0</v>
      </c>
      <c r="J36" s="34" t="n">
        <v>2952.37</v>
      </c>
      <c r="K36" s="35" t="n">
        <v>230.0</v>
      </c>
      <c r="L36" s="19" t="s">
        <v>19</v>
      </c>
    </row>
    <row r="37" ht="12.75" customHeight="true">
      <c r="A37" s="12" t="s">
        <v>136</v>
      </c>
      <c r="B37" s="13" t="s">
        <v>125</v>
      </c>
      <c r="C37" s="31" t="s">
        <v>137</v>
      </c>
      <c r="D37" s="15" t="s">
        <v>138</v>
      </c>
      <c r="E37" s="15" t="s">
        <v>23</v>
      </c>
      <c r="F37" s="38" t="n">
        <v>40.0</v>
      </c>
      <c r="G37" s="37" t="s">
        <v>51</v>
      </c>
      <c r="H37" s="34" t="n">
        <v>980.0</v>
      </c>
      <c r="I37" s="35" t="n">
        <v>27.0</v>
      </c>
      <c r="J37" s="34" t="n">
        <v>340.0</v>
      </c>
      <c r="K37" s="35" t="n">
        <v>8.0</v>
      </c>
      <c r="L37" s="19" t="s">
        <v>19</v>
      </c>
    </row>
    <row r="38" ht="12.75" customHeight="true">
      <c r="A38" s="12" t="s">
        <v>139</v>
      </c>
      <c r="B38" s="13" t="s">
        <v>125</v>
      </c>
      <c r="C38" s="31" t="s">
        <v>140</v>
      </c>
      <c r="D38" s="15" t="s">
        <v>138</v>
      </c>
      <c r="E38" s="15" t="s">
        <v>23</v>
      </c>
      <c r="F38" s="38" t="n">
        <v>100.0</v>
      </c>
      <c r="G38" s="37" t="s">
        <v>51</v>
      </c>
      <c r="H38" s="34" t="n">
        <v>1300.0</v>
      </c>
      <c r="I38" s="35" t="n">
        <v>13.0</v>
      </c>
      <c r="J38" s="34" t="n">
        <v>1300.0</v>
      </c>
      <c r="K38" s="35" t="n">
        <v>13.0</v>
      </c>
      <c r="L38" s="19" t="s">
        <v>19</v>
      </c>
    </row>
    <row r="39" ht="12.75" customHeight="true">
      <c r="A39" s="48" t="s">
        <v>141</v>
      </c>
      <c r="B39" s="13" t="s">
        <v>125</v>
      </c>
      <c r="C39" s="31" t="s">
        <v>142</v>
      </c>
      <c r="D39" s="15"/>
      <c r="E39" s="15"/>
      <c r="F39" s="20" t="s">
        <v>143</v>
      </c>
      <c r="G39" s="37" t="s">
        <v>18</v>
      </c>
      <c r="H39" s="34" t="n">
        <v>3745.0</v>
      </c>
      <c r="I39" s="35" t="n">
        <v>85.0</v>
      </c>
      <c r="J39" s="34" t="n">
        <v>2985.0</v>
      </c>
      <c r="K39" s="35" t="n">
        <v>85.0</v>
      </c>
      <c r="L39" s="19" t="s">
        <v>35</v>
      </c>
    </row>
    <row r="40" ht="12.75" customHeight="true" s="1" customFormat="true">
      <c r="A40" s="21"/>
      <c r="B40" s="22" t="s">
        <v>144</v>
      </c>
      <c r="C40" s="23"/>
      <c r="D40" s="24"/>
      <c r="E40" s="24"/>
      <c r="F40" s="24"/>
      <c r="G40" s="49"/>
      <c r="H40" s="26">
        <f>SUM(H34:H39)</f>
      </c>
      <c r="I40" s="26"/>
      <c r="J40" s="26">
        <f>SUM(J34:J39)</f>
      </c>
      <c r="K40" s="26"/>
      <c r="L40" s="27"/>
    </row>
    <row r="41" ht="25.5" customHeight="true">
      <c r="A41" s="12" t="s">
        <v>145</v>
      </c>
      <c r="B41" s="13" t="s">
        <v>146</v>
      </c>
      <c r="C41" s="14" t="s">
        <v>147</v>
      </c>
      <c r="D41" s="15" t="s">
        <v>148</v>
      </c>
      <c r="E41" s="15" t="s">
        <v>23</v>
      </c>
      <c r="F41" s="20" t="s">
        <v>149</v>
      </c>
      <c r="G41" s="37" t="s">
        <v>51</v>
      </c>
      <c r="H41" s="34" t="n">
        <v>91495.0</v>
      </c>
      <c r="I41" s="34" t="n">
        <v>375.0</v>
      </c>
      <c r="J41" s="34" t="n">
        <v>92130.0</v>
      </c>
      <c r="K41" s="34" t="n">
        <v>298.0</v>
      </c>
      <c r="L41" s="19" t="s">
        <v>19</v>
      </c>
    </row>
    <row r="42" ht="12.75" customHeight="true">
      <c r="A42" s="12" t="s">
        <v>150</v>
      </c>
      <c r="B42" s="13" t="s">
        <v>146</v>
      </c>
      <c r="C42" s="14" t="s">
        <v>151</v>
      </c>
      <c r="D42" s="15" t="s">
        <v>152</v>
      </c>
      <c r="E42" s="15" t="s">
        <v>23</v>
      </c>
      <c r="F42" s="38" t="n">
        <v>25.0</v>
      </c>
      <c r="G42" s="37" t="s">
        <v>51</v>
      </c>
      <c r="H42" s="34" t="n">
        <v>22685.0</v>
      </c>
      <c r="I42" s="34" t="n">
        <v>375.0</v>
      </c>
      <c r="J42" s="34" t="n">
        <v>23175.0</v>
      </c>
      <c r="K42" s="34" t="n">
        <v>376.0</v>
      </c>
      <c r="L42" s="19" t="s">
        <v>19</v>
      </c>
    </row>
    <row r="43" ht="12.75" customHeight="true">
      <c r="A43" s="12" t="s">
        <v>153</v>
      </c>
      <c r="B43" s="13" t="s">
        <v>146</v>
      </c>
      <c r="C43" s="14" t="s">
        <v>154</v>
      </c>
      <c r="D43" s="15" t="s">
        <v>152</v>
      </c>
      <c r="E43" s="15" t="s">
        <v>23</v>
      </c>
      <c r="F43" s="20" t="s">
        <v>155</v>
      </c>
      <c r="G43" s="37" t="s">
        <v>51</v>
      </c>
      <c r="H43" s="34" t="n">
        <v>10565.0</v>
      </c>
      <c r="I43" s="34" t="n">
        <v>209.0</v>
      </c>
      <c r="J43" s="34" t="n">
        <v>10275.0</v>
      </c>
      <c r="K43" s="34" t="n">
        <v>197.0</v>
      </c>
      <c r="L43" s="19" t="s">
        <v>19</v>
      </c>
    </row>
    <row r="44" ht="12.75" customHeight="true">
      <c r="A44" s="12" t="s">
        <v>156</v>
      </c>
      <c r="B44" s="13" t="s">
        <v>146</v>
      </c>
      <c r="C44" s="41" t="s">
        <v>157</v>
      </c>
      <c r="D44" s="51" t="s">
        <v>158</v>
      </c>
      <c r="E44" s="15" t="s">
        <v>23</v>
      </c>
      <c r="F44" s="20" t="s">
        <v>159</v>
      </c>
      <c r="G44" s="33" t="s">
        <v>51</v>
      </c>
      <c r="H44" s="52" t="n">
        <v>6316.59</v>
      </c>
      <c r="I44" s="34" t="n">
        <v>51.0</v>
      </c>
      <c r="J44" s="34" t="n">
        <v>5670.61</v>
      </c>
      <c r="K44" s="34" t="n">
        <v>40.0</v>
      </c>
      <c r="L44" s="19" t="s">
        <v>35</v>
      </c>
    </row>
    <row r="45" ht="12.75" customHeight="true">
      <c r="A45" s="12" t="s">
        <v>160</v>
      </c>
      <c r="B45" s="13" t="s">
        <v>146</v>
      </c>
      <c r="C45" s="13" t="s">
        <v>161</v>
      </c>
      <c r="D45" s="28"/>
      <c r="E45" s="28"/>
      <c r="F45" s="28"/>
      <c r="G45" s="37" t="s">
        <v>18</v>
      </c>
      <c r="H45" s="30" t="n">
        <v>542058.0</v>
      </c>
      <c r="I45" s="30" t="n">
        <v>6834.0</v>
      </c>
      <c r="J45" s="30" t="n">
        <v>529595.0</v>
      </c>
      <c r="K45" s="30" t="n">
        <v>6671.0</v>
      </c>
      <c r="L45" s="19" t="s">
        <v>35</v>
      </c>
    </row>
    <row r="46" ht="12.75" customHeight="true">
      <c r="A46" s="12" t="n">
        <v>82.0</v>
      </c>
      <c r="B46" s="13" t="s">
        <v>146</v>
      </c>
      <c r="C46" s="13" t="s">
        <v>162</v>
      </c>
      <c r="D46" s="15" t="s">
        <v>163</v>
      </c>
      <c r="E46" s="28" t="s">
        <v>23</v>
      </c>
      <c r="F46" s="28"/>
      <c r="G46" s="39" t="s">
        <v>46</v>
      </c>
      <c r="H46" s="30" t="n">
        <v>56240.0</v>
      </c>
      <c r="I46" s="30" t="n">
        <v>83.0</v>
      </c>
      <c r="J46" s="30" t="n">
        <v>0.0</v>
      </c>
      <c r="K46" s="30"/>
      <c r="L46" s="19" t="s">
        <v>35</v>
      </c>
    </row>
    <row r="47" ht="12.75" customHeight="true">
      <c r="A47" s="12" t="n">
        <v>83.0</v>
      </c>
      <c r="B47" s="13" t="s">
        <v>146</v>
      </c>
      <c r="C47" s="13" t="s">
        <v>164</v>
      </c>
      <c r="D47" s="51" t="s">
        <v>163</v>
      </c>
      <c r="E47" s="28" t="s">
        <v>23</v>
      </c>
      <c r="F47" s="28"/>
      <c r="G47" s="39" t="s">
        <v>46</v>
      </c>
      <c r="H47" s="30" t="n">
        <v>83000.0</v>
      </c>
      <c r="I47" s="30" t="n">
        <v>76.0</v>
      </c>
      <c r="J47" s="30" t="n">
        <v>0.0</v>
      </c>
      <c r="K47" s="30"/>
      <c r="L47" s="19" t="s">
        <v>35</v>
      </c>
    </row>
    <row r="48" ht="12.75" customHeight="true">
      <c r="A48" s="12" t="n">
        <v>84.0</v>
      </c>
      <c r="B48" s="13" t="s">
        <v>146</v>
      </c>
      <c r="C48" s="13" t="s">
        <v>165</v>
      </c>
      <c r="D48" s="28"/>
      <c r="E48" s="28"/>
      <c r="F48" s="28" t="s">
        <v>166</v>
      </c>
      <c r="G48" s="39" t="s">
        <v>18</v>
      </c>
      <c r="H48" s="30" t="n">
        <v>1935.0</v>
      </c>
      <c r="I48" s="30" t="n">
        <v>75.0</v>
      </c>
      <c r="J48" s="30" t="n">
        <v>0.0</v>
      </c>
      <c r="K48" s="30"/>
      <c r="L48" s="19" t="s">
        <v>35</v>
      </c>
    </row>
    <row r="49" ht="12.75" customHeight="true" s="1" customFormat="true">
      <c r="A49" s="21"/>
      <c r="B49" s="22" t="s">
        <v>167</v>
      </c>
      <c r="C49" s="23"/>
      <c r="D49" s="24"/>
      <c r="E49" s="24"/>
      <c r="F49" s="24"/>
      <c r="G49" s="49"/>
      <c r="H49" s="26">
        <f>SUM(H41:H48)</f>
      </c>
      <c r="I49" s="26"/>
      <c r="J49" s="26">
        <f>SUM(J41:J48)</f>
      </c>
      <c r="K49" s="26"/>
      <c r="L49" s="27"/>
    </row>
    <row r="50" ht="12.75" customHeight="true">
      <c r="A50" s="12" t="s">
        <v>168</v>
      </c>
      <c r="B50" s="13" t="s">
        <v>169</v>
      </c>
      <c r="C50" s="14" t="s">
        <v>170</v>
      </c>
      <c r="D50" s="15" t="s">
        <v>171</v>
      </c>
      <c r="E50" s="15" t="s">
        <v>50</v>
      </c>
      <c r="F50" s="38" t="n">
        <v>20.0</v>
      </c>
      <c r="G50" s="37" t="s">
        <v>51</v>
      </c>
      <c r="H50" s="34" t="n">
        <v>3760.0</v>
      </c>
      <c r="I50" s="35" t="n">
        <v>188.0</v>
      </c>
      <c r="J50" s="34" t="n">
        <v>1030.0</v>
      </c>
      <c r="K50" s="35" t="n">
        <v>51.0</v>
      </c>
      <c r="L50" s="19" t="s">
        <v>19</v>
      </c>
    </row>
    <row r="51" ht="12.75" customHeight="true">
      <c r="A51" s="12" t="s">
        <v>172</v>
      </c>
      <c r="B51" s="13" t="s">
        <v>169</v>
      </c>
      <c r="C51" s="14" t="s">
        <v>173</v>
      </c>
      <c r="D51" s="15" t="s">
        <v>171</v>
      </c>
      <c r="E51" s="15" t="s">
        <v>174</v>
      </c>
      <c r="F51" s="20" t="s">
        <v>175</v>
      </c>
      <c r="G51" s="45" t="s">
        <v>108</v>
      </c>
      <c r="H51" s="46" t="n">
        <v>226072.06</v>
      </c>
      <c r="I51" s="47" t="n">
        <v>100.0</v>
      </c>
      <c r="J51" s="46" t="n">
        <v>171920.98</v>
      </c>
      <c r="K51" s="47" t="n">
        <v>100.0</v>
      </c>
      <c r="L51" s="19" t="s">
        <v>19</v>
      </c>
    </row>
    <row r="52" ht="76.5" customHeight="true">
      <c r="A52" s="12" t="s">
        <v>176</v>
      </c>
      <c r="B52" s="13" t="s">
        <v>169</v>
      </c>
      <c r="C52" s="13" t="s">
        <v>142</v>
      </c>
      <c r="D52" s="28"/>
      <c r="E52" s="28"/>
      <c r="F52" s="20" t="s">
        <v>177</v>
      </c>
      <c r="G52" s="37" t="s">
        <v>18</v>
      </c>
      <c r="H52" s="34" t="n">
        <v>38018.74</v>
      </c>
      <c r="I52" s="35" t="n">
        <v>34.0</v>
      </c>
      <c r="J52" s="34" t="n">
        <v>41163.11</v>
      </c>
      <c r="K52" s="35" t="n">
        <v>38.0</v>
      </c>
      <c r="L52" s="19" t="s">
        <v>35</v>
      </c>
    </row>
    <row r="53" ht="12.75" customHeight="true">
      <c r="A53" s="12" t="s">
        <v>178</v>
      </c>
      <c r="B53" s="13" t="s">
        <v>169</v>
      </c>
      <c r="C53" s="14" t="s">
        <v>179</v>
      </c>
      <c r="D53" s="15" t="s">
        <v>180</v>
      </c>
      <c r="E53" s="15" t="s">
        <v>174</v>
      </c>
      <c r="F53" s="20" t="s">
        <v>181</v>
      </c>
      <c r="G53" s="45" t="s">
        <v>108</v>
      </c>
      <c r="H53" s="46" t="n">
        <v>2026465.64</v>
      </c>
      <c r="I53" s="47" t="n">
        <v>1613.0</v>
      </c>
      <c r="J53" s="46" t="n">
        <v>2074031.5</v>
      </c>
      <c r="K53" s="47" t="n">
        <v>1321.0</v>
      </c>
      <c r="L53" s="19" t="s">
        <v>19</v>
      </c>
    </row>
    <row r="54" ht="12.75" customHeight="true">
      <c r="A54" s="12" t="s">
        <v>182</v>
      </c>
      <c r="B54" s="13" t="s">
        <v>169</v>
      </c>
      <c r="C54" s="14" t="s">
        <v>183</v>
      </c>
      <c r="D54" s="15" t="s">
        <v>180</v>
      </c>
      <c r="E54" s="15" t="s">
        <v>23</v>
      </c>
      <c r="F54" s="20" t="s">
        <v>184</v>
      </c>
      <c r="G54" s="37" t="s">
        <v>51</v>
      </c>
      <c r="H54" s="34" t="n">
        <v>460684.0</v>
      </c>
      <c r="I54" s="35" t="n">
        <v>322.0</v>
      </c>
      <c r="J54" s="34" t="n">
        <v>478585.38</v>
      </c>
      <c r="K54" s="35" t="n">
        <v>292.0</v>
      </c>
      <c r="L54" s="19" t="s">
        <v>19</v>
      </c>
    </row>
    <row r="55" ht="12.75" customHeight="true">
      <c r="A55" s="12" t="s">
        <v>185</v>
      </c>
      <c r="B55" s="13" t="s">
        <v>169</v>
      </c>
      <c r="C55" s="14" t="s">
        <v>186</v>
      </c>
      <c r="D55" s="15" t="s">
        <v>187</v>
      </c>
      <c r="E55" s="15" t="s">
        <v>23</v>
      </c>
      <c r="F55" s="38" t="n">
        <v>25.0</v>
      </c>
      <c r="G55" s="45" t="s">
        <v>108</v>
      </c>
      <c r="H55" s="46" t="n">
        <v>14080.0</v>
      </c>
      <c r="I55" s="47" t="n">
        <v>563.0</v>
      </c>
      <c r="J55" s="46" t="n">
        <v>9925.0</v>
      </c>
      <c r="K55" s="47" t="n">
        <v>397.0</v>
      </c>
      <c r="L55" s="19" t="s">
        <v>19</v>
      </c>
    </row>
    <row r="56" ht="25.5" customHeight="true">
      <c r="A56" s="12" t="s">
        <v>188</v>
      </c>
      <c r="B56" s="13" t="s">
        <v>169</v>
      </c>
      <c r="C56" s="14" t="s">
        <v>189</v>
      </c>
      <c r="D56" s="15" t="s">
        <v>187</v>
      </c>
      <c r="E56" s="15" t="s">
        <v>190</v>
      </c>
      <c r="F56" s="38" t="s">
        <v>191</v>
      </c>
      <c r="G56" s="37" t="s">
        <v>46</v>
      </c>
      <c r="H56" s="34" t="n">
        <v>4740.0</v>
      </c>
      <c r="I56" s="35" t="n">
        <v>189.0</v>
      </c>
      <c r="J56" s="34" t="n">
        <v>3605.0</v>
      </c>
      <c r="K56" s="35" t="n">
        <v>144.0</v>
      </c>
      <c r="L56" s="19" t="s">
        <v>19</v>
      </c>
    </row>
    <row r="57" ht="12.75" customHeight="true">
      <c r="A57" s="12" t="s">
        <v>192</v>
      </c>
      <c r="B57" s="13" t="s">
        <v>169</v>
      </c>
      <c r="C57" s="14" t="s">
        <v>193</v>
      </c>
      <c r="D57" s="15" t="s">
        <v>194</v>
      </c>
      <c r="E57" s="15" t="s">
        <v>174</v>
      </c>
      <c r="F57" s="20" t="s">
        <v>175</v>
      </c>
      <c r="G57" s="45" t="s">
        <v>108</v>
      </c>
      <c r="H57" s="46" t="n">
        <v>1024830.54</v>
      </c>
      <c r="I57" s="47" t="n">
        <v>2572.0</v>
      </c>
      <c r="J57" s="46" t="n">
        <v>781260.85</v>
      </c>
      <c r="K57" s="47" t="n">
        <v>2300.0</v>
      </c>
      <c r="L57" s="19" t="s">
        <v>19</v>
      </c>
    </row>
    <row r="58" ht="12.75" customHeight="true">
      <c r="A58" s="12" t="s">
        <v>195</v>
      </c>
      <c r="B58" s="13" t="s">
        <v>169</v>
      </c>
      <c r="C58" s="14" t="s">
        <v>196</v>
      </c>
      <c r="D58" s="15" t="s">
        <v>197</v>
      </c>
      <c r="E58" s="15" t="s">
        <v>198</v>
      </c>
      <c r="F58" s="38" t="n">
        <v>100.0</v>
      </c>
      <c r="G58" s="37" t="s">
        <v>51</v>
      </c>
      <c r="H58" s="34" t="n">
        <v>276824.86</v>
      </c>
      <c r="I58" s="35" t="n">
        <v>350.0</v>
      </c>
      <c r="J58" s="34" t="n">
        <v>328963.43</v>
      </c>
      <c r="K58" s="35" t="n">
        <v>356.0</v>
      </c>
      <c r="L58" s="19" t="s">
        <v>19</v>
      </c>
    </row>
    <row r="59" ht="25.5" customHeight="true">
      <c r="A59" s="12" t="s">
        <v>199</v>
      </c>
      <c r="B59" s="13" t="s">
        <v>169</v>
      </c>
      <c r="C59" s="14" t="s">
        <v>200</v>
      </c>
      <c r="D59" s="15" t="s">
        <v>201</v>
      </c>
      <c r="E59" s="15" t="s">
        <v>50</v>
      </c>
      <c r="F59" s="20" t="s">
        <v>202</v>
      </c>
      <c r="G59" s="37" t="s">
        <v>51</v>
      </c>
      <c r="H59" s="34" t="n">
        <v>68620.0</v>
      </c>
      <c r="I59" s="35" t="n">
        <v>3573.0</v>
      </c>
      <c r="J59" s="34" t="n">
        <v>19590.0</v>
      </c>
      <c r="K59" s="35" t="n">
        <v>390.0</v>
      </c>
      <c r="L59" s="19" t="s">
        <v>19</v>
      </c>
    </row>
    <row r="60" ht="25.5" customHeight="true">
      <c r="A60" s="12" t="s">
        <v>203</v>
      </c>
      <c r="B60" s="13" t="s">
        <v>169</v>
      </c>
      <c r="C60" s="13" t="s">
        <v>204</v>
      </c>
      <c r="D60" s="15" t="s">
        <v>197</v>
      </c>
      <c r="E60" s="15" t="s">
        <v>23</v>
      </c>
      <c r="F60" s="20" t="s">
        <v>205</v>
      </c>
      <c r="G60" s="37" t="s">
        <v>51</v>
      </c>
      <c r="H60" s="34" t="n">
        <v>1167689.6</v>
      </c>
      <c r="I60" s="35" t="n">
        <v>1500.0</v>
      </c>
      <c r="J60" s="34" t="n">
        <v>898524.19</v>
      </c>
      <c r="K60" s="35" t="n">
        <v>800.0</v>
      </c>
      <c r="L60" s="19" t="s">
        <v>206</v>
      </c>
    </row>
    <row r="61" ht="12.75" customHeight="true">
      <c r="A61" s="12" t="s">
        <v>207</v>
      </c>
      <c r="B61" s="13" t="s">
        <v>169</v>
      </c>
      <c r="C61" s="14" t="s">
        <v>208</v>
      </c>
      <c r="D61" s="15" t="s">
        <v>180</v>
      </c>
      <c r="E61" s="15" t="s">
        <v>50</v>
      </c>
      <c r="F61" s="38" t="n">
        <v>20.0</v>
      </c>
      <c r="G61" s="37" t="s">
        <v>51</v>
      </c>
      <c r="H61" s="34" t="n">
        <v>16630.0</v>
      </c>
      <c r="I61" s="35" t="n">
        <v>831.0</v>
      </c>
      <c r="J61" s="34" t="n">
        <v>19150.0</v>
      </c>
      <c r="K61" s="35" t="n">
        <v>957.0</v>
      </c>
      <c r="L61" s="19" t="s">
        <v>19</v>
      </c>
    </row>
    <row r="62" ht="12.75" customHeight="true">
      <c r="A62" s="48" t="s">
        <v>209</v>
      </c>
      <c r="B62" s="13" t="s">
        <v>169</v>
      </c>
      <c r="C62" s="14" t="s">
        <v>210</v>
      </c>
      <c r="D62" s="15" t="s">
        <v>211</v>
      </c>
      <c r="E62" s="15" t="s">
        <v>50</v>
      </c>
      <c r="F62" s="20" t="s">
        <v>212</v>
      </c>
      <c r="G62" s="37" t="s">
        <v>51</v>
      </c>
      <c r="H62" s="34" t="n">
        <v>24221.0</v>
      </c>
      <c r="I62" s="35" t="n">
        <v>170.0</v>
      </c>
      <c r="J62" s="34" t="n">
        <v>1570.15</v>
      </c>
      <c r="K62" s="35" t="n">
        <v>9.0</v>
      </c>
      <c r="L62" s="19" t="s">
        <v>19</v>
      </c>
    </row>
    <row r="63" ht="12.75" customHeight="true" s="1" customFormat="true">
      <c r="A63" s="21"/>
      <c r="B63" s="22" t="s">
        <v>213</v>
      </c>
      <c r="C63" s="23"/>
      <c r="D63" s="24"/>
      <c r="E63" s="24"/>
      <c r="F63" s="24"/>
      <c r="G63" s="49"/>
      <c r="H63" s="26">
        <f>SUM(H50:H62)</f>
      </c>
      <c r="I63" s="26"/>
      <c r="J63" s="26">
        <f>SUM(J50:J62)</f>
      </c>
      <c r="K63" s="26"/>
      <c r="L63" s="27"/>
    </row>
    <row r="64" ht="12.75" customHeight="true">
      <c r="A64" s="12" t="s">
        <v>214</v>
      </c>
      <c r="B64" s="13" t="s">
        <v>215</v>
      </c>
      <c r="C64" s="13" t="s">
        <v>216</v>
      </c>
      <c r="D64" s="15" t="s">
        <v>217</v>
      </c>
      <c r="E64" s="53" t="s">
        <v>218</v>
      </c>
      <c r="F64" s="53" t="s">
        <v>219</v>
      </c>
      <c r="G64" s="37" t="s">
        <v>51</v>
      </c>
      <c r="H64" s="34" t="n">
        <v>298761.23</v>
      </c>
      <c r="I64" s="34" t="n">
        <v>620.0</v>
      </c>
      <c r="J64" s="34" t="n">
        <v>314402.41</v>
      </c>
      <c r="K64" s="34" t="n">
        <v>660.0</v>
      </c>
      <c r="L64" s="19" t="s">
        <v>19</v>
      </c>
    </row>
    <row r="65" ht="12.75" customHeight="true">
      <c r="A65" s="12" t="s">
        <v>220</v>
      </c>
      <c r="B65" s="13" t="s">
        <v>215</v>
      </c>
      <c r="C65" s="13" t="s">
        <v>221</v>
      </c>
      <c r="D65" s="15" t="s">
        <v>222</v>
      </c>
      <c r="E65" s="53" t="s">
        <v>23</v>
      </c>
      <c r="F65" s="53" t="s">
        <v>223</v>
      </c>
      <c r="G65" s="37" t="s">
        <v>51</v>
      </c>
      <c r="H65" s="34" t="n">
        <v>32117.4</v>
      </c>
      <c r="I65" s="34" t="n">
        <v>282.0</v>
      </c>
      <c r="J65" s="34" t="n">
        <v>33216.07</v>
      </c>
      <c r="K65" s="34" t="n">
        <v>289.0</v>
      </c>
      <c r="L65" s="19" t="s">
        <v>19</v>
      </c>
    </row>
    <row r="66" ht="25.5" customHeight="true">
      <c r="A66" s="12" t="s">
        <v>224</v>
      </c>
      <c r="B66" s="13" t="s">
        <v>215</v>
      </c>
      <c r="C66" s="14" t="s">
        <v>225</v>
      </c>
      <c r="D66" s="15" t="s">
        <v>226</v>
      </c>
      <c r="E66" s="15" t="s">
        <v>121</v>
      </c>
      <c r="F66" s="20" t="s">
        <v>227</v>
      </c>
      <c r="G66" s="45" t="s">
        <v>108</v>
      </c>
      <c r="H66" s="46" t="n">
        <v>0.0</v>
      </c>
      <c r="I66" s="46"/>
      <c r="J66" s="46" t="n">
        <v>5000.0</v>
      </c>
      <c r="K66" s="46" t="n">
        <v>1.0</v>
      </c>
      <c r="L66" s="19" t="s">
        <v>19</v>
      </c>
    </row>
    <row r="67" ht="25.5" customHeight="true">
      <c r="A67" s="12" t="s">
        <v>228</v>
      </c>
      <c r="B67" s="13" t="s">
        <v>215</v>
      </c>
      <c r="C67" s="41" t="s">
        <v>229</v>
      </c>
      <c r="D67" s="15" t="s">
        <v>230</v>
      </c>
      <c r="E67" s="15" t="s">
        <v>231</v>
      </c>
      <c r="F67" s="15" t="s">
        <v>232</v>
      </c>
      <c r="G67" s="37" t="s">
        <v>51</v>
      </c>
      <c r="H67" s="34" t="n">
        <v>14221.75</v>
      </c>
      <c r="I67" s="34" t="n">
        <v>8.0</v>
      </c>
      <c r="J67" s="34" t="n">
        <v>18596.63</v>
      </c>
      <c r="K67" s="34" t="n">
        <v>23.0</v>
      </c>
      <c r="L67" s="19" t="s">
        <v>35</v>
      </c>
    </row>
    <row r="68" ht="12.75" customHeight="true" s="1" customFormat="true">
      <c r="A68" s="21"/>
      <c r="B68" s="22" t="s">
        <v>233</v>
      </c>
      <c r="C68" s="23"/>
      <c r="D68" s="24"/>
      <c r="E68" s="24"/>
      <c r="F68" s="24"/>
      <c r="G68" s="49"/>
      <c r="H68" s="26">
        <f>SUM(H64:H67)</f>
      </c>
      <c r="I68" s="26"/>
      <c r="J68" s="26">
        <f>SUM(J64:J67)</f>
      </c>
      <c r="K68" s="26"/>
      <c r="L68" s="27"/>
    </row>
    <row r="69" ht="12.75" customHeight="true">
      <c r="A69" s="12" t="s">
        <v>234</v>
      </c>
      <c r="B69" s="13" t="s">
        <v>235</v>
      </c>
      <c r="C69" s="41" t="s">
        <v>236</v>
      </c>
      <c r="D69" s="15" t="s">
        <v>237</v>
      </c>
      <c r="E69" s="15" t="s">
        <v>121</v>
      </c>
      <c r="F69" s="38" t="n">
        <v>30.0</v>
      </c>
      <c r="G69" s="37" t="s">
        <v>46</v>
      </c>
      <c r="H69" s="34" t="n">
        <v>20760.0</v>
      </c>
      <c r="I69" s="35" t="n">
        <v>371.0</v>
      </c>
      <c r="J69" s="34" t="n">
        <v>19675.0</v>
      </c>
      <c r="K69" s="35" t="n">
        <v>351.0</v>
      </c>
      <c r="L69" s="19" t="s">
        <v>35</v>
      </c>
    </row>
    <row r="70" ht="15.0" customHeight="true">
      <c r="A70" s="12" t="s">
        <v>238</v>
      </c>
      <c r="B70" s="13" t="s">
        <v>235</v>
      </c>
      <c r="C70" s="41" t="s">
        <v>239</v>
      </c>
      <c r="D70" s="15" t="s">
        <v>237</v>
      </c>
      <c r="E70" s="15" t="s">
        <v>121</v>
      </c>
      <c r="F70" s="20" t="s">
        <v>240</v>
      </c>
      <c r="G70" s="37" t="s">
        <v>46</v>
      </c>
      <c r="H70" s="34" t="n">
        <v>5420.0</v>
      </c>
      <c r="I70" s="35" t="n">
        <v>185.0</v>
      </c>
      <c r="J70" s="34" t="n">
        <v>7550.0</v>
      </c>
      <c r="K70" s="35" t="n">
        <v>238.0</v>
      </c>
      <c r="L70" s="19" t="s">
        <v>35</v>
      </c>
      <c r="M70" s="54" t="s">
        <v>241</v>
      </c>
    </row>
    <row r="71" ht="12.75" customHeight="true" s="1" customFormat="true">
      <c r="A71" s="21"/>
      <c r="B71" s="22" t="s">
        <v>242</v>
      </c>
      <c r="C71" s="23"/>
      <c r="D71" s="24"/>
      <c r="E71" s="24"/>
      <c r="F71" s="24"/>
      <c r="G71" s="49"/>
      <c r="H71" s="26">
        <f>SUM(H69:H70)</f>
      </c>
      <c r="I71" s="26"/>
      <c r="J71" s="26">
        <f>SUM(J69:J70)</f>
      </c>
      <c r="K71" s="26"/>
      <c r="L71" s="27"/>
    </row>
    <row r="72" ht="12.75" customHeight="true">
      <c r="A72" s="48" t="s">
        <v>243</v>
      </c>
      <c r="B72" s="13" t="s">
        <v>244</v>
      </c>
      <c r="C72" s="13" t="s">
        <v>245</v>
      </c>
      <c r="D72" s="28"/>
      <c r="E72" s="28"/>
      <c r="F72" s="28"/>
      <c r="G72" s="49"/>
      <c r="H72" s="30" t="n">
        <v>0.0</v>
      </c>
      <c r="I72" s="30"/>
      <c r="J72" s="30" t="n">
        <v>0.0</v>
      </c>
      <c r="K72" s="30"/>
      <c r="L72" s="19" t="s">
        <v>35</v>
      </c>
    </row>
    <row r="73" ht="12.75" customHeight="true" s="1" customFormat="true">
      <c r="A73" s="21"/>
      <c r="B73" s="22" t="s">
        <v>246</v>
      </c>
      <c r="C73" s="23"/>
      <c r="D73" s="24"/>
      <c r="E73" s="24"/>
      <c r="F73" s="24"/>
      <c r="G73" s="49"/>
      <c r="H73" s="26">
        <f>SUM(H72)</f>
      </c>
      <c r="I73" s="26"/>
      <c r="J73" s="26">
        <f>SUM(J72)</f>
      </c>
      <c r="K73" s="26"/>
      <c r="L73" s="27"/>
    </row>
    <row r="74" ht="12.75" customHeight="true">
      <c r="A74" s="12" t="s">
        <v>247</v>
      </c>
      <c r="B74" s="13" t="s">
        <v>248</v>
      </c>
      <c r="C74" s="14" t="s">
        <v>249</v>
      </c>
      <c r="D74" s="15" t="s">
        <v>250</v>
      </c>
      <c r="E74" s="15" t="s">
        <v>23</v>
      </c>
      <c r="F74" s="20" t="s">
        <v>251</v>
      </c>
      <c r="G74" s="37" t="s">
        <v>51</v>
      </c>
      <c r="H74" s="50" t="n">
        <v>8925.0</v>
      </c>
      <c r="I74" s="50" t="n">
        <v>249.0</v>
      </c>
      <c r="J74" s="50" t="n">
        <v>15525.0</v>
      </c>
      <c r="K74" s="50" t="n">
        <v>255.0</v>
      </c>
      <c r="L74" s="19" t="s">
        <v>19</v>
      </c>
    </row>
    <row r="75" ht="12.75" customHeight="true">
      <c r="A75" s="12" t="s">
        <v>252</v>
      </c>
      <c r="B75" s="13" t="s">
        <v>248</v>
      </c>
      <c r="C75" s="41" t="s">
        <v>253</v>
      </c>
      <c r="D75" s="15" t="s">
        <v>254</v>
      </c>
      <c r="E75" s="15" t="s">
        <v>121</v>
      </c>
      <c r="F75" s="20" t="s">
        <v>255</v>
      </c>
      <c r="G75" s="37" t="s">
        <v>18</v>
      </c>
      <c r="H75" s="50" t="n">
        <v>0.0</v>
      </c>
      <c r="I75" s="50"/>
      <c r="J75" s="50" t="n">
        <v>50.0</v>
      </c>
      <c r="K75" s="50" t="n">
        <v>1.0</v>
      </c>
      <c r="L75" s="19" t="s">
        <v>35</v>
      </c>
    </row>
    <row r="76" ht="12.75" customHeight="true" s="1" customFormat="true">
      <c r="A76" s="21"/>
      <c r="B76" s="22" t="s">
        <v>256</v>
      </c>
      <c r="C76" s="23"/>
      <c r="D76" s="24"/>
      <c r="E76" s="24"/>
      <c r="F76" s="24"/>
      <c r="G76" s="49"/>
      <c r="H76" s="26">
        <f>SUM(H74:H75)</f>
      </c>
      <c r="I76" s="26"/>
      <c r="J76" s="26">
        <f>SUM(J74:J75)</f>
      </c>
      <c r="K76" s="26"/>
      <c r="L76" s="27"/>
    </row>
    <row r="77" ht="12.75" customHeight="true">
      <c r="A77" s="12" t="s">
        <v>257</v>
      </c>
      <c r="B77" s="13" t="s">
        <v>258</v>
      </c>
      <c r="C77" s="41" t="s">
        <v>259</v>
      </c>
      <c r="D77" s="15" t="s">
        <v>260</v>
      </c>
      <c r="E77" s="15" t="s">
        <v>261</v>
      </c>
      <c r="F77" s="20" t="s">
        <v>262</v>
      </c>
      <c r="G77" s="37" t="s">
        <v>46</v>
      </c>
      <c r="H77" s="34" t="n">
        <v>3220.0</v>
      </c>
      <c r="I77" s="35" t="n">
        <v>140.0</v>
      </c>
      <c r="J77" s="34" t="n">
        <v>60.0</v>
      </c>
      <c r="K77" s="35" t="n">
        <v>3.0</v>
      </c>
      <c r="L77" s="19" t="s">
        <v>19</v>
      </c>
    </row>
    <row r="78" ht="25.5" customHeight="true">
      <c r="A78" s="12" t="s">
        <v>263</v>
      </c>
      <c r="B78" s="13" t="s">
        <v>258</v>
      </c>
      <c r="C78" s="41" t="s">
        <v>264</v>
      </c>
      <c r="D78" s="15" t="s">
        <v>265</v>
      </c>
      <c r="E78" s="15" t="s">
        <v>261</v>
      </c>
      <c r="F78" s="20" t="s">
        <v>266</v>
      </c>
      <c r="G78" s="37" t="s">
        <v>46</v>
      </c>
      <c r="H78" s="34" t="n">
        <v>69140.0</v>
      </c>
      <c r="I78" s="35" t="n">
        <v>173.0</v>
      </c>
      <c r="J78" s="34" t="n">
        <v>685.0</v>
      </c>
      <c r="K78" s="35" t="n">
        <v>12.0</v>
      </c>
      <c r="L78" s="19" t="s">
        <v>19</v>
      </c>
    </row>
    <row r="79" ht="12.75" customHeight="true" s="1" customFormat="true">
      <c r="A79" s="21"/>
      <c r="B79" s="22" t="s">
        <v>267</v>
      </c>
      <c r="C79" s="23"/>
      <c r="D79" s="24"/>
      <c r="E79" s="24"/>
      <c r="F79" s="24"/>
      <c r="G79" s="25"/>
      <c r="H79" s="26">
        <f>SUM(H77:H78)</f>
      </c>
      <c r="I79" s="26"/>
      <c r="J79" s="26">
        <f>SUM(J77:J78)</f>
      </c>
      <c r="K79" s="26"/>
      <c r="L79" s="27"/>
    </row>
    <row r="80" ht="25.5" customHeight="true" s="11" customFormat="true">
      <c r="A80" s="12" t="s">
        <v>268</v>
      </c>
      <c r="B80" s="13" t="s">
        <v>269</v>
      </c>
      <c r="C80" s="14" t="s">
        <v>270</v>
      </c>
      <c r="D80" s="15" t="s">
        <v>271</v>
      </c>
      <c r="E80" s="15" t="s">
        <v>272</v>
      </c>
      <c r="F80" s="20" t="s">
        <v>273</v>
      </c>
      <c r="G80" s="17" t="s">
        <v>51</v>
      </c>
      <c r="H80" s="18" t="n">
        <v>309033.75</v>
      </c>
      <c r="I80" s="18" t="n">
        <v>4838.0</v>
      </c>
      <c r="J80" s="18" t="n">
        <v>338655.0</v>
      </c>
      <c r="K80" s="18" t="n">
        <v>5103.0</v>
      </c>
      <c r="L80" s="19" t="s">
        <v>19</v>
      </c>
    </row>
    <row r="81" ht="12.75" customHeight="true" s="11" customFormat="true">
      <c r="A81" s="12" t="s">
        <v>274</v>
      </c>
      <c r="B81" s="13" t="s">
        <v>269</v>
      </c>
      <c r="C81" s="14" t="s">
        <v>275</v>
      </c>
      <c r="D81" s="15" t="s">
        <v>276</v>
      </c>
      <c r="E81" s="15" t="s">
        <v>23</v>
      </c>
      <c r="F81" s="38" t="n">
        <v>25.0</v>
      </c>
      <c r="G81" s="33" t="s">
        <v>51</v>
      </c>
      <c r="H81" s="34" t="n">
        <v>97240.5</v>
      </c>
      <c r="I81" s="34" t="n">
        <v>3548.0</v>
      </c>
      <c r="J81" s="34" t="n">
        <v>97593.25</v>
      </c>
      <c r="K81" s="34" t="n">
        <v>3732.0</v>
      </c>
      <c r="L81" s="19" t="s">
        <v>19</v>
      </c>
    </row>
    <row r="82" ht="25.5" customHeight="true" s="11" customFormat="true">
      <c r="A82" s="12" t="s">
        <v>277</v>
      </c>
      <c r="B82" s="13" t="s">
        <v>269</v>
      </c>
      <c r="C82" s="14" t="s">
        <v>278</v>
      </c>
      <c r="D82" s="15" t="s">
        <v>279</v>
      </c>
      <c r="E82" s="15" t="s">
        <v>23</v>
      </c>
      <c r="F82" s="15" t="s">
        <v>280</v>
      </c>
      <c r="G82" s="17" t="s">
        <v>51</v>
      </c>
      <c r="H82" s="18" t="n">
        <v>4270704.92</v>
      </c>
      <c r="I82" s="18" t="n">
        <v>13570.0</v>
      </c>
      <c r="J82" s="18" t="n">
        <v>4429686.41</v>
      </c>
      <c r="K82" s="18" t="n">
        <v>13683.0</v>
      </c>
      <c r="L82" s="19" t="s">
        <v>19</v>
      </c>
    </row>
    <row r="83" ht="12.75" customHeight="true" s="11" customFormat="true">
      <c r="A83" s="12" t="s">
        <v>281</v>
      </c>
      <c r="B83" s="13" t="s">
        <v>269</v>
      </c>
      <c r="C83" s="14" t="s">
        <v>282</v>
      </c>
      <c r="D83" s="15" t="s">
        <v>271</v>
      </c>
      <c r="E83" s="15" t="s">
        <v>283</v>
      </c>
      <c r="F83" s="38" t="n">
        <v>15.0</v>
      </c>
      <c r="G83" s="17" t="s">
        <v>51</v>
      </c>
      <c r="H83" s="18" t="n">
        <v>98495.0</v>
      </c>
      <c r="I83" s="18" t="n">
        <v>6318.0</v>
      </c>
      <c r="J83" s="18" t="n">
        <v>78155.0</v>
      </c>
      <c r="K83" s="18" t="n">
        <v>5131.0</v>
      </c>
      <c r="L83" s="19" t="s">
        <v>19</v>
      </c>
    </row>
    <row r="84" ht="12.75" customHeight="true" s="11" customFormat="true">
      <c r="A84" s="12" t="s">
        <v>284</v>
      </c>
      <c r="B84" s="13" t="s">
        <v>269</v>
      </c>
      <c r="C84" s="14" t="s">
        <v>285</v>
      </c>
      <c r="D84" s="15" t="s">
        <v>286</v>
      </c>
      <c r="E84" s="15" t="s">
        <v>23</v>
      </c>
      <c r="F84" s="38" t="s">
        <v>287</v>
      </c>
      <c r="G84" s="17" t="s">
        <v>51</v>
      </c>
      <c r="H84" s="18" t="n">
        <v>943698.67</v>
      </c>
      <c r="I84" s="18" t="n">
        <v>1845.0</v>
      </c>
      <c r="J84" s="18" t="n">
        <v>1072025.12</v>
      </c>
      <c r="K84" s="18" t="n">
        <v>1747.0</v>
      </c>
      <c r="L84" s="19" t="s">
        <v>19</v>
      </c>
      <c r="M84" s="11" t="s">
        <v>288</v>
      </c>
    </row>
    <row r="85" ht="12.75" customHeight="true" s="11" customFormat="true">
      <c r="A85" s="12" t="s">
        <v>289</v>
      </c>
      <c r="B85" s="13" t="s">
        <v>269</v>
      </c>
      <c r="C85" s="13" t="s">
        <v>290</v>
      </c>
      <c r="D85" s="28" t="s">
        <v>291</v>
      </c>
      <c r="E85" s="28"/>
      <c r="F85" s="28" t="s">
        <v>292</v>
      </c>
      <c r="G85" s="45" t="s">
        <v>108</v>
      </c>
      <c r="H85" s="46" t="n">
        <v>12900.0</v>
      </c>
      <c r="I85" s="46" t="n">
        <v>11.0</v>
      </c>
      <c r="J85" s="46" t="n">
        <v>37199.0</v>
      </c>
      <c r="K85" s="46" t="n">
        <v>33.0</v>
      </c>
      <c r="L85" s="19" t="s">
        <v>19</v>
      </c>
    </row>
    <row r="86" ht="12.75" customHeight="true" s="1" customFormat="true">
      <c r="A86" s="21"/>
      <c r="B86" s="22" t="s">
        <v>293</v>
      </c>
      <c r="C86" s="23"/>
      <c r="D86" s="24"/>
      <c r="E86" s="24"/>
      <c r="F86" s="24"/>
      <c r="G86" s="25"/>
      <c r="H86" s="26">
        <f>SUM(H80:H85)</f>
      </c>
      <c r="I86" s="26"/>
      <c r="J86" s="26">
        <f>SUM(J80:J85)</f>
      </c>
      <c r="K86" s="26"/>
      <c r="L86" s="27"/>
    </row>
    <row r="87" ht="12.75" customHeight="true">
      <c r="A87" s="12" t="s">
        <v>294</v>
      </c>
      <c r="B87" s="13" t="s">
        <v>295</v>
      </c>
      <c r="C87" s="31" t="s">
        <v>296</v>
      </c>
      <c r="D87" s="15" t="s">
        <v>297</v>
      </c>
      <c r="E87" s="15" t="s">
        <v>298</v>
      </c>
      <c r="F87" s="20" t="s">
        <v>299</v>
      </c>
      <c r="G87" s="17" t="s">
        <v>51</v>
      </c>
      <c r="H87" s="55" t="n">
        <v>0.0</v>
      </c>
      <c r="I87" s="55"/>
      <c r="J87" s="55" t="n">
        <v>0.0</v>
      </c>
      <c r="K87" s="55"/>
      <c r="L87" s="19" t="s">
        <v>19</v>
      </c>
    </row>
    <row r="88" ht="12.75" customHeight="true">
      <c r="A88" s="12" t="s">
        <v>300</v>
      </c>
      <c r="B88" s="13" t="s">
        <v>295</v>
      </c>
      <c r="C88" s="14" t="s">
        <v>301</v>
      </c>
      <c r="D88" s="15" t="s">
        <v>302</v>
      </c>
      <c r="E88" s="15" t="s">
        <v>23</v>
      </c>
      <c r="F88" s="20" t="s">
        <v>303</v>
      </c>
      <c r="G88" s="17" t="s">
        <v>51</v>
      </c>
      <c r="H88" s="55" t="n">
        <v>455578.5</v>
      </c>
      <c r="I88" s="55" t="n">
        <v>2821.0</v>
      </c>
      <c r="J88" s="55" t="n">
        <v>438121.5</v>
      </c>
      <c r="K88" s="55" t="n">
        <v>2805.0</v>
      </c>
      <c r="L88" s="19" t="s">
        <v>19</v>
      </c>
    </row>
    <row r="89" ht="12.75" customHeight="true">
      <c r="A89" s="12" t="s">
        <v>304</v>
      </c>
      <c r="B89" s="13" t="s">
        <v>295</v>
      </c>
      <c r="C89" s="14" t="s">
        <v>305</v>
      </c>
      <c r="D89" s="15" t="s">
        <v>302</v>
      </c>
      <c r="E89" s="15" t="s">
        <v>23</v>
      </c>
      <c r="F89" s="20" t="s">
        <v>306</v>
      </c>
      <c r="G89" s="17" t="s">
        <v>51</v>
      </c>
      <c r="H89" s="55" t="n">
        <v>291079.5</v>
      </c>
      <c r="I89" s="55" t="n">
        <v>862.0</v>
      </c>
      <c r="J89" s="55" t="n">
        <v>274468.5</v>
      </c>
      <c r="K89" s="55" t="n">
        <v>851.0</v>
      </c>
      <c r="L89" s="19" t="s">
        <v>19</v>
      </c>
    </row>
    <row r="90" ht="12.75" customHeight="true">
      <c r="A90" s="12" t="s">
        <v>307</v>
      </c>
      <c r="B90" s="13" t="s">
        <v>295</v>
      </c>
      <c r="C90" s="14" t="s">
        <v>308</v>
      </c>
      <c r="D90" s="15" t="s">
        <v>309</v>
      </c>
      <c r="E90" s="15" t="s">
        <v>23</v>
      </c>
      <c r="F90" s="20" t="s">
        <v>310</v>
      </c>
      <c r="G90" s="33"/>
      <c r="H90" s="52" t="n">
        <v>0.0</v>
      </c>
      <c r="I90" s="52"/>
      <c r="J90" s="52" t="n">
        <v>0.0</v>
      </c>
      <c r="K90" s="52"/>
      <c r="L90" s="19" t="s">
        <v>19</v>
      </c>
    </row>
    <row r="91" ht="12.75" customHeight="true">
      <c r="A91" s="12" t="s">
        <v>311</v>
      </c>
      <c r="B91" s="13" t="s">
        <v>295</v>
      </c>
      <c r="C91" s="14" t="s">
        <v>312</v>
      </c>
      <c r="D91" s="15" t="s">
        <v>309</v>
      </c>
      <c r="E91" s="15" t="s">
        <v>23</v>
      </c>
      <c r="F91" s="20" t="s">
        <v>313</v>
      </c>
      <c r="G91" s="17" t="s">
        <v>51</v>
      </c>
      <c r="H91" s="55" t="n">
        <v>0.0</v>
      </c>
      <c r="I91" s="55"/>
      <c r="J91" s="55" t="n">
        <v>0.0</v>
      </c>
      <c r="K91" s="55"/>
      <c r="L91" s="19" t="s">
        <v>19</v>
      </c>
    </row>
    <row r="92" ht="25.5" customHeight="true">
      <c r="A92" s="12" t="s">
        <v>314</v>
      </c>
      <c r="B92" s="13" t="s">
        <v>295</v>
      </c>
      <c r="C92" s="14" t="s">
        <v>315</v>
      </c>
      <c r="D92" s="15" t="s">
        <v>316</v>
      </c>
      <c r="E92" s="15" t="s">
        <v>23</v>
      </c>
      <c r="F92" s="38" t="s">
        <v>317</v>
      </c>
      <c r="G92" s="17" t="s">
        <v>51</v>
      </c>
      <c r="H92" s="55" t="n">
        <v>11400.0</v>
      </c>
      <c r="I92" s="55" t="n">
        <v>215.0</v>
      </c>
      <c r="J92" s="55" t="n">
        <v>8085.0</v>
      </c>
      <c r="K92" s="55" t="n">
        <v>211.0</v>
      </c>
      <c r="L92" s="19" t="s">
        <v>19</v>
      </c>
    </row>
    <row r="93" ht="38.25" customHeight="true">
      <c r="A93" s="12" t="s">
        <v>318</v>
      </c>
      <c r="B93" s="13" t="s">
        <v>295</v>
      </c>
      <c r="C93" s="41" t="s">
        <v>319</v>
      </c>
      <c r="D93" s="15" t="s">
        <v>320</v>
      </c>
      <c r="E93" s="15" t="s">
        <v>23</v>
      </c>
      <c r="F93" s="38" t="s">
        <v>321</v>
      </c>
      <c r="G93" s="17" t="s">
        <v>51</v>
      </c>
      <c r="H93" s="55" t="n">
        <v>31104.0</v>
      </c>
      <c r="I93" s="55" t="n">
        <v>539.0</v>
      </c>
      <c r="J93" s="55" t="n">
        <v>50157.0</v>
      </c>
      <c r="K93" s="55" t="n">
        <v>531.0</v>
      </c>
      <c r="L93" s="19" t="s">
        <v>35</v>
      </c>
    </row>
    <row r="94" ht="25.5" customHeight="true" s="1" customFormat="true">
      <c r="A94" s="21"/>
      <c r="B94" s="22" t="s">
        <v>322</v>
      </c>
      <c r="C94" s="23"/>
      <c r="D94" s="24"/>
      <c r="E94" s="24"/>
      <c r="F94" s="24"/>
      <c r="G94" s="25"/>
      <c r="H94" s="26">
        <f>SUM(H87:H93)</f>
      </c>
      <c r="I94" s="26"/>
      <c r="J94" s="26">
        <f>SUM(J87:J93)</f>
      </c>
      <c r="K94" s="26"/>
      <c r="L94" s="27"/>
    </row>
    <row r="95" ht="12.75" customHeight="true">
      <c r="A95" s="21"/>
      <c r="B95" s="22" t="s">
        <v>323</v>
      </c>
      <c r="C95" s="23"/>
      <c r="D95" s="24"/>
      <c r="E95" s="24"/>
      <c r="F95" s="24"/>
      <c r="G95" s="25"/>
      <c r="H95" s="56">
        <f>H6+H8+H10+H31+H33+H40+H49+H63+H68+H71+H73+H76+H79+H86+H94</f>
      </c>
      <c r="I95" s="56"/>
      <c r="J95" s="26">
        <f>J6+J8+J10+J31+J33+J40+J49+J63+J68+J71+J73+J76+J79+J86+J94</f>
      </c>
      <c r="K95" s="26"/>
      <c r="L95" s="27"/>
    </row>
    <row r="96" ht="12.0" customHeight="true">
      <c r="G96" s="25"/>
      <c r="H96" s="57"/>
      <c r="I96" s="57"/>
      <c r="J96" s="58"/>
      <c r="K96" s="58"/>
    </row>
    <row r="97" ht="12.75" customHeight="true" s="1" customFormat="true">
      <c r="A97" s="21"/>
      <c r="B97" s="22" t="s">
        <v>269</v>
      </c>
      <c r="C97" s="23" t="s">
        <v>324</v>
      </c>
      <c r="D97" s="23"/>
      <c r="E97" s="23"/>
      <c r="F97" s="24"/>
      <c r="G97" s="25"/>
      <c r="H97" s="59" t="n">
        <v>-4501539.59</v>
      </c>
      <c r="I97" s="59"/>
      <c r="J97" s="60" t="n">
        <v>-4582908.9</v>
      </c>
      <c r="K97" s="60"/>
      <c r="L97" s="27" t="s">
        <v>206</v>
      </c>
    </row>
    <row r="98" ht="12.75" customHeight="true">
      <c r="G98" s="25"/>
      <c r="H98" s="58"/>
      <c r="I98" s="58"/>
      <c r="J98" s="58"/>
      <c r="K98" s="58"/>
    </row>
    <row r="99" ht="12.75" customHeight="true">
      <c r="A99" s="44"/>
      <c r="B99" s="11"/>
      <c r="C99" s="11"/>
      <c r="D99" s="11"/>
      <c r="G99" s="61" t="s">
        <v>325</v>
      </c>
      <c r="H99" s="61"/>
      <c r="I99" s="61"/>
      <c r="J99" s="61"/>
      <c r="K99" s="61"/>
      <c r="L99" s="62"/>
    </row>
    <row r="100" ht="12.75" customHeight="true">
      <c r="G100" s="25"/>
      <c r="H100" s="63" t="s">
        <v>7</v>
      </c>
      <c r="I100" s="63"/>
      <c r="J100" s="63" t="s">
        <v>9</v>
      </c>
      <c r="K100" s="63"/>
      <c r="L100" s="62"/>
    </row>
    <row r="101" ht="12.75" customHeight="true">
      <c r="G101" s="64" t="s">
        <v>19</v>
      </c>
      <c r="H101" s="65">
        <f>H95-H102-H103</f>
      </c>
      <c r="I101" s="65"/>
      <c r="J101" s="65">
        <f>J95-J102-J103</f>
      </c>
      <c r="K101" s="65"/>
    </row>
    <row r="102" ht="12.75" customHeight="true">
      <c r="C102" s="1"/>
      <c r="D102" s="66"/>
      <c r="E102" s="66"/>
      <c r="G102" s="64" t="s">
        <v>35</v>
      </c>
      <c r="H102" s="65">
        <f>SUM(H44,,H7,H9,H27,H21,H24,H25,H26,H28,,H32,H39,H45,H52,H67,H69,H70,H29,H72,H75,H93,H30,H46,H47,H48)</f>
      </c>
      <c r="I102" s="65"/>
      <c r="J102" s="65">
        <f>SUM(J44,,J7,J9,J27,J21,J24,J25,J26,J28,,J32,J39,J45,J52,J67,J69,J70,J29,J72,J75,J93,J30)</f>
      </c>
      <c r="K102" s="65"/>
    </row>
    <row r="103" ht="12.75" customHeight="true">
      <c r="C103" s="1"/>
      <c r="D103" s="66"/>
      <c r="E103" s="66"/>
      <c r="G103" s="64" t="s">
        <v>206</v>
      </c>
      <c r="H103" s="65">
        <f>SUM(-H97+H60)</f>
      </c>
      <c r="I103" s="65"/>
      <c r="J103" s="65">
        <f>SUM(-J97+J60)</f>
      </c>
      <c r="K103" s="65"/>
    </row>
    <row r="104" ht="13.5" customHeight="true" s="1" customFormat="true">
      <c r="A104" s="67"/>
      <c r="F104" s="68"/>
      <c r="G104" s="25"/>
      <c r="H104" s="69">
        <f>SUM(H101:H103)</f>
      </c>
      <c r="I104" s="69"/>
      <c r="J104" s="69">
        <f>SUM(J101:J103)</f>
      </c>
      <c r="K104" s="69"/>
      <c r="L104" s="67"/>
    </row>
    <row r="105" ht="13.5" customHeight="true"/>
  </sheetData>
  <mergeCells>
    <mergeCell ref="G99:K99"/>
  </mergeCells>
  <pageMargins bottom="0.75" footer="0.26" header="0.42" left="0.7" right="0.7" top="0.75"/>
  <pageSetup orientation="landscape" scale="55" fitToWidth="1" fitToHeight="0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2021-01-12T22:33:45Z</dcterms:created>
  <dc:creator>Apache POI</dc:creator>
</cp:coreProperties>
</file>