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defaultThemeVersion="166925"/>
  <mc:AlternateContent xmlns:mc="http://schemas.openxmlformats.org/markup-compatibility/2006">
    <mc:Choice Requires="x15">
      <x15ac:absPath xmlns:x15ac="http://schemas.microsoft.com/office/spreadsheetml/2010/11/ac" url="C:\Users\christin.mechler\Desktop\"/>
    </mc:Choice>
  </mc:AlternateContent>
  <xr:revisionPtr revIDLastSave="0" documentId="8_{2DB3F1D2-E9DB-4B9B-8CF1-696B2538C780}" xr6:coauthVersionLast="36" xr6:coauthVersionMax="36" xr10:uidLastSave="{00000000-0000-0000-0000-000000000000}"/>
  <bookViews>
    <workbookView xWindow="0" yWindow="0" windowWidth="28800" windowHeight="12330" xr2:uid="{00000000-000D-0000-FFFF-FFFF00000000}"/>
  </bookViews>
  <sheets>
    <sheet name="IWD" sheetId="1" r:id="rId1"/>
  </sheets>
  <definedNames>
    <definedName name="_xlnm._FilterDatabase" localSheetId="0" hidden="1">IWD!$A$1:$O$40</definedName>
    <definedName name="_xlnm.Print_Area" localSheetId="0">IWD!$B$1:$O$46</definedName>
    <definedName name="_xlnm.Print_Titles" localSheetId="0">IWD!$1:$1</definedName>
  </definedNames>
  <calcPr calcId="191029"/>
</workbook>
</file>

<file path=xl/calcChain.xml><?xml version="1.0" encoding="utf-8"?>
<calcChain xmlns="http://schemas.openxmlformats.org/spreadsheetml/2006/main">
  <c r="L31" i="1" l="1"/>
  <c r="N31" i="1"/>
  <c r="N35" i="1"/>
  <c r="N36" i="1"/>
  <c r="N39" i="1"/>
  <c r="N40" i="1"/>
  <c r="N15" i="1"/>
  <c r="N13" i="1"/>
  <c r="L15" i="1"/>
  <c r="L14" i="1"/>
  <c r="L13" i="1"/>
</calcChain>
</file>

<file path=xl/sharedStrings.xml><?xml version="1.0" encoding="utf-8"?>
<sst xmlns="http://schemas.openxmlformats.org/spreadsheetml/2006/main" count="1404" uniqueCount="175">
  <si>
    <t>Budget Unit or Fund Name and Number</t>
  </si>
  <si>
    <t>Fee Description</t>
  </si>
  <si>
    <t>Payor of Fee</t>
  </si>
  <si>
    <t xml:space="preserve"> Fee Amount</t>
  </si>
  <si>
    <t>Frequency</t>
  </si>
  <si>
    <t>Revenue Deposit Location (Fund)</t>
  </si>
  <si>
    <t>Year Last Revised</t>
  </si>
  <si>
    <t>Code/Admin Rule</t>
  </si>
  <si>
    <t>Where is the fee amount listed? C=Code; R=Rule; N=neither</t>
  </si>
  <si>
    <t>AAWK-Work Keys-0108</t>
  </si>
  <si>
    <t xml:space="preserve">Work Keys is a job analysis and assessment tool used by businesses to identify the basic skills employees need, to be successful on the job and to determine where additional training will help build a higher performing workforce.  The tool is used by businesses for employee selection, promotion, and making training decisions.  Work Keys job analysis and assessments are provided to employers on a fee-for-service basis.  </t>
  </si>
  <si>
    <t>Primarily employers but also employees may request this service.</t>
  </si>
  <si>
    <t xml:space="preserve">Job Profiling Fees:  When profile is used for Hiring/promotion decisions, $800.  When profile is used to identify training needs of applicant or incumbent employee, $450.  Test Fees: Reading for information, applied math, Applied Technology, Locating Information, $13 ea. : Observation and Teamwork, $14.50 each;  Listening and Writing , and Business writing, $21 each; Listening and Writing combined $36 </t>
  </si>
  <si>
    <t>Upon request.</t>
  </si>
  <si>
    <t>0108-AAWK</t>
  </si>
  <si>
    <t>N/A</t>
  </si>
  <si>
    <t>Laborshed Studies - 0052-309-LTSV</t>
  </si>
  <si>
    <t>Fee based on sample size - Minimum fee $4,200/study</t>
  </si>
  <si>
    <t>Economic Dev &amp; Utilities</t>
  </si>
  <si>
    <t>Based on Sample - Minimum fee $4,200 per Study</t>
  </si>
  <si>
    <t>Upon Request</t>
  </si>
  <si>
    <t>AASV</t>
  </si>
  <si>
    <t>N</t>
  </si>
  <si>
    <t>Custom Research &amp; Publication - 0052-309-LTSV</t>
  </si>
  <si>
    <t>Fee ($60.00 per hour) is based upon time staff uses to conduct custom research.  Additional fees may apply if materials are needed.</t>
  </si>
  <si>
    <t>Iowa Board of Nursing/Workforce Organizations</t>
  </si>
  <si>
    <t>$60.0 per hour, plus material costs.</t>
  </si>
  <si>
    <t>Fringe Benefit Profile - 0052-309-LTSV</t>
  </si>
  <si>
    <t>Fee based on number of employers - Region (multiple county) only - Minimum $550/county Maximum $3,300/county.  Stopped collecting new data after FY 2012. Looking to start back up in FY 2015</t>
  </si>
  <si>
    <t>Region (multiple county) only - Minimum $550/county Maximum $3,300/county</t>
  </si>
  <si>
    <t>Upon Request - Data collected every two years</t>
  </si>
  <si>
    <t>Skillshed Analysis - 0052-309-LTSV</t>
  </si>
  <si>
    <t>Flat fee - must have a current Laborshed Study to provide analysis</t>
  </si>
  <si>
    <t>$6,875/study</t>
  </si>
  <si>
    <t>Educational Outcomes - 0052-309-00ED</t>
  </si>
  <si>
    <t>Specialized Research matching wage records and educational data supplied by outside sources.</t>
  </si>
  <si>
    <t>Customer Requesting Analysis</t>
  </si>
  <si>
    <t xml:space="preserve">Based on number of records submitted for match - $1.00 per record submitted, $72.90 per hour </t>
  </si>
  <si>
    <t>(Rev 536)</t>
  </si>
  <si>
    <t>Employment Agencies - permit application/renewal</t>
  </si>
  <si>
    <t>per application</t>
  </si>
  <si>
    <t>General Fund</t>
  </si>
  <si>
    <t>C</t>
  </si>
  <si>
    <t>AAUC-Unemployment Insurance-0107 (Rev 285)</t>
  </si>
  <si>
    <t>Child Support Intercepts (UI Service Center)</t>
  </si>
  <si>
    <t>DHS Recovery</t>
  </si>
  <si>
    <t>$2.00 per intercept for child support</t>
  </si>
  <si>
    <t>By Transaction</t>
  </si>
  <si>
    <t>Unemployment Insurance for Reimb.</t>
  </si>
  <si>
    <t>Changed 07/01/2000 automated the process which reduced the cost from $3.56 to $2.00 due to a reduction of operating costs.</t>
  </si>
  <si>
    <t>0601-Unemployment Insurance Division-0052</t>
  </si>
  <si>
    <t>Subpoenas (UI Division)</t>
  </si>
  <si>
    <t>Requester</t>
  </si>
  <si>
    <t>$0.25 per page photocopied; $28.09 per hour clerical fees</t>
  </si>
  <si>
    <t>Unemployment Insurance Cash Receipts</t>
  </si>
  <si>
    <t>Changed 08/2010 due to salary increases</t>
  </si>
  <si>
    <t>Employer reimbursing IWD for subpoena cost</t>
  </si>
  <si>
    <t>Employer</t>
  </si>
  <si>
    <t>Actual cost incurred and failure to respond results in $250 subpoena penalty</t>
  </si>
  <si>
    <t>AAWM-Workers Comp-0001 (Rev 515)</t>
  </si>
  <si>
    <t>Any customer needing copies or searches.</t>
  </si>
  <si>
    <t>Workers' Comp Cash Receipts</t>
  </si>
  <si>
    <t>Adm rule 876. ch 85, 85A - occupational disease compn., 85B - Occupational disease compn..ch 86 - Divisional W. C.</t>
  </si>
  <si>
    <t>AAWM-Workers Comp-0001 (Rev 543)</t>
  </si>
  <si>
    <t>Filing Fees (Workers' Comp)</t>
  </si>
  <si>
    <t>Any party filing certain workers' compensation  petitions.</t>
  </si>
  <si>
    <t>Upon Filing</t>
  </si>
  <si>
    <t>1055-Workers' Comp Second Injury-0001 (Rev 681)</t>
  </si>
  <si>
    <t>Second Injury Fund</t>
  </si>
  <si>
    <t>AAAC-Athletic Commission-0442 (Rev 504)</t>
  </si>
  <si>
    <t>Athletic event tax                                 Athletic event license                           Boxer registration</t>
  </si>
  <si>
    <t>Promoter           Promoter                   Boxer</t>
  </si>
  <si>
    <t>5%                                                      $100 or $400             $25</t>
  </si>
  <si>
    <t>Per event                       Per event                   Every 2 years</t>
  </si>
  <si>
    <t>Revolving Fund</t>
  </si>
  <si>
    <t>1997                     2013                      1997</t>
  </si>
  <si>
    <t>90A.9                     875 IAC 169.4                           90 A.3</t>
  </si>
  <si>
    <t>AABL-Boiler Inspections-0648 (Revenue 510)</t>
  </si>
  <si>
    <t xml:space="preserve">Special inspector commission                Annual certificate                                                        Two-year certificate                                          Four-year certificate                                  Water heater inspection                     Pressure vessel inspection                   Small boiler inspection                              Large boiler inspection               Attempted inspection                    </t>
  </si>
  <si>
    <t>Inspector                        Owner                            Owner                   Owner                         Owner                                Owner                          Owner                          Owner                 Owner</t>
  </si>
  <si>
    <t xml:space="preserve">$55               $40                                            $80                              $160                          $55                  $55                $95                         $215                   $35                        </t>
  </si>
  <si>
    <t>Annual                      Annual                       2 year                        4 year                    Annual                    Annual                 Annual                          Annual                 Rare</t>
  </si>
  <si>
    <t>875 IAC 90.7</t>
  </si>
  <si>
    <t>R</t>
  </si>
  <si>
    <t>AACO-Contractor Registration-064H (Rev 593)</t>
  </si>
  <si>
    <t>Contractor Registration Fees</t>
  </si>
  <si>
    <t>Contractor</t>
  </si>
  <si>
    <t>Annually</t>
  </si>
  <si>
    <t>91C.4</t>
  </si>
  <si>
    <t>AAEL-Elevator Inspections-0649 (Rev 620)</t>
  </si>
  <si>
    <t>Operating permit                            Periodic inspection                               Installation permit                                 Alteration permit                                        Construction permit                                Controller upgrade permit                              Special inspector commission                   Permit extension                            Reinspection                                         Consultative inspection                                  Witness safety test                            Removal-from-service inspection                                  Inspection after normal hours</t>
  </si>
  <si>
    <t xml:space="preserve">Owner                           Owner                        Owner or contractor             Owner or contractor            Owner or contractor             Owner or contractor              Inspector             Owner or contractor         Owner or contractor        Owner or contractor       Owner or contractor        Owner or contractor         Owner or contractor </t>
  </si>
  <si>
    <t>$75                              $90 to $500                        $500 to $1000                        $150 to $1000                          $200                        $250                $60             $100                           $200 to $300                       $250 min        $250                        $250 min                                           $400 min</t>
  </si>
  <si>
    <t>Annual                      Annual or quarterly                     Once                     Each alteration                     Once                  Once                       Annual                  Rare                        Varies                  Rare                          Rare                                Rare                         Rare</t>
  </si>
  <si>
    <t>875 IAC 71.16</t>
  </si>
  <si>
    <t>3090-Recovery of Attorney Fees (Rev 623)</t>
  </si>
  <si>
    <t>Recovery of Attorneys Fees</t>
  </si>
  <si>
    <t>Varies</t>
  </si>
  <si>
    <t>Per case</t>
  </si>
  <si>
    <t>91A.10</t>
  </si>
  <si>
    <t>00lLS-OSHA 100% State-0001 (Rev 657)</t>
  </si>
  <si>
    <t>Miscellaneous Receipts (Refunds &amp; Reimbursements)</t>
  </si>
  <si>
    <t>3090-Amusement Inspection Fees-0001 (Rev 560)</t>
  </si>
  <si>
    <t>Amusement permit                                      Amusement inspection</t>
  </si>
  <si>
    <t>Owner                         Owner</t>
  </si>
  <si>
    <t>$30 or $250                                       $40 to $250</t>
  </si>
  <si>
    <t>Annual                      Annual or more</t>
  </si>
  <si>
    <t>88A.4</t>
  </si>
  <si>
    <t>3090-Asbestos License Fee-0001 (Rev 516)</t>
  </si>
  <si>
    <t xml:space="preserve">Asbestos permit                                              Asbestos license </t>
  </si>
  <si>
    <t>Owner                     Applicant</t>
  </si>
  <si>
    <t>$500                                              $20 or $50</t>
  </si>
  <si>
    <t xml:space="preserve">Annual                     Annual </t>
  </si>
  <si>
    <t>875 IAC 155</t>
  </si>
  <si>
    <t>3090-Contractor Fees-0001 (Rev 593/649)</t>
  </si>
  <si>
    <t>Contractor Citation Penalties</t>
  </si>
  <si>
    <t xml:space="preserve"> </t>
  </si>
  <si>
    <t>91C.8</t>
  </si>
  <si>
    <t>3090-Fines &amp; Penalties-0001 (Rev 649)</t>
  </si>
  <si>
    <t>Child Labor Penalties</t>
  </si>
  <si>
    <t>OSHA Penalties</t>
  </si>
  <si>
    <t>Division of Labor open records fees</t>
  </si>
  <si>
    <t>Requestor</t>
  </si>
  <si>
    <t xml:space="preserve">$.50 per page                        $1 per page                   $56                        $20 actual cost per $20 per hour </t>
  </si>
  <si>
    <t>General Fund or a revolving fund, if applicable</t>
  </si>
  <si>
    <t>Open Records - black and white photocopy of paper records</t>
  </si>
  <si>
    <t>$.50 per page</t>
  </si>
  <si>
    <t>Open Records - color photocopy of paper records</t>
  </si>
  <si>
    <t>$1.00 per page</t>
  </si>
  <si>
    <t>Open Records - OSHA Management Information Systems Data</t>
  </si>
  <si>
    <t>$56.00 per run</t>
  </si>
  <si>
    <t>Open Records - other computer runs</t>
  </si>
  <si>
    <t>$20.00 plus $.10 per page</t>
  </si>
  <si>
    <t>postage</t>
  </si>
  <si>
    <t>Actual Cost</t>
  </si>
  <si>
    <t>Per Incident</t>
  </si>
  <si>
    <t>Open Records - supervisory and search fee if less than 15 minutes</t>
  </si>
  <si>
    <t>Free</t>
  </si>
  <si>
    <t>Open Records - supervisory and search fee if more than 15 minutes</t>
  </si>
  <si>
    <t>$20.00 per hour</t>
  </si>
  <si>
    <t>Open Records - video tapes</t>
  </si>
  <si>
    <t>$10.00 per tape</t>
  </si>
  <si>
    <t>Open Records - audio tapes</t>
  </si>
  <si>
    <t>$5.00 per tape</t>
  </si>
  <si>
    <t>Open Records - CD ROM</t>
  </si>
  <si>
    <t>$1.50 per CD</t>
  </si>
  <si>
    <t>Open Records - certified copies</t>
  </si>
  <si>
    <t>Open Records - supervision of examination and copying of public records</t>
  </si>
  <si>
    <t>$0.25 per page and time if inspecting in person and making copies</t>
  </si>
  <si>
    <t>FY 2020 Total Revenue</t>
  </si>
  <si>
    <t>Number of FY 2020 Payors</t>
  </si>
  <si>
    <t>FY 2019 Total Revenue</t>
  </si>
  <si>
    <t>Number of FY 2019 Payors</t>
  </si>
  <si>
    <t xml:space="preserve">LMI </t>
  </si>
  <si>
    <t>Department/Individual</t>
  </si>
  <si>
    <t>UI</t>
  </si>
  <si>
    <t>W/C</t>
  </si>
  <si>
    <t>LABOR</t>
  </si>
  <si>
    <t>SHELLY</t>
  </si>
  <si>
    <t>Iowa Code section 86.12</t>
  </si>
  <si>
    <t>Parties involved with case.  Sometimes paid all by one party or split between parties.</t>
  </si>
  <si>
    <t>Upon order from deputy</t>
  </si>
  <si>
    <t>Adm Rules 876-4.23; 876-4.36; and 876-4.40</t>
  </si>
  <si>
    <t>Adm Rules 876-85, 85A, 85B and 86</t>
  </si>
  <si>
    <t>Employer/Insurance Carrier</t>
  </si>
  <si>
    <t>Second Injury (Workers' Comp)- Penalty  imposed on employer/defendant for failure to comply with filing a First Report of Injury</t>
  </si>
  <si>
    <t>Late Settlement Sanction (Workers' Comp)</t>
  </si>
  <si>
    <t>Request for Agency to file First Report of Injury (Workers' Comp)</t>
  </si>
  <si>
    <t>Party requesting</t>
  </si>
  <si>
    <t>Record Request fees (Workers' Comp)</t>
  </si>
  <si>
    <t>Photocopy or scanned records .25 cents per page, Copy of digital recordings $25.00 per disk or thumb drive. Search/supervisory fee $35.00 per request.</t>
  </si>
  <si>
    <t>AALF-Workers'Comp-0001 (Rev 520)</t>
  </si>
  <si>
    <t>n/a</t>
  </si>
  <si>
    <t xml:space="preserve">Not Available </t>
  </si>
  <si>
    <t>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</si>
</sst>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
  </numFmts>
  <fonts count="10" x14ac:knownFonts="1">
    <font>
      <sz val="10"/>
      <name val="Arial"/>
    </font>
    <font>
      <sz val="10"/>
      <name val="Arial"/>
    </font>
    <font>
      <b/>
      <sz val="9"/>
      <name val="Arial"/>
      <family val="2"/>
    </font>
    <font>
      <sz val="9"/>
      <color indexed="8"/>
      <name val="Calibri"/>
      <family val="2"/>
    </font>
    <font>
      <b/>
      <sz val="10"/>
      <name val="Arial"/>
      <family val="2"/>
    </font>
    <font>
      <sz val="9"/>
      <name val="Arial"/>
      <family val="2"/>
    </font>
    <font>
      <sz val="10"/>
      <name val="Arial"/>
      <family val="2"/>
    </font>
    <font>
      <sz val="9"/>
      <color indexed="8"/>
      <name val="Arial"/>
      <family val="2"/>
    </font>
    <font>
      <sz val="9"/>
      <color theme="1"/>
      <name val="Arial"/>
      <family val="2"/>
    </font>
    <font>
      <b/>
      <sz val="9"/>
      <color indexed="8"/>
      <name val="Calibri"/>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5">
    <xf numFmtId="0" fontId="0" fillId="0" borderId="0"/>
    <xf numFmtId="43"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cellStyleXfs>
  <cellXfs count="107">
    <xf numFmtId="0" fontId="0" fillId="0" borderId="0" xfId="0"/>
    <xf numFmtId="0" fontId="2" fillId="0" borderId="0" xfId="0" applyFont="1" applyBorder="1" applyAlignment="1">
      <alignment horizontal="center" wrapText="1"/>
    </xf>
    <xf numFmtId="0" fontId="2" fillId="0" borderId="0" xfId="0" applyFont="1" applyFill="1" applyBorder="1" applyAlignment="1">
      <alignment horizontal="center" wrapText="1"/>
    </xf>
    <xf numFmtId="164" fontId="2" fillId="0" borderId="0" xfId="0" applyNumberFormat="1" applyFont="1" applyBorder="1" applyAlignment="1">
      <alignment horizontal="center" wrapText="1"/>
    </xf>
    <xf numFmtId="0" fontId="4" fillId="0" borderId="1" xfId="0" applyFont="1" applyBorder="1" applyAlignment="1">
      <alignment horizontal="center" wrapText="1"/>
    </xf>
    <xf numFmtId="0" fontId="3" fillId="0" borderId="0" xfId="0" applyFont="1"/>
    <xf numFmtId="0" fontId="5" fillId="0" borderId="2" xfId="0" applyFont="1" applyFill="1" applyBorder="1" applyAlignment="1">
      <alignment horizontal="left" vertical="top" wrapText="1"/>
    </xf>
    <xf numFmtId="0" fontId="5" fillId="0" borderId="2" xfId="0" applyFont="1" applyBorder="1" applyAlignment="1">
      <alignment horizontal="left" vertical="top"/>
    </xf>
    <xf numFmtId="0" fontId="5" fillId="0" borderId="2" xfId="0" applyFont="1" applyBorder="1" applyAlignment="1">
      <alignment horizontal="left" vertical="top" wrapText="1"/>
    </xf>
    <xf numFmtId="0" fontId="5" fillId="0" borderId="2" xfId="0" applyFont="1" applyBorder="1" applyAlignment="1">
      <alignment vertical="top"/>
    </xf>
    <xf numFmtId="14" fontId="5" fillId="0" borderId="2" xfId="0" applyNumberFormat="1" applyFont="1" applyBorder="1" applyAlignment="1">
      <alignment horizontal="right" vertical="top"/>
    </xf>
    <xf numFmtId="14" fontId="5" fillId="0" borderId="2" xfId="0" applyNumberFormat="1" applyFont="1" applyFill="1" applyBorder="1" applyAlignment="1">
      <alignment horizontal="right" vertical="top"/>
    </xf>
    <xf numFmtId="3" fontId="5" fillId="0" borderId="2" xfId="0" applyNumberFormat="1" applyFont="1" applyFill="1" applyBorder="1" applyAlignment="1">
      <alignment horizontal="center" vertical="top"/>
    </xf>
    <xf numFmtId="0" fontId="5" fillId="0" borderId="2" xfId="0" applyFont="1" applyFill="1" applyBorder="1" applyAlignment="1">
      <alignment vertical="top"/>
    </xf>
    <xf numFmtId="0" fontId="0" fillId="0" borderId="2" xfId="0" applyBorder="1" applyAlignment="1">
      <alignment horizontal="center"/>
    </xf>
    <xf numFmtId="0" fontId="5" fillId="0" borderId="0" xfId="0" applyFont="1" applyAlignment="1">
      <alignment vertical="top"/>
    </xf>
    <xf numFmtId="0" fontId="8" fillId="0" borderId="2" xfId="0" applyFont="1" applyFill="1" applyBorder="1" applyAlignment="1">
      <alignment vertical="top" wrapText="1"/>
    </xf>
    <xf numFmtId="0" fontId="8" fillId="0" borderId="2" xfId="0" applyFont="1" applyBorder="1" applyAlignment="1">
      <alignment vertical="top"/>
    </xf>
    <xf numFmtId="0" fontId="8" fillId="0" borderId="2" xfId="0" applyFont="1" applyBorder="1" applyAlignment="1">
      <alignment vertical="top" wrapText="1"/>
    </xf>
    <xf numFmtId="164" fontId="8" fillId="0" borderId="2" xfId="0" applyNumberFormat="1" applyFont="1" applyBorder="1" applyAlignment="1">
      <alignment horizontal="left" vertical="top" wrapText="1"/>
    </xf>
    <xf numFmtId="0" fontId="5" fillId="0" borderId="2" xfId="0" applyFont="1" applyBorder="1" applyAlignment="1">
      <alignment horizontal="right" vertical="top" wrapText="1"/>
    </xf>
    <xf numFmtId="14" fontId="5" fillId="0" borderId="2" xfId="0" applyNumberFormat="1" applyFont="1" applyBorder="1" applyAlignment="1">
      <alignment vertical="top"/>
    </xf>
    <xf numFmtId="14" fontId="5" fillId="0" borderId="2" xfId="0" applyNumberFormat="1" applyFont="1" applyFill="1" applyBorder="1" applyAlignment="1">
      <alignment vertical="top"/>
    </xf>
    <xf numFmtId="14" fontId="5" fillId="0" borderId="2" xfId="0" applyNumberFormat="1" applyFont="1" applyBorder="1" applyAlignment="1">
      <alignment vertical="top" wrapText="1"/>
    </xf>
    <xf numFmtId="14" fontId="5" fillId="0" borderId="2" xfId="0" applyNumberFormat="1" applyFont="1" applyFill="1" applyBorder="1" applyAlignment="1">
      <alignment vertical="top" wrapText="1"/>
    </xf>
    <xf numFmtId="0" fontId="8" fillId="0" borderId="2" xfId="0" applyFont="1" applyFill="1" applyBorder="1" applyAlignment="1">
      <alignment vertical="top"/>
    </xf>
    <xf numFmtId="164" fontId="8" fillId="0" borderId="2" xfId="0" applyNumberFormat="1" applyFont="1" applyFill="1" applyBorder="1" applyAlignment="1">
      <alignment horizontal="left" vertical="top" wrapText="1"/>
    </xf>
    <xf numFmtId="0" fontId="5" fillId="0" borderId="2" xfId="0" applyFont="1" applyFill="1" applyBorder="1" applyAlignment="1">
      <alignment horizontal="right" vertical="top" wrapText="1"/>
    </xf>
    <xf numFmtId="15" fontId="5" fillId="0" borderId="2" xfId="0" applyNumberFormat="1" applyFont="1" applyFill="1" applyBorder="1" applyAlignment="1">
      <alignment horizontal="right" vertical="top" wrapText="1"/>
    </xf>
    <xf numFmtId="0" fontId="5" fillId="0" borderId="0" xfId="0" applyFont="1" applyFill="1" applyAlignment="1">
      <alignment vertical="top"/>
    </xf>
    <xf numFmtId="0" fontId="8" fillId="0" borderId="2" xfId="0" applyFont="1" applyFill="1" applyBorder="1" applyAlignment="1">
      <alignment horizontal="left" vertical="top" wrapText="1"/>
    </xf>
    <xf numFmtId="0" fontId="8" fillId="0" borderId="2" xfId="0" applyFont="1" applyFill="1" applyBorder="1" applyAlignment="1">
      <alignment horizontal="left" vertical="top"/>
    </xf>
    <xf numFmtId="0" fontId="5" fillId="0" borderId="2" xfId="0" applyFont="1" applyFill="1" applyBorder="1" applyAlignment="1">
      <alignment horizontal="left" vertical="top"/>
    </xf>
    <xf numFmtId="0" fontId="6" fillId="0" borderId="2" xfId="0" applyFont="1" applyBorder="1" applyAlignment="1">
      <alignment horizontal="center"/>
    </xf>
    <xf numFmtId="0" fontId="5" fillId="0" borderId="2" xfId="0" applyFont="1" applyFill="1" applyBorder="1" applyAlignment="1">
      <alignment vertical="top" wrapText="1"/>
    </xf>
    <xf numFmtId="164" fontId="5" fillId="0" borderId="2" xfId="0" applyNumberFormat="1" applyFont="1" applyFill="1" applyBorder="1" applyAlignment="1">
      <alignment horizontal="left" vertical="top" wrapText="1"/>
    </xf>
    <xf numFmtId="164" fontId="5" fillId="0" borderId="2" xfId="0" applyNumberFormat="1" applyFont="1" applyBorder="1" applyAlignment="1">
      <alignment horizontal="left" vertical="top" wrapText="1"/>
    </xf>
    <xf numFmtId="4" fontId="5" fillId="0" borderId="2" xfId="0" applyNumberFormat="1" applyFont="1" applyFill="1" applyBorder="1" applyAlignment="1">
      <alignment vertical="top" wrapText="1"/>
    </xf>
    <xf numFmtId="164" fontId="5" fillId="0" borderId="2" xfId="0" applyNumberFormat="1" applyFont="1" applyFill="1" applyBorder="1" applyAlignment="1">
      <alignment vertical="top" wrapText="1"/>
    </xf>
    <xf numFmtId="0" fontId="5" fillId="0" borderId="2" xfId="0" applyNumberFormat="1" applyFont="1" applyFill="1" applyBorder="1" applyAlignment="1">
      <alignment vertical="top"/>
    </xf>
    <xf numFmtId="0" fontId="6" fillId="0" borderId="0" xfId="0" applyFont="1" applyAlignment="1">
      <alignment horizontal="center"/>
    </xf>
    <xf numFmtId="0" fontId="6" fillId="0" borderId="2" xfId="0" applyFont="1" applyFill="1" applyBorder="1" applyAlignment="1">
      <alignment horizontal="center"/>
    </xf>
    <xf numFmtId="0" fontId="0" fillId="0" borderId="0" xfId="0" applyFill="1" applyBorder="1" applyAlignment="1">
      <alignment horizontal="center"/>
    </xf>
    <xf numFmtId="0" fontId="0" fillId="0" borderId="2" xfId="0" applyFill="1" applyBorder="1" applyAlignment="1">
      <alignment horizontal="center"/>
    </xf>
    <xf numFmtId="0" fontId="0" fillId="0" borderId="0" xfId="0" applyFont="1" applyFill="1" applyBorder="1" applyAlignment="1">
      <alignment horizontal="center"/>
    </xf>
    <xf numFmtId="0" fontId="0" fillId="0" borderId="2" xfId="0" applyFont="1" applyFill="1" applyBorder="1" applyAlignment="1">
      <alignment horizontal="center"/>
    </xf>
    <xf numFmtId="0" fontId="6" fillId="0" borderId="0" xfId="0" applyFont="1" applyFill="1" applyBorder="1" applyAlignment="1">
      <alignment horizontal="center"/>
    </xf>
    <xf numFmtId="0" fontId="4" fillId="0" borderId="3" xfId="0" applyFont="1" applyBorder="1" applyAlignment="1"/>
    <xf numFmtId="0" fontId="2" fillId="0" borderId="3" xfId="0" applyFont="1" applyBorder="1" applyAlignment="1"/>
    <xf numFmtId="0" fontId="2" fillId="0" borderId="3" xfId="0" applyFont="1" applyFill="1" applyBorder="1" applyAlignment="1"/>
    <xf numFmtId="164" fontId="2" fillId="0" borderId="3" xfId="0" applyNumberFormat="1" applyFont="1" applyBorder="1" applyAlignment="1">
      <alignment horizontal="right" wrapText="1"/>
    </xf>
    <xf numFmtId="0" fontId="2" fillId="0" borderId="3" xfId="0" applyFont="1" applyBorder="1" applyAlignment="1">
      <alignment horizontal="right" wrapText="1"/>
    </xf>
    <xf numFmtId="0" fontId="4" fillId="0" borderId="3" xfId="0" applyFont="1" applyFill="1" applyBorder="1" applyAlignment="1">
      <alignment horizontal="center"/>
    </xf>
    <xf numFmtId="0" fontId="5" fillId="0" borderId="0" xfId="0" applyFont="1" applyAlignment="1"/>
    <xf numFmtId="0" fontId="5" fillId="0" borderId="0" xfId="0" applyFont="1" applyFill="1" applyBorder="1" applyAlignment="1">
      <alignment vertical="top" wrapText="1"/>
    </xf>
    <xf numFmtId="0" fontId="5" fillId="0" borderId="0" xfId="0" applyFont="1" applyBorder="1" applyAlignment="1">
      <alignment vertical="top"/>
    </xf>
    <xf numFmtId="164" fontId="5" fillId="0" borderId="0" xfId="0" applyNumberFormat="1" applyFont="1" applyBorder="1" applyAlignment="1">
      <alignment horizontal="right" vertical="top" wrapText="1"/>
    </xf>
    <xf numFmtId="0" fontId="5" fillId="0" borderId="0" xfId="0" applyFont="1" applyBorder="1" applyAlignment="1">
      <alignment horizontal="right" vertical="top" wrapText="1"/>
    </xf>
    <xf numFmtId="0" fontId="5" fillId="0" borderId="0" xfId="0" applyFont="1" applyFill="1" applyBorder="1" applyAlignment="1">
      <alignment vertical="top"/>
    </xf>
    <xf numFmtId="0" fontId="7" fillId="0" borderId="0" xfId="0" applyFont="1" applyBorder="1" applyAlignment="1">
      <alignment horizontal="left"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horizontal="center" vertical="center"/>
    </xf>
    <xf numFmtId="0" fontId="7" fillId="0" borderId="0" xfId="0" applyFont="1" applyBorder="1" applyAlignment="1">
      <alignment vertical="center"/>
    </xf>
    <xf numFmtId="0" fontId="5" fillId="0" borderId="0" xfId="0" applyFont="1"/>
    <xf numFmtId="0" fontId="5" fillId="0" borderId="0" xfId="0" applyFont="1" applyFill="1" applyBorder="1"/>
    <xf numFmtId="0" fontId="0" fillId="0" borderId="0" xfId="0" applyAlignment="1">
      <alignment horizontal="center"/>
    </xf>
    <xf numFmtId="0" fontId="9" fillId="0" borderId="0" xfId="0" applyFont="1"/>
    <xf numFmtId="1" fontId="2" fillId="0" borderId="0" xfId="0" applyNumberFormat="1" applyFont="1" applyFill="1" applyBorder="1" applyAlignment="1">
      <alignment horizontal="center" wrapText="1"/>
    </xf>
    <xf numFmtId="1" fontId="5" fillId="0" borderId="2" xfId="1" applyNumberFormat="1" applyFont="1" applyFill="1" applyBorder="1" applyAlignment="1">
      <alignment horizontal="right" vertical="top"/>
    </xf>
    <xf numFmtId="1" fontId="5" fillId="0" borderId="2" xfId="0" applyNumberFormat="1" applyFont="1" applyFill="1" applyBorder="1" applyAlignment="1">
      <alignment horizontal="right" vertical="top"/>
    </xf>
    <xf numFmtId="1" fontId="5" fillId="0" borderId="0" xfId="1" applyNumberFormat="1" applyFont="1" applyFill="1" applyAlignment="1">
      <alignment horizontal="right" vertical="top"/>
    </xf>
    <xf numFmtId="1" fontId="2" fillId="0" borderId="3" xfId="0" applyNumberFormat="1" applyFont="1" applyFill="1" applyBorder="1" applyAlignment="1">
      <alignment horizontal="right"/>
    </xf>
    <xf numFmtId="1" fontId="5" fillId="0" borderId="0" xfId="0" applyNumberFormat="1" applyFont="1" applyAlignment="1">
      <alignment horizontal="right" vertical="top"/>
    </xf>
    <xf numFmtId="1" fontId="7" fillId="0" borderId="0" xfId="0" applyNumberFormat="1" applyFont="1" applyBorder="1" applyAlignment="1">
      <alignment horizontal="right" vertical="center"/>
    </xf>
    <xf numFmtId="164" fontId="5" fillId="0" borderId="2" xfId="0" applyNumberFormat="1" applyFont="1" applyFill="1" applyBorder="1" applyAlignment="1">
      <alignment horizontal="right" vertical="top" wrapText="1"/>
    </xf>
    <xf numFmtId="1" fontId="5" fillId="0" borderId="2" xfId="1" applyNumberFormat="1" applyFont="1" applyFill="1" applyBorder="1" applyAlignment="1">
      <alignment horizontal="right" vertical="top" wrapText="1"/>
    </xf>
    <xf numFmtId="44" fontId="2" fillId="0" borderId="0" xfId="4" applyFont="1" applyFill="1" applyBorder="1" applyAlignment="1">
      <alignment horizontal="center" wrapText="1"/>
    </xf>
    <xf numFmtId="44" fontId="5" fillId="0" borderId="2" xfId="4" applyFont="1" applyFill="1" applyBorder="1" applyAlignment="1">
      <alignment horizontal="right" vertical="top"/>
    </xf>
    <xf numFmtId="44" fontId="2" fillId="0" borderId="3" xfId="4" applyFont="1" applyFill="1" applyBorder="1" applyAlignment="1">
      <alignment horizontal="right"/>
    </xf>
    <xf numFmtId="44" fontId="5" fillId="0" borderId="0" xfId="4" applyFont="1" applyAlignment="1">
      <alignment horizontal="right" vertical="top"/>
    </xf>
    <xf numFmtId="44" fontId="7" fillId="0" borderId="0" xfId="4" applyFont="1" applyBorder="1" applyAlignment="1">
      <alignment horizontal="right" vertical="center"/>
    </xf>
    <xf numFmtId="44" fontId="5" fillId="0" borderId="2" xfId="4" applyFont="1" applyFill="1" applyBorder="1" applyAlignment="1">
      <alignment horizontal="center" vertical="top"/>
    </xf>
    <xf numFmtId="44" fontId="5" fillId="0" borderId="2" xfId="4" applyFont="1" applyFill="1" applyBorder="1" applyAlignment="1">
      <alignment vertical="top"/>
    </xf>
    <xf numFmtId="44" fontId="2" fillId="0" borderId="3" xfId="4" applyFont="1" applyFill="1" applyBorder="1" applyAlignment="1">
      <alignment horizontal="center"/>
    </xf>
    <xf numFmtId="44" fontId="5" fillId="0" borderId="0" xfId="4" applyFont="1" applyAlignment="1">
      <alignment vertical="top"/>
    </xf>
    <xf numFmtId="44" fontId="7" fillId="0" borderId="0" xfId="4" applyFont="1" applyBorder="1" applyAlignment="1">
      <alignment vertical="center"/>
    </xf>
    <xf numFmtId="44" fontId="5" fillId="0" borderId="2" xfId="4" applyFont="1" applyFill="1" applyBorder="1" applyAlignment="1">
      <alignment vertical="top"/>
    </xf>
    <xf numFmtId="44" fontId="5" fillId="0" borderId="2" xfId="4" applyFont="1" applyFill="1" applyBorder="1" applyAlignment="1">
      <alignment horizontal="right" vertical="top"/>
    </xf>
    <xf numFmtId="44" fontId="5" fillId="0" borderId="2" xfId="4" applyFont="1" applyFill="1" applyBorder="1" applyAlignment="1">
      <alignment vertical="top"/>
    </xf>
    <xf numFmtId="44" fontId="5" fillId="0" borderId="0" xfId="4" applyFont="1" applyFill="1" applyAlignment="1">
      <alignment horizontal="right" vertical="top"/>
    </xf>
    <xf numFmtId="44" fontId="5" fillId="0" borderId="0" xfId="4" applyFont="1" applyFill="1" applyAlignment="1">
      <alignment vertical="top"/>
    </xf>
    <xf numFmtId="44" fontId="5" fillId="0" borderId="2" xfId="4" applyFont="1" applyFill="1" applyBorder="1" applyAlignment="1">
      <alignment horizontal="right" vertical="top"/>
    </xf>
    <xf numFmtId="44" fontId="5" fillId="0" borderId="2" xfId="4" applyFont="1" applyFill="1" applyBorder="1" applyAlignment="1">
      <alignment vertical="top"/>
    </xf>
    <xf numFmtId="44" fontId="5" fillId="0" borderId="2" xfId="4" applyFont="1" applyFill="1" applyBorder="1" applyAlignment="1">
      <alignment horizontal="right" vertical="top"/>
    </xf>
    <xf numFmtId="44" fontId="5" fillId="0" borderId="2" xfId="4" applyFont="1" applyFill="1" applyBorder="1" applyAlignment="1">
      <alignment horizontal="right" vertical="top"/>
    </xf>
    <xf numFmtId="44" fontId="5" fillId="0" borderId="2" xfId="4" applyFont="1" applyFill="1" applyBorder="1" applyAlignment="1">
      <alignment vertical="top"/>
    </xf>
    <xf numFmtId="44" fontId="5" fillId="0" borderId="0" xfId="4" applyFont="1" applyFill="1" applyAlignment="1">
      <alignment horizontal="right" vertical="top"/>
    </xf>
    <xf numFmtId="44" fontId="5" fillId="0" borderId="2" xfId="4" applyFont="1" applyBorder="1" applyAlignment="1">
      <alignment horizontal="right" vertical="top"/>
    </xf>
    <xf numFmtId="44" fontId="5" fillId="0" borderId="1" xfId="4" applyFont="1" applyBorder="1" applyAlignment="1">
      <alignment horizontal="right" vertical="top"/>
    </xf>
    <xf numFmtId="44" fontId="5" fillId="0" borderId="2" xfId="4" applyFont="1" applyFill="1" applyBorder="1" applyAlignment="1">
      <alignment horizontal="right" vertical="top"/>
    </xf>
    <xf numFmtId="44" fontId="5" fillId="0" borderId="0" xfId="4" applyFont="1" applyFill="1" applyAlignment="1">
      <alignment horizontal="right" vertical="top"/>
    </xf>
    <xf numFmtId="44" fontId="5" fillId="0" borderId="2" xfId="4" applyFont="1" applyBorder="1" applyAlignment="1">
      <alignment horizontal="right" vertical="top"/>
    </xf>
    <xf numFmtId="44" fontId="5" fillId="0" borderId="1" xfId="4" applyFont="1" applyBorder="1" applyAlignment="1">
      <alignment horizontal="right" vertical="top"/>
    </xf>
    <xf numFmtId="44" fontId="5" fillId="0" borderId="2" xfId="4" applyFont="1" applyFill="1" applyBorder="1" applyAlignment="1">
      <alignment horizontal="right" vertical="top"/>
    </xf>
    <xf numFmtId="44" fontId="5" fillId="0" borderId="0" xfId="4" applyFont="1" applyFill="1" applyAlignment="1">
      <alignment horizontal="right" vertical="top"/>
    </xf>
    <xf numFmtId="44" fontId="5" fillId="0" borderId="1" xfId="4" applyFont="1" applyBorder="1" applyAlignment="1">
      <alignment horizontal="right" vertical="top"/>
    </xf>
  </cellXfs>
  <cellStyles count="5">
    <cellStyle name="Comma" xfId="1" builtinId="3"/>
    <cellStyle name="Currency" xfId="4" builtinId="4"/>
    <cellStyle name="Currency 2" xfId="2" xr:uid="{00000000-0005-0000-0000-000002000000}"/>
    <cellStyle name="Currency 4" xfId="3" xr:uid="{00000000-0005-0000-0000-000003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78"/>
  <sheetViews>
    <sheetView tabSelected="1" zoomScaleNormal="100" zoomScaleSheetLayoutView="100" workbookViewId="0">
      <pane ySplit="1" topLeftCell="A14" activePane="bottomLeft" state="frozen"/>
      <selection pane="bottomLeft" activeCell="N16" sqref="N16"/>
    </sheetView>
  </sheetViews>
  <sheetFormatPr defaultColWidth="9.140625" defaultRowHeight="12.75" x14ac:dyDescent="0.2"/>
  <cols>
    <col min="1" max="1" width="17.42578125" style="15" bestFit="1" customWidth="1"/>
    <col min="2" max="2" width="14.28515625" style="54" customWidth="1"/>
    <col min="3" max="3" width="30.42578125" style="65" customWidth="1"/>
    <col min="4" max="4" width="16.42578125" style="55" bestFit="1" customWidth="1"/>
    <col min="5" max="5" width="29.28515625" style="55" bestFit="1" customWidth="1"/>
    <col min="6" max="6" width="22" style="56" bestFit="1" customWidth="1"/>
    <col min="7" max="7" width="13.5703125" style="57" bestFit="1" customWidth="1"/>
    <col min="8" max="8" width="11.7109375" style="57" bestFit="1" customWidth="1"/>
    <col min="9" max="9" width="10.85546875" style="55" bestFit="1" customWidth="1"/>
    <col min="10" max="10" width="13.42578125" style="58" bestFit="1" customWidth="1"/>
    <col min="11" max="11" width="11.7109375" style="73" bestFit="1" customWidth="1"/>
    <col min="12" max="12" width="13.5703125" style="80" bestFit="1" customWidth="1"/>
    <col min="13" max="13" width="11.7109375" style="73" bestFit="1" customWidth="1"/>
    <col min="14" max="14" width="13.5703125" style="85" bestFit="1" customWidth="1"/>
    <col min="15" max="15" width="16.5703125" style="66" bestFit="1" customWidth="1"/>
    <col min="16" max="16384" width="9.140625" style="15"/>
  </cols>
  <sheetData>
    <row r="1" spans="1:15" s="5" customFormat="1" ht="51" x14ac:dyDescent="0.2">
      <c r="A1" s="67" t="s">
        <v>154</v>
      </c>
      <c r="B1" s="2" t="s">
        <v>0</v>
      </c>
      <c r="C1" s="1" t="s">
        <v>1</v>
      </c>
      <c r="D1" s="1" t="s">
        <v>2</v>
      </c>
      <c r="E1" s="1"/>
      <c r="F1" s="3" t="s">
        <v>3</v>
      </c>
      <c r="G1" s="1" t="s">
        <v>4</v>
      </c>
      <c r="H1" s="1" t="s">
        <v>5</v>
      </c>
      <c r="I1" s="1" t="s">
        <v>6</v>
      </c>
      <c r="J1" s="2" t="s">
        <v>7</v>
      </c>
      <c r="K1" s="68" t="s">
        <v>152</v>
      </c>
      <c r="L1" s="77" t="s">
        <v>151</v>
      </c>
      <c r="M1" s="68" t="s">
        <v>150</v>
      </c>
      <c r="N1" s="77" t="s">
        <v>149</v>
      </c>
      <c r="O1" s="4" t="s">
        <v>8</v>
      </c>
    </row>
    <row r="2" spans="1:15" ht="216" x14ac:dyDescent="0.2">
      <c r="A2" s="15" t="s">
        <v>153</v>
      </c>
      <c r="B2" s="6" t="s">
        <v>9</v>
      </c>
      <c r="C2" s="6" t="s">
        <v>10</v>
      </c>
      <c r="D2" s="8" t="s">
        <v>11</v>
      </c>
      <c r="E2" s="9"/>
      <c r="F2" s="8" t="s">
        <v>12</v>
      </c>
      <c r="G2" s="8" t="s">
        <v>13</v>
      </c>
      <c r="H2" s="8" t="s">
        <v>14</v>
      </c>
      <c r="I2" s="10">
        <v>36014</v>
      </c>
      <c r="J2" s="11"/>
      <c r="K2" s="69" t="s">
        <v>172</v>
      </c>
      <c r="L2" s="78">
        <v>0</v>
      </c>
      <c r="M2" s="69" t="s">
        <v>172</v>
      </c>
      <c r="N2" s="82">
        <v>0</v>
      </c>
      <c r="O2" s="14"/>
    </row>
    <row r="3" spans="1:15" ht="44.45" customHeight="1" x14ac:dyDescent="0.2">
      <c r="A3" s="15" t="s">
        <v>153</v>
      </c>
      <c r="B3" s="16" t="s">
        <v>16</v>
      </c>
      <c r="C3" s="18" t="s">
        <v>17</v>
      </c>
      <c r="D3" s="18" t="s">
        <v>18</v>
      </c>
      <c r="E3" s="17"/>
      <c r="F3" s="19" t="s">
        <v>19</v>
      </c>
      <c r="G3" s="8" t="s">
        <v>20</v>
      </c>
      <c r="H3" s="20" t="s">
        <v>21</v>
      </c>
      <c r="I3" s="21">
        <v>39630</v>
      </c>
      <c r="J3" s="22"/>
      <c r="K3" s="69">
        <v>0</v>
      </c>
      <c r="L3" s="78">
        <v>0</v>
      </c>
      <c r="M3" s="69">
        <v>0</v>
      </c>
      <c r="N3" s="83">
        <v>0</v>
      </c>
      <c r="O3" s="14" t="s">
        <v>22</v>
      </c>
    </row>
    <row r="4" spans="1:15" ht="61.15" customHeight="1" x14ac:dyDescent="0.2">
      <c r="A4" s="15" t="s">
        <v>153</v>
      </c>
      <c r="B4" s="16" t="s">
        <v>23</v>
      </c>
      <c r="C4" s="18" t="s">
        <v>24</v>
      </c>
      <c r="D4" s="18" t="s">
        <v>25</v>
      </c>
      <c r="E4" s="17" t="s">
        <v>26</v>
      </c>
      <c r="F4" s="19"/>
      <c r="G4" s="8" t="s">
        <v>20</v>
      </c>
      <c r="H4" s="20"/>
      <c r="I4" s="21">
        <v>41821</v>
      </c>
      <c r="J4" s="22"/>
      <c r="K4" s="69">
        <v>3</v>
      </c>
      <c r="L4" s="78">
        <v>12213</v>
      </c>
      <c r="M4" s="69">
        <v>2</v>
      </c>
      <c r="N4" s="83">
        <v>19858</v>
      </c>
      <c r="O4" s="14" t="s">
        <v>22</v>
      </c>
    </row>
    <row r="5" spans="1:15" ht="80.45" customHeight="1" x14ac:dyDescent="0.2">
      <c r="A5" s="15" t="s">
        <v>153</v>
      </c>
      <c r="B5" s="16" t="s">
        <v>27</v>
      </c>
      <c r="C5" s="18" t="s">
        <v>28</v>
      </c>
      <c r="D5" s="18" t="s">
        <v>18</v>
      </c>
      <c r="E5" s="17"/>
      <c r="F5" s="19" t="s">
        <v>29</v>
      </c>
      <c r="G5" s="8" t="s">
        <v>30</v>
      </c>
      <c r="H5" s="20" t="s">
        <v>21</v>
      </c>
      <c r="I5" s="21">
        <v>40360</v>
      </c>
      <c r="J5" s="22"/>
      <c r="K5" s="69" t="s">
        <v>172</v>
      </c>
      <c r="L5" s="78" t="s">
        <v>172</v>
      </c>
      <c r="M5" s="69" t="s">
        <v>172</v>
      </c>
      <c r="N5" s="83" t="s">
        <v>172</v>
      </c>
      <c r="O5" s="14" t="s">
        <v>22</v>
      </c>
    </row>
    <row r="6" spans="1:15" ht="43.9" customHeight="1" x14ac:dyDescent="0.2">
      <c r="A6" s="15" t="s">
        <v>153</v>
      </c>
      <c r="B6" s="16" t="s">
        <v>31</v>
      </c>
      <c r="C6" s="18" t="s">
        <v>32</v>
      </c>
      <c r="D6" s="18" t="s">
        <v>18</v>
      </c>
      <c r="E6" s="17"/>
      <c r="F6" s="19" t="s">
        <v>33</v>
      </c>
      <c r="G6" s="8" t="s">
        <v>30</v>
      </c>
      <c r="H6" s="20" t="s">
        <v>21</v>
      </c>
      <c r="I6" s="23">
        <v>39630</v>
      </c>
      <c r="J6" s="24"/>
      <c r="K6" s="69">
        <v>0</v>
      </c>
      <c r="L6" s="78">
        <v>0</v>
      </c>
      <c r="M6" s="69">
        <v>0</v>
      </c>
      <c r="N6" s="83">
        <v>0</v>
      </c>
      <c r="O6" s="14" t="s">
        <v>22</v>
      </c>
    </row>
    <row r="7" spans="1:15" s="29" customFormat="1" ht="66.599999999999994" customHeight="1" x14ac:dyDescent="0.2">
      <c r="A7" s="29" t="s">
        <v>153</v>
      </c>
      <c r="B7" s="16" t="s">
        <v>34</v>
      </c>
      <c r="C7" s="16" t="s">
        <v>35</v>
      </c>
      <c r="D7" s="16" t="s">
        <v>36</v>
      </c>
      <c r="E7" s="25"/>
      <c r="F7" s="26" t="s">
        <v>37</v>
      </c>
      <c r="G7" s="6" t="s">
        <v>20</v>
      </c>
      <c r="H7" s="27"/>
      <c r="I7" s="28"/>
      <c r="J7" s="28"/>
      <c r="K7" s="69">
        <v>5</v>
      </c>
      <c r="L7" s="78">
        <v>20581</v>
      </c>
      <c r="M7" s="69">
        <v>7</v>
      </c>
      <c r="N7" s="83">
        <v>19337</v>
      </c>
      <c r="O7" s="14" t="s">
        <v>22</v>
      </c>
    </row>
    <row r="8" spans="1:15" s="29" customFormat="1" ht="46.9" customHeight="1" x14ac:dyDescent="0.2">
      <c r="A8" s="29" t="s">
        <v>153</v>
      </c>
      <c r="B8" s="30" t="s">
        <v>38</v>
      </c>
      <c r="C8" s="30" t="s">
        <v>39</v>
      </c>
      <c r="D8" s="30"/>
      <c r="E8" s="31"/>
      <c r="F8" s="26">
        <v>75</v>
      </c>
      <c r="G8" s="6" t="s">
        <v>40</v>
      </c>
      <c r="H8" s="6" t="s">
        <v>41</v>
      </c>
      <c r="I8" s="13" t="s">
        <v>15</v>
      </c>
      <c r="J8" s="13"/>
      <c r="K8" s="69" t="s">
        <v>172</v>
      </c>
      <c r="L8" s="78">
        <v>0</v>
      </c>
      <c r="M8" s="69" t="s">
        <v>172</v>
      </c>
      <c r="N8" s="83">
        <v>0</v>
      </c>
      <c r="O8" s="33" t="s">
        <v>42</v>
      </c>
    </row>
    <row r="9" spans="1:15" s="29" customFormat="1" ht="144" x14ac:dyDescent="0.2">
      <c r="A9" s="29" t="s">
        <v>155</v>
      </c>
      <c r="B9" s="30" t="s">
        <v>43</v>
      </c>
      <c r="C9" s="30" t="s">
        <v>44</v>
      </c>
      <c r="D9" s="30" t="s">
        <v>45</v>
      </c>
      <c r="E9" s="31"/>
      <c r="F9" s="26" t="s">
        <v>46</v>
      </c>
      <c r="G9" s="6" t="s">
        <v>47</v>
      </c>
      <c r="H9" s="6" t="s">
        <v>48</v>
      </c>
      <c r="I9" s="34" t="s">
        <v>49</v>
      </c>
      <c r="J9" s="34"/>
      <c r="K9" s="69">
        <v>65475</v>
      </c>
      <c r="L9" s="78">
        <v>130950</v>
      </c>
      <c r="M9" s="69">
        <v>135388</v>
      </c>
      <c r="N9" s="83">
        <v>270776</v>
      </c>
      <c r="O9" s="14"/>
    </row>
    <row r="10" spans="1:15" s="29" customFormat="1" ht="55.9" customHeight="1" x14ac:dyDescent="0.2">
      <c r="A10" s="29" t="s">
        <v>155</v>
      </c>
      <c r="B10" s="6" t="s">
        <v>50</v>
      </c>
      <c r="C10" s="6" t="s">
        <v>51</v>
      </c>
      <c r="D10" s="6" t="s">
        <v>52</v>
      </c>
      <c r="E10" s="32"/>
      <c r="F10" s="35" t="s">
        <v>53</v>
      </c>
      <c r="G10" s="6" t="s">
        <v>47</v>
      </c>
      <c r="H10" s="6" t="s">
        <v>54</v>
      </c>
      <c r="I10" s="34" t="s">
        <v>55</v>
      </c>
      <c r="J10" s="34"/>
      <c r="K10" s="70" t="s">
        <v>173</v>
      </c>
      <c r="L10" s="78">
        <v>0</v>
      </c>
      <c r="M10" s="70">
        <v>42</v>
      </c>
      <c r="N10" s="82">
        <v>0</v>
      </c>
      <c r="O10" s="12"/>
    </row>
    <row r="11" spans="1:15" s="29" customFormat="1" ht="61.5" customHeight="1" x14ac:dyDescent="0.2">
      <c r="A11" s="29" t="s">
        <v>155</v>
      </c>
      <c r="B11" s="34" t="s">
        <v>50</v>
      </c>
      <c r="C11" s="34" t="s">
        <v>56</v>
      </c>
      <c r="D11" s="13" t="s">
        <v>57</v>
      </c>
      <c r="E11" s="13"/>
      <c r="F11" s="35" t="s">
        <v>58</v>
      </c>
      <c r="G11" s="6" t="s">
        <v>40</v>
      </c>
      <c r="H11" s="6" t="s">
        <v>54</v>
      </c>
      <c r="I11" s="22">
        <v>39814</v>
      </c>
      <c r="J11" s="22"/>
      <c r="K11" s="70">
        <v>58</v>
      </c>
      <c r="L11" s="78">
        <v>4726</v>
      </c>
      <c r="M11" s="70">
        <v>107</v>
      </c>
      <c r="N11" s="82">
        <v>9870</v>
      </c>
      <c r="O11" s="12"/>
    </row>
    <row r="12" spans="1:15" ht="118.5" customHeight="1" x14ac:dyDescent="0.2">
      <c r="A12" s="15" t="s">
        <v>156</v>
      </c>
      <c r="B12" s="6" t="s">
        <v>59</v>
      </c>
      <c r="C12" s="6" t="s">
        <v>169</v>
      </c>
      <c r="D12" s="8" t="s">
        <v>60</v>
      </c>
      <c r="E12" s="7"/>
      <c r="F12" s="36" t="s">
        <v>170</v>
      </c>
      <c r="G12" s="6" t="s">
        <v>20</v>
      </c>
      <c r="H12" s="8" t="s">
        <v>61</v>
      </c>
      <c r="I12" s="21">
        <v>44137</v>
      </c>
      <c r="J12" s="24" t="s">
        <v>62</v>
      </c>
      <c r="K12" s="69">
        <v>613</v>
      </c>
      <c r="L12" s="78">
        <v>63787.07</v>
      </c>
      <c r="M12" s="69">
        <v>615</v>
      </c>
      <c r="N12" s="83">
        <v>56747.13</v>
      </c>
      <c r="O12" s="12"/>
    </row>
    <row r="13" spans="1:15" ht="61.5" customHeight="1" x14ac:dyDescent="0.2">
      <c r="A13" s="15" t="s">
        <v>156</v>
      </c>
      <c r="B13" s="6" t="s">
        <v>63</v>
      </c>
      <c r="C13" s="6" t="s">
        <v>167</v>
      </c>
      <c r="D13" s="8" t="s">
        <v>168</v>
      </c>
      <c r="E13" s="7"/>
      <c r="F13" s="36">
        <v>150</v>
      </c>
      <c r="G13" s="6" t="s">
        <v>66</v>
      </c>
      <c r="H13" s="8" t="s">
        <v>61</v>
      </c>
      <c r="I13" s="21">
        <v>44137</v>
      </c>
      <c r="J13" s="24" t="s">
        <v>159</v>
      </c>
      <c r="K13" s="69">
        <v>26</v>
      </c>
      <c r="L13" s="78">
        <f>+K13*F13</f>
        <v>3900</v>
      </c>
      <c r="M13" s="69">
        <v>15</v>
      </c>
      <c r="N13" s="83">
        <f>+F13*M13</f>
        <v>2250</v>
      </c>
      <c r="O13" s="12"/>
    </row>
    <row r="14" spans="1:15" ht="67.5" customHeight="1" x14ac:dyDescent="0.2">
      <c r="A14" s="15" t="s">
        <v>156</v>
      </c>
      <c r="B14" s="6" t="s">
        <v>171</v>
      </c>
      <c r="C14" s="6" t="s">
        <v>166</v>
      </c>
      <c r="D14" s="8" t="s">
        <v>160</v>
      </c>
      <c r="E14" s="7"/>
      <c r="F14" s="36">
        <v>300</v>
      </c>
      <c r="G14" s="6" t="s">
        <v>161</v>
      </c>
      <c r="H14" s="8" t="s">
        <v>41</v>
      </c>
      <c r="I14" s="21">
        <v>44137</v>
      </c>
      <c r="J14" s="24" t="s">
        <v>162</v>
      </c>
      <c r="K14" s="69">
        <v>97</v>
      </c>
      <c r="L14" s="78">
        <f>+F14*K14</f>
        <v>29100</v>
      </c>
      <c r="M14" s="69">
        <v>57</v>
      </c>
      <c r="N14" s="83">
        <v>15450</v>
      </c>
      <c r="O14" s="12"/>
    </row>
    <row r="15" spans="1:15" ht="48" x14ac:dyDescent="0.2">
      <c r="A15" s="15" t="s">
        <v>156</v>
      </c>
      <c r="B15" s="6" t="s">
        <v>63</v>
      </c>
      <c r="C15" s="6" t="s">
        <v>64</v>
      </c>
      <c r="D15" s="8" t="s">
        <v>65</v>
      </c>
      <c r="E15" s="7"/>
      <c r="F15" s="36">
        <v>100</v>
      </c>
      <c r="G15" s="8" t="s">
        <v>66</v>
      </c>
      <c r="H15" s="8" t="s">
        <v>61</v>
      </c>
      <c r="I15" s="21">
        <v>44137</v>
      </c>
      <c r="J15" s="24" t="s">
        <v>163</v>
      </c>
      <c r="K15" s="69">
        <v>3243</v>
      </c>
      <c r="L15" s="78">
        <f>+F15*K15</f>
        <v>324300</v>
      </c>
      <c r="M15" s="69">
        <v>3315</v>
      </c>
      <c r="N15" s="83">
        <f>+F15*M15</f>
        <v>331500</v>
      </c>
      <c r="O15" s="14"/>
    </row>
    <row r="16" spans="1:15" ht="108" x14ac:dyDescent="0.2">
      <c r="A16" s="15" t="s">
        <v>156</v>
      </c>
      <c r="B16" s="6" t="s">
        <v>67</v>
      </c>
      <c r="C16" s="6" t="s">
        <v>165</v>
      </c>
      <c r="D16" s="8" t="s">
        <v>164</v>
      </c>
      <c r="E16" s="7"/>
      <c r="F16" s="36">
        <v>1000</v>
      </c>
      <c r="G16" s="8" t="s">
        <v>161</v>
      </c>
      <c r="H16" s="8" t="s">
        <v>68</v>
      </c>
      <c r="I16" s="21">
        <v>44137</v>
      </c>
      <c r="J16" s="24" t="s">
        <v>62</v>
      </c>
      <c r="K16" s="70">
        <v>12</v>
      </c>
      <c r="L16" s="104" t="s">
        <v>15</v>
      </c>
      <c r="M16" s="70">
        <v>1</v>
      </c>
      <c r="N16" s="82" t="s">
        <v>15</v>
      </c>
      <c r="O16" s="14"/>
    </row>
    <row r="17" spans="1:15" ht="45.6" customHeight="1" x14ac:dyDescent="0.2">
      <c r="A17" s="15" t="s">
        <v>157</v>
      </c>
      <c r="B17" s="34" t="s">
        <v>69</v>
      </c>
      <c r="C17" s="37" t="s">
        <v>70</v>
      </c>
      <c r="D17" s="34" t="s">
        <v>71</v>
      </c>
      <c r="E17" s="13"/>
      <c r="F17" s="37" t="s">
        <v>72</v>
      </c>
      <c r="G17" s="34" t="s">
        <v>73</v>
      </c>
      <c r="H17" s="34" t="s">
        <v>74</v>
      </c>
      <c r="I17" s="34" t="s">
        <v>75</v>
      </c>
      <c r="J17" s="34" t="s">
        <v>76</v>
      </c>
      <c r="K17" s="76">
        <v>111</v>
      </c>
      <c r="L17" s="78">
        <v>84240.85</v>
      </c>
      <c r="M17" s="76">
        <v>102</v>
      </c>
      <c r="N17" s="87">
        <v>57655.679999999993</v>
      </c>
      <c r="O17" s="33" t="s">
        <v>42</v>
      </c>
    </row>
    <row r="18" spans="1:15" ht="114" customHeight="1" x14ac:dyDescent="0.2">
      <c r="A18" s="15" t="s">
        <v>157</v>
      </c>
      <c r="B18" s="34" t="s">
        <v>77</v>
      </c>
      <c r="C18" s="38" t="s">
        <v>78</v>
      </c>
      <c r="D18" s="34" t="s">
        <v>79</v>
      </c>
      <c r="E18" s="13"/>
      <c r="F18" s="75" t="s">
        <v>80</v>
      </c>
      <c r="G18" s="34" t="s">
        <v>81</v>
      </c>
      <c r="H18" s="34" t="s">
        <v>74</v>
      </c>
      <c r="I18" s="39">
        <v>2014</v>
      </c>
      <c r="J18" s="22" t="s">
        <v>82</v>
      </c>
      <c r="K18" s="76">
        <v>21274</v>
      </c>
      <c r="L18" s="88">
        <v>967673.33000000007</v>
      </c>
      <c r="M18" s="76">
        <v>18395</v>
      </c>
      <c r="N18" s="89">
        <v>912201.95000000019</v>
      </c>
      <c r="O18" s="33" t="s">
        <v>83</v>
      </c>
    </row>
    <row r="19" spans="1:15" ht="56.45" customHeight="1" x14ac:dyDescent="0.2">
      <c r="A19" s="15" t="s">
        <v>157</v>
      </c>
      <c r="B19" s="34" t="s">
        <v>84</v>
      </c>
      <c r="C19" s="34" t="s">
        <v>85</v>
      </c>
      <c r="D19" s="34" t="s">
        <v>86</v>
      </c>
      <c r="E19" s="13"/>
      <c r="F19" s="35">
        <v>50</v>
      </c>
      <c r="G19" s="34" t="s">
        <v>87</v>
      </c>
      <c r="H19" s="34" t="s">
        <v>74</v>
      </c>
      <c r="I19" s="22">
        <v>39995</v>
      </c>
      <c r="J19" s="22" t="s">
        <v>88</v>
      </c>
      <c r="K19" s="71">
        <v>18554</v>
      </c>
      <c r="L19" s="90">
        <v>884223.82000000007</v>
      </c>
      <c r="M19" s="71">
        <v>13099</v>
      </c>
      <c r="N19" s="91">
        <v>962545.85000000009</v>
      </c>
      <c r="O19" s="40" t="s">
        <v>42</v>
      </c>
    </row>
    <row r="20" spans="1:15" ht="269.45" customHeight="1" x14ac:dyDescent="0.2">
      <c r="A20" s="15" t="s">
        <v>157</v>
      </c>
      <c r="B20" s="34" t="s">
        <v>89</v>
      </c>
      <c r="C20" s="38" t="s">
        <v>90</v>
      </c>
      <c r="D20" s="34" t="s">
        <v>91</v>
      </c>
      <c r="E20" s="13"/>
      <c r="F20" s="38" t="s">
        <v>92</v>
      </c>
      <c r="G20" s="34" t="s">
        <v>93</v>
      </c>
      <c r="H20" s="34" t="s">
        <v>74</v>
      </c>
      <c r="I20" s="34">
        <v>2013</v>
      </c>
      <c r="J20" s="34" t="s">
        <v>94</v>
      </c>
      <c r="K20" s="69">
        <v>4342</v>
      </c>
      <c r="L20" s="92">
        <v>2589842.2199999997</v>
      </c>
      <c r="M20" s="69">
        <v>4417</v>
      </c>
      <c r="N20" s="93">
        <v>2698988.12</v>
      </c>
      <c r="O20" s="41" t="s">
        <v>83</v>
      </c>
    </row>
    <row r="21" spans="1:15" ht="49.9" customHeight="1" x14ac:dyDescent="0.2">
      <c r="A21" s="15" t="s">
        <v>157</v>
      </c>
      <c r="B21" s="34" t="s">
        <v>95</v>
      </c>
      <c r="C21" s="34" t="s">
        <v>96</v>
      </c>
      <c r="D21" s="34" t="s">
        <v>57</v>
      </c>
      <c r="E21" s="13" t="s">
        <v>97</v>
      </c>
      <c r="F21" s="38"/>
      <c r="G21" s="34" t="s">
        <v>98</v>
      </c>
      <c r="H21" s="34" t="s">
        <v>41</v>
      </c>
      <c r="I21" s="13"/>
      <c r="J21" s="13" t="s">
        <v>99</v>
      </c>
      <c r="K21" s="70" t="s">
        <v>173</v>
      </c>
      <c r="L21" s="94">
        <v>9025</v>
      </c>
      <c r="M21" s="70">
        <v>162</v>
      </c>
      <c r="N21" s="82">
        <v>0</v>
      </c>
      <c r="O21" s="42"/>
    </row>
    <row r="22" spans="1:15" ht="49.9" customHeight="1" x14ac:dyDescent="0.2">
      <c r="A22" s="15" t="s">
        <v>157</v>
      </c>
      <c r="B22" s="34" t="s">
        <v>100</v>
      </c>
      <c r="C22" s="34" t="s">
        <v>101</v>
      </c>
      <c r="D22" s="34"/>
      <c r="E22" s="13"/>
      <c r="F22" s="37"/>
      <c r="G22" s="34"/>
      <c r="H22" s="34" t="s">
        <v>41</v>
      </c>
      <c r="I22" s="13"/>
      <c r="J22" s="13"/>
      <c r="K22" s="70"/>
      <c r="L22" s="95">
        <v>9051</v>
      </c>
      <c r="M22" s="70"/>
      <c r="N22" s="96">
        <v>3951</v>
      </c>
      <c r="O22" s="43"/>
    </row>
    <row r="23" spans="1:15" ht="49.9" customHeight="1" x14ac:dyDescent="0.2">
      <c r="A23" s="15" t="s">
        <v>157</v>
      </c>
      <c r="B23" s="34" t="s">
        <v>102</v>
      </c>
      <c r="C23" s="38" t="s">
        <v>103</v>
      </c>
      <c r="D23" s="34" t="s">
        <v>104</v>
      </c>
      <c r="E23" s="13"/>
      <c r="F23" s="38" t="s">
        <v>105</v>
      </c>
      <c r="G23" s="34" t="s">
        <v>106</v>
      </c>
      <c r="H23" s="34" t="s">
        <v>41</v>
      </c>
      <c r="I23" s="39">
        <v>2008</v>
      </c>
      <c r="J23" s="22" t="s">
        <v>107</v>
      </c>
      <c r="K23" s="71">
        <v>148</v>
      </c>
      <c r="L23" s="98">
        <v>142682.5</v>
      </c>
      <c r="M23" s="71">
        <v>162</v>
      </c>
      <c r="N23" s="97">
        <v>87205</v>
      </c>
      <c r="O23" s="44" t="s">
        <v>42</v>
      </c>
    </row>
    <row r="24" spans="1:15" ht="49.9" customHeight="1" x14ac:dyDescent="0.2">
      <c r="A24" s="15" t="s">
        <v>157</v>
      </c>
      <c r="B24" s="34" t="s">
        <v>108</v>
      </c>
      <c r="C24" s="38" t="s">
        <v>109</v>
      </c>
      <c r="D24" s="34" t="s">
        <v>110</v>
      </c>
      <c r="E24" s="13"/>
      <c r="F24" s="38" t="s">
        <v>111</v>
      </c>
      <c r="G24" s="34" t="s">
        <v>112</v>
      </c>
      <c r="H24" s="34" t="s">
        <v>41</v>
      </c>
      <c r="I24" s="39">
        <v>1989</v>
      </c>
      <c r="J24" s="22" t="s">
        <v>113</v>
      </c>
      <c r="K24" s="76">
        <v>2167</v>
      </c>
      <c r="L24" s="99">
        <v>110075</v>
      </c>
      <c r="M24" s="76">
        <v>650</v>
      </c>
      <c r="N24" s="100">
        <v>101826</v>
      </c>
      <c r="O24" s="45" t="s">
        <v>83</v>
      </c>
    </row>
    <row r="25" spans="1:15" ht="49.9" customHeight="1" x14ac:dyDescent="0.2">
      <c r="A25" s="15" t="s">
        <v>157</v>
      </c>
      <c r="B25" s="34" t="s">
        <v>114</v>
      </c>
      <c r="C25" s="34" t="s">
        <v>115</v>
      </c>
      <c r="D25" s="34" t="s">
        <v>86</v>
      </c>
      <c r="E25" s="13" t="s">
        <v>116</v>
      </c>
      <c r="F25" s="38" t="s">
        <v>97</v>
      </c>
      <c r="G25" s="34" t="s">
        <v>98</v>
      </c>
      <c r="H25" s="34" t="s">
        <v>41</v>
      </c>
      <c r="I25" s="39">
        <v>1989</v>
      </c>
      <c r="J25" s="22" t="s">
        <v>117</v>
      </c>
      <c r="K25" s="71">
        <v>348</v>
      </c>
      <c r="L25" s="102">
        <v>82537.099999999991</v>
      </c>
      <c r="M25" s="71">
        <v>460</v>
      </c>
      <c r="N25" s="101">
        <v>66841</v>
      </c>
      <c r="O25" s="46" t="s">
        <v>42</v>
      </c>
    </row>
    <row r="26" spans="1:15" ht="49.9" customHeight="1" x14ac:dyDescent="0.2">
      <c r="A26" s="15" t="s">
        <v>157</v>
      </c>
      <c r="B26" s="34" t="s">
        <v>118</v>
      </c>
      <c r="C26" s="34" t="s">
        <v>119</v>
      </c>
      <c r="D26" s="34" t="s">
        <v>57</v>
      </c>
      <c r="E26" s="13"/>
      <c r="F26" s="38" t="s">
        <v>97</v>
      </c>
      <c r="G26" s="34" t="s">
        <v>98</v>
      </c>
      <c r="H26" s="34" t="s">
        <v>41</v>
      </c>
      <c r="I26" s="39">
        <v>1984</v>
      </c>
      <c r="J26" s="22"/>
      <c r="K26" s="69">
        <v>8</v>
      </c>
      <c r="L26" s="103">
        <v>6425</v>
      </c>
      <c r="M26" s="69">
        <v>13</v>
      </c>
      <c r="N26" s="104">
        <v>26680.5</v>
      </c>
      <c r="O26" s="41" t="s">
        <v>83</v>
      </c>
    </row>
    <row r="27" spans="1:15" ht="49.9" customHeight="1" x14ac:dyDescent="0.2">
      <c r="A27" s="15" t="s">
        <v>157</v>
      </c>
      <c r="B27" s="34" t="s">
        <v>118</v>
      </c>
      <c r="C27" s="34" t="s">
        <v>120</v>
      </c>
      <c r="D27" s="34" t="s">
        <v>57</v>
      </c>
      <c r="E27" s="13"/>
      <c r="F27" s="38" t="s">
        <v>97</v>
      </c>
      <c r="G27" s="34" t="s">
        <v>98</v>
      </c>
      <c r="H27" s="34" t="s">
        <v>41</v>
      </c>
      <c r="I27" s="39">
        <v>1991</v>
      </c>
      <c r="J27" s="22"/>
      <c r="K27" s="71">
        <v>1266</v>
      </c>
      <c r="L27" s="106">
        <v>2778177.32</v>
      </c>
      <c r="M27" s="71">
        <v>1068</v>
      </c>
      <c r="N27" s="105">
        <v>3160640</v>
      </c>
      <c r="O27" s="46" t="s">
        <v>42</v>
      </c>
    </row>
    <row r="28" spans="1:15" ht="49.9" customHeight="1" x14ac:dyDescent="0.2">
      <c r="A28" s="15" t="s">
        <v>157</v>
      </c>
      <c r="B28" s="34" t="s">
        <v>121</v>
      </c>
      <c r="C28" s="34"/>
      <c r="D28" s="34" t="s">
        <v>122</v>
      </c>
      <c r="E28" s="13"/>
      <c r="F28" s="38" t="s">
        <v>123</v>
      </c>
      <c r="G28" s="34"/>
      <c r="H28" s="34" t="s">
        <v>124</v>
      </c>
      <c r="I28" s="22">
        <v>42095</v>
      </c>
      <c r="J28" s="22"/>
      <c r="K28" s="69">
        <v>60</v>
      </c>
      <c r="L28" s="78" t="s">
        <v>172</v>
      </c>
      <c r="M28" s="69">
        <v>46</v>
      </c>
      <c r="N28" s="104" t="s">
        <v>172</v>
      </c>
      <c r="O28" s="43"/>
    </row>
    <row r="29" spans="1:15" ht="49.9" customHeight="1" x14ac:dyDescent="0.2">
      <c r="A29" s="15" t="s">
        <v>158</v>
      </c>
      <c r="B29" s="6"/>
      <c r="C29" s="8" t="s">
        <v>125</v>
      </c>
      <c r="D29" s="8"/>
      <c r="E29" s="7"/>
      <c r="F29" s="8" t="s">
        <v>126</v>
      </c>
      <c r="G29" s="8" t="s">
        <v>20</v>
      </c>
      <c r="H29" s="8" t="s">
        <v>41</v>
      </c>
      <c r="I29" s="21">
        <v>38838</v>
      </c>
      <c r="J29" s="22"/>
      <c r="K29" s="70" t="s">
        <v>174</v>
      </c>
      <c r="L29" s="78" t="s">
        <v>172</v>
      </c>
      <c r="M29" s="70" t="s">
        <v>174</v>
      </c>
      <c r="N29" s="82" t="s">
        <v>172</v>
      </c>
      <c r="O29" s="42"/>
    </row>
    <row r="30" spans="1:15" ht="49.9" customHeight="1" x14ac:dyDescent="0.2">
      <c r="A30" s="15" t="s">
        <v>158</v>
      </c>
      <c r="B30" s="6"/>
      <c r="C30" s="8" t="s">
        <v>127</v>
      </c>
      <c r="D30" s="8"/>
      <c r="E30" s="7"/>
      <c r="F30" s="8" t="s">
        <v>128</v>
      </c>
      <c r="G30" s="8" t="s">
        <v>20</v>
      </c>
      <c r="H30" s="8" t="s">
        <v>41</v>
      </c>
      <c r="I30" s="21">
        <v>38838</v>
      </c>
      <c r="J30" s="22"/>
      <c r="K30" s="70" t="s">
        <v>174</v>
      </c>
      <c r="L30" s="78">
        <v>0</v>
      </c>
      <c r="M30" s="70">
        <v>0</v>
      </c>
      <c r="N30" s="82">
        <v>0</v>
      </c>
      <c r="O30" s="43"/>
    </row>
    <row r="31" spans="1:15" ht="49.9" customHeight="1" x14ac:dyDescent="0.2">
      <c r="A31" s="15" t="s">
        <v>157</v>
      </c>
      <c r="B31" s="6"/>
      <c r="C31" s="8" t="s">
        <v>129</v>
      </c>
      <c r="D31" s="8"/>
      <c r="E31" s="7"/>
      <c r="F31" s="8" t="s">
        <v>130</v>
      </c>
      <c r="G31" s="8" t="s">
        <v>20</v>
      </c>
      <c r="H31" s="8" t="s">
        <v>41</v>
      </c>
      <c r="I31" s="9"/>
      <c r="J31" s="13"/>
      <c r="K31" s="70">
        <v>7</v>
      </c>
      <c r="L31" s="78">
        <f>7*56</f>
        <v>392</v>
      </c>
      <c r="M31" s="70">
        <v>26</v>
      </c>
      <c r="N31" s="82">
        <f>26*56</f>
        <v>1456</v>
      </c>
      <c r="O31" s="42"/>
    </row>
    <row r="32" spans="1:15" ht="49.9" customHeight="1" x14ac:dyDescent="0.2">
      <c r="A32" s="15" t="s">
        <v>157</v>
      </c>
      <c r="B32" s="6"/>
      <c r="C32" s="8" t="s">
        <v>131</v>
      </c>
      <c r="D32" s="8"/>
      <c r="E32" s="7"/>
      <c r="F32" s="8" t="s">
        <v>132</v>
      </c>
      <c r="G32" s="8" t="s">
        <v>20</v>
      </c>
      <c r="H32" s="8" t="s">
        <v>41</v>
      </c>
      <c r="I32" s="21">
        <v>38838</v>
      </c>
      <c r="J32" s="22"/>
      <c r="K32" s="70" t="s">
        <v>174</v>
      </c>
      <c r="L32" s="78"/>
      <c r="M32" s="70">
        <v>1</v>
      </c>
      <c r="N32" s="82">
        <v>20</v>
      </c>
      <c r="O32" s="43"/>
    </row>
    <row r="33" spans="1:15" ht="49.9" customHeight="1" x14ac:dyDescent="0.2">
      <c r="A33" s="15" t="s">
        <v>157</v>
      </c>
      <c r="B33" s="6"/>
      <c r="C33" s="8" t="s">
        <v>133</v>
      </c>
      <c r="D33" s="8"/>
      <c r="E33" s="7"/>
      <c r="F33" s="8" t="s">
        <v>134</v>
      </c>
      <c r="G33" s="8" t="s">
        <v>135</v>
      </c>
      <c r="H33" s="8" t="s">
        <v>41</v>
      </c>
      <c r="I33" s="21">
        <v>38838</v>
      </c>
      <c r="J33" s="22"/>
      <c r="K33" s="70" t="s">
        <v>174</v>
      </c>
      <c r="L33" s="78">
        <v>0</v>
      </c>
      <c r="M33" s="70" t="s">
        <v>172</v>
      </c>
      <c r="N33" s="82">
        <v>0</v>
      </c>
      <c r="O33" s="42"/>
    </row>
    <row r="34" spans="1:15" ht="49.9" customHeight="1" x14ac:dyDescent="0.2">
      <c r="A34" s="15" t="s">
        <v>157</v>
      </c>
      <c r="B34" s="6"/>
      <c r="C34" s="8" t="s">
        <v>136</v>
      </c>
      <c r="D34" s="8"/>
      <c r="E34" s="7"/>
      <c r="F34" s="36" t="s">
        <v>137</v>
      </c>
      <c r="G34" s="8" t="s">
        <v>20</v>
      </c>
      <c r="H34" s="8" t="s">
        <v>41</v>
      </c>
      <c r="I34" s="21">
        <v>38838</v>
      </c>
      <c r="J34" s="22"/>
      <c r="K34" s="70" t="s">
        <v>174</v>
      </c>
      <c r="L34" s="78">
        <v>0</v>
      </c>
      <c r="M34" s="70">
        <v>199</v>
      </c>
      <c r="N34" s="82">
        <v>0</v>
      </c>
      <c r="O34" s="43"/>
    </row>
    <row r="35" spans="1:15" ht="49.9" customHeight="1" x14ac:dyDescent="0.2">
      <c r="A35" s="15" t="s">
        <v>157</v>
      </c>
      <c r="B35" s="6"/>
      <c r="C35" s="8" t="s">
        <v>138</v>
      </c>
      <c r="D35" s="8"/>
      <c r="E35" s="7"/>
      <c r="F35" s="36" t="s">
        <v>139</v>
      </c>
      <c r="G35" s="8" t="s">
        <v>20</v>
      </c>
      <c r="H35" s="8" t="s">
        <v>41</v>
      </c>
      <c r="I35" s="21">
        <v>38838</v>
      </c>
      <c r="J35" s="22"/>
      <c r="K35" s="70" t="s">
        <v>174</v>
      </c>
      <c r="L35" s="78">
        <v>0</v>
      </c>
      <c r="M35" s="70">
        <v>116</v>
      </c>
      <c r="N35" s="82">
        <f>116*20</f>
        <v>2320</v>
      </c>
      <c r="O35" s="42"/>
    </row>
    <row r="36" spans="1:15" ht="49.9" customHeight="1" x14ac:dyDescent="0.2">
      <c r="A36" s="15" t="s">
        <v>157</v>
      </c>
      <c r="B36" s="6"/>
      <c r="C36" s="8" t="s">
        <v>140</v>
      </c>
      <c r="D36" s="8"/>
      <c r="E36" s="7"/>
      <c r="F36" s="36" t="s">
        <v>141</v>
      </c>
      <c r="G36" s="8" t="s">
        <v>20</v>
      </c>
      <c r="H36" s="8" t="s">
        <v>41</v>
      </c>
      <c r="I36" s="21">
        <v>38838</v>
      </c>
      <c r="J36" s="22"/>
      <c r="K36" s="70" t="s">
        <v>174</v>
      </c>
      <c r="L36" s="78"/>
      <c r="M36" s="70">
        <v>172</v>
      </c>
      <c r="N36" s="82">
        <f>172*10</f>
        <v>1720</v>
      </c>
      <c r="O36" s="43"/>
    </row>
    <row r="37" spans="1:15" ht="49.9" customHeight="1" x14ac:dyDescent="0.2">
      <c r="A37" s="15" t="s">
        <v>157</v>
      </c>
      <c r="B37" s="6"/>
      <c r="C37" s="8" t="s">
        <v>142</v>
      </c>
      <c r="D37" s="8"/>
      <c r="E37" s="7"/>
      <c r="F37" s="36" t="s">
        <v>143</v>
      </c>
      <c r="G37" s="8" t="s">
        <v>20</v>
      </c>
      <c r="H37" s="8" t="s">
        <v>41</v>
      </c>
      <c r="I37" s="21">
        <v>38838</v>
      </c>
      <c r="J37" s="22"/>
      <c r="K37" s="70" t="s">
        <v>172</v>
      </c>
      <c r="L37" s="78">
        <v>0</v>
      </c>
      <c r="M37" s="70" t="s">
        <v>172</v>
      </c>
      <c r="N37" s="82">
        <v>0</v>
      </c>
      <c r="O37" s="42"/>
    </row>
    <row r="38" spans="1:15" ht="49.9" customHeight="1" x14ac:dyDescent="0.2">
      <c r="A38" s="15" t="s">
        <v>157</v>
      </c>
      <c r="B38" s="6"/>
      <c r="C38" s="8" t="s">
        <v>144</v>
      </c>
      <c r="D38" s="8"/>
      <c r="E38" s="7"/>
      <c r="F38" s="36" t="s">
        <v>145</v>
      </c>
      <c r="G38" s="8" t="s">
        <v>20</v>
      </c>
      <c r="H38" s="8" t="s">
        <v>41</v>
      </c>
      <c r="I38" s="21">
        <v>38838</v>
      </c>
      <c r="J38" s="22"/>
      <c r="K38" s="70" t="s">
        <v>172</v>
      </c>
      <c r="L38" s="78">
        <v>0</v>
      </c>
      <c r="M38" s="70" t="s">
        <v>172</v>
      </c>
      <c r="N38" s="82">
        <v>0</v>
      </c>
      <c r="O38" s="43"/>
    </row>
    <row r="39" spans="1:15" ht="49.9" customHeight="1" x14ac:dyDescent="0.2">
      <c r="A39" s="15" t="s">
        <v>157</v>
      </c>
      <c r="B39" s="6"/>
      <c r="C39" s="8" t="s">
        <v>146</v>
      </c>
      <c r="D39" s="8"/>
      <c r="E39" s="7"/>
      <c r="F39" s="36" t="s">
        <v>128</v>
      </c>
      <c r="G39" s="8" t="s">
        <v>20</v>
      </c>
      <c r="H39" s="8" t="s">
        <v>41</v>
      </c>
      <c r="I39" s="21">
        <v>38838</v>
      </c>
      <c r="J39" s="22"/>
      <c r="K39" s="70" t="s">
        <v>172</v>
      </c>
      <c r="L39" s="78">
        <v>0</v>
      </c>
      <c r="M39" s="70">
        <v>0</v>
      </c>
      <c r="N39" s="82">
        <f>+M39*1</f>
        <v>0</v>
      </c>
      <c r="O39" s="42"/>
    </row>
    <row r="40" spans="1:15" ht="49.9" customHeight="1" x14ac:dyDescent="0.2">
      <c r="A40" s="15" t="s">
        <v>157</v>
      </c>
      <c r="B40" s="6"/>
      <c r="C40" s="8" t="s">
        <v>147</v>
      </c>
      <c r="D40" s="8"/>
      <c r="E40" s="7"/>
      <c r="F40" s="35" t="s">
        <v>148</v>
      </c>
      <c r="G40" s="8" t="s">
        <v>20</v>
      </c>
      <c r="H40" s="8" t="s">
        <v>41</v>
      </c>
      <c r="I40" s="21">
        <v>38838</v>
      </c>
      <c r="J40" s="22"/>
      <c r="K40" s="70" t="s">
        <v>173</v>
      </c>
      <c r="L40" s="78"/>
      <c r="M40" s="70">
        <v>162</v>
      </c>
      <c r="N40" s="82">
        <f>+M40*0.25</f>
        <v>40.5</v>
      </c>
      <c r="O40" s="43"/>
    </row>
    <row r="41" spans="1:15" s="53" customFormat="1" ht="13.5" thickBot="1" x14ac:dyDescent="0.25">
      <c r="B41" s="47"/>
      <c r="C41" s="49"/>
      <c r="D41" s="48"/>
      <c r="E41" s="48"/>
      <c r="F41" s="50"/>
      <c r="G41" s="51"/>
      <c r="H41" s="51"/>
      <c r="I41" s="48"/>
      <c r="J41" s="49"/>
      <c r="K41" s="72"/>
      <c r="L41" s="79"/>
      <c r="M41" s="72"/>
      <c r="N41" s="84"/>
      <c r="O41" s="52"/>
    </row>
    <row r="42" spans="1:15" ht="13.5" thickTop="1" x14ac:dyDescent="0.2">
      <c r="C42" s="54"/>
      <c r="O42" s="42"/>
    </row>
    <row r="43" spans="1:15" s="63" customFormat="1" x14ac:dyDescent="0.2">
      <c r="B43" s="59"/>
      <c r="C43" s="59"/>
      <c r="D43" s="61"/>
      <c r="E43" s="60"/>
      <c r="F43" s="60"/>
      <c r="G43" s="62"/>
      <c r="H43" s="62"/>
      <c r="I43" s="62"/>
      <c r="J43" s="62"/>
      <c r="K43" s="74"/>
      <c r="L43" s="81"/>
      <c r="M43" s="74"/>
      <c r="N43" s="86"/>
      <c r="O43" s="42"/>
    </row>
    <row r="44" spans="1:15" x14ac:dyDescent="0.2">
      <c r="C44" s="54"/>
      <c r="O44" s="42"/>
    </row>
    <row r="45" spans="1:15" x14ac:dyDescent="0.2">
      <c r="C45" s="54"/>
      <c r="O45" s="42"/>
    </row>
    <row r="46" spans="1:15" x14ac:dyDescent="0.2">
      <c r="B46" s="64"/>
      <c r="C46" s="64"/>
      <c r="O46" s="42"/>
    </row>
    <row r="47" spans="1:15" x14ac:dyDescent="0.2">
      <c r="C47" s="54"/>
      <c r="O47" s="42"/>
    </row>
    <row r="48" spans="1:15" x14ac:dyDescent="0.2">
      <c r="C48" s="54"/>
      <c r="O48" s="42"/>
    </row>
    <row r="49" spans="3:15" x14ac:dyDescent="0.2">
      <c r="C49" s="54"/>
      <c r="O49" s="42"/>
    </row>
    <row r="50" spans="3:15" x14ac:dyDescent="0.2">
      <c r="C50" s="54"/>
      <c r="O50" s="42"/>
    </row>
    <row r="51" spans="3:15" x14ac:dyDescent="0.2">
      <c r="C51" s="54"/>
      <c r="O51" s="42"/>
    </row>
    <row r="52" spans="3:15" x14ac:dyDescent="0.2">
      <c r="C52" s="54"/>
      <c r="O52" s="42"/>
    </row>
    <row r="53" spans="3:15" x14ac:dyDescent="0.2">
      <c r="C53" s="54"/>
      <c r="O53" s="42"/>
    </row>
    <row r="54" spans="3:15" x14ac:dyDescent="0.2">
      <c r="O54" s="42"/>
    </row>
    <row r="55" spans="3:15" x14ac:dyDescent="0.2">
      <c r="O55" s="42"/>
    </row>
    <row r="56" spans="3:15" x14ac:dyDescent="0.2">
      <c r="O56" s="42"/>
    </row>
    <row r="57" spans="3:15" x14ac:dyDescent="0.2">
      <c r="O57" s="42"/>
    </row>
    <row r="58" spans="3:15" x14ac:dyDescent="0.2">
      <c r="O58" s="42"/>
    </row>
    <row r="59" spans="3:15" x14ac:dyDescent="0.2">
      <c r="O59" s="42"/>
    </row>
    <row r="60" spans="3:15" x14ac:dyDescent="0.2">
      <c r="O60" s="42"/>
    </row>
    <row r="61" spans="3:15" x14ac:dyDescent="0.2">
      <c r="O61" s="42"/>
    </row>
    <row r="62" spans="3:15" x14ac:dyDescent="0.2">
      <c r="O62" s="42"/>
    </row>
    <row r="63" spans="3:15" x14ac:dyDescent="0.2">
      <c r="O63" s="42"/>
    </row>
    <row r="64" spans="3:15" x14ac:dyDescent="0.2">
      <c r="O64" s="42"/>
    </row>
    <row r="65" spans="15:15" x14ac:dyDescent="0.2">
      <c r="O65" s="42"/>
    </row>
    <row r="66" spans="15:15" x14ac:dyDescent="0.2">
      <c r="O66" s="42"/>
    </row>
    <row r="67" spans="15:15" x14ac:dyDescent="0.2">
      <c r="O67" s="42"/>
    </row>
    <row r="68" spans="15:15" x14ac:dyDescent="0.2">
      <c r="O68" s="42"/>
    </row>
    <row r="69" spans="15:15" x14ac:dyDescent="0.2">
      <c r="O69" s="42"/>
    </row>
    <row r="70" spans="15:15" x14ac:dyDescent="0.2">
      <c r="O70" s="42"/>
    </row>
    <row r="71" spans="15:15" x14ac:dyDescent="0.2">
      <c r="O71" s="42"/>
    </row>
    <row r="72" spans="15:15" x14ac:dyDescent="0.2">
      <c r="O72" s="42"/>
    </row>
    <row r="73" spans="15:15" x14ac:dyDescent="0.2">
      <c r="O73" s="42"/>
    </row>
    <row r="74" spans="15:15" x14ac:dyDescent="0.2">
      <c r="O74" s="42"/>
    </row>
    <row r="75" spans="15:15" x14ac:dyDescent="0.2">
      <c r="O75" s="42"/>
    </row>
    <row r="76" spans="15:15" x14ac:dyDescent="0.2">
      <c r="O76" s="42"/>
    </row>
    <row r="77" spans="15:15" x14ac:dyDescent="0.2">
      <c r="O77" s="42"/>
    </row>
    <row r="78" spans="15:15" x14ac:dyDescent="0.2">
      <c r="O78" s="42"/>
    </row>
  </sheetData>
  <autoFilter ref="A1:O40" xr:uid="{00000000-0009-0000-0000-000000000000}"/>
  <pageMargins left="0.25" right="0.18" top="1" bottom="1" header="0.3" footer="0.3"/>
  <pageSetup scale="61" fitToHeight="0" orientation="landscape" r:id="rId1"/>
  <headerFooter>
    <oddHeader>&amp;L&amp;"Arial,Bold"&amp;12Iowa Workforce Development&amp;R&amp;"Arial,Bold"&amp;12Economic Development Subcomimttee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IWD</vt:lpstr>
      <vt:lpstr>IWD!Print_Area</vt:lpstr>
      <vt:lpstr>IWD!Print_Titles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Barnabo, Dalton [LEGIS]</dc:creator>
  <cp:lastModifiedBy>Mechler, Christin [LEGIS]</cp:lastModifiedBy>
  <cp:lastPrinted>2020-11-02T15:00:56Z</cp:lastPrinted>
  <dcterms:created xsi:type="dcterms:W3CDTF">2020-08-31T20:38:07Z</dcterms:created>
  <dcterms:modified xsi:type="dcterms:W3CDTF">2021-01-11T23:52:02Z</dcterms:modified>
</cp:coreProperties>
</file>