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IFA" sheetId="1" r:id="rId1"/>
  </sheets>
  <definedNames>
    <definedName name="_xlnm.Print_Area" localSheetId="0">'IFA'!$A$1:$AU$35</definedName>
    <definedName name="_xlnm.Print_Titles" localSheetId="0">'IFA'!$1:$1</definedName>
  </definedNames>
  <calcPr fullCalcOnLoad="1"/>
</workbook>
</file>

<file path=xl/sharedStrings.xml><?xml version="1.0" encoding="utf-8"?>
<sst xmlns="http://schemas.openxmlformats.org/spreadsheetml/2006/main" count="310" uniqueCount="135">
  <si>
    <t>Department</t>
  </si>
  <si>
    <t>Budget Unit or Fund Name and Number</t>
  </si>
  <si>
    <t>Fee Description</t>
  </si>
  <si>
    <t>Payor of Fee</t>
  </si>
  <si>
    <t>Monthly 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</si>
  <si>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</si>
  <si>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</si>
  <si>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</si>
  <si>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</si>
  <si>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</si>
  <si>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</si>
  <si>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</si>
  <si>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</si>
  <si>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</si>
  <si>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</si>
  <si>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</si>
  <si>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</si>
  <si>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</si>
  <si>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</si>
  <si>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</si>
  <si>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</si>
  <si>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</si>
  <si>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</si>
  <si>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Number of FY 2017 Payors</t>
  </si>
  <si>
    <t>FY 2017 Total Revenue</t>
  </si>
  <si>
    <t>Number of FY 2018 Payors</t>
  </si>
  <si>
    <t>FY 2018 Total Revenue</t>
  </si>
  <si>
    <t>Where is the fee amount listed? C=Code; R=Rule; N=neither</t>
  </si>
  <si>
    <t>Iowa Finance Authority</t>
  </si>
  <si>
    <t>FEE INC - LOAN COMIT</t>
  </si>
  <si>
    <t>Loan Commitment Fees</t>
  </si>
  <si>
    <t>Borrower</t>
  </si>
  <si>
    <t>varies</t>
  </si>
  <si>
    <t>per loan</t>
  </si>
  <si>
    <t xml:space="preserve">IFA </t>
  </si>
  <si>
    <t>16.5 (1)(i) and per contract</t>
  </si>
  <si>
    <t>c</t>
  </si>
  <si>
    <t>FEE INC- SERVICE ACQ</t>
  </si>
  <si>
    <t>Fee paid by MBS master servicer to acquire loans</t>
  </si>
  <si>
    <t>MBS Servicer</t>
  </si>
  <si>
    <t>Per contract</t>
  </si>
  <si>
    <t>n</t>
  </si>
  <si>
    <t>FEE INC - LOAN ORIG</t>
  </si>
  <si>
    <t>Loan origination Fee</t>
  </si>
  <si>
    <t>16.5 (1)(i)</t>
  </si>
  <si>
    <t>FEE INC - SRF INITIA</t>
  </si>
  <si>
    <t>SRF Loan initiation fee</t>
  </si>
  <si>
    <t>16.5 (1)(i) &amp; 265 - 26.5 (2)(b)</t>
  </si>
  <si>
    <t>c r</t>
  </si>
  <si>
    <t>FEE INC - LOAN SERV</t>
  </si>
  <si>
    <t>Loan servicing fee</t>
  </si>
  <si>
    <t>per loan agreement</t>
  </si>
  <si>
    <t>FEE INC - LOAN APPL</t>
  </si>
  <si>
    <t>Economic Development Loan application fee</t>
  </si>
  <si>
    <t>FEE INC - EDL CLOSE</t>
  </si>
  <si>
    <t>Economic Development Loan fee</t>
  </si>
  <si>
    <t>16.5 (1)(i) &amp; 265 - 8.10 (7c)</t>
  </si>
  <si>
    <t>FEE INC - EDL MISC</t>
  </si>
  <si>
    <t>FEE INC - BC APP</t>
  </si>
  <si>
    <t>Bond Cap application fee</t>
  </si>
  <si>
    <t>per app</t>
  </si>
  <si>
    <t xml:space="preserve">16.5 (1)(i) </t>
  </si>
  <si>
    <t>Iowa Finance Authority Ag Dev Division</t>
  </si>
  <si>
    <t>FEE INC - BFLP</t>
  </si>
  <si>
    <t>Beginning Farmer loan fee</t>
  </si>
  <si>
    <t>265 - 44.4 (2)(e)</t>
  </si>
  <si>
    <t>FEE INC - LPP</t>
  </si>
  <si>
    <t>Beginning Farmer loan participation fee</t>
  </si>
  <si>
    <t>265 - 44.5 (6)(g)</t>
  </si>
  <si>
    <t>r</t>
  </si>
  <si>
    <t>FEE INC - BFTC</t>
  </si>
  <si>
    <t>Beginning farmer tax credit fee</t>
  </si>
  <si>
    <t>TC recipient</t>
  </si>
  <si>
    <t>265 - 44.6 (1)(b)</t>
  </si>
  <si>
    <t>FEE INC - BFCHTC</t>
  </si>
  <si>
    <t>265 - 44.7 (1)(b)</t>
  </si>
  <si>
    <t>FEE INC - MCC FEE</t>
  </si>
  <si>
    <t>Fee paid to transfer a Mortgage Credit Certificate</t>
  </si>
  <si>
    <t>MCC holder</t>
  </si>
  <si>
    <t>265 - 10.2 (16) 10.4 (16)</t>
  </si>
  <si>
    <t>n/a</t>
  </si>
  <si>
    <t>FEE INC - INSPECTION</t>
  </si>
  <si>
    <t>Special inspection fee</t>
  </si>
  <si>
    <t>various</t>
  </si>
  <si>
    <t>per inspection</t>
  </si>
  <si>
    <t>FEE INC - LIHTC APP</t>
  </si>
  <si>
    <t>Low Income Housing Tax Credit application processing Fee</t>
  </si>
  <si>
    <t>Applicant</t>
  </si>
  <si>
    <t>16.5 (1)(i) &amp; 265 - 12.1 (16)</t>
  </si>
  <si>
    <t>FEE INC - LIHTC RES</t>
  </si>
  <si>
    <t>Low Income Housing Tax Credit reservation fee</t>
  </si>
  <si>
    <t>Recipient</t>
  </si>
  <si>
    <t>1% of award</t>
  </si>
  <si>
    <t>per award</t>
  </si>
  <si>
    <t>FEE INC - LIHTC 8609</t>
  </si>
  <si>
    <t>Low Income Housing Tax Credit 8609 Processing fee</t>
  </si>
  <si>
    <t>N/A</t>
  </si>
  <si>
    <t>FEE INC - LIHTC COMP</t>
  </si>
  <si>
    <t>Low Income Housing Tax Credit compliance fee</t>
  </si>
  <si>
    <t>per unit</t>
  </si>
  <si>
    <t>FEE INC - S1602 MGMT</t>
  </si>
  <si>
    <t>Section 1602 management fee</t>
  </si>
  <si>
    <t>cost</t>
  </si>
  <si>
    <t>FEE INC - LIHTC MS</t>
  </si>
  <si>
    <t>Low Income Housing Tax Credit market study fee</t>
  </si>
  <si>
    <t>FEE INC - LIHTC CONSTRUCTION MONITORING</t>
  </si>
  <si>
    <t>Low Income Housing Tax Credit Construction Monitoring Fee</t>
  </si>
  <si>
    <t>FEE INC - ADMIN BASE</t>
  </si>
  <si>
    <t>Section 8 Admin Fee</t>
  </si>
  <si>
    <t>HUD</t>
  </si>
  <si>
    <t>monthly</t>
  </si>
  <si>
    <t>Per HUD contract</t>
  </si>
  <si>
    <t>FEE INC - ADMIN INCT</t>
  </si>
  <si>
    <t>Iowa Finance Authority - Title Guaranty Division</t>
  </si>
  <si>
    <t>FEE INC - TG PREMIUM</t>
  </si>
  <si>
    <t>Title Guaranty premium</t>
  </si>
  <si>
    <t>Property Buyer</t>
  </si>
  <si>
    <t>varies/0/90/110</t>
  </si>
  <si>
    <t>per policy</t>
  </si>
  <si>
    <t>270-164</t>
  </si>
  <si>
    <t>16.91 (4)</t>
  </si>
  <si>
    <t>FEE INC - TG Mortgage release</t>
  </si>
  <si>
    <t>16.92 (8)</t>
  </si>
  <si>
    <t>FEE INC - TG ANNUAL PARTICIPANT FEES</t>
  </si>
  <si>
    <t>Participants</t>
  </si>
  <si>
    <t>per participant</t>
  </si>
  <si>
    <t>FEE INC - TG ESCROW</t>
  </si>
  <si>
    <t>Title Guaranty escrow service fee</t>
  </si>
  <si>
    <t>per transaction</t>
  </si>
  <si>
    <t>FEE INC - TG REGISTRY</t>
  </si>
  <si>
    <t>Title Guaranty conference registration fee</t>
  </si>
  <si>
    <t>attendee</t>
  </si>
  <si>
    <t>per conference</t>
  </si>
  <si>
    <t>Total Revenue</t>
  </si>
  <si>
    <t>Information as provided by the Department/Agency in December 2018.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</si>
</sst>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65" fontId="2" fillId="0" borderId="12" xfId="0" applyNumberFormat="1" applyFont="1" applyBorder="1" applyAlignment="1">
      <alignment horizontal="center" wrapText="1"/>
    </xf>
    <xf numFmtId="3" fontId="2" fillId="0" borderId="12" xfId="0" applyNumberFormat="1" applyFont="1" applyFill="1" applyBorder="1" applyAlignment="1">
      <alignment horizontal="center" wrapText="1"/>
    </xf>
    <xf numFmtId="165" fontId="2" fillId="0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3" fontId="2" fillId="0" borderId="10" xfId="0" applyNumberFormat="1" applyFont="1" applyFill="1" applyBorder="1" applyAlignment="1">
      <alignment horizontal="center" wrapText="1"/>
    </xf>
    <xf numFmtId="165" fontId="2" fillId="0" borderId="11" xfId="0" applyNumberFormat="1" applyFont="1" applyFill="1" applyBorder="1" applyAlignment="1">
      <alignment horizontal="center" wrapText="1"/>
    </xf>
    <xf numFmtId="165" fontId="2" fillId="0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/>
    </xf>
    <xf numFmtId="165" fontId="3" fillId="0" borderId="0" xfId="47" applyNumberFormat="1" applyFont="1" applyFill="1" applyAlignment="1">
      <alignment horizontal="center" vertical="top"/>
    </xf>
    <xf numFmtId="165" fontId="3" fillId="0" borderId="15" xfId="47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165" fontId="3" fillId="0" borderId="14" xfId="47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165" fontId="3" fillId="0" borderId="17" xfId="47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15" xfId="0" applyFont="1" applyBorder="1" applyAlignment="1">
      <alignment vertical="top"/>
    </xf>
    <xf numFmtId="0" fontId="3" fillId="0" borderId="17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/>
    </xf>
    <xf numFmtId="37" fontId="3" fillId="0" borderId="15" xfId="0" applyNumberFormat="1" applyFont="1" applyFill="1" applyBorder="1" applyAlignment="1">
      <alignment horizontal="center" vertical="top"/>
    </xf>
    <xf numFmtId="37" fontId="3" fillId="0" borderId="14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3" xfId="0" applyFont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165" fontId="3" fillId="0" borderId="12" xfId="47" applyNumberFormat="1" applyFont="1" applyFill="1" applyBorder="1" applyAlignment="1">
      <alignment horizontal="center" vertical="top"/>
    </xf>
    <xf numFmtId="164" fontId="3" fillId="0" borderId="17" xfId="0" applyNumberFormat="1" applyFont="1" applyFill="1" applyBorder="1" applyAlignment="1">
      <alignment horizontal="center" vertical="top" wrapText="1"/>
    </xf>
    <xf numFmtId="44" fontId="3" fillId="0" borderId="14" xfId="48" applyFont="1" applyFill="1" applyBorder="1" applyAlignment="1">
      <alignment horizontal="center" vertical="top"/>
    </xf>
    <xf numFmtId="1" fontId="3" fillId="0" borderId="14" xfId="0" applyNumberFormat="1" applyFont="1" applyFill="1" applyBorder="1" applyAlignment="1">
      <alignment horizontal="center" vertical="top"/>
    </xf>
    <xf numFmtId="1" fontId="3" fillId="0" borderId="17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165" fontId="3" fillId="0" borderId="10" xfId="47" applyNumberFormat="1" applyFont="1" applyFill="1" applyBorder="1" applyAlignment="1">
      <alignment horizontal="center" vertical="top"/>
    </xf>
    <xf numFmtId="8" fontId="3" fillId="0" borderId="17" xfId="0" applyNumberFormat="1" applyFont="1" applyFill="1" applyBorder="1" applyAlignment="1">
      <alignment horizontal="center" vertical="top" wrapText="1"/>
    </xf>
    <xf numFmtId="8" fontId="3" fillId="0" borderId="13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37" fontId="3" fillId="0" borderId="19" xfId="0" applyNumberFormat="1" applyFont="1" applyFill="1" applyBorder="1" applyAlignment="1">
      <alignment horizontal="center" vertical="top"/>
    </xf>
    <xf numFmtId="165" fontId="3" fillId="0" borderId="19" xfId="47" applyNumberFormat="1" applyFont="1" applyFill="1" applyBorder="1" applyAlignment="1">
      <alignment horizontal="center" vertical="top"/>
    </xf>
    <xf numFmtId="37" fontId="3" fillId="0" borderId="18" xfId="0" applyNumberFormat="1" applyFont="1" applyFill="1" applyBorder="1" applyAlignment="1">
      <alignment horizontal="center" vertical="top"/>
    </xf>
    <xf numFmtId="165" fontId="3" fillId="0" borderId="18" xfId="47" applyNumberFormat="1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37" fontId="3" fillId="0" borderId="17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/>
    </xf>
    <xf numFmtId="165" fontId="5" fillId="0" borderId="15" xfId="47" applyNumberFormat="1" applyFont="1" applyFill="1" applyBorder="1" applyAlignment="1">
      <alignment horizontal="center"/>
    </xf>
    <xf numFmtId="165" fontId="5" fillId="0" borderId="21" xfId="47" applyNumberFormat="1" applyFont="1" applyFill="1" applyBorder="1" applyAlignment="1">
      <alignment horizontal="center"/>
    </xf>
    <xf numFmtId="165" fontId="5" fillId="0" borderId="14" xfId="4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165" fontId="5" fillId="0" borderId="17" xfId="47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47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44" fontId="3" fillId="0" borderId="0" xfId="46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65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/>
    </xf>
    <xf numFmtId="165" fontId="3" fillId="0" borderId="0" xfId="0" applyNumberFormat="1" applyFont="1" applyFill="1" applyAlignment="1">
      <alignment/>
    </xf>
    <xf numFmtId="0" fontId="5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3" fillId="0" borderId="0" xfId="0" applyFont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 2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71"/>
  <sheetViews>
    <sheetView tabSelected="1" view="pageBreakPreview" zoomScale="60" zoomScaleNormal="80" zoomScalePageLayoutView="0" workbookViewId="0" topLeftCell="B1">
      <selection activeCell="AJ1" sqref="AJ1:AN65536"/>
    </sheetView>
  </sheetViews>
  <sheetFormatPr defaultColWidth="9.140625" defaultRowHeight="12.75"/>
  <cols>
    <col min="1" max="1" width="19.8515625" style="21" customWidth="1"/>
    <col min="2" max="2" width="0.71875" style="21" customWidth="1"/>
    <col min="3" max="3" width="17.140625" style="122" customWidth="1"/>
    <col min="4" max="4" width="1.1484375" style="21" customWidth="1"/>
    <col min="5" max="5" width="18.28125" style="123" customWidth="1"/>
    <col min="6" max="6" width="0.9921875" style="124" customWidth="1"/>
    <col min="7" max="7" width="14.140625" style="123" customWidth="1"/>
    <col min="8" max="8" width="0.9921875" style="124" customWidth="1"/>
    <col min="9" max="9" width="12.7109375" style="125" customWidth="1"/>
    <col min="10" max="10" width="1.28515625" style="19" customWidth="1"/>
    <col min="11" max="11" width="13.28125" style="125" customWidth="1"/>
    <col min="12" max="12" width="0.9921875" style="19" customWidth="1"/>
    <col min="13" max="13" width="13.421875" style="19" customWidth="1"/>
    <col min="14" max="14" width="0.5625" style="19" customWidth="1"/>
    <col min="15" max="15" width="9.8515625" style="19" customWidth="1"/>
    <col min="16" max="16" width="13.7109375" style="79" customWidth="1"/>
    <col min="17" max="17" width="10.421875" style="19" hidden="1" customWidth="1"/>
    <col min="18" max="18" width="0.85546875" style="19" hidden="1" customWidth="1"/>
    <col min="19" max="19" width="14.00390625" style="126" hidden="1" customWidth="1"/>
    <col min="20" max="20" width="0.85546875" style="19" hidden="1" customWidth="1"/>
    <col min="21" max="21" width="9.28125" style="79" hidden="1" customWidth="1"/>
    <col min="22" max="22" width="1.28515625" style="19" hidden="1" customWidth="1"/>
    <col min="23" max="23" width="13.28125" style="79" hidden="1" customWidth="1"/>
    <col min="24" max="24" width="11.8515625" style="19" hidden="1" customWidth="1"/>
    <col min="25" max="25" width="10.421875" style="79" hidden="1" customWidth="1"/>
    <col min="26" max="26" width="0.85546875" style="79" hidden="1" customWidth="1"/>
    <col min="27" max="27" width="14.00390625" style="127" hidden="1" customWidth="1"/>
    <col min="28" max="28" width="0.85546875" style="79" hidden="1" customWidth="1"/>
    <col min="29" max="29" width="9.28125" style="79" hidden="1" customWidth="1"/>
    <col min="30" max="30" width="1.28515625" style="79" hidden="1" customWidth="1"/>
    <col min="31" max="31" width="13.28125" style="79" hidden="1" customWidth="1"/>
    <col min="32" max="32" width="9.28125" style="79" hidden="1" customWidth="1"/>
    <col min="33" max="33" width="1.28515625" style="79" hidden="1" customWidth="1"/>
    <col min="34" max="34" width="13.28125" style="79" hidden="1" customWidth="1"/>
    <col min="35" max="36" width="9.28125" style="79" hidden="1" customWidth="1"/>
    <col min="37" max="37" width="15.140625" style="79" hidden="1" customWidth="1"/>
    <col min="38" max="38" width="1.28515625" style="79" hidden="1" customWidth="1"/>
    <col min="39" max="39" width="9.28125" style="79" hidden="1" customWidth="1"/>
    <col min="40" max="40" width="15.140625" style="79" hidden="1" customWidth="1"/>
    <col min="41" max="41" width="1.1484375" style="19" customWidth="1"/>
    <col min="42" max="42" width="13.421875" style="19" customWidth="1"/>
    <col min="43" max="43" width="17.57421875" style="19" customWidth="1"/>
    <col min="44" max="44" width="1.1484375" style="19" customWidth="1"/>
    <col min="45" max="45" width="11.57421875" style="19" bestFit="1" customWidth="1"/>
    <col min="46" max="46" width="14.421875" style="19" bestFit="1" customWidth="1"/>
    <col min="47" max="47" width="18.8515625" style="121" customWidth="1"/>
    <col min="48" max="16384" width="9.140625" style="19" customWidth="1"/>
  </cols>
  <sheetData>
    <row r="1" spans="1:47" ht="51">
      <c r="A1" s="1" t="s">
        <v>0</v>
      </c>
      <c r="B1" s="2"/>
      <c r="C1" s="2" t="s">
        <v>1</v>
      </c>
      <c r="D1" s="2"/>
      <c r="E1" s="3" t="s">
        <v>2</v>
      </c>
      <c r="F1" s="4"/>
      <c r="G1" s="3" t="s">
        <v>3</v>
      </c>
      <c r="H1" s="4"/>
      <c r="I1" s="5" t="s">
        <v>4</v>
      </c>
      <c r="J1" s="2"/>
      <c r="K1" s="2" t="s">
        <v>5</v>
      </c>
      <c r="L1" s="2"/>
      <c r="M1" s="2" t="s">
        <v>6</v>
      </c>
      <c r="N1" s="6"/>
      <c r="O1" s="2" t="s">
        <v>7</v>
      </c>
      <c r="P1" s="7" t="s">
        <v>8</v>
      </c>
      <c r="Q1" s="8" t="s">
        <v>9</v>
      </c>
      <c r="R1" s="9"/>
      <c r="S1" s="10" t="s">
        <v>10</v>
      </c>
      <c r="T1" s="9"/>
      <c r="U1" s="11" t="s">
        <v>11</v>
      </c>
      <c r="V1" s="9"/>
      <c r="W1" s="12" t="s">
        <v>12</v>
      </c>
      <c r="X1" s="9"/>
      <c r="Y1" s="11" t="s">
        <v>13</v>
      </c>
      <c r="Z1" s="13"/>
      <c r="AA1" s="12" t="s">
        <v>14</v>
      </c>
      <c r="AB1" s="13"/>
      <c r="AC1" s="11" t="s">
        <v>15</v>
      </c>
      <c r="AD1" s="13"/>
      <c r="AE1" s="12" t="s">
        <v>16</v>
      </c>
      <c r="AF1" s="11" t="s">
        <v>17</v>
      </c>
      <c r="AG1" s="13"/>
      <c r="AH1" s="12" t="s">
        <v>18</v>
      </c>
      <c r="AI1" s="11" t="s">
        <v>19</v>
      </c>
      <c r="AJ1" s="14" t="s">
        <v>19</v>
      </c>
      <c r="AK1" s="15" t="s">
        <v>20</v>
      </c>
      <c r="AL1" s="7"/>
      <c r="AM1" s="14" t="s">
        <v>21</v>
      </c>
      <c r="AN1" s="16" t="s">
        <v>22</v>
      </c>
      <c r="AO1" s="17"/>
      <c r="AP1" s="14" t="s">
        <v>23</v>
      </c>
      <c r="AQ1" s="16" t="s">
        <v>24</v>
      </c>
      <c r="AR1" s="17"/>
      <c r="AS1" s="14" t="s">
        <v>25</v>
      </c>
      <c r="AT1" s="16" t="s">
        <v>26</v>
      </c>
      <c r="AU1" s="18" t="s">
        <v>27</v>
      </c>
    </row>
    <row r="2" spans="1:47" ht="30" customHeight="1">
      <c r="A2" s="20" t="s">
        <v>28</v>
      </c>
      <c r="C2" s="22" t="s">
        <v>29</v>
      </c>
      <c r="D2" s="23"/>
      <c r="E2" s="24" t="s">
        <v>30</v>
      </c>
      <c r="F2" s="25"/>
      <c r="G2" s="24" t="s">
        <v>31</v>
      </c>
      <c r="H2" s="25"/>
      <c r="I2" s="22" t="s">
        <v>32</v>
      </c>
      <c r="J2" s="23"/>
      <c r="K2" s="22" t="s">
        <v>33</v>
      </c>
      <c r="L2" s="23"/>
      <c r="M2" s="22" t="s">
        <v>34</v>
      </c>
      <c r="N2" s="26"/>
      <c r="O2" s="26"/>
      <c r="P2" s="22" t="s">
        <v>35</v>
      </c>
      <c r="Q2" s="23">
        <v>16</v>
      </c>
      <c r="R2" s="23"/>
      <c r="S2" s="27">
        <v>145476.34</v>
      </c>
      <c r="T2" s="23"/>
      <c r="U2" s="23">
        <v>11</v>
      </c>
      <c r="V2" s="23"/>
      <c r="W2" s="28">
        <v>24300.16</v>
      </c>
      <c r="X2" s="23"/>
      <c r="Y2" s="23">
        <v>5</v>
      </c>
      <c r="Z2" s="23"/>
      <c r="AA2" s="27">
        <v>24020.44</v>
      </c>
      <c r="AB2" s="23"/>
      <c r="AC2" s="23">
        <v>3</v>
      </c>
      <c r="AD2" s="23"/>
      <c r="AE2" s="28">
        <v>13650</v>
      </c>
      <c r="AF2" s="23">
        <v>1</v>
      </c>
      <c r="AG2" s="23"/>
      <c r="AH2" s="28">
        <v>3610</v>
      </c>
      <c r="AI2" s="23">
        <v>1</v>
      </c>
      <c r="AJ2" s="29">
        <v>1</v>
      </c>
      <c r="AK2" s="30">
        <v>6346</v>
      </c>
      <c r="AL2" s="29"/>
      <c r="AM2" s="29">
        <v>2</v>
      </c>
      <c r="AN2" s="30">
        <v>108185</v>
      </c>
      <c r="AO2" s="31"/>
      <c r="AP2" s="32">
        <v>0</v>
      </c>
      <c r="AQ2" s="33">
        <v>0</v>
      </c>
      <c r="AR2" s="34"/>
      <c r="AS2" s="32">
        <v>1</v>
      </c>
      <c r="AT2" s="33">
        <v>8300</v>
      </c>
      <c r="AU2" s="35" t="s">
        <v>36</v>
      </c>
    </row>
    <row r="3" spans="1:47" ht="39" customHeight="1">
      <c r="A3" s="20" t="s">
        <v>28</v>
      </c>
      <c r="B3" s="36"/>
      <c r="C3" s="37" t="s">
        <v>37</v>
      </c>
      <c r="D3" s="38"/>
      <c r="E3" s="39" t="s">
        <v>38</v>
      </c>
      <c r="F3" s="40"/>
      <c r="G3" s="39" t="s">
        <v>39</v>
      </c>
      <c r="H3" s="40"/>
      <c r="I3" s="37" t="s">
        <v>32</v>
      </c>
      <c r="J3" s="38"/>
      <c r="K3" s="37" t="s">
        <v>33</v>
      </c>
      <c r="L3" s="38"/>
      <c r="M3" s="41" t="s">
        <v>34</v>
      </c>
      <c r="N3" s="41"/>
      <c r="O3" s="41"/>
      <c r="P3" s="37" t="s">
        <v>40</v>
      </c>
      <c r="Q3" s="42">
        <v>1063</v>
      </c>
      <c r="R3" s="38"/>
      <c r="S3" s="28">
        <v>1886203.14</v>
      </c>
      <c r="T3" s="38"/>
      <c r="U3" s="38">
        <v>882</v>
      </c>
      <c r="V3" s="38"/>
      <c r="W3" s="28">
        <v>1668769</v>
      </c>
      <c r="X3" s="38"/>
      <c r="Y3" s="42">
        <v>1</v>
      </c>
      <c r="Z3" s="38"/>
      <c r="AA3" s="28">
        <v>1832565.54</v>
      </c>
      <c r="AB3" s="38"/>
      <c r="AC3" s="42">
        <v>1</v>
      </c>
      <c r="AD3" s="38"/>
      <c r="AE3" s="28">
        <v>1639141.93</v>
      </c>
      <c r="AF3" s="42">
        <v>2</v>
      </c>
      <c r="AG3" s="38"/>
      <c r="AH3" s="28">
        <v>1513889</v>
      </c>
      <c r="AI3" s="42">
        <v>1</v>
      </c>
      <c r="AJ3" s="43">
        <v>1</v>
      </c>
      <c r="AK3" s="30">
        <v>178330.32</v>
      </c>
      <c r="AL3" s="44"/>
      <c r="AM3" s="43">
        <v>1</v>
      </c>
      <c r="AN3" s="30">
        <v>500239.01</v>
      </c>
      <c r="AO3" s="31"/>
      <c r="AP3" s="32">
        <v>1</v>
      </c>
      <c r="AQ3" s="33">
        <v>839502</v>
      </c>
      <c r="AR3" s="34"/>
      <c r="AS3" s="32">
        <v>1</v>
      </c>
      <c r="AT3" s="33">
        <v>1139193</v>
      </c>
      <c r="AU3" s="35" t="s">
        <v>41</v>
      </c>
    </row>
    <row r="4" spans="1:47" ht="30" customHeight="1">
      <c r="A4" s="20" t="s">
        <v>28</v>
      </c>
      <c r="C4" s="22" t="s">
        <v>42</v>
      </c>
      <c r="D4" s="23"/>
      <c r="E4" s="24" t="s">
        <v>43</v>
      </c>
      <c r="F4" s="25"/>
      <c r="G4" s="24" t="s">
        <v>31</v>
      </c>
      <c r="H4" s="25"/>
      <c r="I4" s="22" t="s">
        <v>32</v>
      </c>
      <c r="J4" s="23"/>
      <c r="K4" s="22" t="s">
        <v>33</v>
      </c>
      <c r="L4" s="23"/>
      <c r="M4" s="26" t="s">
        <v>34</v>
      </c>
      <c r="N4" s="26"/>
      <c r="O4" s="26"/>
      <c r="P4" s="22" t="s">
        <v>44</v>
      </c>
      <c r="Q4" s="23">
        <v>16</v>
      </c>
      <c r="R4" s="23"/>
      <c r="S4" s="27">
        <v>159534.7</v>
      </c>
      <c r="T4" s="23"/>
      <c r="U4" s="38">
        <v>11</v>
      </c>
      <c r="V4" s="23"/>
      <c r="W4" s="28">
        <v>104991</v>
      </c>
      <c r="X4" s="23"/>
      <c r="Y4" s="23">
        <v>5</v>
      </c>
      <c r="Z4" s="23"/>
      <c r="AA4" s="27">
        <v>133439.74</v>
      </c>
      <c r="AB4" s="23"/>
      <c r="AC4" s="38">
        <v>5</v>
      </c>
      <c r="AD4" s="23"/>
      <c r="AE4" s="28">
        <v>132022</v>
      </c>
      <c r="AF4" s="38">
        <v>2</v>
      </c>
      <c r="AG4" s="23"/>
      <c r="AH4" s="28">
        <v>48004</v>
      </c>
      <c r="AI4" s="38"/>
      <c r="AJ4" s="44"/>
      <c r="AK4" s="30">
        <v>78046.5</v>
      </c>
      <c r="AL4" s="29"/>
      <c r="AM4" s="44">
        <v>0</v>
      </c>
      <c r="AN4" s="30">
        <v>0</v>
      </c>
      <c r="AO4" s="31"/>
      <c r="AP4" s="32">
        <v>1</v>
      </c>
      <c r="AQ4" s="33">
        <v>4862</v>
      </c>
      <c r="AR4" s="34"/>
      <c r="AS4" s="32">
        <v>4</v>
      </c>
      <c r="AT4" s="33">
        <v>103475</v>
      </c>
      <c r="AU4" s="35" t="s">
        <v>36</v>
      </c>
    </row>
    <row r="5" spans="1:47" ht="30" customHeight="1">
      <c r="A5" s="20" t="s">
        <v>28</v>
      </c>
      <c r="B5" s="36"/>
      <c r="C5" s="37" t="s">
        <v>45</v>
      </c>
      <c r="D5" s="38"/>
      <c r="E5" s="39" t="s">
        <v>46</v>
      </c>
      <c r="F5" s="40"/>
      <c r="G5" s="39" t="s">
        <v>31</v>
      </c>
      <c r="H5" s="40"/>
      <c r="I5" s="37" t="s">
        <v>32</v>
      </c>
      <c r="J5" s="38"/>
      <c r="K5" s="37" t="s">
        <v>33</v>
      </c>
      <c r="L5" s="38"/>
      <c r="M5" s="41" t="s">
        <v>34</v>
      </c>
      <c r="N5" s="41"/>
      <c r="O5" s="41"/>
      <c r="P5" s="37" t="s">
        <v>47</v>
      </c>
      <c r="Q5" s="38">
        <v>122</v>
      </c>
      <c r="R5" s="38"/>
      <c r="S5" s="28">
        <v>582614.65</v>
      </c>
      <c r="T5" s="38"/>
      <c r="U5" s="38">
        <v>59</v>
      </c>
      <c r="V5" s="38"/>
      <c r="W5" s="28">
        <v>722583.45</v>
      </c>
      <c r="X5" s="38"/>
      <c r="Y5" s="38">
        <v>68</v>
      </c>
      <c r="Z5" s="38"/>
      <c r="AA5" s="28">
        <v>832867.4</v>
      </c>
      <c r="AB5" s="38"/>
      <c r="AC5" s="38">
        <v>72</v>
      </c>
      <c r="AD5" s="38"/>
      <c r="AE5" s="28">
        <v>880975</v>
      </c>
      <c r="AF5" s="38">
        <v>44</v>
      </c>
      <c r="AG5" s="38"/>
      <c r="AH5" s="28">
        <v>438590</v>
      </c>
      <c r="AI5" s="38">
        <v>57</v>
      </c>
      <c r="AJ5" s="44">
        <v>57</v>
      </c>
      <c r="AK5" s="30">
        <v>690135</v>
      </c>
      <c r="AL5" s="44"/>
      <c r="AM5" s="44">
        <v>76</v>
      </c>
      <c r="AN5" s="30">
        <v>827040</v>
      </c>
      <c r="AO5" s="31"/>
      <c r="AP5" s="32">
        <v>126</v>
      </c>
      <c r="AQ5" s="33">
        <v>1018480</v>
      </c>
      <c r="AR5" s="34"/>
      <c r="AS5" s="32">
        <v>118</v>
      </c>
      <c r="AT5" s="33">
        <v>1271430</v>
      </c>
      <c r="AU5" s="35" t="s">
        <v>48</v>
      </c>
    </row>
    <row r="6" spans="1:47" ht="30" customHeight="1">
      <c r="A6" s="20" t="s">
        <v>28</v>
      </c>
      <c r="B6" s="36"/>
      <c r="C6" s="37" t="s">
        <v>49</v>
      </c>
      <c r="D6" s="38"/>
      <c r="E6" s="39" t="s">
        <v>50</v>
      </c>
      <c r="F6" s="40"/>
      <c r="G6" s="39" t="s">
        <v>31</v>
      </c>
      <c r="H6" s="40"/>
      <c r="I6" s="37" t="s">
        <v>32</v>
      </c>
      <c r="J6" s="38"/>
      <c r="K6" s="37" t="s">
        <v>51</v>
      </c>
      <c r="L6" s="38"/>
      <c r="M6" s="41" t="s">
        <v>34</v>
      </c>
      <c r="N6" s="41"/>
      <c r="O6" s="41"/>
      <c r="P6" s="37" t="s">
        <v>40</v>
      </c>
      <c r="Q6" s="38">
        <v>1021</v>
      </c>
      <c r="R6" s="38"/>
      <c r="S6" s="28">
        <v>2315927.93</v>
      </c>
      <c r="T6" s="38"/>
      <c r="U6" s="38">
        <v>990</v>
      </c>
      <c r="V6" s="38"/>
      <c r="W6" s="28">
        <v>2991678.26</v>
      </c>
      <c r="X6" s="38"/>
      <c r="Y6" s="42">
        <v>1050</v>
      </c>
      <c r="Z6" s="38"/>
      <c r="AA6" s="28">
        <v>3281282.53</v>
      </c>
      <c r="AB6" s="38"/>
      <c r="AC6" s="38">
        <v>951</v>
      </c>
      <c r="AD6" s="38"/>
      <c r="AE6" s="28">
        <v>3286657</v>
      </c>
      <c r="AF6" s="38">
        <v>961</v>
      </c>
      <c r="AG6" s="38"/>
      <c r="AH6" s="28">
        <v>3509971</v>
      </c>
      <c r="AI6" s="38">
        <v>974</v>
      </c>
      <c r="AJ6" s="44">
        <v>974</v>
      </c>
      <c r="AK6" s="30">
        <v>3597242.13</v>
      </c>
      <c r="AL6" s="44"/>
      <c r="AM6" s="44">
        <v>964</v>
      </c>
      <c r="AN6" s="30">
        <v>3705672.05</v>
      </c>
      <c r="AO6" s="45"/>
      <c r="AP6" s="32">
        <v>1089</v>
      </c>
      <c r="AQ6" s="33">
        <v>3900254</v>
      </c>
      <c r="AR6" s="34"/>
      <c r="AS6" s="32">
        <v>1131</v>
      </c>
      <c r="AT6" s="33">
        <v>4310650</v>
      </c>
      <c r="AU6" s="46" t="s">
        <v>41</v>
      </c>
    </row>
    <row r="7" spans="1:47" ht="42" customHeight="1">
      <c r="A7" s="20" t="s">
        <v>28</v>
      </c>
      <c r="B7" s="36"/>
      <c r="C7" s="37" t="s">
        <v>52</v>
      </c>
      <c r="D7" s="38"/>
      <c r="E7" s="39" t="s">
        <v>53</v>
      </c>
      <c r="F7" s="40"/>
      <c r="G7" s="39" t="s">
        <v>31</v>
      </c>
      <c r="H7" s="40"/>
      <c r="I7" s="37" t="s">
        <v>32</v>
      </c>
      <c r="J7" s="38"/>
      <c r="K7" s="37" t="s">
        <v>33</v>
      </c>
      <c r="L7" s="38"/>
      <c r="M7" s="41" t="s">
        <v>34</v>
      </c>
      <c r="N7" s="41"/>
      <c r="O7" s="41"/>
      <c r="P7" s="37" t="s">
        <v>44</v>
      </c>
      <c r="Q7" s="38">
        <v>30</v>
      </c>
      <c r="R7" s="38"/>
      <c r="S7" s="28">
        <v>7594.6</v>
      </c>
      <c r="T7" s="38"/>
      <c r="U7" s="38">
        <v>16</v>
      </c>
      <c r="V7" s="38"/>
      <c r="W7" s="28">
        <v>97902.8</v>
      </c>
      <c r="X7" s="38"/>
      <c r="Y7" s="38">
        <v>14</v>
      </c>
      <c r="Z7" s="38"/>
      <c r="AA7" s="28">
        <v>81624.57</v>
      </c>
      <c r="AB7" s="38"/>
      <c r="AC7" s="38">
        <v>16</v>
      </c>
      <c r="AD7" s="38"/>
      <c r="AE7" s="28">
        <v>368924</v>
      </c>
      <c r="AF7" s="38">
        <v>2</v>
      </c>
      <c r="AG7" s="38"/>
      <c r="AH7" s="28">
        <v>24600</v>
      </c>
      <c r="AI7" s="38">
        <v>12</v>
      </c>
      <c r="AJ7" s="44">
        <v>12</v>
      </c>
      <c r="AK7" s="30">
        <v>27000</v>
      </c>
      <c r="AL7" s="44"/>
      <c r="AM7" s="44">
        <v>20</v>
      </c>
      <c r="AN7" s="30">
        <v>39500</v>
      </c>
      <c r="AO7" s="31"/>
      <c r="AP7" s="32">
        <v>19</v>
      </c>
      <c r="AQ7" s="33">
        <v>41920</v>
      </c>
      <c r="AR7" s="34"/>
      <c r="AS7" s="32">
        <v>16</v>
      </c>
      <c r="AT7" s="33">
        <v>29000</v>
      </c>
      <c r="AU7" s="46" t="s">
        <v>36</v>
      </c>
    </row>
    <row r="8" spans="1:47" ht="36" customHeight="1">
      <c r="A8" s="20" t="s">
        <v>28</v>
      </c>
      <c r="B8" s="36"/>
      <c r="C8" s="37" t="s">
        <v>54</v>
      </c>
      <c r="D8" s="38"/>
      <c r="E8" s="39" t="s">
        <v>55</v>
      </c>
      <c r="F8" s="40"/>
      <c r="G8" s="39" t="s">
        <v>31</v>
      </c>
      <c r="H8" s="40"/>
      <c r="I8" s="37" t="s">
        <v>32</v>
      </c>
      <c r="J8" s="38"/>
      <c r="K8" s="37" t="s">
        <v>33</v>
      </c>
      <c r="L8" s="38"/>
      <c r="M8" s="41" t="s">
        <v>34</v>
      </c>
      <c r="N8" s="41"/>
      <c r="O8" s="41"/>
      <c r="P8" s="37" t="s">
        <v>56</v>
      </c>
      <c r="Q8" s="38">
        <v>10</v>
      </c>
      <c r="R8" s="38"/>
      <c r="S8" s="28">
        <v>109817</v>
      </c>
      <c r="T8" s="38"/>
      <c r="U8" s="38">
        <v>22</v>
      </c>
      <c r="V8" s="38"/>
      <c r="W8" s="28">
        <v>172678.3</v>
      </c>
      <c r="X8" s="38"/>
      <c r="Y8" s="38">
        <v>18</v>
      </c>
      <c r="Z8" s="38"/>
      <c r="AA8" s="28">
        <v>218341</v>
      </c>
      <c r="AB8" s="38"/>
      <c r="AC8" s="38">
        <v>26</v>
      </c>
      <c r="AD8" s="38"/>
      <c r="AE8" s="28">
        <v>545176.5</v>
      </c>
      <c r="AF8" s="38">
        <v>13</v>
      </c>
      <c r="AG8" s="38"/>
      <c r="AH8" s="28">
        <v>201113</v>
      </c>
      <c r="AI8" s="38">
        <v>8</v>
      </c>
      <c r="AJ8" s="44">
        <v>8</v>
      </c>
      <c r="AK8" s="30">
        <v>72132.16</v>
      </c>
      <c r="AL8" s="44"/>
      <c r="AM8" s="44">
        <v>12</v>
      </c>
      <c r="AN8" s="30">
        <v>186810</v>
      </c>
      <c r="AO8" s="45"/>
      <c r="AP8" s="32">
        <v>21</v>
      </c>
      <c r="AQ8" s="33">
        <v>319935</v>
      </c>
      <c r="AR8" s="34"/>
      <c r="AS8" s="32">
        <v>16</v>
      </c>
      <c r="AT8" s="33">
        <v>284395</v>
      </c>
      <c r="AU8" s="46" t="s">
        <v>48</v>
      </c>
    </row>
    <row r="9" spans="1:47" ht="36" customHeight="1">
      <c r="A9" s="20" t="s">
        <v>28</v>
      </c>
      <c r="B9" s="36"/>
      <c r="C9" s="37" t="s">
        <v>57</v>
      </c>
      <c r="D9" s="38"/>
      <c r="E9" s="39" t="s">
        <v>55</v>
      </c>
      <c r="F9" s="40"/>
      <c r="G9" s="39" t="s">
        <v>31</v>
      </c>
      <c r="H9" s="40"/>
      <c r="I9" s="37" t="s">
        <v>32</v>
      </c>
      <c r="J9" s="38"/>
      <c r="K9" s="37" t="s">
        <v>33</v>
      </c>
      <c r="L9" s="38"/>
      <c r="M9" s="41" t="s">
        <v>34</v>
      </c>
      <c r="N9" s="41"/>
      <c r="O9" s="41"/>
      <c r="P9" s="37" t="s">
        <v>56</v>
      </c>
      <c r="Q9" s="38"/>
      <c r="R9" s="38"/>
      <c r="S9" s="28"/>
      <c r="T9" s="38"/>
      <c r="U9" s="38"/>
      <c r="V9" s="38"/>
      <c r="W9" s="28">
        <v>2500</v>
      </c>
      <c r="X9" s="38"/>
      <c r="Y9" s="38">
        <v>1</v>
      </c>
      <c r="Z9" s="38"/>
      <c r="AA9" s="28">
        <v>5000</v>
      </c>
      <c r="AB9" s="38"/>
      <c r="AC9" s="38">
        <v>1</v>
      </c>
      <c r="AD9" s="38"/>
      <c r="AE9" s="28">
        <v>5000</v>
      </c>
      <c r="AF9" s="38">
        <v>4</v>
      </c>
      <c r="AG9" s="38"/>
      <c r="AH9" s="28">
        <v>17500</v>
      </c>
      <c r="AI9" s="38">
        <v>6</v>
      </c>
      <c r="AJ9" s="44">
        <v>6</v>
      </c>
      <c r="AK9" s="30">
        <v>15000</v>
      </c>
      <c r="AL9" s="44"/>
      <c r="AM9" s="44">
        <v>5</v>
      </c>
      <c r="AN9" s="30">
        <v>12500</v>
      </c>
      <c r="AO9" s="31"/>
      <c r="AP9" s="32">
        <v>2</v>
      </c>
      <c r="AQ9" s="33">
        <v>5000</v>
      </c>
      <c r="AR9" s="34"/>
      <c r="AS9" s="32">
        <v>13</v>
      </c>
      <c r="AT9" s="33">
        <v>32500</v>
      </c>
      <c r="AU9" s="46" t="s">
        <v>48</v>
      </c>
    </row>
    <row r="10" spans="1:47" ht="30" customHeight="1">
      <c r="A10" s="47" t="s">
        <v>28</v>
      </c>
      <c r="B10" s="48"/>
      <c r="C10" s="49" t="s">
        <v>58</v>
      </c>
      <c r="D10" s="50"/>
      <c r="E10" s="51" t="s">
        <v>59</v>
      </c>
      <c r="F10" s="52"/>
      <c r="G10" s="51" t="s">
        <v>31</v>
      </c>
      <c r="H10" s="52"/>
      <c r="I10" s="49" t="s">
        <v>32</v>
      </c>
      <c r="J10" s="50"/>
      <c r="K10" s="49" t="s">
        <v>60</v>
      </c>
      <c r="L10" s="50"/>
      <c r="M10" s="49" t="s">
        <v>34</v>
      </c>
      <c r="N10" s="53"/>
      <c r="O10" s="53"/>
      <c r="P10" s="49" t="s">
        <v>61</v>
      </c>
      <c r="Q10" s="50">
        <v>6</v>
      </c>
      <c r="R10" s="50"/>
      <c r="S10" s="54">
        <v>30144</v>
      </c>
      <c r="T10" s="50"/>
      <c r="U10" s="50">
        <v>1</v>
      </c>
      <c r="V10" s="50"/>
      <c r="W10" s="28">
        <v>0</v>
      </c>
      <c r="X10" s="38"/>
      <c r="Y10" s="38">
        <v>1</v>
      </c>
      <c r="Z10" s="38"/>
      <c r="AA10" s="28">
        <f>458+350</f>
        <v>808</v>
      </c>
      <c r="AB10" s="38"/>
      <c r="AC10" s="38">
        <v>1</v>
      </c>
      <c r="AD10" s="38"/>
      <c r="AE10" s="28">
        <f>3669+1169</f>
        <v>4838</v>
      </c>
      <c r="AF10" s="38">
        <v>2</v>
      </c>
      <c r="AG10" s="38"/>
      <c r="AH10" s="28">
        <f>4937+4337</f>
        <v>9274</v>
      </c>
      <c r="AI10" s="38">
        <v>0</v>
      </c>
      <c r="AJ10" s="44">
        <v>0</v>
      </c>
      <c r="AK10" s="30">
        <v>0</v>
      </c>
      <c r="AL10" s="44"/>
      <c r="AM10" s="44">
        <v>0</v>
      </c>
      <c r="AN10" s="30">
        <v>0</v>
      </c>
      <c r="AO10" s="45"/>
      <c r="AP10" s="32">
        <v>12</v>
      </c>
      <c r="AQ10" s="33">
        <v>29255</v>
      </c>
      <c r="AR10" s="34"/>
      <c r="AS10" s="32">
        <v>11</v>
      </c>
      <c r="AT10" s="33">
        <v>17213</v>
      </c>
      <c r="AU10" s="46" t="s">
        <v>36</v>
      </c>
    </row>
    <row r="11" spans="1:47" ht="30" customHeight="1">
      <c r="A11" s="20" t="s">
        <v>62</v>
      </c>
      <c r="B11" s="36"/>
      <c r="C11" s="37" t="s">
        <v>63</v>
      </c>
      <c r="D11" s="38"/>
      <c r="E11" s="39" t="s">
        <v>64</v>
      </c>
      <c r="F11" s="40"/>
      <c r="G11" s="39" t="s">
        <v>31</v>
      </c>
      <c r="H11" s="40"/>
      <c r="I11" s="37" t="s">
        <v>32</v>
      </c>
      <c r="J11" s="38"/>
      <c r="K11" s="37" t="s">
        <v>33</v>
      </c>
      <c r="L11" s="38"/>
      <c r="M11" s="37" t="s">
        <v>34</v>
      </c>
      <c r="N11" s="41"/>
      <c r="O11" s="41"/>
      <c r="P11" s="37" t="s">
        <v>65</v>
      </c>
      <c r="Q11" s="38"/>
      <c r="R11" s="38"/>
      <c r="S11" s="28"/>
      <c r="T11" s="38"/>
      <c r="U11" s="38"/>
      <c r="V11" s="38"/>
      <c r="W11" s="28"/>
      <c r="X11" s="38"/>
      <c r="Y11" s="38"/>
      <c r="Z11" s="38"/>
      <c r="AA11" s="28"/>
      <c r="AB11" s="38"/>
      <c r="AC11" s="38"/>
      <c r="AD11" s="38"/>
      <c r="AE11" s="28"/>
      <c r="AF11" s="38">
        <v>32</v>
      </c>
      <c r="AG11" s="38"/>
      <c r="AH11" s="28">
        <v>156084</v>
      </c>
      <c r="AI11" s="38">
        <v>79</v>
      </c>
      <c r="AJ11" s="44">
        <v>79</v>
      </c>
      <c r="AK11" s="30">
        <v>137764.43</v>
      </c>
      <c r="AL11" s="44"/>
      <c r="AM11" s="44">
        <v>107</v>
      </c>
      <c r="AN11" s="30">
        <v>304648.37</v>
      </c>
      <c r="AO11" s="31"/>
      <c r="AP11" s="32">
        <v>7</v>
      </c>
      <c r="AQ11" s="33">
        <v>11672</v>
      </c>
      <c r="AR11" s="34"/>
      <c r="AS11" s="32">
        <v>11</v>
      </c>
      <c r="AT11" s="33">
        <v>31313</v>
      </c>
      <c r="AU11" s="46"/>
    </row>
    <row r="12" spans="1:47" ht="30" customHeight="1">
      <c r="A12" s="20" t="s">
        <v>62</v>
      </c>
      <c r="B12" s="36"/>
      <c r="C12" s="37" t="s">
        <v>66</v>
      </c>
      <c r="D12" s="38"/>
      <c r="E12" s="39" t="s">
        <v>67</v>
      </c>
      <c r="F12" s="40"/>
      <c r="G12" s="39" t="s">
        <v>31</v>
      </c>
      <c r="H12" s="40"/>
      <c r="I12" s="37" t="s">
        <v>32</v>
      </c>
      <c r="J12" s="38"/>
      <c r="K12" s="37" t="s">
        <v>33</v>
      </c>
      <c r="L12" s="38"/>
      <c r="M12" s="37" t="s">
        <v>34</v>
      </c>
      <c r="N12" s="41"/>
      <c r="O12" s="41"/>
      <c r="P12" s="37" t="s">
        <v>68</v>
      </c>
      <c r="Q12" s="38"/>
      <c r="R12" s="38"/>
      <c r="S12" s="28"/>
      <c r="T12" s="38"/>
      <c r="U12" s="38"/>
      <c r="V12" s="38"/>
      <c r="W12" s="28"/>
      <c r="X12" s="38"/>
      <c r="Y12" s="38"/>
      <c r="Z12" s="38"/>
      <c r="AA12" s="28"/>
      <c r="AB12" s="38"/>
      <c r="AC12" s="38"/>
      <c r="AD12" s="38"/>
      <c r="AE12" s="28"/>
      <c r="AF12" s="38">
        <v>1</v>
      </c>
      <c r="AG12" s="38"/>
      <c r="AH12" s="28">
        <v>1452</v>
      </c>
      <c r="AI12" s="38">
        <v>11</v>
      </c>
      <c r="AJ12" s="44">
        <v>11</v>
      </c>
      <c r="AK12" s="30">
        <v>6497.15</v>
      </c>
      <c r="AL12" s="44"/>
      <c r="AM12" s="44">
        <v>30</v>
      </c>
      <c r="AN12" s="30">
        <v>28044.91</v>
      </c>
      <c r="AO12" s="45"/>
      <c r="AP12" s="32">
        <v>75</v>
      </c>
      <c r="AQ12" s="33">
        <v>191557</v>
      </c>
      <c r="AR12" s="34"/>
      <c r="AS12" s="32">
        <v>128</v>
      </c>
      <c r="AT12" s="33">
        <v>337029</v>
      </c>
      <c r="AU12" s="46" t="s">
        <v>69</v>
      </c>
    </row>
    <row r="13" spans="1:47" ht="30" customHeight="1">
      <c r="A13" s="20" t="s">
        <v>62</v>
      </c>
      <c r="B13" s="36"/>
      <c r="C13" s="37" t="s">
        <v>70</v>
      </c>
      <c r="D13" s="38"/>
      <c r="E13" s="39" t="s">
        <v>71</v>
      </c>
      <c r="F13" s="40"/>
      <c r="G13" s="39" t="s">
        <v>72</v>
      </c>
      <c r="H13" s="40"/>
      <c r="I13" s="37" t="s">
        <v>32</v>
      </c>
      <c r="J13" s="38"/>
      <c r="K13" s="37" t="s">
        <v>60</v>
      </c>
      <c r="L13" s="38"/>
      <c r="M13" s="37" t="s">
        <v>34</v>
      </c>
      <c r="N13" s="41"/>
      <c r="O13" s="41"/>
      <c r="P13" s="37" t="s">
        <v>73</v>
      </c>
      <c r="Q13" s="38"/>
      <c r="R13" s="38"/>
      <c r="S13" s="28"/>
      <c r="T13" s="38"/>
      <c r="U13" s="38"/>
      <c r="V13" s="38"/>
      <c r="W13" s="28"/>
      <c r="X13" s="38"/>
      <c r="Y13" s="38"/>
      <c r="Z13" s="38"/>
      <c r="AA13" s="28"/>
      <c r="AB13" s="38"/>
      <c r="AC13" s="38"/>
      <c r="AD13" s="38"/>
      <c r="AE13" s="28"/>
      <c r="AF13" s="42">
        <v>1145</v>
      </c>
      <c r="AG13" s="38"/>
      <c r="AH13" s="28">
        <v>114450</v>
      </c>
      <c r="AI13" s="38">
        <v>430</v>
      </c>
      <c r="AJ13" s="44">
        <v>430</v>
      </c>
      <c r="AK13" s="30">
        <v>210900</v>
      </c>
      <c r="AL13" s="44"/>
      <c r="AM13" s="43">
        <v>464</v>
      </c>
      <c r="AN13" s="30">
        <v>235350</v>
      </c>
      <c r="AO13" s="31"/>
      <c r="AP13" s="32">
        <v>38</v>
      </c>
      <c r="AQ13" s="33">
        <v>26923</v>
      </c>
      <c r="AR13" s="34"/>
      <c r="AS13" s="32">
        <v>37</v>
      </c>
      <c r="AT13" s="33">
        <v>28641</v>
      </c>
      <c r="AU13" s="46" t="s">
        <v>69</v>
      </c>
    </row>
    <row r="14" spans="1:47" ht="30" customHeight="1">
      <c r="A14" s="47" t="s">
        <v>62</v>
      </c>
      <c r="C14" s="22" t="s">
        <v>74</v>
      </c>
      <c r="D14" s="23"/>
      <c r="E14" s="24" t="s">
        <v>71</v>
      </c>
      <c r="F14" s="25"/>
      <c r="G14" s="24" t="s">
        <v>72</v>
      </c>
      <c r="H14" s="25"/>
      <c r="I14" s="22" t="s">
        <v>32</v>
      </c>
      <c r="J14" s="23"/>
      <c r="K14" s="49" t="s">
        <v>60</v>
      </c>
      <c r="L14" s="23"/>
      <c r="M14" s="22" t="s">
        <v>34</v>
      </c>
      <c r="N14" s="26"/>
      <c r="O14" s="26"/>
      <c r="P14" s="22" t="s">
        <v>75</v>
      </c>
      <c r="Q14" s="23"/>
      <c r="R14" s="23"/>
      <c r="S14" s="27"/>
      <c r="T14" s="23"/>
      <c r="U14" s="50"/>
      <c r="V14" s="23"/>
      <c r="W14" s="28"/>
      <c r="X14" s="38"/>
      <c r="Y14" s="38"/>
      <c r="Z14" s="38"/>
      <c r="AA14" s="28"/>
      <c r="AB14" s="38"/>
      <c r="AC14" s="38"/>
      <c r="AD14" s="38"/>
      <c r="AE14" s="28"/>
      <c r="AF14" s="38">
        <v>1</v>
      </c>
      <c r="AG14" s="38"/>
      <c r="AH14" s="28">
        <v>1400</v>
      </c>
      <c r="AI14" s="38">
        <v>13</v>
      </c>
      <c r="AJ14" s="44">
        <v>13</v>
      </c>
      <c r="AK14" s="30">
        <v>2600</v>
      </c>
      <c r="AL14" s="44"/>
      <c r="AM14" s="44">
        <v>22</v>
      </c>
      <c r="AN14" s="30">
        <v>4400</v>
      </c>
      <c r="AO14" s="45"/>
      <c r="AP14" s="32">
        <v>1392</v>
      </c>
      <c r="AQ14" s="33">
        <v>288375</v>
      </c>
      <c r="AR14" s="34"/>
      <c r="AS14" s="32">
        <v>874</v>
      </c>
      <c r="AT14" s="33">
        <v>168850</v>
      </c>
      <c r="AU14" s="46" t="s">
        <v>69</v>
      </c>
    </row>
    <row r="15" spans="1:47" ht="44.25" customHeight="1">
      <c r="A15" s="20" t="s">
        <v>28</v>
      </c>
      <c r="B15" s="36"/>
      <c r="C15" s="37" t="s">
        <v>76</v>
      </c>
      <c r="D15" s="38"/>
      <c r="E15" s="39" t="s">
        <v>77</v>
      </c>
      <c r="F15" s="40"/>
      <c r="G15" s="39" t="s">
        <v>78</v>
      </c>
      <c r="H15" s="40"/>
      <c r="I15" s="55">
        <v>50</v>
      </c>
      <c r="J15" s="38"/>
      <c r="K15" s="37" t="s">
        <v>60</v>
      </c>
      <c r="L15" s="38"/>
      <c r="M15" s="41" t="s">
        <v>34</v>
      </c>
      <c r="N15" s="41"/>
      <c r="O15" s="41"/>
      <c r="P15" s="37" t="s">
        <v>79</v>
      </c>
      <c r="Q15" s="38">
        <v>24</v>
      </c>
      <c r="R15" s="38"/>
      <c r="S15" s="28">
        <v>1200</v>
      </c>
      <c r="T15" s="38"/>
      <c r="U15" s="38">
        <f>+W15/50</f>
        <v>34</v>
      </c>
      <c r="V15" s="38"/>
      <c r="W15" s="28">
        <v>1700</v>
      </c>
      <c r="X15" s="38"/>
      <c r="Y15" s="38">
        <v>130</v>
      </c>
      <c r="Z15" s="38"/>
      <c r="AA15" s="28">
        <v>1300</v>
      </c>
      <c r="AB15" s="38"/>
      <c r="AC15" s="38">
        <v>544</v>
      </c>
      <c r="AD15" s="38"/>
      <c r="AE15" s="28">
        <v>54400</v>
      </c>
      <c r="AF15" s="38"/>
      <c r="AG15" s="38"/>
      <c r="AH15" s="28">
        <v>95200</v>
      </c>
      <c r="AI15" s="38" t="s">
        <v>80</v>
      </c>
      <c r="AJ15" s="44" t="s">
        <v>80</v>
      </c>
      <c r="AK15" s="56">
        <v>-51000</v>
      </c>
      <c r="AL15" s="44"/>
      <c r="AM15" s="57">
        <f>+AN15/300</f>
        <v>531.8366666666667</v>
      </c>
      <c r="AN15" s="30">
        <f>125701+3400+30450</f>
        <v>159551</v>
      </c>
      <c r="AO15" s="31"/>
      <c r="AP15" s="32">
        <v>24</v>
      </c>
      <c r="AQ15" s="33">
        <v>6300</v>
      </c>
      <c r="AR15" s="34"/>
      <c r="AS15" s="32">
        <v>25</v>
      </c>
      <c r="AT15" s="33">
        <v>5500</v>
      </c>
      <c r="AU15" s="46" t="s">
        <v>69</v>
      </c>
    </row>
    <row r="16" spans="1:47" ht="30" customHeight="1">
      <c r="A16" s="20" t="s">
        <v>28</v>
      </c>
      <c r="C16" s="22" t="s">
        <v>81</v>
      </c>
      <c r="D16" s="23"/>
      <c r="E16" s="24" t="s">
        <v>82</v>
      </c>
      <c r="F16" s="25"/>
      <c r="G16" s="24" t="s">
        <v>83</v>
      </c>
      <c r="H16" s="25"/>
      <c r="I16" s="22" t="s">
        <v>32</v>
      </c>
      <c r="J16" s="23"/>
      <c r="K16" s="22" t="s">
        <v>84</v>
      </c>
      <c r="L16" s="23"/>
      <c r="M16" s="26" t="s">
        <v>34</v>
      </c>
      <c r="N16" s="26"/>
      <c r="O16" s="26"/>
      <c r="P16" s="22" t="s">
        <v>61</v>
      </c>
      <c r="Q16" s="23">
        <v>1</v>
      </c>
      <c r="R16" s="23"/>
      <c r="S16" s="27">
        <v>2482</v>
      </c>
      <c r="T16" s="23"/>
      <c r="U16" s="38">
        <v>0</v>
      </c>
      <c r="V16" s="23">
        <v>0</v>
      </c>
      <c r="W16" s="28">
        <v>0</v>
      </c>
      <c r="X16" s="23"/>
      <c r="Y16" s="23">
        <v>1</v>
      </c>
      <c r="Z16" s="23"/>
      <c r="AA16" s="27">
        <v>1750</v>
      </c>
      <c r="AB16" s="23"/>
      <c r="AC16" s="38">
        <v>0</v>
      </c>
      <c r="AD16" s="23"/>
      <c r="AE16" s="28">
        <v>0</v>
      </c>
      <c r="AF16" s="38">
        <v>0</v>
      </c>
      <c r="AG16" s="23"/>
      <c r="AH16" s="28">
        <v>0</v>
      </c>
      <c r="AI16" s="38">
        <v>0</v>
      </c>
      <c r="AJ16" s="44">
        <v>0</v>
      </c>
      <c r="AK16" s="30">
        <v>0</v>
      </c>
      <c r="AL16" s="29"/>
      <c r="AM16" s="44">
        <v>2</v>
      </c>
      <c r="AN16" s="30">
        <v>7650</v>
      </c>
      <c r="AO16" s="45"/>
      <c r="AP16" s="32">
        <f>+AQ16/300</f>
        <v>199</v>
      </c>
      <c r="AQ16" s="33">
        <f>7200+52500</f>
        <v>59700</v>
      </c>
      <c r="AR16" s="34"/>
      <c r="AS16" s="58">
        <f>+AT16/300</f>
        <v>207.66666666666666</v>
      </c>
      <c r="AT16" s="33">
        <f>5500+1300+55500</f>
        <v>62300</v>
      </c>
      <c r="AU16" s="46" t="s">
        <v>69</v>
      </c>
    </row>
    <row r="17" spans="1:47" ht="51" customHeight="1">
      <c r="A17" s="20" t="s">
        <v>28</v>
      </c>
      <c r="B17" s="36"/>
      <c r="C17" s="37" t="s">
        <v>85</v>
      </c>
      <c r="D17" s="38"/>
      <c r="E17" s="39" t="s">
        <v>86</v>
      </c>
      <c r="F17" s="40"/>
      <c r="G17" s="39" t="s">
        <v>87</v>
      </c>
      <c r="H17" s="40"/>
      <c r="I17" s="55">
        <v>750</v>
      </c>
      <c r="J17" s="38"/>
      <c r="K17" s="37" t="s">
        <v>60</v>
      </c>
      <c r="L17" s="38"/>
      <c r="M17" s="41" t="s">
        <v>34</v>
      </c>
      <c r="N17" s="41"/>
      <c r="O17" s="41"/>
      <c r="P17" s="37" t="s">
        <v>88</v>
      </c>
      <c r="Q17" s="38">
        <v>210</v>
      </c>
      <c r="R17" s="38"/>
      <c r="S17" s="28">
        <v>157500</v>
      </c>
      <c r="T17" s="38"/>
      <c r="U17" s="38">
        <v>204</v>
      </c>
      <c r="V17" s="38"/>
      <c r="W17" s="28">
        <v>157643.89</v>
      </c>
      <c r="X17" s="38"/>
      <c r="Y17" s="38">
        <v>80</v>
      </c>
      <c r="Z17" s="38"/>
      <c r="AA17" s="28">
        <v>104000</v>
      </c>
      <c r="AB17" s="38"/>
      <c r="AC17" s="38">
        <v>38</v>
      </c>
      <c r="AD17" s="38"/>
      <c r="AE17" s="28">
        <v>135508.67</v>
      </c>
      <c r="AF17" s="38">
        <v>44</v>
      </c>
      <c r="AG17" s="38"/>
      <c r="AH17" s="28">
        <v>105163</v>
      </c>
      <c r="AI17" s="38">
        <v>49</v>
      </c>
      <c r="AJ17" s="44">
        <v>49</v>
      </c>
      <c r="AK17" s="30">
        <v>106850</v>
      </c>
      <c r="AL17" s="44"/>
      <c r="AM17" s="44">
        <v>61</v>
      </c>
      <c r="AN17" s="30">
        <v>114750</v>
      </c>
      <c r="AO17" s="31"/>
      <c r="AP17" s="32">
        <v>0</v>
      </c>
      <c r="AQ17" s="33">
        <v>0</v>
      </c>
      <c r="AR17" s="34"/>
      <c r="AS17" s="32">
        <v>0</v>
      </c>
      <c r="AT17" s="33">
        <v>0</v>
      </c>
      <c r="AU17" s="46" t="s">
        <v>36</v>
      </c>
    </row>
    <row r="18" spans="1:47" ht="43.5" customHeight="1">
      <c r="A18" s="20" t="s">
        <v>28</v>
      </c>
      <c r="B18" s="36"/>
      <c r="C18" s="37" t="s">
        <v>89</v>
      </c>
      <c r="D18" s="38"/>
      <c r="E18" s="39" t="s">
        <v>90</v>
      </c>
      <c r="F18" s="40"/>
      <c r="G18" s="39" t="s">
        <v>91</v>
      </c>
      <c r="H18" s="40"/>
      <c r="I18" s="37" t="s">
        <v>92</v>
      </c>
      <c r="J18" s="38"/>
      <c r="K18" s="37" t="s">
        <v>93</v>
      </c>
      <c r="L18" s="38"/>
      <c r="M18" s="41" t="s">
        <v>34</v>
      </c>
      <c r="N18" s="41"/>
      <c r="O18" s="41"/>
      <c r="P18" s="37" t="s">
        <v>88</v>
      </c>
      <c r="Q18" s="38">
        <v>30</v>
      </c>
      <c r="R18" s="38"/>
      <c r="S18" s="28">
        <v>1919166.2</v>
      </c>
      <c r="T18" s="38"/>
      <c r="U18" s="38">
        <v>52</v>
      </c>
      <c r="V18" s="38"/>
      <c r="W18" s="28">
        <v>2727519.6</v>
      </c>
      <c r="X18" s="38"/>
      <c r="Y18" s="38">
        <v>34</v>
      </c>
      <c r="Z18" s="38"/>
      <c r="AA18" s="28">
        <v>1091732.3</v>
      </c>
      <c r="AB18" s="38"/>
      <c r="AC18" s="38">
        <v>12</v>
      </c>
      <c r="AD18" s="38"/>
      <c r="AE18" s="28">
        <v>869136.2</v>
      </c>
      <c r="AF18" s="38">
        <v>15</v>
      </c>
      <c r="AG18" s="38"/>
      <c r="AH18" s="28">
        <v>843649</v>
      </c>
      <c r="AI18" s="38">
        <v>13</v>
      </c>
      <c r="AJ18" s="44">
        <v>13</v>
      </c>
      <c r="AK18" s="30">
        <v>788541.8</v>
      </c>
      <c r="AL18" s="44"/>
      <c r="AM18" s="44">
        <v>15</v>
      </c>
      <c r="AN18" s="30">
        <v>944968.7</v>
      </c>
      <c r="AO18" s="45"/>
      <c r="AP18" s="32">
        <v>45</v>
      </c>
      <c r="AQ18" s="33">
        <v>112450</v>
      </c>
      <c r="AR18" s="34"/>
      <c r="AS18" s="32">
        <v>65</v>
      </c>
      <c r="AT18" s="33">
        <v>168850</v>
      </c>
      <c r="AU18" s="46" t="s">
        <v>48</v>
      </c>
    </row>
    <row r="19" spans="1:47" ht="43.5" customHeight="1">
      <c r="A19" s="47" t="s">
        <v>28</v>
      </c>
      <c r="C19" s="22" t="s">
        <v>94</v>
      </c>
      <c r="D19" s="23"/>
      <c r="E19" s="24" t="s">
        <v>95</v>
      </c>
      <c r="F19" s="25"/>
      <c r="G19" s="24" t="s">
        <v>91</v>
      </c>
      <c r="H19" s="25"/>
      <c r="I19" s="41" t="s">
        <v>96</v>
      </c>
      <c r="J19" s="23"/>
      <c r="K19" s="41" t="s">
        <v>96</v>
      </c>
      <c r="L19" s="23"/>
      <c r="M19" s="41" t="s">
        <v>96</v>
      </c>
      <c r="N19" s="26"/>
      <c r="O19" s="41"/>
      <c r="P19" s="22" t="s">
        <v>88</v>
      </c>
      <c r="Q19" s="23"/>
      <c r="R19" s="23"/>
      <c r="S19" s="27"/>
      <c r="T19" s="23"/>
      <c r="U19" s="50"/>
      <c r="V19" s="23"/>
      <c r="W19" s="54"/>
      <c r="X19" s="23"/>
      <c r="Y19" s="23"/>
      <c r="Z19" s="23"/>
      <c r="AA19" s="27"/>
      <c r="AB19" s="23"/>
      <c r="AC19" s="50">
        <v>2</v>
      </c>
      <c r="AD19" s="23"/>
      <c r="AE19" s="54">
        <v>13018</v>
      </c>
      <c r="AF19" s="50">
        <v>16</v>
      </c>
      <c r="AG19" s="23"/>
      <c r="AH19" s="54">
        <v>103644</v>
      </c>
      <c r="AI19" s="50">
        <v>15</v>
      </c>
      <c r="AJ19" s="59">
        <v>15</v>
      </c>
      <c r="AK19" s="60">
        <v>81379</v>
      </c>
      <c r="AL19" s="29"/>
      <c r="AM19" s="59">
        <v>16</v>
      </c>
      <c r="AN19" s="60">
        <v>73994</v>
      </c>
      <c r="AO19" s="31"/>
      <c r="AP19" s="32">
        <v>18</v>
      </c>
      <c r="AQ19" s="33">
        <v>996406</v>
      </c>
      <c r="AR19" s="34"/>
      <c r="AS19" s="32">
        <v>22</v>
      </c>
      <c r="AT19" s="33">
        <v>965452</v>
      </c>
      <c r="AU19" s="46" t="s">
        <v>48</v>
      </c>
    </row>
    <row r="20" spans="1:47" ht="47.25" customHeight="1">
      <c r="A20" s="20" t="s">
        <v>28</v>
      </c>
      <c r="B20" s="36"/>
      <c r="C20" s="37" t="s">
        <v>97</v>
      </c>
      <c r="D20" s="38"/>
      <c r="E20" s="39" t="s">
        <v>98</v>
      </c>
      <c r="F20" s="40"/>
      <c r="G20" s="39" t="s">
        <v>91</v>
      </c>
      <c r="H20" s="40"/>
      <c r="I20" s="41" t="s">
        <v>96</v>
      </c>
      <c r="J20" s="38"/>
      <c r="K20" s="37" t="s">
        <v>99</v>
      </c>
      <c r="L20" s="38"/>
      <c r="M20" s="41" t="s">
        <v>34</v>
      </c>
      <c r="N20" s="41"/>
      <c r="O20" s="41"/>
      <c r="P20" s="37" t="s">
        <v>88</v>
      </c>
      <c r="Q20" s="38" t="s">
        <v>80</v>
      </c>
      <c r="R20" s="38"/>
      <c r="S20" s="28">
        <v>335814.84</v>
      </c>
      <c r="T20" s="38"/>
      <c r="U20" s="38" t="s">
        <v>80</v>
      </c>
      <c r="V20" s="38"/>
      <c r="W20" s="28">
        <v>351787.68</v>
      </c>
      <c r="X20" s="38"/>
      <c r="Y20" s="38" t="s">
        <v>80</v>
      </c>
      <c r="Z20" s="38"/>
      <c r="AA20" s="28">
        <v>356409.09</v>
      </c>
      <c r="AB20" s="38"/>
      <c r="AC20" s="38" t="s">
        <v>80</v>
      </c>
      <c r="AD20" s="38"/>
      <c r="AE20" s="28">
        <v>360382</v>
      </c>
      <c r="AF20" s="38" t="s">
        <v>80</v>
      </c>
      <c r="AG20" s="38"/>
      <c r="AH20" s="28">
        <v>599209</v>
      </c>
      <c r="AI20" s="38">
        <v>111</v>
      </c>
      <c r="AJ20" s="44">
        <v>111</v>
      </c>
      <c r="AK20" s="30">
        <v>492600.43</v>
      </c>
      <c r="AL20" s="44"/>
      <c r="AM20" s="44">
        <v>140</v>
      </c>
      <c r="AN20" s="30">
        <v>531631.98</v>
      </c>
      <c r="AO20" s="45"/>
      <c r="AP20" s="32">
        <v>10</v>
      </c>
      <c r="AQ20" s="33">
        <v>49757</v>
      </c>
      <c r="AR20" s="34"/>
      <c r="AS20" s="32">
        <v>15</v>
      </c>
      <c r="AT20" s="33">
        <v>78993</v>
      </c>
      <c r="AU20" s="46" t="s">
        <v>48</v>
      </c>
    </row>
    <row r="21" spans="1:47" ht="30" customHeight="1">
      <c r="A21" s="20" t="s">
        <v>28</v>
      </c>
      <c r="C21" s="22" t="s">
        <v>100</v>
      </c>
      <c r="D21" s="23"/>
      <c r="E21" s="24" t="s">
        <v>101</v>
      </c>
      <c r="F21" s="25"/>
      <c r="G21" s="24" t="s">
        <v>91</v>
      </c>
      <c r="H21" s="25"/>
      <c r="I21" s="22" t="s">
        <v>102</v>
      </c>
      <c r="J21" s="23"/>
      <c r="K21" s="22" t="s">
        <v>93</v>
      </c>
      <c r="L21" s="23"/>
      <c r="M21" s="26" t="s">
        <v>34</v>
      </c>
      <c r="N21" s="26"/>
      <c r="O21" s="26"/>
      <c r="P21" s="22" t="s">
        <v>40</v>
      </c>
      <c r="Q21" s="23">
        <v>33</v>
      </c>
      <c r="R21" s="23"/>
      <c r="S21" s="27">
        <v>53740.14</v>
      </c>
      <c r="T21" s="23"/>
      <c r="U21" s="38">
        <v>33</v>
      </c>
      <c r="V21" s="23"/>
      <c r="W21" s="28">
        <v>143201.18</v>
      </c>
      <c r="X21" s="23"/>
      <c r="Y21" s="23">
        <v>33</v>
      </c>
      <c r="Z21" s="23"/>
      <c r="AA21" s="27">
        <v>68498.29</v>
      </c>
      <c r="AB21" s="23"/>
      <c r="AC21" s="38">
        <v>33</v>
      </c>
      <c r="AD21" s="23"/>
      <c r="AE21" s="28">
        <v>9442</v>
      </c>
      <c r="AF21" s="38">
        <v>33</v>
      </c>
      <c r="AG21" s="23"/>
      <c r="AH21" s="28">
        <v>2785</v>
      </c>
      <c r="AI21" s="38">
        <v>1</v>
      </c>
      <c r="AJ21" s="44">
        <v>1</v>
      </c>
      <c r="AK21" s="30">
        <v>2000</v>
      </c>
      <c r="AL21" s="29"/>
      <c r="AM21" s="44">
        <v>1</v>
      </c>
      <c r="AN21" s="30">
        <v>2000</v>
      </c>
      <c r="AO21" s="31"/>
      <c r="AP21" s="32">
        <v>144</v>
      </c>
      <c r="AQ21" s="33">
        <v>530151</v>
      </c>
      <c r="AR21" s="34"/>
      <c r="AS21" s="32">
        <v>152</v>
      </c>
      <c r="AT21" s="33">
        <v>541612</v>
      </c>
      <c r="AU21" s="46" t="s">
        <v>48</v>
      </c>
    </row>
    <row r="22" spans="1:47" ht="43.5" customHeight="1">
      <c r="A22" s="20" t="s">
        <v>28</v>
      </c>
      <c r="B22" s="36"/>
      <c r="C22" s="37" t="s">
        <v>103</v>
      </c>
      <c r="D22" s="38"/>
      <c r="E22" s="39" t="s">
        <v>104</v>
      </c>
      <c r="F22" s="40"/>
      <c r="G22" s="39" t="s">
        <v>87</v>
      </c>
      <c r="H22" s="40"/>
      <c r="I22" s="37" t="s">
        <v>102</v>
      </c>
      <c r="J22" s="38"/>
      <c r="K22" s="37" t="s">
        <v>60</v>
      </c>
      <c r="L22" s="38"/>
      <c r="M22" s="41" t="s">
        <v>34</v>
      </c>
      <c r="N22" s="41"/>
      <c r="O22" s="41"/>
      <c r="P22" s="37" t="s">
        <v>88</v>
      </c>
      <c r="Q22" s="38">
        <v>30</v>
      </c>
      <c r="R22" s="38"/>
      <c r="S22" s="28">
        <v>333100</v>
      </c>
      <c r="T22" s="38"/>
      <c r="U22" s="38">
        <v>70</v>
      </c>
      <c r="V22" s="38"/>
      <c r="W22" s="28">
        <v>324000</v>
      </c>
      <c r="X22" s="38"/>
      <c r="Y22" s="38">
        <v>50</v>
      </c>
      <c r="Z22" s="38"/>
      <c r="AA22" s="28">
        <v>254000</v>
      </c>
      <c r="AB22" s="38"/>
      <c r="AC22" s="38">
        <v>38</v>
      </c>
      <c r="AD22" s="38"/>
      <c r="AE22" s="28">
        <v>260800</v>
      </c>
      <c r="AF22" s="38">
        <v>44</v>
      </c>
      <c r="AG22" s="38"/>
      <c r="AH22" s="28">
        <v>220000</v>
      </c>
      <c r="AI22" s="38">
        <v>23</v>
      </c>
      <c r="AJ22" s="44">
        <v>23</v>
      </c>
      <c r="AK22" s="30">
        <v>103500</v>
      </c>
      <c r="AL22" s="44"/>
      <c r="AM22" s="44">
        <v>33</v>
      </c>
      <c r="AN22" s="30">
        <v>148500</v>
      </c>
      <c r="AO22" s="45"/>
      <c r="AP22" s="32">
        <v>0</v>
      </c>
      <c r="AQ22" s="33">
        <v>0</v>
      </c>
      <c r="AR22" s="34"/>
      <c r="AS22" s="32">
        <v>0</v>
      </c>
      <c r="AT22" s="33">
        <v>0</v>
      </c>
      <c r="AU22" s="46" t="s">
        <v>41</v>
      </c>
    </row>
    <row r="23" spans="1:47" ht="55.5" customHeight="1">
      <c r="A23" s="20" t="s">
        <v>28</v>
      </c>
      <c r="B23" s="36"/>
      <c r="C23" s="37" t="s">
        <v>105</v>
      </c>
      <c r="D23" s="38"/>
      <c r="E23" s="39" t="s">
        <v>106</v>
      </c>
      <c r="F23" s="40"/>
      <c r="G23" s="41" t="s">
        <v>96</v>
      </c>
      <c r="H23" s="40"/>
      <c r="I23" s="41" t="s">
        <v>96</v>
      </c>
      <c r="J23" s="38"/>
      <c r="K23" s="41" t="s">
        <v>96</v>
      </c>
      <c r="L23" s="38"/>
      <c r="M23" s="41" t="s">
        <v>96</v>
      </c>
      <c r="N23" s="41"/>
      <c r="O23" s="41"/>
      <c r="P23" s="41" t="s">
        <v>96</v>
      </c>
      <c r="Q23" s="38"/>
      <c r="R23" s="38"/>
      <c r="S23" s="28"/>
      <c r="T23" s="38"/>
      <c r="U23" s="38"/>
      <c r="V23" s="38"/>
      <c r="W23" s="28"/>
      <c r="X23" s="38"/>
      <c r="Y23" s="38"/>
      <c r="Z23" s="38"/>
      <c r="AA23" s="28"/>
      <c r="AB23" s="38"/>
      <c r="AC23" s="38"/>
      <c r="AD23" s="38"/>
      <c r="AE23" s="28"/>
      <c r="AF23" s="38"/>
      <c r="AG23" s="38"/>
      <c r="AH23" s="28">
        <v>0</v>
      </c>
      <c r="AI23" s="38">
        <v>15</v>
      </c>
      <c r="AJ23" s="44">
        <v>15</v>
      </c>
      <c r="AK23" s="30">
        <v>30000</v>
      </c>
      <c r="AL23" s="44"/>
      <c r="AM23" s="44">
        <v>12</v>
      </c>
      <c r="AN23" s="30">
        <v>24500</v>
      </c>
      <c r="AO23" s="31"/>
      <c r="AP23" s="32">
        <v>25</v>
      </c>
      <c r="AQ23" s="33">
        <v>112500</v>
      </c>
      <c r="AR23" s="34"/>
      <c r="AS23" s="32">
        <v>30</v>
      </c>
      <c r="AT23" s="33">
        <v>135000</v>
      </c>
      <c r="AU23" s="46" t="s">
        <v>48</v>
      </c>
    </row>
    <row r="24" spans="1:47" ht="30" customHeight="1">
      <c r="A24" s="20" t="s">
        <v>28</v>
      </c>
      <c r="B24" s="36"/>
      <c r="C24" s="37" t="s">
        <v>107</v>
      </c>
      <c r="D24" s="38"/>
      <c r="E24" s="39" t="s">
        <v>108</v>
      </c>
      <c r="F24" s="40"/>
      <c r="G24" s="39" t="s">
        <v>109</v>
      </c>
      <c r="H24" s="40"/>
      <c r="I24" s="61">
        <v>0.03</v>
      </c>
      <c r="J24" s="38"/>
      <c r="K24" s="37" t="s">
        <v>110</v>
      </c>
      <c r="L24" s="38"/>
      <c r="M24" s="41" t="s">
        <v>34</v>
      </c>
      <c r="N24" s="41"/>
      <c r="O24" s="41"/>
      <c r="P24" s="37" t="s">
        <v>111</v>
      </c>
      <c r="Q24" s="38">
        <v>1</v>
      </c>
      <c r="R24" s="38"/>
      <c r="S24" s="28">
        <v>1850106.43</v>
      </c>
      <c r="T24" s="38"/>
      <c r="U24" s="38">
        <v>1</v>
      </c>
      <c r="V24" s="38"/>
      <c r="W24" s="28">
        <v>1870469.54</v>
      </c>
      <c r="X24" s="38"/>
      <c r="Y24" s="38">
        <v>1</v>
      </c>
      <c r="Z24" s="38"/>
      <c r="AA24" s="28">
        <v>1998288</v>
      </c>
      <c r="AB24" s="38"/>
      <c r="AC24" s="38">
        <v>1</v>
      </c>
      <c r="AD24" s="38"/>
      <c r="AE24" s="28">
        <v>2124277</v>
      </c>
      <c r="AF24" s="38">
        <v>1</v>
      </c>
      <c r="AG24" s="38"/>
      <c r="AH24" s="28">
        <v>2186862</v>
      </c>
      <c r="AI24" s="38">
        <v>1</v>
      </c>
      <c r="AJ24" s="44">
        <v>1</v>
      </c>
      <c r="AK24" s="30">
        <v>2215372.87</v>
      </c>
      <c r="AL24" s="44"/>
      <c r="AM24" s="44">
        <v>1</v>
      </c>
      <c r="AN24" s="30">
        <v>2272754.34</v>
      </c>
      <c r="AO24" s="45"/>
      <c r="AP24" s="32">
        <v>10</v>
      </c>
      <c r="AQ24" s="33">
        <v>21000</v>
      </c>
      <c r="AR24" s="34"/>
      <c r="AS24" s="32">
        <v>14</v>
      </c>
      <c r="AT24" s="33">
        <v>37500</v>
      </c>
      <c r="AU24" s="46" t="s">
        <v>69</v>
      </c>
    </row>
    <row r="25" spans="1:47" ht="30" customHeight="1">
      <c r="A25" s="20" t="s">
        <v>28</v>
      </c>
      <c r="C25" s="22" t="s">
        <v>112</v>
      </c>
      <c r="D25" s="23"/>
      <c r="E25" s="24" t="s">
        <v>108</v>
      </c>
      <c r="F25" s="25"/>
      <c r="G25" s="24" t="s">
        <v>109</v>
      </c>
      <c r="H25" s="25"/>
      <c r="I25" s="62">
        <v>0.03</v>
      </c>
      <c r="J25" s="23"/>
      <c r="K25" s="22" t="s">
        <v>110</v>
      </c>
      <c r="L25" s="23"/>
      <c r="M25" s="26" t="s">
        <v>34</v>
      </c>
      <c r="N25" s="26"/>
      <c r="O25" s="26"/>
      <c r="P25" s="22" t="s">
        <v>111</v>
      </c>
      <c r="Q25" s="23">
        <v>1</v>
      </c>
      <c r="R25" s="23"/>
      <c r="S25" s="27">
        <v>926928.28</v>
      </c>
      <c r="T25" s="23"/>
      <c r="U25" s="38">
        <v>1</v>
      </c>
      <c r="V25" s="23"/>
      <c r="W25" s="28">
        <v>935233.18</v>
      </c>
      <c r="X25" s="23"/>
      <c r="Y25" s="23">
        <v>1</v>
      </c>
      <c r="Z25" s="23"/>
      <c r="AA25" s="27">
        <v>388650.14</v>
      </c>
      <c r="AB25" s="23"/>
      <c r="AC25" s="38">
        <v>1</v>
      </c>
      <c r="AD25" s="23"/>
      <c r="AE25" s="28">
        <v>212427</v>
      </c>
      <c r="AF25" s="38">
        <v>1</v>
      </c>
      <c r="AG25" s="23"/>
      <c r="AH25" s="28">
        <v>218686</v>
      </c>
      <c r="AI25" s="38">
        <v>1</v>
      </c>
      <c r="AJ25" s="44">
        <v>1</v>
      </c>
      <c r="AK25" s="30">
        <v>221537.49</v>
      </c>
      <c r="AL25" s="29"/>
      <c r="AM25" s="44">
        <v>1</v>
      </c>
      <c r="AN25" s="30">
        <v>227275.42</v>
      </c>
      <c r="AO25" s="31"/>
      <c r="AP25" s="32">
        <v>1</v>
      </c>
      <c r="AQ25" s="33">
        <v>2368773</v>
      </c>
      <c r="AR25" s="34"/>
      <c r="AS25" s="32">
        <v>1</v>
      </c>
      <c r="AT25" s="33">
        <v>2426435</v>
      </c>
      <c r="AU25" s="46" t="s">
        <v>41</v>
      </c>
    </row>
    <row r="26" spans="1:47" ht="30" customHeight="1">
      <c r="A26" s="20" t="s">
        <v>113</v>
      </c>
      <c r="B26" s="36"/>
      <c r="C26" s="41" t="s">
        <v>96</v>
      </c>
      <c r="D26" s="38"/>
      <c r="E26" s="41" t="s">
        <v>96</v>
      </c>
      <c r="F26" s="40"/>
      <c r="G26" s="41" t="s">
        <v>96</v>
      </c>
      <c r="H26" s="40"/>
      <c r="I26" s="41" t="s">
        <v>96</v>
      </c>
      <c r="J26" s="38"/>
      <c r="K26" s="41" t="s">
        <v>96</v>
      </c>
      <c r="L26" s="38"/>
      <c r="M26" s="41" t="s">
        <v>96</v>
      </c>
      <c r="N26" s="41"/>
      <c r="O26" s="41"/>
      <c r="P26" s="41" t="s">
        <v>96</v>
      </c>
      <c r="Q26" s="38"/>
      <c r="R26" s="38"/>
      <c r="S26" s="28"/>
      <c r="T26" s="38"/>
      <c r="U26" s="38"/>
      <c r="V26" s="38"/>
      <c r="W26" s="28"/>
      <c r="X26" s="38"/>
      <c r="Y26" s="38"/>
      <c r="Z26" s="38"/>
      <c r="AA26" s="28"/>
      <c r="AB26" s="38"/>
      <c r="AC26" s="38"/>
      <c r="AD26" s="38"/>
      <c r="AE26" s="28"/>
      <c r="AF26" s="38"/>
      <c r="AG26" s="38"/>
      <c r="AH26" s="28"/>
      <c r="AI26" s="38"/>
      <c r="AJ26" s="41" t="s">
        <v>96</v>
      </c>
      <c r="AK26" s="41" t="s">
        <v>96</v>
      </c>
      <c r="AL26" s="44"/>
      <c r="AM26" s="41" t="s">
        <v>96</v>
      </c>
      <c r="AN26" s="41" t="s">
        <v>96</v>
      </c>
      <c r="AO26" s="45"/>
      <c r="AP26" s="32">
        <v>1</v>
      </c>
      <c r="AQ26" s="33">
        <v>236877</v>
      </c>
      <c r="AR26" s="34"/>
      <c r="AS26" s="32">
        <v>1</v>
      </c>
      <c r="AT26" s="33">
        <v>242643</v>
      </c>
      <c r="AU26" s="46" t="s">
        <v>41</v>
      </c>
    </row>
    <row r="27" spans="1:47" ht="30" customHeight="1">
      <c r="A27" s="63" t="s">
        <v>113</v>
      </c>
      <c r="B27" s="64"/>
      <c r="C27" s="65" t="s">
        <v>114</v>
      </c>
      <c r="D27" s="66"/>
      <c r="E27" s="67" t="s">
        <v>115</v>
      </c>
      <c r="F27" s="68"/>
      <c r="G27" s="67" t="s">
        <v>116</v>
      </c>
      <c r="H27" s="68"/>
      <c r="I27" s="65" t="s">
        <v>117</v>
      </c>
      <c r="J27" s="66"/>
      <c r="K27" s="65" t="s">
        <v>118</v>
      </c>
      <c r="L27" s="66"/>
      <c r="M27" s="69" t="s">
        <v>119</v>
      </c>
      <c r="N27" s="69"/>
      <c r="O27" s="69"/>
      <c r="P27" s="65" t="s">
        <v>120</v>
      </c>
      <c r="Q27" s="70">
        <v>63408</v>
      </c>
      <c r="R27" s="66"/>
      <c r="S27" s="71">
        <v>5665699.19</v>
      </c>
      <c r="T27" s="66"/>
      <c r="U27" s="70">
        <f>70685+66</f>
        <v>70751</v>
      </c>
      <c r="V27" s="66"/>
      <c r="W27" s="71">
        <v>6288485.56</v>
      </c>
      <c r="X27" s="66"/>
      <c r="Y27" s="70">
        <v>66061</v>
      </c>
      <c r="Z27" s="66"/>
      <c r="AA27" s="71">
        <f>6023148.89-141099</f>
        <v>5882049.89</v>
      </c>
      <c r="AB27" s="66"/>
      <c r="AC27" s="70">
        <v>92903</v>
      </c>
      <c r="AD27" s="66"/>
      <c r="AE27" s="71">
        <f>8191037-111848.42</f>
        <v>8079188.58</v>
      </c>
      <c r="AF27" s="70">
        <v>76435</v>
      </c>
      <c r="AG27" s="66"/>
      <c r="AH27" s="71">
        <f>6375108-129818</f>
        <v>6245290</v>
      </c>
      <c r="AI27" s="70">
        <v>44600</v>
      </c>
      <c r="AJ27" s="72">
        <v>44600</v>
      </c>
      <c r="AK27" s="73">
        <f>5076808.21+258916-122945.58</f>
        <v>5212778.63</v>
      </c>
      <c r="AL27" s="74"/>
      <c r="AM27" s="72">
        <v>54916</v>
      </c>
      <c r="AN27" s="73">
        <f>6301808.15+369590+435575-123443.16</f>
        <v>6983529.99</v>
      </c>
      <c r="AO27" s="45"/>
      <c r="AP27" s="75">
        <v>64632</v>
      </c>
      <c r="AQ27" s="33">
        <f>6775229+347270+716400-37162</f>
        <v>7801737</v>
      </c>
      <c r="AR27" s="34"/>
      <c r="AS27" s="75">
        <v>57691</v>
      </c>
      <c r="AT27" s="33">
        <f>6466044+355775+660000-137162</f>
        <v>7344657</v>
      </c>
      <c r="AU27" s="46" t="s">
        <v>36</v>
      </c>
    </row>
    <row r="28" spans="1:47" ht="30" customHeight="1">
      <c r="A28" s="20" t="s">
        <v>113</v>
      </c>
      <c r="B28" s="36"/>
      <c r="C28" s="37" t="s">
        <v>121</v>
      </c>
      <c r="D28" s="38"/>
      <c r="E28" s="41" t="s">
        <v>96</v>
      </c>
      <c r="F28" s="40"/>
      <c r="G28" s="41" t="s">
        <v>96</v>
      </c>
      <c r="H28" s="40"/>
      <c r="I28" s="41" t="s">
        <v>96</v>
      </c>
      <c r="J28" s="38"/>
      <c r="K28" s="41" t="s">
        <v>96</v>
      </c>
      <c r="L28" s="38"/>
      <c r="M28" s="41" t="s">
        <v>96</v>
      </c>
      <c r="N28" s="41"/>
      <c r="O28" s="41"/>
      <c r="P28" s="37" t="s">
        <v>122</v>
      </c>
      <c r="Q28" s="38"/>
      <c r="R28" s="38"/>
      <c r="S28" s="28"/>
      <c r="T28" s="38"/>
      <c r="U28" s="38"/>
      <c r="V28" s="38"/>
      <c r="W28" s="28"/>
      <c r="X28" s="38"/>
      <c r="Y28" s="38"/>
      <c r="Z28" s="38"/>
      <c r="AA28" s="28"/>
      <c r="AB28" s="38"/>
      <c r="AC28" s="38">
        <v>262</v>
      </c>
      <c r="AD28" s="38"/>
      <c r="AE28" s="28">
        <v>26280.32</v>
      </c>
      <c r="AF28" s="38">
        <v>187</v>
      </c>
      <c r="AG28" s="38"/>
      <c r="AH28" s="28">
        <v>18790</v>
      </c>
      <c r="AI28" s="38">
        <v>182</v>
      </c>
      <c r="AJ28" s="44">
        <v>182</v>
      </c>
      <c r="AK28" s="30">
        <v>17730</v>
      </c>
      <c r="AL28" s="44"/>
      <c r="AM28" s="44">
        <v>169</v>
      </c>
      <c r="AN28" s="30">
        <v>16700</v>
      </c>
      <c r="AO28" s="31"/>
      <c r="AP28" s="32">
        <v>163</v>
      </c>
      <c r="AQ28" s="33">
        <v>14600</v>
      </c>
      <c r="AR28" s="34"/>
      <c r="AS28" s="32">
        <v>85</v>
      </c>
      <c r="AT28" s="33">
        <v>16700</v>
      </c>
      <c r="AU28" s="46" t="s">
        <v>36</v>
      </c>
    </row>
    <row r="29" spans="1:47" ht="41.25" customHeight="1">
      <c r="A29" s="20" t="s">
        <v>113</v>
      </c>
      <c r="B29" s="36"/>
      <c r="C29" s="37" t="s">
        <v>123</v>
      </c>
      <c r="D29" s="38"/>
      <c r="E29" s="41" t="s">
        <v>96</v>
      </c>
      <c r="F29" s="40"/>
      <c r="G29" s="39" t="s">
        <v>124</v>
      </c>
      <c r="H29" s="40"/>
      <c r="I29" s="37" t="s">
        <v>32</v>
      </c>
      <c r="J29" s="38"/>
      <c r="K29" s="37" t="s">
        <v>125</v>
      </c>
      <c r="L29" s="38"/>
      <c r="M29" s="41" t="s">
        <v>119</v>
      </c>
      <c r="N29" s="41"/>
      <c r="O29" s="41"/>
      <c r="P29" s="37" t="s">
        <v>44</v>
      </c>
      <c r="Q29" s="38"/>
      <c r="R29" s="38"/>
      <c r="S29" s="28"/>
      <c r="T29" s="38"/>
      <c r="U29" s="38"/>
      <c r="V29" s="38"/>
      <c r="W29" s="28"/>
      <c r="X29" s="38"/>
      <c r="Y29" s="38"/>
      <c r="Z29" s="38"/>
      <c r="AA29" s="28"/>
      <c r="AB29" s="38"/>
      <c r="AC29" s="38"/>
      <c r="AD29" s="38"/>
      <c r="AE29" s="28"/>
      <c r="AF29" s="38"/>
      <c r="AG29" s="38"/>
      <c r="AH29" s="28"/>
      <c r="AI29" s="38">
        <v>756</v>
      </c>
      <c r="AJ29" s="44">
        <v>756</v>
      </c>
      <c r="AK29" s="30">
        <v>45050</v>
      </c>
      <c r="AL29" s="44"/>
      <c r="AM29" s="44">
        <v>1688</v>
      </c>
      <c r="AN29" s="30">
        <v>54375</v>
      </c>
      <c r="AO29" s="45"/>
      <c r="AP29" s="32">
        <v>1568</v>
      </c>
      <c r="AQ29" s="33">
        <v>50075</v>
      </c>
      <c r="AR29" s="34"/>
      <c r="AS29" s="32">
        <v>1541</v>
      </c>
      <c r="AT29" s="33">
        <v>46850</v>
      </c>
      <c r="AU29" s="46" t="s">
        <v>36</v>
      </c>
    </row>
    <row r="30" spans="1:47" ht="30" customHeight="1">
      <c r="A30" s="20" t="s">
        <v>113</v>
      </c>
      <c r="B30" s="36"/>
      <c r="C30" s="37" t="s">
        <v>126</v>
      </c>
      <c r="D30" s="38"/>
      <c r="E30" s="39" t="s">
        <v>127</v>
      </c>
      <c r="F30" s="40"/>
      <c r="G30" s="39" t="s">
        <v>116</v>
      </c>
      <c r="H30" s="40"/>
      <c r="I30" s="37" t="s">
        <v>32</v>
      </c>
      <c r="J30" s="38"/>
      <c r="K30" s="37" t="s">
        <v>128</v>
      </c>
      <c r="L30" s="38"/>
      <c r="M30" s="41" t="s">
        <v>119</v>
      </c>
      <c r="N30" s="41"/>
      <c r="O30" s="41"/>
      <c r="P30" s="37" t="s">
        <v>44</v>
      </c>
      <c r="Q30" s="38">
        <v>30</v>
      </c>
      <c r="R30" s="38"/>
      <c r="S30" s="28">
        <v>33354</v>
      </c>
      <c r="T30" s="38"/>
      <c r="U30" s="38">
        <v>40</v>
      </c>
      <c r="V30" s="38"/>
      <c r="W30" s="28">
        <v>41073.35</v>
      </c>
      <c r="X30" s="38"/>
      <c r="Y30" s="38">
        <v>232</v>
      </c>
      <c r="Z30" s="38"/>
      <c r="AA30" s="28">
        <v>79864.13</v>
      </c>
      <c r="AB30" s="38"/>
      <c r="AC30" s="38">
        <v>293</v>
      </c>
      <c r="AD30" s="38"/>
      <c r="AE30" s="28">
        <v>100981.05</v>
      </c>
      <c r="AF30" s="38">
        <v>433</v>
      </c>
      <c r="AG30" s="38"/>
      <c r="AH30" s="28">
        <v>149068</v>
      </c>
      <c r="AI30" s="38">
        <v>363</v>
      </c>
      <c r="AJ30" s="44">
        <v>363</v>
      </c>
      <c r="AK30" s="30">
        <v>136168</v>
      </c>
      <c r="AL30" s="44"/>
      <c r="AM30" s="44">
        <v>384</v>
      </c>
      <c r="AN30" s="30">
        <v>176194.11</v>
      </c>
      <c r="AO30" s="31"/>
      <c r="AP30" s="32">
        <v>472</v>
      </c>
      <c r="AQ30" s="33">
        <v>206611</v>
      </c>
      <c r="AR30" s="34"/>
      <c r="AS30" s="32">
        <v>388</v>
      </c>
      <c r="AT30" s="33">
        <v>200312</v>
      </c>
      <c r="AU30" s="46" t="s">
        <v>36</v>
      </c>
    </row>
    <row r="31" spans="1:47" s="79" customFormat="1" ht="39" customHeight="1">
      <c r="A31" s="20" t="s">
        <v>113</v>
      </c>
      <c r="B31" s="76"/>
      <c r="C31" s="37" t="s">
        <v>129</v>
      </c>
      <c r="D31" s="38"/>
      <c r="E31" s="39" t="s">
        <v>130</v>
      </c>
      <c r="F31" s="40"/>
      <c r="G31" s="39" t="s">
        <v>131</v>
      </c>
      <c r="H31" s="40"/>
      <c r="I31" s="37" t="s">
        <v>32</v>
      </c>
      <c r="J31" s="38"/>
      <c r="K31" s="37" t="s">
        <v>132</v>
      </c>
      <c r="L31" s="38"/>
      <c r="M31" s="41" t="s">
        <v>119</v>
      </c>
      <c r="N31" s="41"/>
      <c r="O31" s="41"/>
      <c r="P31" s="37" t="s">
        <v>44</v>
      </c>
      <c r="Q31" s="38" t="s">
        <v>80</v>
      </c>
      <c r="R31" s="38"/>
      <c r="S31" s="28">
        <v>43950</v>
      </c>
      <c r="T31" s="38"/>
      <c r="U31" s="38" t="s">
        <v>80</v>
      </c>
      <c r="V31" s="38"/>
      <c r="W31" s="28">
        <v>20000</v>
      </c>
      <c r="X31" s="38"/>
      <c r="Y31" s="38" t="s">
        <v>80</v>
      </c>
      <c r="Z31" s="38"/>
      <c r="AA31" s="28">
        <v>37540</v>
      </c>
      <c r="AB31" s="38"/>
      <c r="AC31" s="38">
        <v>798</v>
      </c>
      <c r="AD31" s="38"/>
      <c r="AE31" s="28">
        <v>39800</v>
      </c>
      <c r="AF31" s="38">
        <v>876</v>
      </c>
      <c r="AG31" s="38"/>
      <c r="AH31" s="28">
        <v>43800</v>
      </c>
      <c r="AI31" s="38">
        <v>440</v>
      </c>
      <c r="AJ31" s="44">
        <v>440</v>
      </c>
      <c r="AK31" s="30">
        <v>22075</v>
      </c>
      <c r="AL31" s="44"/>
      <c r="AM31" s="44">
        <v>689</v>
      </c>
      <c r="AN31" s="30">
        <v>34475</v>
      </c>
      <c r="AO31" s="77"/>
      <c r="AP31" s="32">
        <v>92</v>
      </c>
      <c r="AQ31" s="33">
        <v>11402</v>
      </c>
      <c r="AR31" s="78"/>
      <c r="AS31" s="32">
        <v>187</v>
      </c>
      <c r="AT31" s="33">
        <v>19733</v>
      </c>
      <c r="AU31" s="46" t="s">
        <v>36</v>
      </c>
    </row>
    <row r="32" spans="1:47" s="92" customFormat="1" ht="18" customHeight="1">
      <c r="A32" s="128" t="s">
        <v>133</v>
      </c>
      <c r="B32" s="129"/>
      <c r="C32" s="129"/>
      <c r="D32" s="80"/>
      <c r="E32" s="81"/>
      <c r="F32" s="82"/>
      <c r="G32" s="81"/>
      <c r="H32" s="82"/>
      <c r="I32" s="82"/>
      <c r="J32" s="80"/>
      <c r="K32" s="82"/>
      <c r="L32" s="80"/>
      <c r="M32" s="80"/>
      <c r="N32" s="80"/>
      <c r="O32" s="80"/>
      <c r="P32" s="80"/>
      <c r="Q32" s="83">
        <f>SUM(Q2:Q31)</f>
        <v>66052</v>
      </c>
      <c r="R32" s="80"/>
      <c r="S32" s="84">
        <f>SUM(S2:S31)</f>
        <v>16560353.439999998</v>
      </c>
      <c r="T32" s="80"/>
      <c r="U32" s="83">
        <f>SUM(U2:U31)</f>
        <v>73178</v>
      </c>
      <c r="V32" s="80"/>
      <c r="W32" s="84">
        <f>SUM(W2:W31)</f>
        <v>18646516.95</v>
      </c>
      <c r="X32" s="80"/>
      <c r="Y32" s="83">
        <f>SUM(Y2:Y31)</f>
        <v>67786</v>
      </c>
      <c r="Z32" s="80"/>
      <c r="AA32" s="84">
        <f>SUM(AA2:AA31)</f>
        <v>16674031.06</v>
      </c>
      <c r="AB32" s="80"/>
      <c r="AC32" s="83">
        <f>SUM(AC2:AC31)</f>
        <v>96001</v>
      </c>
      <c r="AD32" s="80"/>
      <c r="AE32" s="84">
        <f>SUM(AE2:AE31)</f>
        <v>19162025.250000004</v>
      </c>
      <c r="AF32" s="83">
        <f>SUM(AF2:AF31)</f>
        <v>80295</v>
      </c>
      <c r="AG32" s="80"/>
      <c r="AH32" s="84">
        <f>SUM(AH2:AH31)</f>
        <v>16872083</v>
      </c>
      <c r="AI32" s="83"/>
      <c r="AJ32" s="83"/>
      <c r="AK32" s="85">
        <f>SUM(AK2:AK31)</f>
        <v>14446576.91</v>
      </c>
      <c r="AL32" s="80"/>
      <c r="AM32" s="83">
        <f>SUM(AM2:AM31)</f>
        <v>60362.83666666667</v>
      </c>
      <c r="AN32" s="86">
        <f>SUM(AN2:AN31)</f>
        <v>17725238.88</v>
      </c>
      <c r="AO32" s="87"/>
      <c r="AP32" s="88">
        <f>SUM(AP2:AP31)</f>
        <v>70187</v>
      </c>
      <c r="AQ32" s="89">
        <f>SUM(AQ2:AQ31)</f>
        <v>19256074</v>
      </c>
      <c r="AR32" s="90"/>
      <c r="AS32" s="88">
        <f>SUM(AS2:AS31)</f>
        <v>62785.666666666664</v>
      </c>
      <c r="AT32" s="89">
        <f>SUM(AT2:AT31)</f>
        <v>20054526</v>
      </c>
      <c r="AU32" s="91"/>
    </row>
    <row r="33" spans="1:47" ht="12.75">
      <c r="A33" s="93"/>
      <c r="B33" s="94"/>
      <c r="C33" s="95"/>
      <c r="D33" s="96"/>
      <c r="E33" s="97"/>
      <c r="F33" s="95"/>
      <c r="G33" s="97"/>
      <c r="H33" s="95"/>
      <c r="I33" s="95"/>
      <c r="J33" s="96"/>
      <c r="K33" s="95"/>
      <c r="L33" s="96"/>
      <c r="M33" s="95"/>
      <c r="N33" s="96"/>
      <c r="O33" s="96"/>
      <c r="P33" s="96"/>
      <c r="Q33" s="96"/>
      <c r="R33" s="96"/>
      <c r="S33" s="98"/>
      <c r="T33" s="96"/>
      <c r="U33" s="96"/>
      <c r="V33" s="96"/>
      <c r="W33" s="96"/>
      <c r="X33" s="96"/>
      <c r="Y33" s="96"/>
      <c r="Z33" s="96"/>
      <c r="AA33" s="98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U33" s="99"/>
    </row>
    <row r="34" spans="1:47" s="104" customFormat="1" ht="19.5" customHeight="1">
      <c r="A34" s="130"/>
      <c r="B34" s="130"/>
      <c r="C34" s="130"/>
      <c r="D34" s="130"/>
      <c r="E34" s="130"/>
      <c r="F34" s="100"/>
      <c r="G34" s="101"/>
      <c r="H34" s="100"/>
      <c r="I34" s="100"/>
      <c r="J34" s="102"/>
      <c r="K34" s="102"/>
      <c r="L34" s="102"/>
      <c r="M34" s="102"/>
      <c r="N34" s="102"/>
      <c r="O34" s="102"/>
      <c r="P34" s="102"/>
      <c r="Q34" s="102"/>
      <c r="R34" s="102"/>
      <c r="S34" s="103"/>
      <c r="T34" s="102"/>
      <c r="U34" s="102"/>
      <c r="V34" s="102"/>
      <c r="W34" s="102"/>
      <c r="X34" s="102"/>
      <c r="Y34" s="102"/>
      <c r="Z34" s="102"/>
      <c r="AA34" s="103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U34" s="99"/>
    </row>
    <row r="35" spans="1:47" ht="12.75">
      <c r="A35" s="105" t="s">
        <v>134</v>
      </c>
      <c r="B35" s="106"/>
      <c r="C35" s="106"/>
      <c r="D35" s="106"/>
      <c r="E35" s="106"/>
      <c r="F35" s="95"/>
      <c r="G35" s="97"/>
      <c r="H35" s="95"/>
      <c r="I35" s="95"/>
      <c r="J35" s="96"/>
      <c r="K35" s="95"/>
      <c r="L35" s="96"/>
      <c r="M35" s="96"/>
      <c r="N35" s="96"/>
      <c r="O35" s="96"/>
      <c r="P35" s="96"/>
      <c r="Q35" s="96"/>
      <c r="R35" s="96"/>
      <c r="S35" s="98"/>
      <c r="T35" s="96"/>
      <c r="U35" s="96"/>
      <c r="V35" s="96"/>
      <c r="W35" s="96"/>
      <c r="X35" s="96"/>
      <c r="Y35" s="96"/>
      <c r="Z35" s="96"/>
      <c r="AA35" s="98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  <c r="AM35" s="96"/>
      <c r="AN35" s="96"/>
      <c r="AU35" s="99"/>
    </row>
    <row r="36" spans="1:47" ht="12.75">
      <c r="A36" s="93"/>
      <c r="B36" s="94"/>
      <c r="C36" s="95"/>
      <c r="D36" s="96"/>
      <c r="E36" s="97"/>
      <c r="F36" s="95"/>
      <c r="G36" s="97"/>
      <c r="H36" s="95"/>
      <c r="I36" s="95"/>
      <c r="J36" s="96"/>
      <c r="K36" s="95"/>
      <c r="L36" s="96"/>
      <c r="M36" s="96"/>
      <c r="N36" s="96"/>
      <c r="O36" s="96"/>
      <c r="P36" s="96"/>
      <c r="Q36" s="96"/>
      <c r="R36" s="96"/>
      <c r="S36" s="98"/>
      <c r="T36" s="96"/>
      <c r="U36" s="96"/>
      <c r="V36" s="96"/>
      <c r="W36" s="96"/>
      <c r="X36" s="96"/>
      <c r="Y36" s="96"/>
      <c r="Z36" s="96"/>
      <c r="AA36" s="98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  <c r="AM36" s="96"/>
      <c r="AN36" s="107"/>
      <c r="AU36" s="99"/>
    </row>
    <row r="37" spans="1:47" ht="12.75">
      <c r="A37" s="93"/>
      <c r="B37" s="94"/>
      <c r="C37" s="95"/>
      <c r="D37" s="96"/>
      <c r="E37" s="97"/>
      <c r="F37" s="95"/>
      <c r="G37" s="97"/>
      <c r="H37" s="95"/>
      <c r="I37" s="95"/>
      <c r="J37" s="96"/>
      <c r="K37" s="95"/>
      <c r="L37" s="96"/>
      <c r="M37" s="96"/>
      <c r="N37" s="96"/>
      <c r="O37" s="96"/>
      <c r="P37" s="96"/>
      <c r="Q37" s="96"/>
      <c r="R37" s="96"/>
      <c r="S37" s="98"/>
      <c r="T37" s="96"/>
      <c r="U37" s="96"/>
      <c r="V37" s="96"/>
      <c r="W37" s="96"/>
      <c r="X37" s="96"/>
      <c r="Y37" s="96"/>
      <c r="Z37" s="96"/>
      <c r="AA37" s="98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U37" s="99"/>
    </row>
    <row r="38" spans="1:47" ht="12.75">
      <c r="A38" s="93"/>
      <c r="B38" s="94"/>
      <c r="C38" s="95"/>
      <c r="D38" s="96"/>
      <c r="E38" s="97"/>
      <c r="F38" s="95"/>
      <c r="G38" s="97"/>
      <c r="H38" s="95"/>
      <c r="I38" s="95"/>
      <c r="J38" s="96"/>
      <c r="K38" s="95"/>
      <c r="L38" s="96"/>
      <c r="M38" s="96"/>
      <c r="N38" s="96"/>
      <c r="O38" s="96"/>
      <c r="P38" s="96"/>
      <c r="Q38" s="96"/>
      <c r="R38" s="96"/>
      <c r="S38" s="98"/>
      <c r="T38" s="96"/>
      <c r="U38" s="96"/>
      <c r="V38" s="96"/>
      <c r="W38" s="107"/>
      <c r="X38" s="96"/>
      <c r="Y38" s="96"/>
      <c r="Z38" s="96"/>
      <c r="AA38" s="98"/>
      <c r="AB38" s="96"/>
      <c r="AC38" s="96"/>
      <c r="AD38" s="96"/>
      <c r="AE38" s="107"/>
      <c r="AF38" s="96"/>
      <c r="AG38" s="96"/>
      <c r="AH38" s="107"/>
      <c r="AI38" s="96"/>
      <c r="AJ38" s="96"/>
      <c r="AK38" s="107"/>
      <c r="AL38" s="96"/>
      <c r="AM38" s="96"/>
      <c r="AN38" s="107"/>
      <c r="AU38" s="99"/>
    </row>
    <row r="39" spans="1:47" s="79" customFormat="1" ht="12.75">
      <c r="A39" s="93"/>
      <c r="B39" s="108"/>
      <c r="C39" s="95"/>
      <c r="D39" s="96"/>
      <c r="E39" s="97"/>
      <c r="F39" s="95"/>
      <c r="G39" s="97"/>
      <c r="H39" s="95"/>
      <c r="I39" s="95"/>
      <c r="J39" s="96"/>
      <c r="K39" s="95"/>
      <c r="L39" s="96"/>
      <c r="M39" s="96"/>
      <c r="N39" s="96"/>
      <c r="O39" s="96"/>
      <c r="P39" s="96"/>
      <c r="Q39" s="96"/>
      <c r="R39" s="96"/>
      <c r="S39" s="98"/>
      <c r="T39" s="96"/>
      <c r="U39" s="96"/>
      <c r="V39" s="96"/>
      <c r="W39" s="96"/>
      <c r="X39" s="96"/>
      <c r="Y39" s="96"/>
      <c r="Z39" s="96"/>
      <c r="AA39" s="98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U39" s="99"/>
    </row>
    <row r="40" spans="1:47" ht="12.75">
      <c r="A40" s="93"/>
      <c r="B40" s="94"/>
      <c r="C40" s="95"/>
      <c r="D40" s="96"/>
      <c r="E40" s="97"/>
      <c r="F40" s="95"/>
      <c r="G40" s="97"/>
      <c r="H40" s="95"/>
      <c r="I40" s="95"/>
      <c r="J40" s="96"/>
      <c r="K40" s="95"/>
      <c r="L40" s="96"/>
      <c r="M40" s="96"/>
      <c r="N40" s="96"/>
      <c r="O40" s="96"/>
      <c r="P40" s="96"/>
      <c r="Q40" s="96"/>
      <c r="R40" s="96"/>
      <c r="S40" s="98"/>
      <c r="T40" s="96"/>
      <c r="U40" s="96"/>
      <c r="V40" s="96"/>
      <c r="W40" s="96"/>
      <c r="X40" s="96"/>
      <c r="Y40" s="96"/>
      <c r="Z40" s="96"/>
      <c r="AA40" s="98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U40" s="99"/>
    </row>
    <row r="41" spans="1:47" s="79" customFormat="1" ht="12.75">
      <c r="A41" s="93"/>
      <c r="B41" s="108"/>
      <c r="C41" s="95"/>
      <c r="D41" s="96"/>
      <c r="E41" s="97"/>
      <c r="F41" s="95"/>
      <c r="G41" s="97"/>
      <c r="H41" s="95"/>
      <c r="I41" s="95"/>
      <c r="J41" s="96"/>
      <c r="K41" s="95"/>
      <c r="L41" s="96"/>
      <c r="M41" s="96"/>
      <c r="N41" s="96"/>
      <c r="O41" s="96"/>
      <c r="P41" s="96"/>
      <c r="Q41" s="96"/>
      <c r="R41" s="96"/>
      <c r="S41" s="98"/>
      <c r="T41" s="96"/>
      <c r="U41" s="96"/>
      <c r="V41" s="96"/>
      <c r="W41" s="96"/>
      <c r="X41" s="96"/>
      <c r="Y41" s="96"/>
      <c r="Z41" s="96"/>
      <c r="AA41" s="98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U41" s="99"/>
    </row>
    <row r="42" spans="1:47" s="79" customFormat="1" ht="12.75">
      <c r="A42" s="93"/>
      <c r="B42" s="108"/>
      <c r="C42" s="95"/>
      <c r="D42" s="96"/>
      <c r="E42" s="97"/>
      <c r="F42" s="95"/>
      <c r="G42" s="97"/>
      <c r="H42" s="95"/>
      <c r="I42" s="95"/>
      <c r="J42" s="96"/>
      <c r="K42" s="95"/>
      <c r="L42" s="96"/>
      <c r="M42" s="96"/>
      <c r="N42" s="96"/>
      <c r="O42" s="96"/>
      <c r="P42" s="96"/>
      <c r="Q42" s="96"/>
      <c r="R42" s="96"/>
      <c r="S42" s="98"/>
      <c r="T42" s="96"/>
      <c r="U42" s="96"/>
      <c r="V42" s="96"/>
      <c r="W42" s="96"/>
      <c r="X42" s="96"/>
      <c r="Y42" s="96"/>
      <c r="Z42" s="96"/>
      <c r="AA42" s="98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U42" s="99"/>
    </row>
    <row r="43" spans="1:47" ht="12.75">
      <c r="A43" s="93"/>
      <c r="B43" s="94"/>
      <c r="C43" s="95"/>
      <c r="D43" s="96"/>
      <c r="E43" s="97"/>
      <c r="F43" s="95"/>
      <c r="G43" s="97"/>
      <c r="H43" s="95"/>
      <c r="I43" s="95"/>
      <c r="J43" s="96"/>
      <c r="K43" s="95"/>
      <c r="L43" s="96"/>
      <c r="M43" s="96"/>
      <c r="N43" s="96"/>
      <c r="O43" s="96"/>
      <c r="P43" s="96"/>
      <c r="Q43" s="96"/>
      <c r="R43" s="96"/>
      <c r="S43" s="98"/>
      <c r="T43" s="96"/>
      <c r="U43" s="96"/>
      <c r="V43" s="96"/>
      <c r="W43" s="96"/>
      <c r="X43" s="96"/>
      <c r="Y43" s="96"/>
      <c r="Z43" s="96"/>
      <c r="AA43" s="98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U43" s="99"/>
    </row>
    <row r="44" spans="1:47" s="79" customFormat="1" ht="12.75">
      <c r="A44" s="93"/>
      <c r="B44" s="108"/>
      <c r="C44" s="95"/>
      <c r="D44" s="96"/>
      <c r="E44" s="97"/>
      <c r="F44" s="95"/>
      <c r="G44" s="97"/>
      <c r="H44" s="95"/>
      <c r="I44" s="95"/>
      <c r="J44" s="96"/>
      <c r="K44" s="95"/>
      <c r="L44" s="96"/>
      <c r="M44" s="96"/>
      <c r="N44" s="96"/>
      <c r="O44" s="96"/>
      <c r="P44" s="96"/>
      <c r="Q44" s="96"/>
      <c r="R44" s="96"/>
      <c r="S44" s="98"/>
      <c r="T44" s="96"/>
      <c r="U44" s="96"/>
      <c r="V44" s="96"/>
      <c r="W44" s="96"/>
      <c r="X44" s="96"/>
      <c r="Y44" s="96"/>
      <c r="Z44" s="96"/>
      <c r="AA44" s="98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U44" s="99"/>
    </row>
    <row r="45" spans="1:47" ht="12.75">
      <c r="A45" s="93"/>
      <c r="B45" s="94"/>
      <c r="C45" s="95"/>
      <c r="D45" s="96"/>
      <c r="E45" s="97"/>
      <c r="F45" s="95"/>
      <c r="G45" s="97"/>
      <c r="H45" s="95"/>
      <c r="I45" s="95"/>
      <c r="J45" s="96"/>
      <c r="K45" s="95"/>
      <c r="L45" s="96"/>
      <c r="M45" s="96"/>
      <c r="N45" s="96"/>
      <c r="O45" s="96"/>
      <c r="P45" s="96"/>
      <c r="Q45" s="96"/>
      <c r="R45" s="96"/>
      <c r="S45" s="98"/>
      <c r="T45" s="96"/>
      <c r="U45" s="96"/>
      <c r="V45" s="96"/>
      <c r="W45" s="96"/>
      <c r="X45" s="96"/>
      <c r="Y45" s="96"/>
      <c r="Z45" s="96"/>
      <c r="AA45" s="98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U45" s="99"/>
    </row>
    <row r="46" spans="1:47" ht="12.75">
      <c r="A46" s="94"/>
      <c r="B46" s="94"/>
      <c r="C46" s="109"/>
      <c r="D46" s="94"/>
      <c r="E46" s="110"/>
      <c r="F46" s="93"/>
      <c r="G46" s="110"/>
      <c r="H46" s="93"/>
      <c r="I46" s="111"/>
      <c r="J46" s="112"/>
      <c r="K46" s="111"/>
      <c r="L46" s="112"/>
      <c r="M46" s="112"/>
      <c r="N46" s="112"/>
      <c r="O46" s="112"/>
      <c r="P46" s="113"/>
      <c r="Q46" s="112"/>
      <c r="R46" s="112"/>
      <c r="S46" s="114"/>
      <c r="T46" s="112"/>
      <c r="U46" s="113"/>
      <c r="V46" s="112"/>
      <c r="W46" s="113"/>
      <c r="X46" s="112"/>
      <c r="Y46" s="113"/>
      <c r="Z46" s="113"/>
      <c r="AA46" s="115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U46" s="99"/>
    </row>
    <row r="47" spans="1:47" ht="12.75">
      <c r="A47" s="94"/>
      <c r="B47" s="94"/>
      <c r="C47" s="109"/>
      <c r="D47" s="94"/>
      <c r="E47" s="110"/>
      <c r="F47" s="93"/>
      <c r="G47" s="110"/>
      <c r="H47" s="93"/>
      <c r="I47" s="111"/>
      <c r="J47" s="112"/>
      <c r="K47" s="111"/>
      <c r="L47" s="112"/>
      <c r="M47" s="112"/>
      <c r="N47" s="112"/>
      <c r="O47" s="112"/>
      <c r="P47" s="113"/>
      <c r="Q47" s="112"/>
      <c r="R47" s="112"/>
      <c r="S47" s="114"/>
      <c r="T47" s="112"/>
      <c r="U47" s="113"/>
      <c r="V47" s="112"/>
      <c r="W47" s="113"/>
      <c r="X47" s="112"/>
      <c r="Y47" s="113"/>
      <c r="Z47" s="113"/>
      <c r="AA47" s="115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U47" s="99"/>
    </row>
    <row r="48" spans="1:47" ht="12.75">
      <c r="A48" s="94"/>
      <c r="B48" s="94"/>
      <c r="C48" s="109"/>
      <c r="D48" s="94"/>
      <c r="E48" s="110"/>
      <c r="F48" s="93"/>
      <c r="G48" s="110"/>
      <c r="H48" s="93"/>
      <c r="I48" s="111"/>
      <c r="J48" s="112"/>
      <c r="K48" s="111"/>
      <c r="L48" s="112"/>
      <c r="M48" s="112"/>
      <c r="N48" s="112"/>
      <c r="O48" s="112"/>
      <c r="P48" s="113"/>
      <c r="Q48" s="112"/>
      <c r="R48" s="112"/>
      <c r="S48" s="114"/>
      <c r="T48" s="112"/>
      <c r="U48" s="113"/>
      <c r="V48" s="112"/>
      <c r="W48" s="113"/>
      <c r="X48" s="112"/>
      <c r="Y48" s="113"/>
      <c r="Z48" s="113"/>
      <c r="AA48" s="115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U48" s="99"/>
    </row>
    <row r="49" spans="9:47" ht="12.75">
      <c r="I49" s="116"/>
      <c r="J49" s="117"/>
      <c r="K49" s="116"/>
      <c r="L49" s="117"/>
      <c r="M49" s="117"/>
      <c r="N49" s="117"/>
      <c r="O49" s="117"/>
      <c r="P49" s="118"/>
      <c r="Q49" s="117"/>
      <c r="R49" s="117"/>
      <c r="S49" s="119"/>
      <c r="T49" s="117"/>
      <c r="U49" s="118"/>
      <c r="V49" s="117"/>
      <c r="W49" s="118"/>
      <c r="X49" s="117"/>
      <c r="Y49" s="118"/>
      <c r="Z49" s="118"/>
      <c r="AA49" s="120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U49" s="99"/>
    </row>
    <row r="50" spans="9:47" ht="12.75">
      <c r="I50" s="116"/>
      <c r="J50" s="117"/>
      <c r="K50" s="116"/>
      <c r="L50" s="117"/>
      <c r="M50" s="117"/>
      <c r="N50" s="117"/>
      <c r="O50" s="117"/>
      <c r="P50" s="118"/>
      <c r="Q50" s="117"/>
      <c r="R50" s="117"/>
      <c r="S50" s="119"/>
      <c r="T50" s="117"/>
      <c r="U50" s="118"/>
      <c r="V50" s="117"/>
      <c r="W50" s="118"/>
      <c r="X50" s="117"/>
      <c r="Y50" s="118"/>
      <c r="Z50" s="118"/>
      <c r="AA50" s="120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U50" s="99"/>
    </row>
    <row r="51" spans="9:47" ht="12.75">
      <c r="I51" s="116"/>
      <c r="J51" s="117"/>
      <c r="K51" s="116"/>
      <c r="L51" s="117"/>
      <c r="M51" s="117"/>
      <c r="N51" s="117"/>
      <c r="O51" s="117"/>
      <c r="P51" s="118"/>
      <c r="Q51" s="117"/>
      <c r="R51" s="117"/>
      <c r="S51" s="119"/>
      <c r="T51" s="117"/>
      <c r="U51" s="118"/>
      <c r="V51" s="117"/>
      <c r="W51" s="118"/>
      <c r="X51" s="117"/>
      <c r="Y51" s="118"/>
      <c r="Z51" s="118"/>
      <c r="AA51" s="120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U51" s="99"/>
    </row>
    <row r="52" spans="9:47" ht="12.75">
      <c r="I52" s="116"/>
      <c r="J52" s="117"/>
      <c r="K52" s="116"/>
      <c r="L52" s="117"/>
      <c r="M52" s="117"/>
      <c r="N52" s="117"/>
      <c r="O52" s="117"/>
      <c r="P52" s="118"/>
      <c r="Q52" s="117"/>
      <c r="R52" s="117"/>
      <c r="S52" s="119"/>
      <c r="T52" s="117"/>
      <c r="U52" s="118"/>
      <c r="V52" s="117"/>
      <c r="W52" s="118"/>
      <c r="X52" s="117"/>
      <c r="Y52" s="118"/>
      <c r="Z52" s="118"/>
      <c r="AA52" s="120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U52" s="99"/>
    </row>
    <row r="53" spans="9:47" ht="12.75">
      <c r="I53" s="116"/>
      <c r="J53" s="117"/>
      <c r="K53" s="116"/>
      <c r="L53" s="117"/>
      <c r="M53" s="117"/>
      <c r="N53" s="117"/>
      <c r="O53" s="117"/>
      <c r="P53" s="118"/>
      <c r="Q53" s="117"/>
      <c r="R53" s="117"/>
      <c r="S53" s="119"/>
      <c r="T53" s="117"/>
      <c r="U53" s="118"/>
      <c r="V53" s="117"/>
      <c r="W53" s="118"/>
      <c r="X53" s="117"/>
      <c r="Y53" s="118"/>
      <c r="Z53" s="118"/>
      <c r="AA53" s="120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U53" s="99"/>
    </row>
    <row r="54" spans="9:47" ht="12.75">
      <c r="I54" s="116"/>
      <c r="J54" s="117"/>
      <c r="K54" s="116"/>
      <c r="L54" s="117"/>
      <c r="M54" s="117"/>
      <c r="N54" s="117"/>
      <c r="O54" s="117"/>
      <c r="P54" s="118"/>
      <c r="Q54" s="117"/>
      <c r="R54" s="117"/>
      <c r="S54" s="119"/>
      <c r="T54" s="117"/>
      <c r="U54" s="118"/>
      <c r="V54" s="117"/>
      <c r="W54" s="118"/>
      <c r="X54" s="117"/>
      <c r="Y54" s="118"/>
      <c r="Z54" s="118"/>
      <c r="AA54" s="120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U54" s="99"/>
    </row>
    <row r="55" spans="9:47" ht="12.75">
      <c r="I55" s="116"/>
      <c r="J55" s="117"/>
      <c r="K55" s="116"/>
      <c r="L55" s="117"/>
      <c r="M55" s="117"/>
      <c r="N55" s="117"/>
      <c r="O55" s="117"/>
      <c r="P55" s="118"/>
      <c r="Q55" s="117"/>
      <c r="R55" s="117"/>
      <c r="S55" s="119"/>
      <c r="T55" s="117"/>
      <c r="U55" s="118"/>
      <c r="V55" s="117"/>
      <c r="W55" s="118"/>
      <c r="X55" s="117"/>
      <c r="Y55" s="118"/>
      <c r="Z55" s="118"/>
      <c r="AA55" s="120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U55" s="99"/>
    </row>
    <row r="56" spans="9:47" ht="12.75">
      <c r="I56" s="116"/>
      <c r="J56" s="117"/>
      <c r="K56" s="116"/>
      <c r="L56" s="117"/>
      <c r="M56" s="117"/>
      <c r="N56" s="117"/>
      <c r="O56" s="117"/>
      <c r="P56" s="118"/>
      <c r="Q56" s="117"/>
      <c r="R56" s="117"/>
      <c r="S56" s="119"/>
      <c r="T56" s="117"/>
      <c r="U56" s="118"/>
      <c r="V56" s="117"/>
      <c r="W56" s="118"/>
      <c r="X56" s="117"/>
      <c r="Y56" s="118"/>
      <c r="Z56" s="118"/>
      <c r="AA56" s="120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U56" s="99"/>
    </row>
    <row r="57" spans="9:47" ht="12.75">
      <c r="I57" s="116"/>
      <c r="J57" s="117"/>
      <c r="K57" s="116"/>
      <c r="L57" s="117"/>
      <c r="M57" s="117"/>
      <c r="N57" s="117"/>
      <c r="O57" s="117"/>
      <c r="P57" s="118"/>
      <c r="Q57" s="117"/>
      <c r="R57" s="117"/>
      <c r="S57" s="119"/>
      <c r="T57" s="117"/>
      <c r="U57" s="118"/>
      <c r="V57" s="117"/>
      <c r="W57" s="118"/>
      <c r="X57" s="117"/>
      <c r="Y57" s="118"/>
      <c r="Z57" s="118"/>
      <c r="AA57" s="120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U57" s="99"/>
    </row>
    <row r="58" spans="9:47" ht="12.75">
      <c r="I58" s="116"/>
      <c r="J58" s="117"/>
      <c r="K58" s="116"/>
      <c r="L58" s="117"/>
      <c r="M58" s="117"/>
      <c r="N58" s="117"/>
      <c r="O58" s="117"/>
      <c r="P58" s="118"/>
      <c r="Q58" s="117"/>
      <c r="R58" s="117"/>
      <c r="S58" s="119"/>
      <c r="T58" s="117"/>
      <c r="U58" s="118"/>
      <c r="V58" s="117"/>
      <c r="W58" s="118"/>
      <c r="X58" s="117"/>
      <c r="Y58" s="118"/>
      <c r="Z58" s="118"/>
      <c r="AA58" s="120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U58" s="99"/>
    </row>
    <row r="59" spans="9:47" ht="12.75">
      <c r="I59" s="116"/>
      <c r="J59" s="117"/>
      <c r="K59" s="116"/>
      <c r="L59" s="117"/>
      <c r="M59" s="117"/>
      <c r="N59" s="117"/>
      <c r="O59" s="117"/>
      <c r="P59" s="118"/>
      <c r="Q59" s="117"/>
      <c r="R59" s="117"/>
      <c r="S59" s="119"/>
      <c r="T59" s="117"/>
      <c r="U59" s="118"/>
      <c r="V59" s="117"/>
      <c r="W59" s="118"/>
      <c r="X59" s="117"/>
      <c r="Y59" s="118"/>
      <c r="Z59" s="118"/>
      <c r="AA59" s="120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U59" s="99"/>
    </row>
    <row r="60" spans="9:47" ht="12.75">
      <c r="I60" s="116"/>
      <c r="J60" s="117"/>
      <c r="K60" s="116"/>
      <c r="L60" s="117"/>
      <c r="M60" s="117"/>
      <c r="N60" s="117"/>
      <c r="O60" s="117"/>
      <c r="P60" s="118"/>
      <c r="Q60" s="117"/>
      <c r="R60" s="117"/>
      <c r="S60" s="119"/>
      <c r="T60" s="117"/>
      <c r="U60" s="118"/>
      <c r="V60" s="117"/>
      <c r="W60" s="118"/>
      <c r="X60" s="117"/>
      <c r="Y60" s="118"/>
      <c r="Z60" s="118"/>
      <c r="AA60" s="120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U60" s="99"/>
    </row>
    <row r="61" spans="9:47" ht="12.75">
      <c r="I61" s="116"/>
      <c r="J61" s="117"/>
      <c r="K61" s="116"/>
      <c r="L61" s="117"/>
      <c r="M61" s="117"/>
      <c r="N61" s="117"/>
      <c r="O61" s="117"/>
      <c r="P61" s="118"/>
      <c r="Q61" s="117"/>
      <c r="R61" s="117"/>
      <c r="S61" s="119"/>
      <c r="T61" s="117"/>
      <c r="U61" s="118"/>
      <c r="V61" s="117"/>
      <c r="W61" s="118"/>
      <c r="X61" s="117"/>
      <c r="Y61" s="118"/>
      <c r="Z61" s="118"/>
      <c r="AA61" s="120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U61" s="99"/>
    </row>
    <row r="62" spans="9:47" ht="12.75">
      <c r="I62" s="116"/>
      <c r="J62" s="117"/>
      <c r="K62" s="116"/>
      <c r="L62" s="117"/>
      <c r="M62" s="117"/>
      <c r="N62" s="117"/>
      <c r="O62" s="117"/>
      <c r="P62" s="118"/>
      <c r="Q62" s="117"/>
      <c r="R62" s="117"/>
      <c r="S62" s="119"/>
      <c r="T62" s="117"/>
      <c r="U62" s="118"/>
      <c r="V62" s="117"/>
      <c r="W62" s="118"/>
      <c r="X62" s="117"/>
      <c r="Y62" s="118"/>
      <c r="Z62" s="118"/>
      <c r="AA62" s="120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U62" s="99"/>
    </row>
    <row r="63" spans="9:47" ht="12.75">
      <c r="I63" s="116"/>
      <c r="J63" s="117"/>
      <c r="K63" s="116"/>
      <c r="L63" s="117"/>
      <c r="M63" s="117"/>
      <c r="N63" s="117"/>
      <c r="O63" s="117"/>
      <c r="P63" s="118"/>
      <c r="Q63" s="117"/>
      <c r="R63" s="117"/>
      <c r="S63" s="119"/>
      <c r="T63" s="117"/>
      <c r="U63" s="118"/>
      <c r="V63" s="117"/>
      <c r="W63" s="118"/>
      <c r="X63" s="117"/>
      <c r="Y63" s="118"/>
      <c r="Z63" s="118"/>
      <c r="AA63" s="120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U63" s="99"/>
    </row>
    <row r="64" spans="9:47" ht="12.75">
      <c r="I64" s="116"/>
      <c r="J64" s="117"/>
      <c r="K64" s="116"/>
      <c r="L64" s="117"/>
      <c r="M64" s="117"/>
      <c r="N64" s="117"/>
      <c r="O64" s="117"/>
      <c r="P64" s="118"/>
      <c r="Q64" s="117"/>
      <c r="R64" s="117"/>
      <c r="S64" s="119"/>
      <c r="T64" s="117"/>
      <c r="U64" s="118"/>
      <c r="V64" s="117"/>
      <c r="W64" s="118"/>
      <c r="X64" s="117"/>
      <c r="Y64" s="118"/>
      <c r="Z64" s="118"/>
      <c r="AA64" s="120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U64" s="99"/>
    </row>
    <row r="65" spans="9:47" ht="12.75">
      <c r="I65" s="116"/>
      <c r="J65" s="117"/>
      <c r="K65" s="116"/>
      <c r="L65" s="117"/>
      <c r="M65" s="117"/>
      <c r="N65" s="117"/>
      <c r="O65" s="117"/>
      <c r="P65" s="118"/>
      <c r="Q65" s="117"/>
      <c r="R65" s="117"/>
      <c r="S65" s="119"/>
      <c r="T65" s="117"/>
      <c r="U65" s="118"/>
      <c r="V65" s="117"/>
      <c r="W65" s="118"/>
      <c r="X65" s="117"/>
      <c r="Y65" s="118"/>
      <c r="Z65" s="118"/>
      <c r="AA65" s="120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U65" s="99"/>
    </row>
    <row r="66" spans="9:47" ht="12.75">
      <c r="I66" s="116"/>
      <c r="J66" s="117"/>
      <c r="K66" s="116"/>
      <c r="L66" s="117"/>
      <c r="M66" s="117"/>
      <c r="N66" s="117"/>
      <c r="O66" s="117"/>
      <c r="P66" s="118"/>
      <c r="Q66" s="117"/>
      <c r="R66" s="117"/>
      <c r="S66" s="119"/>
      <c r="T66" s="117"/>
      <c r="U66" s="118"/>
      <c r="V66" s="117"/>
      <c r="W66" s="118"/>
      <c r="X66" s="117"/>
      <c r="Y66" s="118"/>
      <c r="Z66" s="118"/>
      <c r="AA66" s="120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U66" s="99"/>
    </row>
    <row r="67" spans="9:47" ht="12.75">
      <c r="I67" s="116"/>
      <c r="J67" s="117"/>
      <c r="K67" s="116"/>
      <c r="L67" s="117"/>
      <c r="M67" s="117"/>
      <c r="N67" s="117"/>
      <c r="O67" s="117"/>
      <c r="P67" s="118"/>
      <c r="Q67" s="117"/>
      <c r="R67" s="117"/>
      <c r="S67" s="119"/>
      <c r="T67" s="117"/>
      <c r="U67" s="118"/>
      <c r="V67" s="117"/>
      <c r="W67" s="118"/>
      <c r="X67" s="117"/>
      <c r="Y67" s="118"/>
      <c r="Z67" s="118"/>
      <c r="AA67" s="120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U67" s="99"/>
    </row>
    <row r="68" spans="9:47" ht="12.75">
      <c r="I68" s="116"/>
      <c r="J68" s="117"/>
      <c r="K68" s="116"/>
      <c r="L68" s="117"/>
      <c r="M68" s="117"/>
      <c r="N68" s="117"/>
      <c r="O68" s="117"/>
      <c r="P68" s="118"/>
      <c r="Q68" s="117"/>
      <c r="R68" s="117"/>
      <c r="S68" s="119"/>
      <c r="T68" s="117"/>
      <c r="U68" s="118"/>
      <c r="V68" s="117"/>
      <c r="W68" s="118"/>
      <c r="X68" s="117"/>
      <c r="Y68" s="118"/>
      <c r="Z68" s="118"/>
      <c r="AA68" s="120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U68" s="99"/>
    </row>
    <row r="69" spans="9:47" ht="12.75">
      <c r="I69" s="116"/>
      <c r="J69" s="117"/>
      <c r="K69" s="116"/>
      <c r="L69" s="117"/>
      <c r="M69" s="117"/>
      <c r="N69" s="117"/>
      <c r="O69" s="117"/>
      <c r="P69" s="118"/>
      <c r="Q69" s="117"/>
      <c r="R69" s="117"/>
      <c r="S69" s="119"/>
      <c r="T69" s="117"/>
      <c r="U69" s="118"/>
      <c r="V69" s="117"/>
      <c r="W69" s="118"/>
      <c r="X69" s="117"/>
      <c r="Y69" s="118"/>
      <c r="Z69" s="118"/>
      <c r="AA69" s="120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U69" s="99"/>
    </row>
    <row r="70" spans="9:47" ht="12.75">
      <c r="I70" s="116"/>
      <c r="J70" s="117"/>
      <c r="K70" s="116"/>
      <c r="L70" s="117"/>
      <c r="M70" s="117"/>
      <c r="N70" s="117"/>
      <c r="O70" s="117"/>
      <c r="P70" s="118"/>
      <c r="Q70" s="117"/>
      <c r="R70" s="117"/>
      <c r="S70" s="119"/>
      <c r="T70" s="117"/>
      <c r="U70" s="118"/>
      <c r="V70" s="117"/>
      <c r="W70" s="118"/>
      <c r="X70" s="117"/>
      <c r="Y70" s="118"/>
      <c r="Z70" s="118"/>
      <c r="AA70" s="120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U70" s="99"/>
    </row>
    <row r="71" spans="9:47" ht="12.75">
      <c r="I71" s="116"/>
      <c r="J71" s="117"/>
      <c r="K71" s="116"/>
      <c r="L71" s="117"/>
      <c r="M71" s="117"/>
      <c r="N71" s="117"/>
      <c r="O71" s="117"/>
      <c r="P71" s="118"/>
      <c r="Q71" s="117"/>
      <c r="R71" s="117"/>
      <c r="S71" s="119"/>
      <c r="T71" s="117"/>
      <c r="U71" s="118"/>
      <c r="V71" s="117"/>
      <c r="W71" s="118"/>
      <c r="X71" s="117"/>
      <c r="Y71" s="118"/>
      <c r="Z71" s="118"/>
      <c r="AA71" s="120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U71" s="99"/>
    </row>
    <row r="72" spans="9:47" ht="12.75">
      <c r="I72" s="116"/>
      <c r="J72" s="117"/>
      <c r="K72" s="116"/>
      <c r="L72" s="117"/>
      <c r="M72" s="117"/>
      <c r="N72" s="117"/>
      <c r="O72" s="117"/>
      <c r="P72" s="118"/>
      <c r="Q72" s="117"/>
      <c r="R72" s="117"/>
      <c r="S72" s="119"/>
      <c r="T72" s="117"/>
      <c r="U72" s="118"/>
      <c r="V72" s="117"/>
      <c r="W72" s="118"/>
      <c r="X72" s="117"/>
      <c r="Y72" s="118"/>
      <c r="Z72" s="118"/>
      <c r="AA72" s="120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U72" s="99"/>
    </row>
    <row r="73" spans="9:47" ht="12.75">
      <c r="I73" s="116"/>
      <c r="J73" s="117"/>
      <c r="K73" s="116"/>
      <c r="L73" s="117"/>
      <c r="M73" s="117"/>
      <c r="N73" s="117"/>
      <c r="O73" s="117"/>
      <c r="P73" s="118"/>
      <c r="Q73" s="117"/>
      <c r="R73" s="117"/>
      <c r="S73" s="119"/>
      <c r="T73" s="117"/>
      <c r="U73" s="118"/>
      <c r="V73" s="117"/>
      <c r="W73" s="118"/>
      <c r="X73" s="117"/>
      <c r="Y73" s="118"/>
      <c r="Z73" s="118"/>
      <c r="AA73" s="120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U73" s="99"/>
    </row>
    <row r="74" spans="9:47" ht="12.75">
      <c r="I74" s="116"/>
      <c r="J74" s="117"/>
      <c r="K74" s="116"/>
      <c r="L74" s="117"/>
      <c r="M74" s="117"/>
      <c r="N74" s="117"/>
      <c r="O74" s="117"/>
      <c r="P74" s="118"/>
      <c r="Q74" s="117"/>
      <c r="R74" s="117"/>
      <c r="S74" s="119"/>
      <c r="T74" s="117"/>
      <c r="U74" s="118"/>
      <c r="V74" s="117"/>
      <c r="W74" s="118"/>
      <c r="X74" s="117"/>
      <c r="Y74" s="118"/>
      <c r="Z74" s="118"/>
      <c r="AA74" s="120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U74" s="99"/>
    </row>
    <row r="75" spans="9:47" ht="12.75">
      <c r="I75" s="116"/>
      <c r="J75" s="117"/>
      <c r="K75" s="116"/>
      <c r="L75" s="117"/>
      <c r="M75" s="117"/>
      <c r="N75" s="117"/>
      <c r="O75" s="117"/>
      <c r="P75" s="118"/>
      <c r="Q75" s="117"/>
      <c r="R75" s="117"/>
      <c r="S75" s="119"/>
      <c r="T75" s="117"/>
      <c r="U75" s="118"/>
      <c r="V75" s="117"/>
      <c r="W75" s="118"/>
      <c r="X75" s="117"/>
      <c r="Y75" s="118"/>
      <c r="Z75" s="118"/>
      <c r="AA75" s="120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U75" s="99"/>
    </row>
    <row r="76" spans="9:47" ht="12.75">
      <c r="I76" s="116"/>
      <c r="J76" s="117"/>
      <c r="K76" s="116"/>
      <c r="L76" s="117"/>
      <c r="M76" s="117"/>
      <c r="N76" s="117"/>
      <c r="O76" s="117"/>
      <c r="P76" s="118"/>
      <c r="Q76" s="117"/>
      <c r="R76" s="117"/>
      <c r="S76" s="119"/>
      <c r="T76" s="117"/>
      <c r="U76" s="118"/>
      <c r="V76" s="117"/>
      <c r="W76" s="118"/>
      <c r="X76" s="117"/>
      <c r="Y76" s="118"/>
      <c r="Z76" s="118"/>
      <c r="AA76" s="120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U76" s="99"/>
    </row>
    <row r="77" spans="9:40" ht="12.75">
      <c r="I77" s="116"/>
      <c r="J77" s="117"/>
      <c r="K77" s="116"/>
      <c r="L77" s="117"/>
      <c r="M77" s="117"/>
      <c r="N77" s="117"/>
      <c r="O77" s="117"/>
      <c r="P77" s="118"/>
      <c r="Q77" s="117"/>
      <c r="R77" s="117"/>
      <c r="S77" s="119"/>
      <c r="T77" s="117"/>
      <c r="U77" s="118"/>
      <c r="V77" s="117"/>
      <c r="W77" s="118"/>
      <c r="X77" s="117"/>
      <c r="Y77" s="118"/>
      <c r="Z77" s="118"/>
      <c r="AA77" s="120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</row>
    <row r="78" spans="9:40" ht="12.75">
      <c r="I78" s="116"/>
      <c r="J78" s="117"/>
      <c r="K78" s="116"/>
      <c r="L78" s="117"/>
      <c r="M78" s="117"/>
      <c r="N78" s="117"/>
      <c r="O78" s="117"/>
      <c r="P78" s="118"/>
      <c r="Q78" s="117"/>
      <c r="R78" s="117"/>
      <c r="S78" s="119"/>
      <c r="T78" s="117"/>
      <c r="U78" s="118"/>
      <c r="V78" s="117"/>
      <c r="W78" s="118"/>
      <c r="X78" s="117"/>
      <c r="Y78" s="118"/>
      <c r="Z78" s="118"/>
      <c r="AA78" s="120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</row>
    <row r="79" spans="9:40" ht="12.75">
      <c r="I79" s="116"/>
      <c r="J79" s="117"/>
      <c r="K79" s="116"/>
      <c r="L79" s="117"/>
      <c r="M79" s="117"/>
      <c r="N79" s="117"/>
      <c r="O79" s="117"/>
      <c r="P79" s="118"/>
      <c r="Q79" s="117"/>
      <c r="R79" s="117"/>
      <c r="S79" s="119"/>
      <c r="T79" s="117"/>
      <c r="U79" s="118"/>
      <c r="V79" s="117"/>
      <c r="W79" s="118"/>
      <c r="X79" s="117"/>
      <c r="Y79" s="118"/>
      <c r="Z79" s="118"/>
      <c r="AA79" s="120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</row>
    <row r="80" spans="9:40" ht="12.75">
      <c r="I80" s="116"/>
      <c r="J80" s="117"/>
      <c r="K80" s="116"/>
      <c r="L80" s="117"/>
      <c r="M80" s="117"/>
      <c r="N80" s="117"/>
      <c r="O80" s="117"/>
      <c r="P80" s="118"/>
      <c r="Q80" s="117"/>
      <c r="R80" s="117"/>
      <c r="S80" s="119"/>
      <c r="T80" s="117"/>
      <c r="U80" s="118"/>
      <c r="V80" s="117"/>
      <c r="W80" s="118"/>
      <c r="X80" s="117"/>
      <c r="Y80" s="118"/>
      <c r="Z80" s="118"/>
      <c r="AA80" s="120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</row>
    <row r="81" spans="9:40" ht="12.75">
      <c r="I81" s="116"/>
      <c r="J81" s="117"/>
      <c r="K81" s="116"/>
      <c r="L81" s="117"/>
      <c r="M81" s="117"/>
      <c r="N81" s="117"/>
      <c r="O81" s="117"/>
      <c r="P81" s="118"/>
      <c r="Q81" s="117"/>
      <c r="R81" s="117"/>
      <c r="S81" s="119"/>
      <c r="T81" s="117"/>
      <c r="U81" s="118"/>
      <c r="V81" s="117"/>
      <c r="W81" s="118"/>
      <c r="X81" s="117"/>
      <c r="Y81" s="118"/>
      <c r="Z81" s="118"/>
      <c r="AA81" s="120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</row>
    <row r="82" spans="9:40" ht="12.75">
      <c r="I82" s="116"/>
      <c r="J82" s="117"/>
      <c r="K82" s="116"/>
      <c r="L82" s="117"/>
      <c r="M82" s="117"/>
      <c r="N82" s="117"/>
      <c r="O82" s="117"/>
      <c r="P82" s="118"/>
      <c r="Q82" s="117"/>
      <c r="R82" s="117"/>
      <c r="S82" s="119"/>
      <c r="T82" s="117"/>
      <c r="U82" s="118"/>
      <c r="V82" s="117"/>
      <c r="W82" s="118"/>
      <c r="X82" s="117"/>
      <c r="Y82" s="118"/>
      <c r="Z82" s="118"/>
      <c r="AA82" s="120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</row>
    <row r="83" spans="9:40" ht="12.75">
      <c r="I83" s="116"/>
      <c r="J83" s="117"/>
      <c r="K83" s="116"/>
      <c r="L83" s="117"/>
      <c r="M83" s="117"/>
      <c r="N83" s="117"/>
      <c r="O83" s="117"/>
      <c r="P83" s="118"/>
      <c r="Q83" s="117"/>
      <c r="R83" s="117"/>
      <c r="S83" s="119"/>
      <c r="T83" s="117"/>
      <c r="U83" s="118"/>
      <c r="V83" s="117"/>
      <c r="W83" s="118"/>
      <c r="X83" s="117"/>
      <c r="Y83" s="118"/>
      <c r="Z83" s="118"/>
      <c r="AA83" s="120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</row>
    <row r="84" spans="9:40" ht="12.75">
      <c r="I84" s="116"/>
      <c r="J84" s="117"/>
      <c r="K84" s="116"/>
      <c r="L84" s="117"/>
      <c r="M84" s="117"/>
      <c r="N84" s="117"/>
      <c r="O84" s="117"/>
      <c r="P84" s="118"/>
      <c r="Q84" s="117"/>
      <c r="R84" s="117"/>
      <c r="S84" s="119"/>
      <c r="T84" s="117"/>
      <c r="U84" s="118"/>
      <c r="V84" s="117"/>
      <c r="W84" s="118"/>
      <c r="X84" s="117"/>
      <c r="Y84" s="118"/>
      <c r="Z84" s="118"/>
      <c r="AA84" s="120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</row>
    <row r="85" spans="9:40" ht="12.75">
      <c r="I85" s="116"/>
      <c r="J85" s="117"/>
      <c r="K85" s="116"/>
      <c r="L85" s="117"/>
      <c r="M85" s="117"/>
      <c r="N85" s="117"/>
      <c r="O85" s="117"/>
      <c r="P85" s="118"/>
      <c r="Q85" s="117"/>
      <c r="R85" s="117"/>
      <c r="S85" s="119"/>
      <c r="T85" s="117"/>
      <c r="U85" s="118"/>
      <c r="V85" s="117"/>
      <c r="W85" s="118"/>
      <c r="X85" s="117"/>
      <c r="Y85" s="118"/>
      <c r="Z85" s="118"/>
      <c r="AA85" s="120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</row>
    <row r="86" spans="9:40" ht="12.75">
      <c r="I86" s="116"/>
      <c r="J86" s="117"/>
      <c r="K86" s="116"/>
      <c r="L86" s="117"/>
      <c r="M86" s="117"/>
      <c r="N86" s="117"/>
      <c r="O86" s="117"/>
      <c r="P86" s="118"/>
      <c r="Q86" s="117"/>
      <c r="R86" s="117"/>
      <c r="S86" s="119"/>
      <c r="T86" s="117"/>
      <c r="U86" s="118"/>
      <c r="V86" s="117"/>
      <c r="W86" s="118"/>
      <c r="X86" s="117"/>
      <c r="Y86" s="118"/>
      <c r="Z86" s="118"/>
      <c r="AA86" s="120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</row>
    <row r="87" spans="9:40" ht="12.75">
      <c r="I87" s="116"/>
      <c r="J87" s="117"/>
      <c r="K87" s="116"/>
      <c r="L87" s="117"/>
      <c r="M87" s="117"/>
      <c r="N87" s="117"/>
      <c r="O87" s="117"/>
      <c r="P87" s="118"/>
      <c r="Q87" s="117"/>
      <c r="R87" s="117"/>
      <c r="S87" s="119"/>
      <c r="T87" s="117"/>
      <c r="U87" s="118"/>
      <c r="V87" s="117"/>
      <c r="W87" s="118"/>
      <c r="X87" s="117"/>
      <c r="Y87" s="118"/>
      <c r="Z87" s="118"/>
      <c r="AA87" s="120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</row>
    <row r="88" spans="9:40" ht="12.75">
      <c r="I88" s="116"/>
      <c r="J88" s="117"/>
      <c r="K88" s="116"/>
      <c r="L88" s="117"/>
      <c r="M88" s="117"/>
      <c r="N88" s="117"/>
      <c r="O88" s="117"/>
      <c r="P88" s="118"/>
      <c r="Q88" s="117"/>
      <c r="R88" s="117"/>
      <c r="S88" s="119"/>
      <c r="T88" s="117"/>
      <c r="U88" s="118"/>
      <c r="V88" s="117"/>
      <c r="W88" s="118"/>
      <c r="X88" s="117"/>
      <c r="Y88" s="118"/>
      <c r="Z88" s="118"/>
      <c r="AA88" s="120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</row>
    <row r="89" spans="9:40" ht="12.75">
      <c r="I89" s="116"/>
      <c r="J89" s="117"/>
      <c r="K89" s="116"/>
      <c r="L89" s="117"/>
      <c r="M89" s="117"/>
      <c r="N89" s="117"/>
      <c r="O89" s="117"/>
      <c r="P89" s="118"/>
      <c r="Q89" s="117"/>
      <c r="R89" s="117"/>
      <c r="S89" s="119"/>
      <c r="T89" s="117"/>
      <c r="U89" s="118"/>
      <c r="V89" s="117"/>
      <c r="W89" s="118"/>
      <c r="X89" s="117"/>
      <c r="Y89" s="118"/>
      <c r="Z89" s="118"/>
      <c r="AA89" s="120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</row>
    <row r="90" spans="9:40" ht="12.75">
      <c r="I90" s="116"/>
      <c r="J90" s="117"/>
      <c r="K90" s="116"/>
      <c r="L90" s="117"/>
      <c r="M90" s="117"/>
      <c r="N90" s="117"/>
      <c r="O90" s="117"/>
      <c r="P90" s="118"/>
      <c r="Q90" s="117"/>
      <c r="R90" s="117"/>
      <c r="S90" s="119"/>
      <c r="T90" s="117"/>
      <c r="U90" s="118"/>
      <c r="V90" s="117"/>
      <c r="W90" s="118"/>
      <c r="X90" s="117"/>
      <c r="Y90" s="118"/>
      <c r="Z90" s="118"/>
      <c r="AA90" s="120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</row>
    <row r="91" spans="9:40" ht="12.75">
      <c r="I91" s="116"/>
      <c r="J91" s="117"/>
      <c r="K91" s="116"/>
      <c r="L91" s="117"/>
      <c r="M91" s="117"/>
      <c r="N91" s="117"/>
      <c r="O91" s="117"/>
      <c r="P91" s="118"/>
      <c r="Q91" s="117"/>
      <c r="R91" s="117"/>
      <c r="S91" s="119"/>
      <c r="T91" s="117"/>
      <c r="U91" s="118"/>
      <c r="V91" s="117"/>
      <c r="W91" s="118"/>
      <c r="X91" s="117"/>
      <c r="Y91" s="118"/>
      <c r="Z91" s="118"/>
      <c r="AA91" s="120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</row>
    <row r="92" spans="9:40" ht="12.75">
      <c r="I92" s="116"/>
      <c r="J92" s="117"/>
      <c r="K92" s="116"/>
      <c r="L92" s="117"/>
      <c r="M92" s="117"/>
      <c r="N92" s="117"/>
      <c r="O92" s="117"/>
      <c r="P92" s="118"/>
      <c r="Q92" s="117"/>
      <c r="R92" s="117"/>
      <c r="S92" s="119"/>
      <c r="T92" s="117"/>
      <c r="U92" s="118"/>
      <c r="V92" s="117"/>
      <c r="W92" s="118"/>
      <c r="X92" s="117"/>
      <c r="Y92" s="118"/>
      <c r="Z92" s="118"/>
      <c r="AA92" s="120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</row>
    <row r="93" spans="9:40" ht="12.75">
      <c r="I93" s="116"/>
      <c r="J93" s="117"/>
      <c r="K93" s="116"/>
      <c r="L93" s="117"/>
      <c r="M93" s="117"/>
      <c r="N93" s="117"/>
      <c r="O93" s="117"/>
      <c r="P93" s="118"/>
      <c r="Q93" s="117"/>
      <c r="R93" s="117"/>
      <c r="S93" s="119"/>
      <c r="T93" s="117"/>
      <c r="U93" s="118"/>
      <c r="V93" s="117"/>
      <c r="W93" s="118"/>
      <c r="X93" s="117"/>
      <c r="Y93" s="118"/>
      <c r="Z93" s="118"/>
      <c r="AA93" s="120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</row>
    <row r="94" spans="9:40" ht="12.75">
      <c r="I94" s="116"/>
      <c r="J94" s="117"/>
      <c r="K94" s="116"/>
      <c r="L94" s="117"/>
      <c r="M94" s="117"/>
      <c r="N94" s="117"/>
      <c r="O94" s="117"/>
      <c r="P94" s="118"/>
      <c r="Q94" s="117"/>
      <c r="R94" s="117"/>
      <c r="S94" s="119"/>
      <c r="T94" s="117"/>
      <c r="U94" s="118"/>
      <c r="V94" s="117"/>
      <c r="W94" s="118"/>
      <c r="X94" s="117"/>
      <c r="Y94" s="118"/>
      <c r="Z94" s="118"/>
      <c r="AA94" s="120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</row>
    <row r="95" spans="9:40" ht="12.75">
      <c r="I95" s="116"/>
      <c r="J95" s="117"/>
      <c r="K95" s="116"/>
      <c r="L95" s="117"/>
      <c r="M95" s="117"/>
      <c r="N95" s="117"/>
      <c r="O95" s="117"/>
      <c r="P95" s="118"/>
      <c r="Q95" s="117"/>
      <c r="R95" s="117"/>
      <c r="S95" s="119"/>
      <c r="T95" s="117"/>
      <c r="U95" s="118"/>
      <c r="V95" s="117"/>
      <c r="W95" s="118"/>
      <c r="X95" s="117"/>
      <c r="Y95" s="118"/>
      <c r="Z95" s="118"/>
      <c r="AA95" s="120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</row>
    <row r="96" spans="9:40" ht="12.75">
      <c r="I96" s="116"/>
      <c r="J96" s="117"/>
      <c r="K96" s="116"/>
      <c r="L96" s="117"/>
      <c r="M96" s="117"/>
      <c r="N96" s="117"/>
      <c r="O96" s="117"/>
      <c r="P96" s="118"/>
      <c r="Q96" s="117"/>
      <c r="R96" s="117"/>
      <c r="S96" s="119"/>
      <c r="T96" s="117"/>
      <c r="U96" s="118"/>
      <c r="V96" s="117"/>
      <c r="W96" s="118"/>
      <c r="X96" s="117"/>
      <c r="Y96" s="118"/>
      <c r="Z96" s="118"/>
      <c r="AA96" s="120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</row>
    <row r="97" spans="9:40" ht="12.75">
      <c r="I97" s="116"/>
      <c r="J97" s="117"/>
      <c r="K97" s="116"/>
      <c r="L97" s="117"/>
      <c r="M97" s="117"/>
      <c r="N97" s="117"/>
      <c r="O97" s="117"/>
      <c r="P97" s="118"/>
      <c r="Q97" s="117"/>
      <c r="R97" s="117"/>
      <c r="S97" s="119"/>
      <c r="T97" s="117"/>
      <c r="U97" s="118"/>
      <c r="V97" s="117"/>
      <c r="W97" s="118"/>
      <c r="X97" s="117"/>
      <c r="Y97" s="118"/>
      <c r="Z97" s="118"/>
      <c r="AA97" s="120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</row>
    <row r="98" spans="9:40" ht="12.75">
      <c r="I98" s="116"/>
      <c r="J98" s="117"/>
      <c r="K98" s="116"/>
      <c r="L98" s="117"/>
      <c r="M98" s="117"/>
      <c r="N98" s="117"/>
      <c r="O98" s="117"/>
      <c r="P98" s="118"/>
      <c r="Q98" s="117"/>
      <c r="R98" s="117"/>
      <c r="S98" s="119"/>
      <c r="T98" s="117"/>
      <c r="U98" s="118"/>
      <c r="V98" s="117"/>
      <c r="W98" s="118"/>
      <c r="X98" s="117"/>
      <c r="Y98" s="118"/>
      <c r="Z98" s="118"/>
      <c r="AA98" s="120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</row>
    <row r="99" spans="9:40" ht="12.75">
      <c r="I99" s="116"/>
      <c r="J99" s="117"/>
      <c r="K99" s="116"/>
      <c r="L99" s="117"/>
      <c r="M99" s="117"/>
      <c r="N99" s="117"/>
      <c r="O99" s="117"/>
      <c r="P99" s="118"/>
      <c r="Q99" s="117"/>
      <c r="R99" s="117"/>
      <c r="S99" s="119"/>
      <c r="T99" s="117"/>
      <c r="U99" s="118"/>
      <c r="V99" s="117"/>
      <c r="W99" s="118"/>
      <c r="X99" s="117"/>
      <c r="Y99" s="118"/>
      <c r="Z99" s="118"/>
      <c r="AA99" s="120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</row>
    <row r="100" spans="9:40" ht="12.75">
      <c r="I100" s="116"/>
      <c r="J100" s="117"/>
      <c r="K100" s="116"/>
      <c r="L100" s="117"/>
      <c r="M100" s="117"/>
      <c r="N100" s="117"/>
      <c r="O100" s="117"/>
      <c r="P100" s="118"/>
      <c r="Q100" s="117"/>
      <c r="R100" s="117"/>
      <c r="S100" s="119"/>
      <c r="T100" s="117"/>
      <c r="U100" s="118"/>
      <c r="V100" s="117"/>
      <c r="W100" s="118"/>
      <c r="X100" s="117"/>
      <c r="Y100" s="118"/>
      <c r="Z100" s="118"/>
      <c r="AA100" s="120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</row>
    <row r="101" spans="9:40" ht="12.75">
      <c r="I101" s="116"/>
      <c r="J101" s="117"/>
      <c r="K101" s="116"/>
      <c r="L101" s="117"/>
      <c r="M101" s="117"/>
      <c r="N101" s="117"/>
      <c r="O101" s="117"/>
      <c r="P101" s="118"/>
      <c r="Q101" s="117"/>
      <c r="R101" s="117"/>
      <c r="S101" s="119"/>
      <c r="T101" s="117"/>
      <c r="U101" s="118"/>
      <c r="V101" s="117"/>
      <c r="W101" s="118"/>
      <c r="X101" s="117"/>
      <c r="Y101" s="118"/>
      <c r="Z101" s="118"/>
      <c r="AA101" s="120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</row>
    <row r="102" spans="9:40" ht="12.75">
      <c r="I102" s="116"/>
      <c r="J102" s="117"/>
      <c r="K102" s="116"/>
      <c r="L102" s="117"/>
      <c r="M102" s="117"/>
      <c r="N102" s="117"/>
      <c r="O102" s="117"/>
      <c r="P102" s="118"/>
      <c r="Q102" s="117"/>
      <c r="R102" s="117"/>
      <c r="S102" s="119"/>
      <c r="T102" s="117"/>
      <c r="U102" s="118"/>
      <c r="V102" s="117"/>
      <c r="W102" s="118"/>
      <c r="X102" s="117"/>
      <c r="Y102" s="118"/>
      <c r="Z102" s="118"/>
      <c r="AA102" s="120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</row>
    <row r="103" spans="9:40" ht="12.75">
      <c r="I103" s="116"/>
      <c r="J103" s="117"/>
      <c r="K103" s="116"/>
      <c r="L103" s="117"/>
      <c r="M103" s="117"/>
      <c r="N103" s="117"/>
      <c r="O103" s="117"/>
      <c r="P103" s="118"/>
      <c r="Q103" s="117"/>
      <c r="R103" s="117"/>
      <c r="S103" s="119"/>
      <c r="T103" s="117"/>
      <c r="U103" s="118"/>
      <c r="V103" s="117"/>
      <c r="W103" s="118"/>
      <c r="X103" s="117"/>
      <c r="Y103" s="118"/>
      <c r="Z103" s="118"/>
      <c r="AA103" s="120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</row>
    <row r="104" spans="9:40" ht="12.75">
      <c r="I104" s="116"/>
      <c r="J104" s="117"/>
      <c r="K104" s="116"/>
      <c r="L104" s="117"/>
      <c r="M104" s="117"/>
      <c r="N104" s="117"/>
      <c r="O104" s="117"/>
      <c r="P104" s="118"/>
      <c r="Q104" s="117"/>
      <c r="R104" s="117"/>
      <c r="S104" s="119"/>
      <c r="T104" s="117"/>
      <c r="U104" s="118"/>
      <c r="V104" s="117"/>
      <c r="W104" s="118"/>
      <c r="X104" s="117"/>
      <c r="Y104" s="118"/>
      <c r="Z104" s="118"/>
      <c r="AA104" s="120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</row>
    <row r="105" spans="9:40" ht="12.75">
      <c r="I105" s="116"/>
      <c r="J105" s="117"/>
      <c r="K105" s="116"/>
      <c r="L105" s="117"/>
      <c r="M105" s="117"/>
      <c r="N105" s="117"/>
      <c r="O105" s="117"/>
      <c r="P105" s="118"/>
      <c r="Q105" s="117"/>
      <c r="R105" s="117"/>
      <c r="S105" s="119"/>
      <c r="T105" s="117"/>
      <c r="U105" s="118"/>
      <c r="V105" s="117"/>
      <c r="W105" s="118"/>
      <c r="X105" s="117"/>
      <c r="Y105" s="118"/>
      <c r="Z105" s="118"/>
      <c r="AA105" s="120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</row>
    <row r="106" spans="9:40" ht="12.75">
      <c r="I106" s="116"/>
      <c r="J106" s="117"/>
      <c r="K106" s="116"/>
      <c r="L106" s="117"/>
      <c r="M106" s="117"/>
      <c r="N106" s="117"/>
      <c r="O106" s="117"/>
      <c r="P106" s="118"/>
      <c r="Q106" s="117"/>
      <c r="R106" s="117"/>
      <c r="S106" s="119"/>
      <c r="T106" s="117"/>
      <c r="U106" s="118"/>
      <c r="V106" s="117"/>
      <c r="W106" s="118"/>
      <c r="X106" s="117"/>
      <c r="Y106" s="118"/>
      <c r="Z106" s="118"/>
      <c r="AA106" s="120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</row>
    <row r="107" spans="9:40" ht="12.75">
      <c r="I107" s="116"/>
      <c r="J107" s="117"/>
      <c r="K107" s="116"/>
      <c r="L107" s="117"/>
      <c r="M107" s="117"/>
      <c r="N107" s="117"/>
      <c r="O107" s="117"/>
      <c r="P107" s="118"/>
      <c r="Q107" s="117"/>
      <c r="R107" s="117"/>
      <c r="S107" s="119"/>
      <c r="T107" s="117"/>
      <c r="U107" s="118"/>
      <c r="V107" s="117"/>
      <c r="W107" s="118"/>
      <c r="X107" s="117"/>
      <c r="Y107" s="118"/>
      <c r="Z107" s="118"/>
      <c r="AA107" s="120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</row>
    <row r="108" spans="9:40" ht="12.75">
      <c r="I108" s="116"/>
      <c r="J108" s="117"/>
      <c r="K108" s="116"/>
      <c r="L108" s="117"/>
      <c r="M108" s="117"/>
      <c r="N108" s="117"/>
      <c r="O108" s="117"/>
      <c r="P108" s="118"/>
      <c r="Q108" s="117"/>
      <c r="R108" s="117"/>
      <c r="S108" s="119"/>
      <c r="T108" s="117"/>
      <c r="U108" s="118"/>
      <c r="V108" s="117"/>
      <c r="W108" s="118"/>
      <c r="X108" s="117"/>
      <c r="Y108" s="118"/>
      <c r="Z108" s="118"/>
      <c r="AA108" s="120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</row>
    <row r="109" spans="9:40" ht="12.75">
      <c r="I109" s="116"/>
      <c r="J109" s="117"/>
      <c r="K109" s="116"/>
      <c r="L109" s="117"/>
      <c r="M109" s="117"/>
      <c r="N109" s="117"/>
      <c r="O109" s="117"/>
      <c r="P109" s="118"/>
      <c r="Q109" s="117"/>
      <c r="R109" s="117"/>
      <c r="S109" s="119"/>
      <c r="T109" s="117"/>
      <c r="U109" s="118"/>
      <c r="V109" s="117"/>
      <c r="W109" s="118"/>
      <c r="X109" s="117"/>
      <c r="Y109" s="118"/>
      <c r="Z109" s="118"/>
      <c r="AA109" s="120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</row>
    <row r="110" spans="9:40" ht="12.75">
      <c r="I110" s="116"/>
      <c r="J110" s="117"/>
      <c r="K110" s="116"/>
      <c r="L110" s="117"/>
      <c r="M110" s="117"/>
      <c r="N110" s="117"/>
      <c r="O110" s="117"/>
      <c r="P110" s="118"/>
      <c r="Q110" s="117"/>
      <c r="R110" s="117"/>
      <c r="S110" s="119"/>
      <c r="T110" s="117"/>
      <c r="U110" s="118"/>
      <c r="V110" s="117"/>
      <c r="W110" s="118"/>
      <c r="X110" s="117"/>
      <c r="Y110" s="118"/>
      <c r="Z110" s="118"/>
      <c r="AA110" s="120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</row>
    <row r="111" spans="9:40" ht="12.75">
      <c r="I111" s="116"/>
      <c r="J111" s="117"/>
      <c r="K111" s="116"/>
      <c r="L111" s="117"/>
      <c r="M111" s="117"/>
      <c r="N111" s="117"/>
      <c r="O111" s="117"/>
      <c r="P111" s="118"/>
      <c r="Q111" s="117"/>
      <c r="R111" s="117"/>
      <c r="S111" s="119"/>
      <c r="T111" s="117"/>
      <c r="U111" s="118"/>
      <c r="V111" s="117"/>
      <c r="W111" s="118"/>
      <c r="X111" s="117"/>
      <c r="Y111" s="118"/>
      <c r="Z111" s="118"/>
      <c r="AA111" s="120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</row>
    <row r="112" spans="9:40" ht="12.75">
      <c r="I112" s="116"/>
      <c r="J112" s="117"/>
      <c r="K112" s="116"/>
      <c r="L112" s="117"/>
      <c r="M112" s="117"/>
      <c r="N112" s="117"/>
      <c r="O112" s="117"/>
      <c r="P112" s="118"/>
      <c r="Q112" s="117"/>
      <c r="R112" s="117"/>
      <c r="S112" s="119"/>
      <c r="T112" s="117"/>
      <c r="U112" s="118"/>
      <c r="V112" s="117"/>
      <c r="W112" s="118"/>
      <c r="X112" s="117"/>
      <c r="Y112" s="118"/>
      <c r="Z112" s="118"/>
      <c r="AA112" s="120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</row>
    <row r="113" spans="9:40" ht="12.75">
      <c r="I113" s="116"/>
      <c r="J113" s="117"/>
      <c r="K113" s="116"/>
      <c r="L113" s="117"/>
      <c r="M113" s="117"/>
      <c r="N113" s="117"/>
      <c r="O113" s="117"/>
      <c r="P113" s="118"/>
      <c r="Q113" s="117"/>
      <c r="R113" s="117"/>
      <c r="S113" s="119"/>
      <c r="T113" s="117"/>
      <c r="U113" s="118"/>
      <c r="V113" s="117"/>
      <c r="W113" s="118"/>
      <c r="X113" s="117"/>
      <c r="Y113" s="118"/>
      <c r="Z113" s="118"/>
      <c r="AA113" s="120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</row>
    <row r="114" spans="9:40" ht="12.75">
      <c r="I114" s="116"/>
      <c r="J114" s="117"/>
      <c r="K114" s="116"/>
      <c r="L114" s="117"/>
      <c r="M114" s="117"/>
      <c r="N114" s="117"/>
      <c r="O114" s="117"/>
      <c r="P114" s="118"/>
      <c r="Q114" s="117"/>
      <c r="R114" s="117"/>
      <c r="S114" s="119"/>
      <c r="T114" s="117"/>
      <c r="U114" s="118"/>
      <c r="V114" s="117"/>
      <c r="W114" s="118"/>
      <c r="X114" s="117"/>
      <c r="Y114" s="118"/>
      <c r="Z114" s="118"/>
      <c r="AA114" s="120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</row>
    <row r="115" spans="9:40" ht="12.75">
      <c r="I115" s="116"/>
      <c r="J115" s="117"/>
      <c r="K115" s="116"/>
      <c r="L115" s="117"/>
      <c r="M115" s="117"/>
      <c r="N115" s="117"/>
      <c r="O115" s="117"/>
      <c r="P115" s="118"/>
      <c r="Q115" s="117"/>
      <c r="R115" s="117"/>
      <c r="S115" s="119"/>
      <c r="T115" s="117"/>
      <c r="U115" s="118"/>
      <c r="V115" s="117"/>
      <c r="W115" s="118"/>
      <c r="X115" s="117"/>
      <c r="Y115" s="118"/>
      <c r="Z115" s="118"/>
      <c r="AA115" s="120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</row>
    <row r="116" spans="9:40" ht="12.75">
      <c r="I116" s="116"/>
      <c r="J116" s="117"/>
      <c r="K116" s="116"/>
      <c r="L116" s="117"/>
      <c r="M116" s="117"/>
      <c r="N116" s="117"/>
      <c r="O116" s="117"/>
      <c r="P116" s="118"/>
      <c r="Q116" s="117"/>
      <c r="R116" s="117"/>
      <c r="S116" s="119"/>
      <c r="T116" s="117"/>
      <c r="U116" s="118"/>
      <c r="V116" s="117"/>
      <c r="W116" s="118"/>
      <c r="X116" s="117"/>
      <c r="Y116" s="118"/>
      <c r="Z116" s="118"/>
      <c r="AA116" s="120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</row>
    <row r="117" spans="9:40" ht="12.75">
      <c r="I117" s="116"/>
      <c r="J117" s="117"/>
      <c r="K117" s="116"/>
      <c r="L117" s="117"/>
      <c r="M117" s="117"/>
      <c r="N117" s="117"/>
      <c r="O117" s="117"/>
      <c r="P117" s="118"/>
      <c r="Q117" s="117"/>
      <c r="R117" s="117"/>
      <c r="S117" s="119"/>
      <c r="T117" s="117"/>
      <c r="U117" s="118"/>
      <c r="V117" s="117"/>
      <c r="W117" s="118"/>
      <c r="X117" s="117"/>
      <c r="Y117" s="118"/>
      <c r="Z117" s="118"/>
      <c r="AA117" s="120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</row>
    <row r="118" spans="9:40" ht="12.75">
      <c r="I118" s="116"/>
      <c r="J118" s="117"/>
      <c r="K118" s="116"/>
      <c r="L118" s="117"/>
      <c r="M118" s="117"/>
      <c r="N118" s="117"/>
      <c r="O118" s="117"/>
      <c r="P118" s="118"/>
      <c r="Q118" s="117"/>
      <c r="R118" s="117"/>
      <c r="S118" s="119"/>
      <c r="T118" s="117"/>
      <c r="U118" s="118"/>
      <c r="V118" s="117"/>
      <c r="W118" s="118"/>
      <c r="X118" s="117"/>
      <c r="Y118" s="118"/>
      <c r="Z118" s="118"/>
      <c r="AA118" s="120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</row>
    <row r="119" spans="9:40" ht="12.75">
      <c r="I119" s="116"/>
      <c r="J119" s="117"/>
      <c r="K119" s="116"/>
      <c r="L119" s="117"/>
      <c r="M119" s="117"/>
      <c r="N119" s="117"/>
      <c r="O119" s="117"/>
      <c r="P119" s="118"/>
      <c r="Q119" s="117"/>
      <c r="R119" s="117"/>
      <c r="S119" s="119"/>
      <c r="T119" s="117"/>
      <c r="U119" s="118"/>
      <c r="V119" s="117"/>
      <c r="W119" s="118"/>
      <c r="X119" s="117"/>
      <c r="Y119" s="118"/>
      <c r="Z119" s="118"/>
      <c r="AA119" s="120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</row>
    <row r="120" spans="9:40" ht="12.75">
      <c r="I120" s="116"/>
      <c r="J120" s="117"/>
      <c r="K120" s="116"/>
      <c r="L120" s="117"/>
      <c r="M120" s="117"/>
      <c r="N120" s="117"/>
      <c r="O120" s="117"/>
      <c r="P120" s="118"/>
      <c r="Q120" s="117"/>
      <c r="R120" s="117"/>
      <c r="S120" s="119"/>
      <c r="T120" s="117"/>
      <c r="U120" s="118"/>
      <c r="V120" s="117"/>
      <c r="W120" s="118"/>
      <c r="X120" s="117"/>
      <c r="Y120" s="118"/>
      <c r="Z120" s="118"/>
      <c r="AA120" s="120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</row>
    <row r="121" spans="9:40" ht="12.75">
      <c r="I121" s="116"/>
      <c r="J121" s="117"/>
      <c r="K121" s="116"/>
      <c r="L121" s="117"/>
      <c r="M121" s="117"/>
      <c r="N121" s="117"/>
      <c r="O121" s="117"/>
      <c r="P121" s="118"/>
      <c r="Q121" s="117"/>
      <c r="R121" s="117"/>
      <c r="S121" s="119"/>
      <c r="T121" s="117"/>
      <c r="U121" s="118"/>
      <c r="V121" s="117"/>
      <c r="W121" s="118"/>
      <c r="X121" s="117"/>
      <c r="Y121" s="118"/>
      <c r="Z121" s="118"/>
      <c r="AA121" s="120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</row>
    <row r="122" spans="9:40" ht="12.75">
      <c r="I122" s="116"/>
      <c r="J122" s="117"/>
      <c r="K122" s="116"/>
      <c r="L122" s="117"/>
      <c r="M122" s="117"/>
      <c r="N122" s="117"/>
      <c r="O122" s="117"/>
      <c r="P122" s="118"/>
      <c r="Q122" s="117"/>
      <c r="R122" s="117"/>
      <c r="S122" s="119"/>
      <c r="T122" s="117"/>
      <c r="U122" s="118"/>
      <c r="V122" s="117"/>
      <c r="W122" s="118"/>
      <c r="X122" s="117"/>
      <c r="Y122" s="118"/>
      <c r="Z122" s="118"/>
      <c r="AA122" s="120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</row>
    <row r="123" spans="9:40" ht="12.75">
      <c r="I123" s="116"/>
      <c r="J123" s="117"/>
      <c r="K123" s="116"/>
      <c r="L123" s="117"/>
      <c r="M123" s="117"/>
      <c r="N123" s="117"/>
      <c r="O123" s="117"/>
      <c r="P123" s="118"/>
      <c r="Q123" s="117"/>
      <c r="R123" s="117"/>
      <c r="S123" s="119"/>
      <c r="T123" s="117"/>
      <c r="U123" s="118"/>
      <c r="V123" s="117"/>
      <c r="W123" s="118"/>
      <c r="X123" s="117"/>
      <c r="Y123" s="118"/>
      <c r="Z123" s="118"/>
      <c r="AA123" s="120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</row>
    <row r="124" spans="9:40" ht="12.75">
      <c r="I124" s="116"/>
      <c r="J124" s="117"/>
      <c r="K124" s="116"/>
      <c r="L124" s="117"/>
      <c r="M124" s="117"/>
      <c r="N124" s="117"/>
      <c r="O124" s="117"/>
      <c r="P124" s="118"/>
      <c r="Q124" s="117"/>
      <c r="R124" s="117"/>
      <c r="S124" s="119"/>
      <c r="T124" s="117"/>
      <c r="U124" s="118"/>
      <c r="V124" s="117"/>
      <c r="W124" s="118"/>
      <c r="X124" s="117"/>
      <c r="Y124" s="118"/>
      <c r="Z124" s="118"/>
      <c r="AA124" s="120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</row>
    <row r="125" spans="9:40" ht="12.75">
      <c r="I125" s="116"/>
      <c r="J125" s="117"/>
      <c r="K125" s="116"/>
      <c r="L125" s="117"/>
      <c r="M125" s="117"/>
      <c r="N125" s="117"/>
      <c r="O125" s="117"/>
      <c r="P125" s="118"/>
      <c r="Q125" s="117"/>
      <c r="R125" s="117"/>
      <c r="S125" s="119"/>
      <c r="T125" s="117"/>
      <c r="U125" s="118"/>
      <c r="V125" s="117"/>
      <c r="W125" s="118"/>
      <c r="X125" s="117"/>
      <c r="Y125" s="118"/>
      <c r="Z125" s="118"/>
      <c r="AA125" s="120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</row>
    <row r="126" spans="9:40" ht="12.75">
      <c r="I126" s="116"/>
      <c r="J126" s="117"/>
      <c r="K126" s="116"/>
      <c r="L126" s="117"/>
      <c r="M126" s="117"/>
      <c r="N126" s="117"/>
      <c r="O126" s="117"/>
      <c r="P126" s="118"/>
      <c r="Q126" s="117"/>
      <c r="R126" s="117"/>
      <c r="S126" s="119"/>
      <c r="T126" s="117"/>
      <c r="U126" s="118"/>
      <c r="V126" s="117"/>
      <c r="W126" s="118"/>
      <c r="X126" s="117"/>
      <c r="Y126" s="118"/>
      <c r="Z126" s="118"/>
      <c r="AA126" s="120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</row>
    <row r="127" spans="9:40" ht="12.75">
      <c r="I127" s="116"/>
      <c r="J127" s="117"/>
      <c r="K127" s="116"/>
      <c r="L127" s="117"/>
      <c r="M127" s="117"/>
      <c r="N127" s="117"/>
      <c r="O127" s="117"/>
      <c r="P127" s="118"/>
      <c r="Q127" s="117"/>
      <c r="R127" s="117"/>
      <c r="S127" s="119"/>
      <c r="T127" s="117"/>
      <c r="U127" s="118"/>
      <c r="V127" s="117"/>
      <c r="W127" s="118"/>
      <c r="X127" s="117"/>
      <c r="Y127" s="118"/>
      <c r="Z127" s="118"/>
      <c r="AA127" s="120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</row>
    <row r="128" spans="9:40" ht="12.75">
      <c r="I128" s="116"/>
      <c r="J128" s="117"/>
      <c r="K128" s="116"/>
      <c r="L128" s="117"/>
      <c r="M128" s="117"/>
      <c r="N128" s="117"/>
      <c r="O128" s="117"/>
      <c r="P128" s="118"/>
      <c r="Q128" s="117"/>
      <c r="R128" s="117"/>
      <c r="S128" s="119"/>
      <c r="T128" s="117"/>
      <c r="U128" s="118"/>
      <c r="V128" s="117"/>
      <c r="W128" s="118"/>
      <c r="X128" s="117"/>
      <c r="Y128" s="118"/>
      <c r="Z128" s="118"/>
      <c r="AA128" s="120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</row>
    <row r="129" spans="9:40" ht="12.75">
      <c r="I129" s="116"/>
      <c r="J129" s="117"/>
      <c r="K129" s="116"/>
      <c r="L129" s="117"/>
      <c r="M129" s="117"/>
      <c r="N129" s="117"/>
      <c r="O129" s="117"/>
      <c r="P129" s="118"/>
      <c r="Q129" s="117"/>
      <c r="R129" s="117"/>
      <c r="S129" s="119"/>
      <c r="T129" s="117"/>
      <c r="U129" s="118"/>
      <c r="V129" s="117"/>
      <c r="W129" s="118"/>
      <c r="X129" s="117"/>
      <c r="Y129" s="118"/>
      <c r="Z129" s="118"/>
      <c r="AA129" s="120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</row>
    <row r="130" spans="9:40" ht="12.75">
      <c r="I130" s="116"/>
      <c r="J130" s="117"/>
      <c r="K130" s="116"/>
      <c r="L130" s="117"/>
      <c r="M130" s="117"/>
      <c r="N130" s="117"/>
      <c r="O130" s="117"/>
      <c r="P130" s="118"/>
      <c r="Q130" s="117"/>
      <c r="R130" s="117"/>
      <c r="S130" s="119"/>
      <c r="T130" s="117"/>
      <c r="U130" s="118"/>
      <c r="V130" s="117"/>
      <c r="W130" s="118"/>
      <c r="X130" s="117"/>
      <c r="Y130" s="118"/>
      <c r="Z130" s="118"/>
      <c r="AA130" s="120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</row>
    <row r="131" spans="9:40" ht="12.75">
      <c r="I131" s="116"/>
      <c r="J131" s="117"/>
      <c r="K131" s="116"/>
      <c r="L131" s="117"/>
      <c r="M131" s="117"/>
      <c r="N131" s="117"/>
      <c r="O131" s="117"/>
      <c r="P131" s="118"/>
      <c r="Q131" s="117"/>
      <c r="R131" s="117"/>
      <c r="S131" s="119"/>
      <c r="T131" s="117"/>
      <c r="U131" s="118"/>
      <c r="V131" s="117"/>
      <c r="W131" s="118"/>
      <c r="X131" s="117"/>
      <c r="Y131" s="118"/>
      <c r="Z131" s="118"/>
      <c r="AA131" s="120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</row>
    <row r="132" spans="9:40" ht="12.75">
      <c r="I132" s="116"/>
      <c r="J132" s="117"/>
      <c r="K132" s="116"/>
      <c r="L132" s="117"/>
      <c r="M132" s="117"/>
      <c r="N132" s="117"/>
      <c r="O132" s="117"/>
      <c r="P132" s="118"/>
      <c r="Q132" s="117"/>
      <c r="R132" s="117"/>
      <c r="S132" s="119"/>
      <c r="T132" s="117"/>
      <c r="U132" s="118"/>
      <c r="V132" s="117"/>
      <c r="W132" s="118"/>
      <c r="X132" s="117"/>
      <c r="Y132" s="118"/>
      <c r="Z132" s="118"/>
      <c r="AA132" s="120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</row>
    <row r="133" spans="9:40" ht="12.75">
      <c r="I133" s="116"/>
      <c r="J133" s="117"/>
      <c r="K133" s="116"/>
      <c r="L133" s="117"/>
      <c r="M133" s="117"/>
      <c r="N133" s="117"/>
      <c r="O133" s="117"/>
      <c r="P133" s="118"/>
      <c r="Q133" s="117"/>
      <c r="R133" s="117"/>
      <c r="S133" s="119"/>
      <c r="T133" s="117"/>
      <c r="U133" s="118"/>
      <c r="V133" s="117"/>
      <c r="W133" s="118"/>
      <c r="X133" s="117"/>
      <c r="Y133" s="118"/>
      <c r="Z133" s="118"/>
      <c r="AA133" s="120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</row>
    <row r="134" spans="9:40" ht="12.75">
      <c r="I134" s="116"/>
      <c r="J134" s="117"/>
      <c r="K134" s="116"/>
      <c r="L134" s="117"/>
      <c r="M134" s="117"/>
      <c r="N134" s="117"/>
      <c r="O134" s="117"/>
      <c r="P134" s="118"/>
      <c r="Q134" s="117"/>
      <c r="R134" s="117"/>
      <c r="S134" s="119"/>
      <c r="T134" s="117"/>
      <c r="U134" s="118"/>
      <c r="V134" s="117"/>
      <c r="W134" s="118"/>
      <c r="X134" s="117"/>
      <c r="Y134" s="118"/>
      <c r="Z134" s="118"/>
      <c r="AA134" s="120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</row>
    <row r="135" spans="9:40" ht="12.75">
      <c r="I135" s="116"/>
      <c r="J135" s="117"/>
      <c r="K135" s="116"/>
      <c r="L135" s="117"/>
      <c r="M135" s="117"/>
      <c r="N135" s="117"/>
      <c r="O135" s="117"/>
      <c r="P135" s="118"/>
      <c r="Q135" s="117"/>
      <c r="R135" s="117"/>
      <c r="S135" s="119"/>
      <c r="T135" s="117"/>
      <c r="U135" s="118"/>
      <c r="V135" s="117"/>
      <c r="W135" s="118"/>
      <c r="X135" s="117"/>
      <c r="Y135" s="118"/>
      <c r="Z135" s="118"/>
      <c r="AA135" s="120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</row>
    <row r="136" spans="9:40" ht="12.75">
      <c r="I136" s="116"/>
      <c r="J136" s="117"/>
      <c r="K136" s="116"/>
      <c r="L136" s="117"/>
      <c r="M136" s="117"/>
      <c r="N136" s="117"/>
      <c r="O136" s="117"/>
      <c r="P136" s="118"/>
      <c r="Q136" s="117"/>
      <c r="R136" s="117"/>
      <c r="S136" s="119"/>
      <c r="T136" s="117"/>
      <c r="U136" s="118"/>
      <c r="V136" s="117"/>
      <c r="W136" s="118"/>
      <c r="X136" s="117"/>
      <c r="Y136" s="118"/>
      <c r="Z136" s="118"/>
      <c r="AA136" s="120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</row>
    <row r="137" spans="9:40" ht="12.75">
      <c r="I137" s="116"/>
      <c r="J137" s="117"/>
      <c r="K137" s="116"/>
      <c r="L137" s="117"/>
      <c r="M137" s="117"/>
      <c r="N137" s="117"/>
      <c r="O137" s="117"/>
      <c r="P137" s="118"/>
      <c r="Q137" s="117"/>
      <c r="R137" s="117"/>
      <c r="S137" s="119"/>
      <c r="T137" s="117"/>
      <c r="U137" s="118"/>
      <c r="V137" s="117"/>
      <c r="W137" s="118"/>
      <c r="X137" s="117"/>
      <c r="Y137" s="118"/>
      <c r="Z137" s="118"/>
      <c r="AA137" s="120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</row>
    <row r="138" spans="9:40" ht="12.75">
      <c r="I138" s="116"/>
      <c r="J138" s="117"/>
      <c r="K138" s="116"/>
      <c r="L138" s="117"/>
      <c r="M138" s="117"/>
      <c r="N138" s="117"/>
      <c r="O138" s="117"/>
      <c r="P138" s="118"/>
      <c r="Q138" s="117"/>
      <c r="R138" s="117"/>
      <c r="S138" s="119"/>
      <c r="T138" s="117"/>
      <c r="U138" s="118"/>
      <c r="V138" s="117"/>
      <c r="W138" s="118"/>
      <c r="X138" s="117"/>
      <c r="Y138" s="118"/>
      <c r="Z138" s="118"/>
      <c r="AA138" s="120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</row>
    <row r="139" spans="9:40" ht="12.75">
      <c r="I139" s="116"/>
      <c r="J139" s="117"/>
      <c r="K139" s="116"/>
      <c r="L139" s="117"/>
      <c r="M139" s="117"/>
      <c r="N139" s="117"/>
      <c r="O139" s="117"/>
      <c r="P139" s="118"/>
      <c r="Q139" s="117"/>
      <c r="R139" s="117"/>
      <c r="S139" s="119"/>
      <c r="T139" s="117"/>
      <c r="U139" s="118"/>
      <c r="V139" s="117"/>
      <c r="W139" s="118"/>
      <c r="X139" s="117"/>
      <c r="Y139" s="118"/>
      <c r="Z139" s="118"/>
      <c r="AA139" s="120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</row>
    <row r="140" spans="9:40" ht="12.75">
      <c r="I140" s="116"/>
      <c r="J140" s="117"/>
      <c r="K140" s="116"/>
      <c r="L140" s="117"/>
      <c r="M140" s="117"/>
      <c r="N140" s="117"/>
      <c r="O140" s="117"/>
      <c r="P140" s="118"/>
      <c r="Q140" s="117"/>
      <c r="R140" s="117"/>
      <c r="S140" s="119"/>
      <c r="T140" s="117"/>
      <c r="U140" s="118"/>
      <c r="V140" s="117"/>
      <c r="W140" s="118"/>
      <c r="X140" s="117"/>
      <c r="Y140" s="118"/>
      <c r="Z140" s="118"/>
      <c r="AA140" s="120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</row>
    <row r="141" spans="9:40" ht="12.75">
      <c r="I141" s="116"/>
      <c r="J141" s="117"/>
      <c r="K141" s="116"/>
      <c r="L141" s="117"/>
      <c r="M141" s="117"/>
      <c r="N141" s="117"/>
      <c r="O141" s="117"/>
      <c r="P141" s="118"/>
      <c r="Q141" s="117"/>
      <c r="R141" s="117"/>
      <c r="S141" s="119"/>
      <c r="T141" s="117"/>
      <c r="U141" s="118"/>
      <c r="V141" s="117"/>
      <c r="W141" s="118"/>
      <c r="X141" s="117"/>
      <c r="Y141" s="118"/>
      <c r="Z141" s="118"/>
      <c r="AA141" s="120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</row>
    <row r="142" spans="9:40" ht="12.75">
      <c r="I142" s="116"/>
      <c r="J142" s="117"/>
      <c r="K142" s="116"/>
      <c r="L142" s="117"/>
      <c r="M142" s="117"/>
      <c r="N142" s="117"/>
      <c r="O142" s="117"/>
      <c r="P142" s="118"/>
      <c r="Q142" s="117"/>
      <c r="R142" s="117"/>
      <c r="S142" s="119"/>
      <c r="T142" s="117"/>
      <c r="U142" s="118"/>
      <c r="V142" s="117"/>
      <c r="W142" s="118"/>
      <c r="X142" s="117"/>
      <c r="Y142" s="118"/>
      <c r="Z142" s="118"/>
      <c r="AA142" s="120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</row>
    <row r="143" spans="9:40" ht="12.75">
      <c r="I143" s="116"/>
      <c r="J143" s="117"/>
      <c r="K143" s="116"/>
      <c r="L143" s="117"/>
      <c r="M143" s="117"/>
      <c r="N143" s="117"/>
      <c r="O143" s="117"/>
      <c r="P143" s="118"/>
      <c r="Q143" s="117"/>
      <c r="R143" s="117"/>
      <c r="S143" s="119"/>
      <c r="T143" s="117"/>
      <c r="U143" s="118"/>
      <c r="V143" s="117"/>
      <c r="W143" s="118"/>
      <c r="X143" s="117"/>
      <c r="Y143" s="118"/>
      <c r="Z143" s="118"/>
      <c r="AA143" s="120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</row>
    <row r="144" spans="9:40" ht="12.75">
      <c r="I144" s="116"/>
      <c r="J144" s="117"/>
      <c r="K144" s="116"/>
      <c r="L144" s="117"/>
      <c r="M144" s="117"/>
      <c r="N144" s="117"/>
      <c r="O144" s="117"/>
      <c r="P144" s="118"/>
      <c r="Q144" s="117"/>
      <c r="R144" s="117"/>
      <c r="S144" s="119"/>
      <c r="T144" s="117"/>
      <c r="U144" s="118"/>
      <c r="V144" s="117"/>
      <c r="W144" s="118"/>
      <c r="X144" s="117"/>
      <c r="Y144" s="118"/>
      <c r="Z144" s="118"/>
      <c r="AA144" s="120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</row>
    <row r="145" spans="9:40" ht="12.75">
      <c r="I145" s="116"/>
      <c r="J145" s="117"/>
      <c r="K145" s="116"/>
      <c r="L145" s="117"/>
      <c r="M145" s="117"/>
      <c r="N145" s="117"/>
      <c r="O145" s="117"/>
      <c r="P145" s="118"/>
      <c r="Q145" s="117"/>
      <c r="R145" s="117"/>
      <c r="S145" s="119"/>
      <c r="T145" s="117"/>
      <c r="U145" s="118"/>
      <c r="V145" s="117"/>
      <c r="W145" s="118"/>
      <c r="X145" s="117"/>
      <c r="Y145" s="118"/>
      <c r="Z145" s="118"/>
      <c r="AA145" s="120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</row>
    <row r="146" spans="9:40" ht="12.75">
      <c r="I146" s="116"/>
      <c r="J146" s="117"/>
      <c r="K146" s="116"/>
      <c r="L146" s="117"/>
      <c r="M146" s="117"/>
      <c r="N146" s="117"/>
      <c r="O146" s="117"/>
      <c r="P146" s="118"/>
      <c r="Q146" s="117"/>
      <c r="R146" s="117"/>
      <c r="S146" s="119"/>
      <c r="T146" s="117"/>
      <c r="U146" s="118"/>
      <c r="V146" s="117"/>
      <c r="W146" s="118"/>
      <c r="X146" s="117"/>
      <c r="Y146" s="118"/>
      <c r="Z146" s="118"/>
      <c r="AA146" s="120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</row>
    <row r="147" spans="9:40" ht="12.75">
      <c r="I147" s="116"/>
      <c r="J147" s="117"/>
      <c r="K147" s="116"/>
      <c r="L147" s="117"/>
      <c r="M147" s="117"/>
      <c r="N147" s="117"/>
      <c r="O147" s="117"/>
      <c r="P147" s="118"/>
      <c r="Q147" s="117"/>
      <c r="R147" s="117"/>
      <c r="S147" s="119"/>
      <c r="T147" s="117"/>
      <c r="U147" s="118"/>
      <c r="V147" s="117"/>
      <c r="W147" s="118"/>
      <c r="X147" s="117"/>
      <c r="Y147" s="118"/>
      <c r="Z147" s="118"/>
      <c r="AA147" s="120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</row>
    <row r="148" spans="9:40" ht="12.75">
      <c r="I148" s="116"/>
      <c r="J148" s="117"/>
      <c r="K148" s="116"/>
      <c r="L148" s="117"/>
      <c r="M148" s="117"/>
      <c r="N148" s="117"/>
      <c r="O148" s="117"/>
      <c r="P148" s="118"/>
      <c r="Q148" s="117"/>
      <c r="R148" s="117"/>
      <c r="S148" s="119"/>
      <c r="T148" s="117"/>
      <c r="U148" s="118"/>
      <c r="V148" s="117"/>
      <c r="W148" s="118"/>
      <c r="X148" s="117"/>
      <c r="Y148" s="118"/>
      <c r="Z148" s="118"/>
      <c r="AA148" s="120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</row>
    <row r="149" spans="9:40" ht="12.75">
      <c r="I149" s="116"/>
      <c r="J149" s="117"/>
      <c r="K149" s="116"/>
      <c r="L149" s="117"/>
      <c r="M149" s="117"/>
      <c r="N149" s="117"/>
      <c r="O149" s="117"/>
      <c r="P149" s="118"/>
      <c r="Q149" s="117"/>
      <c r="R149" s="117"/>
      <c r="S149" s="119"/>
      <c r="T149" s="117"/>
      <c r="U149" s="118"/>
      <c r="V149" s="117"/>
      <c r="W149" s="118"/>
      <c r="X149" s="117"/>
      <c r="Y149" s="118"/>
      <c r="Z149" s="118"/>
      <c r="AA149" s="120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</row>
    <row r="150" spans="9:40" ht="12.75">
      <c r="I150" s="116"/>
      <c r="J150" s="117"/>
      <c r="K150" s="116"/>
      <c r="L150" s="117"/>
      <c r="M150" s="117"/>
      <c r="N150" s="117"/>
      <c r="O150" s="117"/>
      <c r="P150" s="118"/>
      <c r="Q150" s="117"/>
      <c r="R150" s="117"/>
      <c r="S150" s="119"/>
      <c r="T150" s="117"/>
      <c r="U150" s="118"/>
      <c r="V150" s="117"/>
      <c r="W150" s="118"/>
      <c r="X150" s="117"/>
      <c r="Y150" s="118"/>
      <c r="Z150" s="118"/>
      <c r="AA150" s="120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</row>
    <row r="151" spans="9:40" ht="12.75">
      <c r="I151" s="116"/>
      <c r="J151" s="117"/>
      <c r="K151" s="116"/>
      <c r="L151" s="117"/>
      <c r="M151" s="117"/>
      <c r="N151" s="117"/>
      <c r="O151" s="117"/>
      <c r="P151" s="118"/>
      <c r="Q151" s="117"/>
      <c r="R151" s="117"/>
      <c r="S151" s="119"/>
      <c r="T151" s="117"/>
      <c r="U151" s="118"/>
      <c r="V151" s="117"/>
      <c r="W151" s="118"/>
      <c r="X151" s="117"/>
      <c r="Y151" s="118"/>
      <c r="Z151" s="118"/>
      <c r="AA151" s="120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</row>
    <row r="152" spans="9:40" ht="12.75">
      <c r="I152" s="116"/>
      <c r="J152" s="117"/>
      <c r="K152" s="116"/>
      <c r="L152" s="117"/>
      <c r="M152" s="117"/>
      <c r="N152" s="117"/>
      <c r="O152" s="117"/>
      <c r="P152" s="118"/>
      <c r="Q152" s="117"/>
      <c r="R152" s="117"/>
      <c r="S152" s="119"/>
      <c r="T152" s="117"/>
      <c r="U152" s="118"/>
      <c r="V152" s="117"/>
      <c r="W152" s="118"/>
      <c r="X152" s="117"/>
      <c r="Y152" s="118"/>
      <c r="Z152" s="118"/>
      <c r="AA152" s="120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</row>
    <row r="153" spans="9:40" ht="12.75">
      <c r="I153" s="116"/>
      <c r="J153" s="117"/>
      <c r="K153" s="116"/>
      <c r="L153" s="117"/>
      <c r="M153" s="117"/>
      <c r="N153" s="117"/>
      <c r="O153" s="117"/>
      <c r="P153" s="118"/>
      <c r="Q153" s="117"/>
      <c r="R153" s="117"/>
      <c r="S153" s="119"/>
      <c r="T153" s="117"/>
      <c r="U153" s="118"/>
      <c r="V153" s="117"/>
      <c r="W153" s="118"/>
      <c r="X153" s="117"/>
      <c r="Y153" s="118"/>
      <c r="Z153" s="118"/>
      <c r="AA153" s="120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</row>
    <row r="154" spans="9:40" ht="12.75">
      <c r="I154" s="116"/>
      <c r="J154" s="117"/>
      <c r="K154" s="116"/>
      <c r="L154" s="117"/>
      <c r="M154" s="117"/>
      <c r="N154" s="117"/>
      <c r="O154" s="117"/>
      <c r="P154" s="118"/>
      <c r="Q154" s="117"/>
      <c r="R154" s="117"/>
      <c r="S154" s="119"/>
      <c r="T154" s="117"/>
      <c r="U154" s="118"/>
      <c r="V154" s="117"/>
      <c r="W154" s="118"/>
      <c r="X154" s="117"/>
      <c r="Y154" s="118"/>
      <c r="Z154" s="118"/>
      <c r="AA154" s="120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</row>
    <row r="155" spans="9:40" ht="12.75">
      <c r="I155" s="116"/>
      <c r="J155" s="117"/>
      <c r="K155" s="116"/>
      <c r="L155" s="117"/>
      <c r="M155" s="117"/>
      <c r="N155" s="117"/>
      <c r="O155" s="117"/>
      <c r="P155" s="118"/>
      <c r="Q155" s="117"/>
      <c r="R155" s="117"/>
      <c r="S155" s="119"/>
      <c r="T155" s="117"/>
      <c r="U155" s="118"/>
      <c r="V155" s="117"/>
      <c r="W155" s="118"/>
      <c r="X155" s="117"/>
      <c r="Y155" s="118"/>
      <c r="Z155" s="118"/>
      <c r="AA155" s="120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</row>
    <row r="156" spans="9:40" ht="12.75">
      <c r="I156" s="116"/>
      <c r="J156" s="117"/>
      <c r="K156" s="116"/>
      <c r="L156" s="117"/>
      <c r="M156" s="117"/>
      <c r="N156" s="117"/>
      <c r="O156" s="117"/>
      <c r="P156" s="118"/>
      <c r="Q156" s="117"/>
      <c r="R156" s="117"/>
      <c r="S156" s="119"/>
      <c r="T156" s="117"/>
      <c r="U156" s="118"/>
      <c r="V156" s="117"/>
      <c r="W156" s="118"/>
      <c r="X156" s="117"/>
      <c r="Y156" s="118"/>
      <c r="Z156" s="118"/>
      <c r="AA156" s="120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</row>
    <row r="157" spans="9:40" ht="12.75">
      <c r="I157" s="116"/>
      <c r="J157" s="117"/>
      <c r="K157" s="116"/>
      <c r="L157" s="117"/>
      <c r="M157" s="117"/>
      <c r="N157" s="117"/>
      <c r="O157" s="117"/>
      <c r="P157" s="118"/>
      <c r="Q157" s="117"/>
      <c r="R157" s="117"/>
      <c r="S157" s="119"/>
      <c r="T157" s="117"/>
      <c r="U157" s="118"/>
      <c r="V157" s="117"/>
      <c r="W157" s="118"/>
      <c r="X157" s="117"/>
      <c r="Y157" s="118"/>
      <c r="Z157" s="118"/>
      <c r="AA157" s="120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</row>
    <row r="158" spans="9:40" ht="12.75">
      <c r="I158" s="116"/>
      <c r="J158" s="117"/>
      <c r="K158" s="116"/>
      <c r="L158" s="117"/>
      <c r="M158" s="117"/>
      <c r="N158" s="117"/>
      <c r="O158" s="117"/>
      <c r="P158" s="118"/>
      <c r="Q158" s="117"/>
      <c r="R158" s="117"/>
      <c r="S158" s="119"/>
      <c r="T158" s="117"/>
      <c r="U158" s="118"/>
      <c r="V158" s="117"/>
      <c r="W158" s="118"/>
      <c r="X158" s="117"/>
      <c r="Y158" s="118"/>
      <c r="Z158" s="118"/>
      <c r="AA158" s="120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</row>
    <row r="159" spans="9:40" ht="12.75">
      <c r="I159" s="116"/>
      <c r="J159" s="117"/>
      <c r="K159" s="116"/>
      <c r="L159" s="117"/>
      <c r="M159" s="117"/>
      <c r="N159" s="117"/>
      <c r="O159" s="117"/>
      <c r="P159" s="118"/>
      <c r="Q159" s="117"/>
      <c r="R159" s="117"/>
      <c r="S159" s="119"/>
      <c r="T159" s="117"/>
      <c r="U159" s="118"/>
      <c r="V159" s="117"/>
      <c r="W159" s="118"/>
      <c r="X159" s="117"/>
      <c r="Y159" s="118"/>
      <c r="Z159" s="118"/>
      <c r="AA159" s="120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</row>
    <row r="160" spans="9:40" ht="12.75">
      <c r="I160" s="116"/>
      <c r="J160" s="117"/>
      <c r="K160" s="116"/>
      <c r="L160" s="117"/>
      <c r="M160" s="117"/>
      <c r="N160" s="117"/>
      <c r="O160" s="117"/>
      <c r="P160" s="118"/>
      <c r="Q160" s="117"/>
      <c r="R160" s="117"/>
      <c r="S160" s="119"/>
      <c r="T160" s="117"/>
      <c r="U160" s="118"/>
      <c r="V160" s="117"/>
      <c r="W160" s="118"/>
      <c r="X160" s="117"/>
      <c r="Y160" s="118"/>
      <c r="Z160" s="118"/>
      <c r="AA160" s="120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</row>
    <row r="161" spans="9:40" ht="12.75">
      <c r="I161" s="116"/>
      <c r="J161" s="117"/>
      <c r="K161" s="116"/>
      <c r="L161" s="117"/>
      <c r="M161" s="117"/>
      <c r="N161" s="117"/>
      <c r="O161" s="117"/>
      <c r="P161" s="118"/>
      <c r="Q161" s="117"/>
      <c r="R161" s="117"/>
      <c r="S161" s="119"/>
      <c r="T161" s="117"/>
      <c r="U161" s="118"/>
      <c r="V161" s="117"/>
      <c r="W161" s="118"/>
      <c r="X161" s="117"/>
      <c r="Y161" s="118"/>
      <c r="Z161" s="118"/>
      <c r="AA161" s="120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</row>
    <row r="162" spans="9:40" ht="12.75">
      <c r="I162" s="116"/>
      <c r="J162" s="117"/>
      <c r="K162" s="116"/>
      <c r="L162" s="117"/>
      <c r="M162" s="117"/>
      <c r="N162" s="117"/>
      <c r="O162" s="117"/>
      <c r="P162" s="118"/>
      <c r="Q162" s="117"/>
      <c r="R162" s="117"/>
      <c r="S162" s="119"/>
      <c r="T162" s="117"/>
      <c r="U162" s="118"/>
      <c r="V162" s="117"/>
      <c r="W162" s="118"/>
      <c r="X162" s="117"/>
      <c r="Y162" s="118"/>
      <c r="Z162" s="118"/>
      <c r="AA162" s="120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</row>
    <row r="163" spans="9:40" ht="12.75">
      <c r="I163" s="116"/>
      <c r="J163" s="117"/>
      <c r="K163" s="116"/>
      <c r="L163" s="117"/>
      <c r="M163" s="117"/>
      <c r="N163" s="117"/>
      <c r="O163" s="117"/>
      <c r="P163" s="118"/>
      <c r="Q163" s="117"/>
      <c r="R163" s="117"/>
      <c r="S163" s="119"/>
      <c r="T163" s="117"/>
      <c r="U163" s="118"/>
      <c r="V163" s="117"/>
      <c r="W163" s="118"/>
      <c r="X163" s="117"/>
      <c r="Y163" s="118"/>
      <c r="Z163" s="118"/>
      <c r="AA163" s="120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</row>
    <row r="164" spans="9:40" ht="12.75">
      <c r="I164" s="116"/>
      <c r="J164" s="117"/>
      <c r="K164" s="116"/>
      <c r="L164" s="117"/>
      <c r="M164" s="117"/>
      <c r="N164" s="117"/>
      <c r="O164" s="117"/>
      <c r="P164" s="118"/>
      <c r="Q164" s="117"/>
      <c r="R164" s="117"/>
      <c r="S164" s="119"/>
      <c r="T164" s="117"/>
      <c r="U164" s="118"/>
      <c r="V164" s="117"/>
      <c r="W164" s="118"/>
      <c r="X164" s="117"/>
      <c r="Y164" s="118"/>
      <c r="Z164" s="118"/>
      <c r="AA164" s="120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</row>
    <row r="165" spans="9:40" ht="12.75">
      <c r="I165" s="116"/>
      <c r="J165" s="117"/>
      <c r="K165" s="116"/>
      <c r="L165" s="117"/>
      <c r="M165" s="117"/>
      <c r="N165" s="117"/>
      <c r="O165" s="117"/>
      <c r="P165" s="118"/>
      <c r="Q165" s="117"/>
      <c r="R165" s="117"/>
      <c r="S165" s="119"/>
      <c r="T165" s="117"/>
      <c r="U165" s="118"/>
      <c r="V165" s="117"/>
      <c r="W165" s="118"/>
      <c r="X165" s="117"/>
      <c r="Y165" s="118"/>
      <c r="Z165" s="118"/>
      <c r="AA165" s="120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</row>
    <row r="166" spans="9:40" ht="12.75">
      <c r="I166" s="116"/>
      <c r="J166" s="117"/>
      <c r="K166" s="116"/>
      <c r="L166" s="117"/>
      <c r="M166" s="117"/>
      <c r="N166" s="117"/>
      <c r="O166" s="117"/>
      <c r="P166" s="118"/>
      <c r="Q166" s="117"/>
      <c r="R166" s="117"/>
      <c r="S166" s="119"/>
      <c r="T166" s="117"/>
      <c r="U166" s="118"/>
      <c r="V166" s="117"/>
      <c r="W166" s="118"/>
      <c r="X166" s="117"/>
      <c r="Y166" s="118"/>
      <c r="Z166" s="118"/>
      <c r="AA166" s="120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</row>
    <row r="167" spans="9:40" ht="12.75">
      <c r="I167" s="116"/>
      <c r="J167" s="117"/>
      <c r="K167" s="116"/>
      <c r="L167" s="117"/>
      <c r="M167" s="117"/>
      <c r="N167" s="117"/>
      <c r="O167" s="117"/>
      <c r="P167" s="118"/>
      <c r="Q167" s="117"/>
      <c r="R167" s="117"/>
      <c r="S167" s="119"/>
      <c r="T167" s="117"/>
      <c r="U167" s="118"/>
      <c r="V167" s="117"/>
      <c r="W167" s="118"/>
      <c r="X167" s="117"/>
      <c r="Y167" s="118"/>
      <c r="Z167" s="118"/>
      <c r="AA167" s="120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</row>
    <row r="168" spans="9:40" ht="12.75">
      <c r="I168" s="116"/>
      <c r="J168" s="117"/>
      <c r="K168" s="116"/>
      <c r="L168" s="117"/>
      <c r="M168" s="117"/>
      <c r="N168" s="117"/>
      <c r="O168" s="117"/>
      <c r="P168" s="118"/>
      <c r="Q168" s="117"/>
      <c r="R168" s="117"/>
      <c r="S168" s="119"/>
      <c r="T168" s="117"/>
      <c r="U168" s="118"/>
      <c r="V168" s="117"/>
      <c r="W168" s="118"/>
      <c r="X168" s="117"/>
      <c r="Y168" s="118"/>
      <c r="Z168" s="118"/>
      <c r="AA168" s="120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</row>
    <row r="169" spans="9:40" ht="12.75">
      <c r="I169" s="116"/>
      <c r="J169" s="117"/>
      <c r="K169" s="116"/>
      <c r="L169" s="117"/>
      <c r="M169" s="117"/>
      <c r="N169" s="117"/>
      <c r="O169" s="117"/>
      <c r="P169" s="118"/>
      <c r="Q169" s="117"/>
      <c r="R169" s="117"/>
      <c r="S169" s="119"/>
      <c r="T169" s="117"/>
      <c r="U169" s="118"/>
      <c r="V169" s="117"/>
      <c r="W169" s="118"/>
      <c r="X169" s="117"/>
      <c r="Y169" s="118"/>
      <c r="Z169" s="118"/>
      <c r="AA169" s="120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</row>
    <row r="170" spans="9:40" ht="12.75">
      <c r="I170" s="116"/>
      <c r="J170" s="117"/>
      <c r="K170" s="116"/>
      <c r="L170" s="117"/>
      <c r="M170" s="117"/>
      <c r="N170" s="117"/>
      <c r="O170" s="117"/>
      <c r="P170" s="118"/>
      <c r="Q170" s="117"/>
      <c r="R170" s="117"/>
      <c r="S170" s="119"/>
      <c r="T170" s="117"/>
      <c r="U170" s="118"/>
      <c r="V170" s="117"/>
      <c r="W170" s="118"/>
      <c r="X170" s="117"/>
      <c r="Y170" s="118"/>
      <c r="Z170" s="118"/>
      <c r="AA170" s="120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</row>
    <row r="171" spans="9:40" ht="12.75">
      <c r="I171" s="116"/>
      <c r="J171" s="117"/>
      <c r="K171" s="116"/>
      <c r="L171" s="117"/>
      <c r="M171" s="117"/>
      <c r="N171" s="117"/>
      <c r="O171" s="117"/>
      <c r="P171" s="118"/>
      <c r="Q171" s="117"/>
      <c r="R171" s="117"/>
      <c r="S171" s="119"/>
      <c r="T171" s="117"/>
      <c r="U171" s="118"/>
      <c r="V171" s="117"/>
      <c r="W171" s="118"/>
      <c r="X171" s="117"/>
      <c r="Y171" s="118"/>
      <c r="Z171" s="118"/>
      <c r="AA171" s="120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</row>
  </sheetData>
  <sheetProtection/>
  <mergeCells count="2">
    <mergeCell ref="A32:C32"/>
    <mergeCell ref="A34:E34"/>
  </mergeCells>
  <printOptions horizontalCentered="1"/>
  <pageMargins left="0.7" right="0.7" top="0.4" bottom="0.4" header="0.3" footer="0.3"/>
  <pageSetup fitToHeight="0" fitToWidth="1" horizontalDpi="600" verticalDpi="600" orientation="landscape" scale="57" r:id="rId1"/>
  <headerFooter>
    <oddHeader>&amp;L&amp;"Arial,Bold"&amp;12Iowa Finance Authority&amp;R&amp;"Arial,Bold"&amp;12Economic Development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Barnabo, Dalton [LEGIS]</dc:creator>
  <cp:keywords/>
  <dc:description/>
  <cp:lastModifiedBy>Barnabo, Dalton [LEGIS]</cp:lastModifiedBy>
  <dcterms:created xsi:type="dcterms:W3CDTF">2020-08-31T20:36:25Z</dcterms:created>
  <dcterms:modified xsi:type="dcterms:W3CDTF">2020-08-31T20:37:53Z</dcterms:modified>
  <cp:category/>
  <cp:version/>
  <cp:contentType/>
  <cp:contentStatus/>
</cp:coreProperties>
</file>